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Старый ПК\Desktop\Бюджет 2025\БЮДЖЕТ  2025\Для опубликования в ЕИС - бюджет 2025\"/>
    </mc:Choice>
  </mc:AlternateContent>
  <bookViews>
    <workbookView xWindow="0" yWindow="0" windowWidth="28800" windowHeight="11835"/>
  </bookViews>
  <sheets>
    <sheet name="Прил. 25- Бюджет 25" sheetId="1" r:id="rId1"/>
  </sheets>
  <definedNames>
    <definedName name="_xlnm.Print_Area" localSheetId="0">'Прил. 25- Бюджет 25'!$A$1:$J$1400</definedName>
  </definedNames>
  <calcPr calcId="152511"/>
</workbook>
</file>

<file path=xl/calcChain.xml><?xml version="1.0" encoding="utf-8"?>
<calcChain xmlns="http://schemas.openxmlformats.org/spreadsheetml/2006/main">
  <c r="H798" i="1" l="1"/>
  <c r="H276" i="1" l="1"/>
  <c r="H674" i="1" l="1"/>
  <c r="H638" i="1"/>
  <c r="H470" i="1"/>
  <c r="H202" i="1"/>
  <c r="J253" i="1" l="1"/>
  <c r="I253" i="1"/>
  <c r="J924" i="1" l="1"/>
  <c r="J923" i="1"/>
  <c r="I924" i="1"/>
  <c r="I923" i="1"/>
  <c r="I202" i="1"/>
  <c r="J202" i="1"/>
  <c r="H302" i="1"/>
  <c r="H435" i="1"/>
  <c r="H434" i="1"/>
  <c r="H521" i="1"/>
  <c r="H505" i="1"/>
  <c r="H488" i="1"/>
  <c r="H454" i="1"/>
  <c r="H428" i="1"/>
  <c r="H409" i="1"/>
  <c r="H394" i="1"/>
  <c r="H377" i="1"/>
  <c r="H360" i="1"/>
  <c r="H346" i="1"/>
  <c r="H329" i="1"/>
  <c r="H310" i="1"/>
  <c r="H338" i="1"/>
  <c r="H322" i="1"/>
  <c r="H529" i="1"/>
  <c r="H545" i="1"/>
  <c r="H215" i="1"/>
  <c r="H937" i="1"/>
  <c r="H923" i="1"/>
  <c r="H137" i="1" l="1"/>
  <c r="H130" i="1"/>
  <c r="H119" i="1"/>
  <c r="H115" i="1"/>
  <c r="H110" i="1"/>
  <c r="H105" i="1"/>
  <c r="H91" i="1"/>
  <c r="H88" i="1"/>
  <c r="H87" i="1"/>
  <c r="H419" i="1"/>
  <c r="H354" i="1"/>
  <c r="H371" i="1"/>
  <c r="H388" i="1"/>
  <c r="H404" i="1"/>
  <c r="H449" i="1"/>
  <c r="H464" i="1"/>
  <c r="H482" i="1"/>
  <c r="H499" i="1"/>
  <c r="H516" i="1"/>
  <c r="H558" i="1"/>
  <c r="H577" i="1"/>
  <c r="H596" i="1"/>
  <c r="H617" i="1"/>
  <c r="H655" i="1"/>
  <c r="H709" i="1"/>
  <c r="H748" i="1"/>
  <c r="H763" i="1"/>
  <c r="H778" i="1"/>
  <c r="H796" i="1"/>
  <c r="H829" i="1"/>
  <c r="H855" i="1"/>
  <c r="H869" i="1"/>
  <c r="H883" i="1"/>
  <c r="H927" i="1"/>
  <c r="H934" i="1"/>
  <c r="H738" i="1"/>
  <c r="H732" i="1"/>
  <c r="H546" i="1"/>
  <c r="H95" i="1"/>
  <c r="H96" i="1"/>
  <c r="H150" i="1"/>
  <c r="H162" i="1"/>
  <c r="H293" i="1"/>
  <c r="H291" i="1"/>
  <c r="H504" i="1" l="1"/>
  <c r="H519" i="1"/>
  <c r="H520" i="1"/>
  <c r="H522" i="1"/>
  <c r="J937" i="1" l="1"/>
  <c r="I937" i="1"/>
  <c r="J938" i="1"/>
  <c r="I938" i="1"/>
  <c r="H253" i="1" l="1"/>
  <c r="J904" i="1" l="1"/>
  <c r="I904" i="1"/>
  <c r="H904" i="1"/>
  <c r="I1021" i="1"/>
  <c r="J1021" i="1"/>
  <c r="I1022" i="1"/>
  <c r="J1022" i="1"/>
  <c r="H1022" i="1"/>
  <c r="H1021" i="1"/>
  <c r="J1023" i="1"/>
  <c r="I1023" i="1"/>
  <c r="H1023" i="1"/>
  <c r="H896" i="1"/>
  <c r="H885" i="1"/>
  <c r="H871" i="1"/>
  <c r="H857" i="1"/>
  <c r="H809" i="1"/>
  <c r="H820" i="1"/>
  <c r="H831" i="1"/>
  <c r="H531" i="1"/>
  <c r="H518" i="1"/>
  <c r="H501" i="1"/>
  <c r="H485" i="1"/>
  <c r="H466" i="1"/>
  <c r="H451" i="1"/>
  <c r="H440" i="1"/>
  <c r="H423" i="1"/>
  <c r="H406" i="1"/>
  <c r="H390" i="1"/>
  <c r="H373" i="1"/>
  <c r="H356" i="1"/>
  <c r="H341" i="1"/>
  <c r="H324" i="1"/>
  <c r="H305" i="1"/>
  <c r="I231" i="1" l="1"/>
  <c r="J231" i="1"/>
  <c r="H231" i="1"/>
  <c r="H933" i="1" l="1"/>
  <c r="H687" i="1" l="1"/>
  <c r="H677" i="1"/>
  <c r="H525" i="1" l="1"/>
  <c r="H560" i="1"/>
  <c r="H579" i="1" l="1"/>
  <c r="H658" i="1" l="1"/>
  <c r="H712" i="1"/>
  <c r="H914" i="1"/>
  <c r="H843" i="1"/>
  <c r="H780" i="1"/>
  <c r="H765" i="1"/>
  <c r="H750" i="1"/>
  <c r="H733" i="1"/>
  <c r="H694" i="1"/>
  <c r="H641" i="1"/>
  <c r="H620" i="1"/>
  <c r="H598" i="1"/>
  <c r="H547" i="1"/>
  <c r="H267" i="1"/>
  <c r="H290" i="1"/>
  <c r="H275" i="1"/>
  <c r="J826" i="1" l="1"/>
  <c r="I826" i="1"/>
  <c r="H826" i="1"/>
  <c r="J825" i="1"/>
  <c r="J62" i="1" s="1"/>
  <c r="I825" i="1"/>
  <c r="I62" i="1" s="1"/>
  <c r="H825" i="1"/>
  <c r="H62" i="1" s="1"/>
  <c r="J891" i="1"/>
  <c r="I891" i="1"/>
  <c r="H891" i="1"/>
  <c r="J890" i="1"/>
  <c r="J67" i="1" s="1"/>
  <c r="I890" i="1"/>
  <c r="I67" i="1" s="1"/>
  <c r="H890" i="1"/>
  <c r="H67" i="1" s="1"/>
  <c r="J880" i="1"/>
  <c r="I880" i="1"/>
  <c r="H880" i="1"/>
  <c r="J879" i="1"/>
  <c r="J66" i="1" s="1"/>
  <c r="I879" i="1"/>
  <c r="I66" i="1" s="1"/>
  <c r="H879" i="1"/>
  <c r="H66" i="1" s="1"/>
  <c r="J866" i="1"/>
  <c r="I866" i="1"/>
  <c r="H866" i="1"/>
  <c r="J865" i="1"/>
  <c r="J65" i="1" s="1"/>
  <c r="I865" i="1"/>
  <c r="I65" i="1" s="1"/>
  <c r="H865" i="1"/>
  <c r="H65" i="1" s="1"/>
  <c r="J852" i="1"/>
  <c r="I852" i="1"/>
  <c r="H852" i="1"/>
  <c r="J851" i="1"/>
  <c r="J64" i="1" s="1"/>
  <c r="I851" i="1"/>
  <c r="I64" i="1" s="1"/>
  <c r="H851" i="1"/>
  <c r="H64" i="1" s="1"/>
  <c r="J815" i="1"/>
  <c r="I815" i="1"/>
  <c r="H815" i="1"/>
  <c r="J814" i="1"/>
  <c r="J61" i="1" s="1"/>
  <c r="I814" i="1"/>
  <c r="I61" i="1" s="1"/>
  <c r="H814" i="1"/>
  <c r="H61" i="1" s="1"/>
  <c r="J804" i="1"/>
  <c r="I804" i="1"/>
  <c r="H804" i="1"/>
  <c r="J803" i="1"/>
  <c r="J60" i="1" s="1"/>
  <c r="I803" i="1"/>
  <c r="I60" i="1" s="1"/>
  <c r="H803" i="1"/>
  <c r="H60" i="1" s="1"/>
  <c r="H792" i="1"/>
  <c r="H59" i="1" s="1"/>
  <c r="J793" i="1"/>
  <c r="I793" i="1"/>
  <c r="H793" i="1"/>
  <c r="J792" i="1"/>
  <c r="J59" i="1" s="1"/>
  <c r="I792" i="1"/>
  <c r="I59" i="1" s="1"/>
  <c r="J170" i="1"/>
  <c r="I170" i="1"/>
  <c r="H170" i="1"/>
  <c r="H850" i="1" l="1"/>
  <c r="J850" i="1"/>
  <c r="I850" i="1"/>
  <c r="H140" i="1"/>
  <c r="H132" i="1"/>
  <c r="H123" i="1"/>
  <c r="H730" i="1"/>
  <c r="H218" i="1" l="1"/>
  <c r="H217" i="1" s="1"/>
  <c r="I217" i="1"/>
  <c r="I282" i="1" l="1"/>
  <c r="I28" i="1" s="1"/>
  <c r="J282" i="1"/>
  <c r="J28" i="1" s="1"/>
  <c r="H282" i="1"/>
  <c r="H333" i="1" l="1"/>
  <c r="I1190" i="1" l="1"/>
  <c r="J1190" i="1"/>
  <c r="I1191" i="1"/>
  <c r="J1191" i="1"/>
  <c r="H1191" i="1"/>
  <c r="H1190" i="1"/>
  <c r="J1329" i="1"/>
  <c r="J1328" i="1" s="1"/>
  <c r="I1329" i="1"/>
  <c r="I1328" i="1" s="1"/>
  <c r="H1329" i="1"/>
  <c r="H1328" i="1" s="1"/>
  <c r="J1249" i="1"/>
  <c r="J1248" i="1" s="1"/>
  <c r="I1249" i="1"/>
  <c r="I1248" i="1" s="1"/>
  <c r="H1249" i="1"/>
  <c r="H1248" i="1" s="1"/>
  <c r="J1229" i="1"/>
  <c r="J1228" i="1" s="1"/>
  <c r="I1229" i="1"/>
  <c r="I1228" i="1" s="1"/>
  <c r="H1229" i="1"/>
  <c r="H1228" i="1" s="1"/>
  <c r="I1209" i="1" l="1"/>
  <c r="I1208" i="1" s="1"/>
  <c r="H1209" i="1"/>
  <c r="H1208" i="1" s="1"/>
  <c r="J1209" i="1" l="1"/>
  <c r="J1208" i="1" s="1"/>
  <c r="I1027" i="1" l="1"/>
  <c r="J1027" i="1"/>
  <c r="I592" i="1" l="1"/>
  <c r="J592" i="1"/>
  <c r="I1017" i="1"/>
  <c r="I1016" i="1" s="1"/>
  <c r="J1017" i="1"/>
  <c r="J1016" i="1" s="1"/>
  <c r="H1017" i="1"/>
  <c r="H1016" i="1" s="1"/>
  <c r="J1014" i="1" l="1"/>
  <c r="I1014" i="1"/>
  <c r="J1012" i="1"/>
  <c r="I1012" i="1"/>
  <c r="J1010" i="1"/>
  <c r="I1010" i="1"/>
  <c r="J1008" i="1"/>
  <c r="J1007" i="1" s="1"/>
  <c r="I1008" i="1"/>
  <c r="J1005" i="1"/>
  <c r="I1005" i="1"/>
  <c r="J1003" i="1"/>
  <c r="I1003" i="1"/>
  <c r="J1001" i="1"/>
  <c r="I1001" i="1"/>
  <c r="J1000" i="1"/>
  <c r="J999" i="1" s="1"/>
  <c r="I1000" i="1"/>
  <c r="I999" i="1" s="1"/>
  <c r="J997" i="1"/>
  <c r="I997" i="1"/>
  <c r="J995" i="1"/>
  <c r="I995" i="1"/>
  <c r="J993" i="1"/>
  <c r="I993" i="1"/>
  <c r="J991" i="1"/>
  <c r="I991" i="1"/>
  <c r="J989" i="1"/>
  <c r="I989" i="1"/>
  <c r="J987" i="1"/>
  <c r="I987" i="1"/>
  <c r="J985" i="1"/>
  <c r="I985" i="1"/>
  <c r="J983" i="1"/>
  <c r="I983" i="1"/>
  <c r="J981" i="1"/>
  <c r="I981" i="1"/>
  <c r="J979" i="1"/>
  <c r="I979" i="1"/>
  <c r="J977" i="1"/>
  <c r="I977" i="1"/>
  <c r="I976" i="1" l="1"/>
  <c r="J976" i="1"/>
  <c r="I1007" i="1"/>
  <c r="H1000" i="1"/>
  <c r="H1027" i="1" l="1"/>
  <c r="I1040" i="1"/>
  <c r="J1040" i="1"/>
  <c r="J1020" i="1" l="1"/>
  <c r="J1019" i="1" s="1"/>
  <c r="I1020" i="1"/>
  <c r="I1019" i="1" s="1"/>
  <c r="H1020" i="1" l="1"/>
  <c r="H1019" i="1" s="1"/>
  <c r="I954" i="1"/>
  <c r="J954" i="1"/>
  <c r="H954" i="1"/>
  <c r="H414" i="1" l="1"/>
  <c r="H592" i="1" l="1"/>
  <c r="H591" i="1" l="1"/>
  <c r="H921" i="1" l="1"/>
  <c r="H907" i="1"/>
  <c r="H901" i="1" s="1"/>
  <c r="I723" i="1"/>
  <c r="J723" i="1"/>
  <c r="H723" i="1"/>
  <c r="H744" i="1" l="1"/>
  <c r="H759" i="1"/>
  <c r="H774" i="1" l="1"/>
  <c r="H836" i="1" l="1"/>
  <c r="H791" i="1" s="1"/>
  <c r="H790" i="1" s="1"/>
  <c r="I263" i="1" l="1"/>
  <c r="I26" i="1" s="1"/>
  <c r="J263" i="1"/>
  <c r="J26" i="1" s="1"/>
  <c r="H263" i="1"/>
  <c r="H705" i="1" l="1"/>
  <c r="I77" i="1" l="1"/>
  <c r="J77" i="1"/>
  <c r="J462" i="1"/>
  <c r="I462" i="1"/>
  <c r="J461" i="1"/>
  <c r="I461" i="1"/>
  <c r="H462" i="1"/>
  <c r="H461" i="1"/>
  <c r="I69" i="1"/>
  <c r="J69" i="1"/>
  <c r="H69" i="1"/>
  <c r="J71" i="1"/>
  <c r="I71" i="1"/>
  <c r="J19" i="1"/>
  <c r="I19" i="1"/>
  <c r="J18" i="1"/>
  <c r="I18" i="1"/>
  <c r="J15" i="1"/>
  <c r="I15" i="1"/>
  <c r="H459" i="1" l="1"/>
  <c r="J109" i="1" l="1"/>
  <c r="J108" i="1" s="1"/>
  <c r="J104" i="1"/>
  <c r="J103" i="1" s="1"/>
  <c r="J90" i="1"/>
  <c r="J89" i="1"/>
  <c r="J86" i="1"/>
  <c r="J85" i="1"/>
  <c r="I109" i="1"/>
  <c r="I108" i="1" s="1"/>
  <c r="I104" i="1"/>
  <c r="I103" i="1" s="1"/>
  <c r="I90" i="1"/>
  <c r="I89" i="1"/>
  <c r="I86" i="1"/>
  <c r="I85" i="1"/>
  <c r="J118" i="1"/>
  <c r="I118" i="1"/>
  <c r="J117" i="1"/>
  <c r="I117" i="1"/>
  <c r="J114" i="1"/>
  <c r="I114" i="1"/>
  <c r="J113" i="1"/>
  <c r="J112" i="1" s="1"/>
  <c r="J24" i="1" s="1"/>
  <c r="I113" i="1"/>
  <c r="I112" i="1" s="1"/>
  <c r="I24" i="1" s="1"/>
  <c r="J129" i="1"/>
  <c r="J128" i="1" s="1"/>
  <c r="J127" i="1" s="1"/>
  <c r="J23" i="1" s="1"/>
  <c r="I129" i="1"/>
  <c r="I128" i="1" s="1"/>
  <c r="I127" i="1" s="1"/>
  <c r="I23" i="1" s="1"/>
  <c r="J136" i="1"/>
  <c r="I136" i="1"/>
  <c r="J135" i="1"/>
  <c r="J134" i="1" s="1"/>
  <c r="J25" i="1" s="1"/>
  <c r="I135" i="1"/>
  <c r="I134" i="1" s="1"/>
  <c r="I25" i="1" s="1"/>
  <c r="J145" i="1"/>
  <c r="J144" i="1" s="1"/>
  <c r="I145" i="1"/>
  <c r="I144" i="1" s="1"/>
  <c r="I149" i="1"/>
  <c r="J149" i="1"/>
  <c r="I154" i="1"/>
  <c r="J154" i="1"/>
  <c r="I167" i="1"/>
  <c r="J167" i="1"/>
  <c r="J171" i="1"/>
  <c r="I171" i="1"/>
  <c r="J189" i="1"/>
  <c r="I189" i="1"/>
  <c r="J187" i="1"/>
  <c r="I187" i="1"/>
  <c r="I182" i="1" s="1"/>
  <c r="J182" i="1"/>
  <c r="I198" i="1"/>
  <c r="J198" i="1"/>
  <c r="I229" i="1"/>
  <c r="I226" i="1"/>
  <c r="I223" i="1"/>
  <c r="I221" i="1"/>
  <c r="I219" i="1"/>
  <c r="I214" i="1"/>
  <c r="J214" i="1"/>
  <c r="I210" i="1"/>
  <c r="J210" i="1"/>
  <c r="I206" i="1"/>
  <c r="J206" i="1"/>
  <c r="J200" i="1"/>
  <c r="I200" i="1"/>
  <c r="I234" i="1"/>
  <c r="J234" i="1"/>
  <c r="J240" i="1"/>
  <c r="I240" i="1"/>
  <c r="J246" i="1"/>
  <c r="I246" i="1"/>
  <c r="J252" i="1"/>
  <c r="I252" i="1"/>
  <c r="I254" i="1"/>
  <c r="J254" i="1"/>
  <c r="J264" i="1"/>
  <c r="I264" i="1"/>
  <c r="J271" i="1"/>
  <c r="I271" i="1"/>
  <c r="J270" i="1"/>
  <c r="J27" i="1" s="1"/>
  <c r="I270" i="1"/>
  <c r="I27" i="1" s="1"/>
  <c r="J283" i="1"/>
  <c r="I283" i="1"/>
  <c r="J298" i="1"/>
  <c r="I298" i="1"/>
  <c r="J297" i="1"/>
  <c r="I297" i="1"/>
  <c r="J318" i="1"/>
  <c r="I318" i="1"/>
  <c r="J317" i="1"/>
  <c r="I317" i="1"/>
  <c r="J334" i="1"/>
  <c r="I334" i="1"/>
  <c r="J333" i="1"/>
  <c r="I333" i="1"/>
  <c r="J350" i="1"/>
  <c r="I350" i="1"/>
  <c r="J349" i="1"/>
  <c r="I349" i="1"/>
  <c r="J367" i="1"/>
  <c r="I367" i="1"/>
  <c r="J366" i="1"/>
  <c r="I366" i="1"/>
  <c r="J384" i="1"/>
  <c r="I384" i="1"/>
  <c r="J383" i="1"/>
  <c r="I383" i="1"/>
  <c r="J400" i="1"/>
  <c r="I400" i="1"/>
  <c r="J399" i="1"/>
  <c r="I399" i="1"/>
  <c r="J415" i="1"/>
  <c r="I415" i="1"/>
  <c r="J414" i="1"/>
  <c r="I414" i="1"/>
  <c r="J433" i="1"/>
  <c r="I433" i="1"/>
  <c r="J432" i="1"/>
  <c r="I432" i="1"/>
  <c r="J445" i="1"/>
  <c r="I445" i="1"/>
  <c r="J444" i="1"/>
  <c r="I444" i="1"/>
  <c r="J460" i="1"/>
  <c r="I460" i="1"/>
  <c r="J459" i="1"/>
  <c r="I459" i="1"/>
  <c r="J478" i="1"/>
  <c r="I478" i="1"/>
  <c r="J477" i="1"/>
  <c r="I477" i="1"/>
  <c r="J495" i="1"/>
  <c r="I495" i="1"/>
  <c r="J494" i="1"/>
  <c r="I494" i="1"/>
  <c r="J512" i="1"/>
  <c r="I512" i="1"/>
  <c r="J511" i="1"/>
  <c r="I511" i="1"/>
  <c r="J526" i="1"/>
  <c r="I526" i="1"/>
  <c r="J525" i="1"/>
  <c r="I525" i="1"/>
  <c r="J542" i="1"/>
  <c r="I542" i="1"/>
  <c r="J541" i="1"/>
  <c r="I541" i="1"/>
  <c r="J555" i="1"/>
  <c r="I555" i="1"/>
  <c r="J554" i="1"/>
  <c r="I554" i="1"/>
  <c r="J574" i="1"/>
  <c r="I574" i="1"/>
  <c r="J573" i="1"/>
  <c r="I573" i="1"/>
  <c r="J593" i="1"/>
  <c r="I593" i="1"/>
  <c r="J614" i="1"/>
  <c r="I614" i="1"/>
  <c r="J613" i="1"/>
  <c r="I613" i="1"/>
  <c r="J635" i="1"/>
  <c r="I635" i="1"/>
  <c r="J634" i="1"/>
  <c r="I634" i="1"/>
  <c r="J652" i="1"/>
  <c r="I652" i="1"/>
  <c r="J651" i="1"/>
  <c r="I651" i="1"/>
  <c r="J670" i="1"/>
  <c r="I670" i="1"/>
  <c r="J669" i="1"/>
  <c r="I669" i="1"/>
  <c r="H692" i="1"/>
  <c r="J689" i="1"/>
  <c r="I689" i="1"/>
  <c r="J688" i="1"/>
  <c r="I688" i="1"/>
  <c r="J706" i="1"/>
  <c r="I706" i="1"/>
  <c r="J705" i="1"/>
  <c r="I705" i="1"/>
  <c r="J724" i="1"/>
  <c r="I724" i="1"/>
  <c r="J745" i="1"/>
  <c r="I745" i="1"/>
  <c r="J744" i="1"/>
  <c r="I744" i="1"/>
  <c r="J760" i="1"/>
  <c r="I760" i="1"/>
  <c r="J759" i="1"/>
  <c r="I759" i="1"/>
  <c r="J775" i="1"/>
  <c r="I775" i="1"/>
  <c r="J774" i="1"/>
  <c r="I774" i="1"/>
  <c r="J837" i="1"/>
  <c r="I837" i="1"/>
  <c r="J836" i="1"/>
  <c r="J63" i="1" s="1"/>
  <c r="I836" i="1"/>
  <c r="I63" i="1" s="1"/>
  <c r="J908" i="1"/>
  <c r="I908" i="1"/>
  <c r="J907" i="1"/>
  <c r="J901" i="1" s="1"/>
  <c r="J29" i="1" s="1"/>
  <c r="I907" i="1"/>
  <c r="I901" i="1" s="1"/>
  <c r="I29" i="1" s="1"/>
  <c r="J941" i="1"/>
  <c r="I941" i="1"/>
  <c r="J940" i="1"/>
  <c r="I940" i="1"/>
  <c r="J936" i="1"/>
  <c r="I936" i="1"/>
  <c r="J935" i="1"/>
  <c r="I935" i="1"/>
  <c r="J922" i="1"/>
  <c r="I922" i="1"/>
  <c r="J921" i="1"/>
  <c r="I921" i="1"/>
  <c r="I944" i="1"/>
  <c r="J944" i="1"/>
  <c r="I16" i="1"/>
  <c r="J16" i="1"/>
  <c r="J1045" i="1"/>
  <c r="J1044" i="1" s="1"/>
  <c r="J1043" i="1" s="1"/>
  <c r="I1029" i="1"/>
  <c r="I1026" i="1" s="1"/>
  <c r="J1029" i="1"/>
  <c r="J1026" i="1" s="1"/>
  <c r="I1045" i="1"/>
  <c r="I1044" i="1" s="1"/>
  <c r="I1043" i="1" s="1"/>
  <c r="I1393" i="1"/>
  <c r="I1392" i="1" s="1"/>
  <c r="I1391" i="1" s="1"/>
  <c r="J1393" i="1"/>
  <c r="J1392" i="1" s="1"/>
  <c r="J1391" i="1" s="1"/>
  <c r="I1382" i="1"/>
  <c r="I1381" i="1" s="1"/>
  <c r="I1380" i="1" s="1"/>
  <c r="J1382" i="1"/>
  <c r="J1381" i="1" s="1"/>
  <c r="J1380" i="1" s="1"/>
  <c r="I1371" i="1"/>
  <c r="I1370" i="1" s="1"/>
  <c r="I1369" i="1" s="1"/>
  <c r="J1371" i="1"/>
  <c r="J1370" i="1" s="1"/>
  <c r="J1369" i="1" s="1"/>
  <c r="I1359" i="1"/>
  <c r="I1358" i="1" s="1"/>
  <c r="I1357" i="1" s="1"/>
  <c r="J1359" i="1"/>
  <c r="J1358" i="1" s="1"/>
  <c r="J1357" i="1" s="1"/>
  <c r="I1347" i="1"/>
  <c r="I1346" i="1" s="1"/>
  <c r="I1345" i="1" s="1"/>
  <c r="J1347" i="1"/>
  <c r="J1346" i="1" s="1"/>
  <c r="J1345" i="1" s="1"/>
  <c r="I1335" i="1"/>
  <c r="I1334" i="1" s="1"/>
  <c r="I1333" i="1" s="1"/>
  <c r="J1335" i="1"/>
  <c r="J1334" i="1" s="1"/>
  <c r="J1333" i="1" s="1"/>
  <c r="I1315" i="1"/>
  <c r="I1314" i="1" s="1"/>
  <c r="I1313" i="1" s="1"/>
  <c r="J1315" i="1"/>
  <c r="J1314" i="1" s="1"/>
  <c r="J1313" i="1" s="1"/>
  <c r="I1303" i="1"/>
  <c r="I1302" i="1" s="1"/>
  <c r="I1301" i="1" s="1"/>
  <c r="J1303" i="1"/>
  <c r="J1302" i="1" s="1"/>
  <c r="J1301" i="1" s="1"/>
  <c r="I1291" i="1"/>
  <c r="I1290" i="1" s="1"/>
  <c r="I1289" i="1" s="1"/>
  <c r="J1291" i="1"/>
  <c r="J1290" i="1" s="1"/>
  <c r="J1289" i="1" s="1"/>
  <c r="I1279" i="1"/>
  <c r="I1278" i="1" s="1"/>
  <c r="I1277" i="1" s="1"/>
  <c r="J1279" i="1"/>
  <c r="J1278" i="1" s="1"/>
  <c r="J1277" i="1" s="1"/>
  <c r="I1267" i="1"/>
  <c r="I1266" i="1" s="1"/>
  <c r="I1265" i="1" s="1"/>
  <c r="J1267" i="1"/>
  <c r="J1266" i="1" s="1"/>
  <c r="J1265" i="1" s="1"/>
  <c r="I1255" i="1"/>
  <c r="I1254" i="1" s="1"/>
  <c r="I1253" i="1" s="1"/>
  <c r="J1255" i="1"/>
  <c r="J1254" i="1" s="1"/>
  <c r="J1253" i="1" s="1"/>
  <c r="I1235" i="1"/>
  <c r="I1234" i="1" s="1"/>
  <c r="I1233" i="1" s="1"/>
  <c r="J1235" i="1"/>
  <c r="J1234" i="1" s="1"/>
  <c r="J1233" i="1" s="1"/>
  <c r="I1215" i="1"/>
  <c r="I1214" i="1" s="1"/>
  <c r="I1213" i="1" s="1"/>
  <c r="J1215" i="1"/>
  <c r="J1214" i="1" s="1"/>
  <c r="J1213" i="1" s="1"/>
  <c r="I1195" i="1"/>
  <c r="I1194" i="1" s="1"/>
  <c r="I1193" i="1" s="1"/>
  <c r="J1195" i="1"/>
  <c r="J1194" i="1" s="1"/>
  <c r="J1193" i="1" s="1"/>
  <c r="J233" i="1" l="1"/>
  <c r="I233" i="1"/>
  <c r="J791" i="1"/>
  <c r="J790" i="1" s="1"/>
  <c r="I791" i="1"/>
  <c r="I790" i="1" s="1"/>
  <c r="J975" i="1"/>
  <c r="I169" i="1"/>
  <c r="I143" i="1" s="1"/>
  <c r="J920" i="1"/>
  <c r="J68" i="1" s="1"/>
  <c r="I975" i="1"/>
  <c r="I920" i="1"/>
  <c r="I68" i="1" s="1"/>
  <c r="I524" i="1"/>
  <c r="J169" i="1"/>
  <c r="J143" i="1" s="1"/>
  <c r="J524" i="1"/>
  <c r="J296" i="1"/>
  <c r="I296" i="1"/>
  <c r="J84" i="1"/>
  <c r="I84" i="1"/>
  <c r="J83" i="1" l="1"/>
  <c r="I83" i="1"/>
  <c r="J82" i="1" l="1"/>
  <c r="I82" i="1"/>
  <c r="J1398" i="1"/>
  <c r="J1397" i="1" s="1"/>
  <c r="J1390" i="1" s="1"/>
  <c r="J58" i="1" s="1"/>
  <c r="I1398" i="1"/>
  <c r="I1397" i="1" s="1"/>
  <c r="I1390" i="1" s="1"/>
  <c r="I58" i="1" s="1"/>
  <c r="J1387" i="1"/>
  <c r="J1386" i="1" s="1"/>
  <c r="J1379" i="1" s="1"/>
  <c r="J57" i="1" s="1"/>
  <c r="I1387" i="1"/>
  <c r="I1386" i="1" s="1"/>
  <c r="I1379" i="1" s="1"/>
  <c r="I57" i="1" s="1"/>
  <c r="J1376" i="1"/>
  <c r="J1375" i="1" s="1"/>
  <c r="J1368" i="1" s="1"/>
  <c r="J56" i="1" s="1"/>
  <c r="I1376" i="1"/>
  <c r="I1375" i="1" s="1"/>
  <c r="I1368" i="1" s="1"/>
  <c r="I56" i="1" s="1"/>
  <c r="J1365" i="1"/>
  <c r="J1364" i="1" s="1"/>
  <c r="J1356" i="1" s="1"/>
  <c r="J55" i="1" s="1"/>
  <c r="I1365" i="1"/>
  <c r="I1364" i="1" s="1"/>
  <c r="I1356" i="1" s="1"/>
  <c r="I55" i="1" s="1"/>
  <c r="J1353" i="1"/>
  <c r="J1352" i="1" s="1"/>
  <c r="J1344" i="1" s="1"/>
  <c r="J54" i="1" s="1"/>
  <c r="I1353" i="1"/>
  <c r="I1352" i="1" s="1"/>
  <c r="I1344" i="1" s="1"/>
  <c r="I54" i="1" s="1"/>
  <c r="J1341" i="1"/>
  <c r="J1340" i="1" s="1"/>
  <c r="J1332" i="1" s="1"/>
  <c r="J53" i="1" s="1"/>
  <c r="I1341" i="1"/>
  <c r="I1340" i="1" s="1"/>
  <c r="I1332" i="1" s="1"/>
  <c r="I53" i="1" s="1"/>
  <c r="J1321" i="1"/>
  <c r="J1320" i="1" s="1"/>
  <c r="I1321" i="1"/>
  <c r="I1320" i="1" s="1"/>
  <c r="J1309" i="1"/>
  <c r="J1308" i="1" s="1"/>
  <c r="J1300" i="1" s="1"/>
  <c r="J51" i="1" s="1"/>
  <c r="I1309" i="1"/>
  <c r="I1308" i="1" s="1"/>
  <c r="I1300" i="1" s="1"/>
  <c r="I51" i="1" s="1"/>
  <c r="J1297" i="1"/>
  <c r="J1296" i="1" s="1"/>
  <c r="J1288" i="1" s="1"/>
  <c r="J50" i="1" s="1"/>
  <c r="I1297" i="1"/>
  <c r="I1296" i="1" s="1"/>
  <c r="I1288" i="1" s="1"/>
  <c r="I50" i="1" s="1"/>
  <c r="J1285" i="1"/>
  <c r="J1284" i="1" s="1"/>
  <c r="J1276" i="1" s="1"/>
  <c r="J49" i="1" s="1"/>
  <c r="I1285" i="1"/>
  <c r="I1284" i="1" s="1"/>
  <c r="I1276" i="1" s="1"/>
  <c r="I49" i="1" s="1"/>
  <c r="J1273" i="1"/>
  <c r="J1272" i="1" s="1"/>
  <c r="J1264" i="1" s="1"/>
  <c r="J48" i="1" s="1"/>
  <c r="I1273" i="1"/>
  <c r="I1272" i="1" s="1"/>
  <c r="I1264" i="1" s="1"/>
  <c r="I48" i="1" s="1"/>
  <c r="J1261" i="1"/>
  <c r="J1260" i="1" s="1"/>
  <c r="J1252" i="1" s="1"/>
  <c r="J47" i="1" s="1"/>
  <c r="I1261" i="1"/>
  <c r="I1260" i="1" s="1"/>
  <c r="I1252" i="1" s="1"/>
  <c r="I47" i="1" s="1"/>
  <c r="J1241" i="1"/>
  <c r="J1240" i="1" s="1"/>
  <c r="I1241" i="1"/>
  <c r="I1240" i="1" s="1"/>
  <c r="J1221" i="1"/>
  <c r="J1220" i="1" s="1"/>
  <c r="I1221" i="1"/>
  <c r="I1220" i="1" s="1"/>
  <c r="J1201" i="1"/>
  <c r="J1200" i="1" s="1"/>
  <c r="I1201" i="1"/>
  <c r="I1200" i="1" s="1"/>
  <c r="I1170" i="1"/>
  <c r="I1169" i="1" s="1"/>
  <c r="I43" i="1" s="1"/>
  <c r="J1170" i="1"/>
  <c r="J1169" i="1" s="1"/>
  <c r="J43" i="1" s="1"/>
  <c r="I1166" i="1"/>
  <c r="I1165" i="1" s="1"/>
  <c r="I42" i="1" s="1"/>
  <c r="J1166" i="1"/>
  <c r="J1165" i="1" s="1"/>
  <c r="J42" i="1" s="1"/>
  <c r="I1162" i="1"/>
  <c r="I1161" i="1" s="1"/>
  <c r="I41" i="1" s="1"/>
  <c r="J1162" i="1"/>
  <c r="J1161" i="1" s="1"/>
  <c r="J41" i="1" s="1"/>
  <c r="I1157" i="1"/>
  <c r="I40" i="1" s="1"/>
  <c r="J1157" i="1"/>
  <c r="J40" i="1" s="1"/>
  <c r="I1158" i="1"/>
  <c r="J1158" i="1"/>
  <c r="I1154" i="1"/>
  <c r="I1153" i="1" s="1"/>
  <c r="I39" i="1" s="1"/>
  <c r="J1154" i="1"/>
  <c r="J1153" i="1" s="1"/>
  <c r="J39" i="1" s="1"/>
  <c r="I1148" i="1"/>
  <c r="I38" i="1" s="1"/>
  <c r="J1148" i="1"/>
  <c r="J38" i="1" s="1"/>
  <c r="I1149" i="1"/>
  <c r="J1149" i="1"/>
  <c r="I1143" i="1"/>
  <c r="I37" i="1" s="1"/>
  <c r="J1143" i="1"/>
  <c r="J37" i="1" s="1"/>
  <c r="I1144" i="1"/>
  <c r="J1144" i="1"/>
  <c r="I1140" i="1"/>
  <c r="I1139" i="1" s="1"/>
  <c r="I36" i="1" s="1"/>
  <c r="J1140" i="1"/>
  <c r="J1139" i="1" s="1"/>
  <c r="J36" i="1" s="1"/>
  <c r="I1136" i="1"/>
  <c r="I1135" i="1" s="1"/>
  <c r="I35" i="1" s="1"/>
  <c r="J1136" i="1"/>
  <c r="J1135" i="1" s="1"/>
  <c r="J35" i="1" s="1"/>
  <c r="I1132" i="1"/>
  <c r="I1131" i="1" s="1"/>
  <c r="I34" i="1" s="1"/>
  <c r="J1132" i="1"/>
  <c r="J1131" i="1" s="1"/>
  <c r="J34" i="1" s="1"/>
  <c r="I1128" i="1"/>
  <c r="I1127" i="1" s="1"/>
  <c r="I33" i="1" s="1"/>
  <c r="J1128" i="1"/>
  <c r="J1127" i="1" s="1"/>
  <c r="J33" i="1" s="1"/>
  <c r="I1124" i="1"/>
  <c r="I1123" i="1" s="1"/>
  <c r="I32" i="1" s="1"/>
  <c r="J1124" i="1"/>
  <c r="J1123" i="1" s="1"/>
  <c r="J32" i="1" s="1"/>
  <c r="I1119" i="1"/>
  <c r="I1118" i="1" s="1"/>
  <c r="I31" i="1" s="1"/>
  <c r="J1119" i="1"/>
  <c r="J1118" i="1" s="1"/>
  <c r="J31" i="1" s="1"/>
  <c r="I1110" i="1"/>
  <c r="J1110" i="1"/>
  <c r="I1111" i="1"/>
  <c r="J1111" i="1"/>
  <c r="I1112" i="1"/>
  <c r="J1112" i="1"/>
  <c r="I1114" i="1"/>
  <c r="I1113" i="1" s="1"/>
  <c r="I30" i="1" s="1"/>
  <c r="J1114" i="1"/>
  <c r="J1113" i="1" s="1"/>
  <c r="J30" i="1" s="1"/>
  <c r="I1103" i="1"/>
  <c r="J1103" i="1"/>
  <c r="I1176" i="1"/>
  <c r="J1176" i="1"/>
  <c r="I1177" i="1"/>
  <c r="J1177" i="1"/>
  <c r="I1178" i="1"/>
  <c r="J1178" i="1"/>
  <c r="I1179" i="1"/>
  <c r="J1179" i="1"/>
  <c r="I1182" i="1"/>
  <c r="J1182" i="1"/>
  <c r="I1183" i="1"/>
  <c r="J1183" i="1"/>
  <c r="I1186" i="1"/>
  <c r="J1186" i="1"/>
  <c r="I1187" i="1"/>
  <c r="J1187" i="1"/>
  <c r="J1325" i="1"/>
  <c r="J1324" i="1" s="1"/>
  <c r="I1325" i="1"/>
  <c r="I1324" i="1" s="1"/>
  <c r="J1245" i="1"/>
  <c r="I1245" i="1"/>
  <c r="J1244" i="1"/>
  <c r="I1244" i="1"/>
  <c r="I1225" i="1"/>
  <c r="I1224" i="1" s="1"/>
  <c r="J1225" i="1"/>
  <c r="J1224" i="1" s="1"/>
  <c r="I1205" i="1"/>
  <c r="I1204" i="1" s="1"/>
  <c r="J1205" i="1"/>
  <c r="J1204" i="1" s="1"/>
  <c r="I1099" i="1"/>
  <c r="J1099" i="1"/>
  <c r="I1094" i="1"/>
  <c r="I1093" i="1" s="1"/>
  <c r="J1094" i="1"/>
  <c r="J1093" i="1" s="1"/>
  <c r="J1088" i="1"/>
  <c r="I1088" i="1"/>
  <c r="J1083" i="1"/>
  <c r="J1082" i="1" s="1"/>
  <c r="I1083" i="1"/>
  <c r="I1082" i="1" s="1"/>
  <c r="J1078" i="1"/>
  <c r="I1078" i="1"/>
  <c r="I1077" i="1" s="1"/>
  <c r="J1077" i="1"/>
  <c r="I1057" i="1"/>
  <c r="I1056" i="1" s="1"/>
  <c r="J1057" i="1"/>
  <c r="J1056" i="1" s="1"/>
  <c r="J1192" i="1" l="1"/>
  <c r="J44" i="1" s="1"/>
  <c r="J1212" i="1"/>
  <c r="J45" i="1" s="1"/>
  <c r="I1174" i="1"/>
  <c r="J1232" i="1"/>
  <c r="J46" i="1" s="1"/>
  <c r="J1312" i="1"/>
  <c r="J52" i="1" s="1"/>
  <c r="J1174" i="1"/>
  <c r="I1192" i="1"/>
  <c r="I44" i="1" s="1"/>
  <c r="I1212" i="1"/>
  <c r="I45" i="1" s="1"/>
  <c r="I1232" i="1"/>
  <c r="I46" i="1" s="1"/>
  <c r="I1312" i="1"/>
  <c r="I52" i="1" s="1"/>
  <c r="J1076" i="1"/>
  <c r="J22" i="1" s="1"/>
  <c r="J21" i="1" s="1"/>
  <c r="I1076" i="1"/>
  <c r="I22" i="1" s="1"/>
  <c r="I21" i="1" s="1"/>
  <c r="J1181" i="1"/>
  <c r="J1180" i="1" s="1"/>
  <c r="I1181" i="1"/>
  <c r="I1180" i="1" s="1"/>
  <c r="J1108" i="1"/>
  <c r="J1107" i="1" s="1"/>
  <c r="I1108" i="1"/>
  <c r="I1107" i="1" s="1"/>
  <c r="I1109" i="1"/>
  <c r="J1109" i="1"/>
  <c r="J1185" i="1"/>
  <c r="J1184" i="1" s="1"/>
  <c r="I1185" i="1"/>
  <c r="I1184" i="1" s="1"/>
  <c r="I1175" i="1"/>
  <c r="J1175" i="1"/>
  <c r="I17" i="1"/>
  <c r="I14" i="1" s="1"/>
  <c r="I11" i="1" s="1"/>
  <c r="I1189" i="1" l="1"/>
  <c r="I1188" i="1" s="1"/>
  <c r="I70" i="1"/>
  <c r="J17" i="1"/>
  <c r="J14" i="1" s="1"/>
  <c r="J11" i="1" s="1"/>
  <c r="J1075" i="1"/>
  <c r="I1075" i="1"/>
  <c r="J1189" i="1" l="1"/>
  <c r="J1188" i="1" s="1"/>
  <c r="J70" i="1"/>
  <c r="H247" i="1" l="1"/>
  <c r="H171" i="1"/>
  <c r="H1012" i="1" l="1"/>
  <c r="H1014" i="1"/>
  <c r="H136" i="1" l="1"/>
  <c r="H1144" i="1" l="1"/>
  <c r="H1422" i="1" l="1"/>
  <c r="H19" i="1" l="1"/>
  <c r="H1443" i="1" l="1"/>
  <c r="H1440" i="1" s="1"/>
  <c r="H1439" i="1" s="1"/>
  <c r="H1411" i="1"/>
  <c r="H1410" i="1" s="1"/>
  <c r="H1406" i="1"/>
  <c r="H18" i="1" s="1"/>
  <c r="H1099" i="1"/>
  <c r="H1037" i="1"/>
  <c r="H1035" i="1"/>
  <c r="H1033" i="1"/>
  <c r="H1031" i="1"/>
  <c r="H210" i="1" l="1"/>
  <c r="H189" i="1"/>
  <c r="H89" i="1" l="1"/>
  <c r="H117" i="1"/>
  <c r="H169" i="1" l="1"/>
  <c r="H167" i="1" l="1"/>
  <c r="H149" i="1" l="1"/>
  <c r="H221" i="1" l="1"/>
  <c r="H206" i="1" l="1"/>
  <c r="H219" i="1"/>
  <c r="H270" i="1" l="1"/>
  <c r="H27" i="1" s="1"/>
  <c r="H198" i="1" l="1"/>
  <c r="H1045" i="1" l="1"/>
  <c r="H1044" i="1" l="1"/>
  <c r="H1043" i="1" s="1"/>
  <c r="H634" i="1" l="1"/>
  <c r="H512" i="1" l="1"/>
  <c r="H511" i="1"/>
  <c r="H1040" i="1"/>
  <c r="H1111" i="1"/>
  <c r="H1110" i="1"/>
  <c r="H1170" i="1"/>
  <c r="H1169" i="1" s="1"/>
  <c r="H43" i="1" l="1"/>
  <c r="H995" i="1" l="1"/>
  <c r="H1424" i="1" l="1"/>
  <c r="H1430" i="1" l="1"/>
  <c r="H223" i="1" l="1"/>
  <c r="H526" i="1" l="1"/>
  <c r="H1437" i="1" l="1"/>
  <c r="H1436" i="1" s="1"/>
  <c r="H944" i="1" l="1"/>
  <c r="H259" i="1"/>
  <c r="H256" i="1" l="1"/>
  <c r="H1187" i="1" l="1"/>
  <c r="H1186" i="1"/>
  <c r="H1325" i="1"/>
  <c r="H1324" i="1" s="1"/>
  <c r="H1245" i="1"/>
  <c r="H1244" i="1" s="1"/>
  <c r="H1225" i="1"/>
  <c r="H1224" i="1" s="1"/>
  <c r="H1205" i="1"/>
  <c r="H1204" i="1" s="1"/>
  <c r="H1185" i="1" l="1"/>
  <c r="H1184" i="1" s="1"/>
  <c r="H248" i="1" l="1"/>
  <c r="H245" i="1"/>
  <c r="H185" i="1"/>
  <c r="H541" i="1" l="1"/>
  <c r="H1029" i="1"/>
  <c r="H1026" i="1" s="1"/>
  <c r="H935" i="1"/>
  <c r="H29" i="1"/>
  <c r="H669" i="1"/>
  <c r="H651" i="1"/>
  <c r="H554" i="1"/>
  <c r="H688" i="1" l="1"/>
  <c r="H243" i="1"/>
  <c r="H613" i="1"/>
  <c r="H28" i="1" l="1"/>
  <c r="H187" i="1" l="1"/>
  <c r="H226" i="1"/>
  <c r="H182" i="1" l="1"/>
  <c r="H1010" i="1"/>
  <c r="H246" i="1" l="1"/>
  <c r="H63" i="1" l="1"/>
  <c r="H989" i="1" l="1"/>
  <c r="H1057" i="1" l="1"/>
  <c r="H1056" i="1" s="1"/>
  <c r="H86" i="1" l="1"/>
  <c r="H1432" i="1" l="1"/>
  <c r="H1103" i="1" l="1"/>
  <c r="H1119" i="1"/>
  <c r="H1118" i="1" s="1"/>
  <c r="H283" i="1"/>
  <c r="H118" i="1" l="1"/>
  <c r="H478" i="1" l="1"/>
  <c r="H77" i="1" l="1"/>
  <c r="H200" i="1"/>
  <c r="H214" i="1" l="1"/>
  <c r="H113" i="1"/>
  <c r="H71" i="1"/>
  <c r="H1428" i="1" l="1"/>
  <c r="H317" i="1" l="1"/>
  <c r="H31" i="1" s="1"/>
  <c r="H477" i="1"/>
  <c r="H297" i="1"/>
  <c r="H399" i="1"/>
  <c r="H1178" i="1"/>
  <c r="H15" i="1" l="1"/>
  <c r="H129" i="1" l="1"/>
  <c r="H573" i="1" l="1"/>
  <c r="H494" i="1"/>
  <c r="H383" i="1"/>
  <c r="H366" i="1"/>
  <c r="H1088" i="1" l="1"/>
  <c r="H1008" i="1"/>
  <c r="H1007" i="1" s="1"/>
  <c r="H112" i="1" l="1"/>
  <c r="H24" i="1" s="1"/>
  <c r="H1426" i="1" l="1"/>
  <c r="H1421" i="1" s="1"/>
  <c r="H1420" i="1" l="1"/>
  <c r="H144" i="1"/>
  <c r="H432" i="1" l="1"/>
  <c r="H349" i="1" l="1"/>
  <c r="H128" i="1" l="1"/>
  <c r="H444" i="1" l="1"/>
  <c r="H296" i="1" l="1"/>
  <c r="H240" i="1"/>
  <c r="H234" i="1"/>
  <c r="H229" i="1"/>
  <c r="H233" i="1" l="1"/>
  <c r="H154" i="1"/>
  <c r="H135" i="1"/>
  <c r="H134" i="1" l="1"/>
  <c r="H25" i="1" s="1"/>
  <c r="H1183" i="1" l="1"/>
  <c r="H1182" i="1"/>
  <c r="H1177" i="1"/>
  <c r="H1179" i="1"/>
  <c r="H1393" i="1"/>
  <c r="H1382" i="1"/>
  <c r="H1371" i="1"/>
  <c r="H1359" i="1"/>
  <c r="H1347" i="1"/>
  <c r="H1335" i="1"/>
  <c r="H1315" i="1"/>
  <c r="H1303" i="1"/>
  <c r="H1291" i="1"/>
  <c r="H1279" i="1"/>
  <c r="H1267" i="1"/>
  <c r="H1255" i="1"/>
  <c r="H1235" i="1"/>
  <c r="H1215" i="1"/>
  <c r="H1370" i="1" l="1"/>
  <c r="H1392" i="1"/>
  <c r="H1381" i="1"/>
  <c r="H1380" i="1" s="1"/>
  <c r="H1278" i="1"/>
  <c r="H1302" i="1"/>
  <c r="H1314" i="1"/>
  <c r="H1234" i="1"/>
  <c r="H1346" i="1"/>
  <c r="H1290" i="1"/>
  <c r="H1214" i="1"/>
  <c r="H1358" i="1"/>
  <c r="H1334" i="1"/>
  <c r="H1254" i="1"/>
  <c r="H1266" i="1"/>
  <c r="H1398" i="1"/>
  <c r="H1387" i="1"/>
  <c r="H1386" i="1" s="1"/>
  <c r="H1376" i="1"/>
  <c r="H1365" i="1"/>
  <c r="H1353" i="1"/>
  <c r="H1341" i="1"/>
  <c r="H1321" i="1"/>
  <c r="H1309" i="1"/>
  <c r="H1297" i="1"/>
  <c r="H1285" i="1"/>
  <c r="H1273" i="1"/>
  <c r="H1261" i="1"/>
  <c r="H1241" i="1"/>
  <c r="H1221" i="1"/>
  <c r="XDM1198" i="1"/>
  <c r="XDM1197" i="1" s="1"/>
  <c r="XDE1198" i="1"/>
  <c r="XDE1197" i="1" s="1"/>
  <c r="XCW1198" i="1"/>
  <c r="XCW1197" i="1" s="1"/>
  <c r="XCO1198" i="1"/>
  <c r="XCO1197" i="1" s="1"/>
  <c r="XCG1198" i="1"/>
  <c r="XCG1197" i="1" s="1"/>
  <c r="XBY1198" i="1"/>
  <c r="XBY1197" i="1" s="1"/>
  <c r="XBQ1198" i="1"/>
  <c r="XBQ1197" i="1" s="1"/>
  <c r="XBI1198" i="1"/>
  <c r="XBI1197" i="1" s="1"/>
  <c r="XBA1198" i="1"/>
  <c r="XBA1197" i="1" s="1"/>
  <c r="XAS1198" i="1"/>
  <c r="XAS1197" i="1" s="1"/>
  <c r="XAK1198" i="1"/>
  <c r="XAK1197" i="1" s="1"/>
  <c r="XAC1198" i="1"/>
  <c r="XAC1197" i="1" s="1"/>
  <c r="WZU1198" i="1"/>
  <c r="WZU1197" i="1" s="1"/>
  <c r="WZM1198" i="1"/>
  <c r="WZM1197" i="1" s="1"/>
  <c r="WZE1198" i="1"/>
  <c r="WZE1197" i="1" s="1"/>
  <c r="WYW1198" i="1"/>
  <c r="WYW1197" i="1" s="1"/>
  <c r="WYO1198" i="1"/>
  <c r="WYO1197" i="1" s="1"/>
  <c r="WYG1198" i="1"/>
  <c r="WYG1197" i="1" s="1"/>
  <c r="WXY1198" i="1"/>
  <c r="WXY1197" i="1" s="1"/>
  <c r="WXQ1198" i="1"/>
  <c r="WXQ1197" i="1" s="1"/>
  <c r="WXI1198" i="1"/>
  <c r="WXI1197" i="1" s="1"/>
  <c r="WXA1198" i="1"/>
  <c r="WXA1197" i="1" s="1"/>
  <c r="WWS1198" i="1"/>
  <c r="WWS1197" i="1" s="1"/>
  <c r="WWK1198" i="1"/>
  <c r="WWK1197" i="1" s="1"/>
  <c r="WWC1198" i="1"/>
  <c r="WWC1197" i="1" s="1"/>
  <c r="WVU1198" i="1"/>
  <c r="WVU1197" i="1" s="1"/>
  <c r="WVM1198" i="1"/>
  <c r="WVM1197" i="1" s="1"/>
  <c r="WVE1198" i="1"/>
  <c r="WVE1197" i="1" s="1"/>
  <c r="WUW1198" i="1"/>
  <c r="WUW1197" i="1" s="1"/>
  <c r="WUO1198" i="1"/>
  <c r="WUO1197" i="1" s="1"/>
  <c r="WUG1198" i="1"/>
  <c r="WUG1197" i="1" s="1"/>
  <c r="WTY1198" i="1"/>
  <c r="WTY1197" i="1" s="1"/>
  <c r="WTQ1198" i="1"/>
  <c r="WTQ1197" i="1" s="1"/>
  <c r="WTI1198" i="1"/>
  <c r="WTI1197" i="1" s="1"/>
  <c r="WTA1198" i="1"/>
  <c r="WTA1197" i="1" s="1"/>
  <c r="WSS1198" i="1"/>
  <c r="WSS1197" i="1" s="1"/>
  <c r="WSK1198" i="1"/>
  <c r="WSK1197" i="1" s="1"/>
  <c r="WSC1198" i="1"/>
  <c r="WSC1197" i="1" s="1"/>
  <c r="WRU1198" i="1"/>
  <c r="WRU1197" i="1" s="1"/>
  <c r="WRM1198" i="1"/>
  <c r="WRM1197" i="1" s="1"/>
  <c r="WRE1198" i="1"/>
  <c r="WRE1197" i="1" s="1"/>
  <c r="WQW1198" i="1"/>
  <c r="WQW1197" i="1" s="1"/>
  <c r="WQO1198" i="1"/>
  <c r="WQO1197" i="1" s="1"/>
  <c r="WQG1198" i="1"/>
  <c r="WQG1197" i="1" s="1"/>
  <c r="WPY1198" i="1"/>
  <c r="WPY1197" i="1" s="1"/>
  <c r="WPQ1198" i="1"/>
  <c r="WPQ1197" i="1" s="1"/>
  <c r="WPI1198" i="1"/>
  <c r="WPI1197" i="1" s="1"/>
  <c r="WPA1198" i="1"/>
  <c r="WPA1197" i="1" s="1"/>
  <c r="WOS1198" i="1"/>
  <c r="WOS1197" i="1" s="1"/>
  <c r="WOK1198" i="1"/>
  <c r="WOK1197" i="1" s="1"/>
  <c r="WOC1198" i="1"/>
  <c r="WOC1197" i="1" s="1"/>
  <c r="WNU1198" i="1"/>
  <c r="WNU1197" i="1" s="1"/>
  <c r="WNM1198" i="1"/>
  <c r="WNM1197" i="1" s="1"/>
  <c r="WNE1198" i="1"/>
  <c r="WNE1197" i="1" s="1"/>
  <c r="WMW1198" i="1"/>
  <c r="WMW1197" i="1" s="1"/>
  <c r="WMO1198" i="1"/>
  <c r="WMO1197" i="1" s="1"/>
  <c r="WMG1198" i="1"/>
  <c r="WMG1197" i="1" s="1"/>
  <c r="WLY1198" i="1"/>
  <c r="WLY1197" i="1" s="1"/>
  <c r="WLQ1198" i="1"/>
  <c r="WLQ1197" i="1" s="1"/>
  <c r="WLI1198" i="1"/>
  <c r="WLI1197" i="1" s="1"/>
  <c r="WLA1198" i="1"/>
  <c r="WLA1197" i="1" s="1"/>
  <c r="WKS1198" i="1"/>
  <c r="WKS1197" i="1" s="1"/>
  <c r="WKK1198" i="1"/>
  <c r="WKK1197" i="1" s="1"/>
  <c r="WKC1198" i="1"/>
  <c r="WKC1197" i="1" s="1"/>
  <c r="WJU1198" i="1"/>
  <c r="WJU1197" i="1" s="1"/>
  <c r="WJM1198" i="1"/>
  <c r="WJM1197" i="1" s="1"/>
  <c r="WJE1198" i="1"/>
  <c r="WJE1197" i="1" s="1"/>
  <c r="WIW1198" i="1"/>
  <c r="WIW1197" i="1" s="1"/>
  <c r="WIO1198" i="1"/>
  <c r="WIO1197" i="1" s="1"/>
  <c r="WIG1198" i="1"/>
  <c r="WIG1197" i="1" s="1"/>
  <c r="WHY1198" i="1"/>
  <c r="WHY1197" i="1" s="1"/>
  <c r="WHQ1198" i="1"/>
  <c r="WHQ1197" i="1" s="1"/>
  <c r="WHI1198" i="1"/>
  <c r="WHI1197" i="1" s="1"/>
  <c r="WHA1198" i="1"/>
  <c r="WHA1197" i="1" s="1"/>
  <c r="WGS1198" i="1"/>
  <c r="WGS1197" i="1" s="1"/>
  <c r="WGK1198" i="1"/>
  <c r="WGK1197" i="1" s="1"/>
  <c r="WGC1198" i="1"/>
  <c r="WGC1197" i="1" s="1"/>
  <c r="WFU1198" i="1"/>
  <c r="WFU1197" i="1" s="1"/>
  <c r="WFM1198" i="1"/>
  <c r="WFM1197" i="1" s="1"/>
  <c r="WFE1198" i="1"/>
  <c r="WFE1197" i="1" s="1"/>
  <c r="WEW1198" i="1"/>
  <c r="WEW1197" i="1" s="1"/>
  <c r="WEO1198" i="1"/>
  <c r="WEO1197" i="1" s="1"/>
  <c r="WEG1198" i="1"/>
  <c r="WEG1197" i="1" s="1"/>
  <c r="WDY1198" i="1"/>
  <c r="WDY1197" i="1" s="1"/>
  <c r="WDQ1198" i="1"/>
  <c r="WDQ1197" i="1" s="1"/>
  <c r="WDI1198" i="1"/>
  <c r="WDI1197" i="1" s="1"/>
  <c r="WDA1198" i="1"/>
  <c r="WDA1197" i="1" s="1"/>
  <c r="WCS1198" i="1"/>
  <c r="WCS1197" i="1" s="1"/>
  <c r="WCK1198" i="1"/>
  <c r="WCK1197" i="1" s="1"/>
  <c r="WCC1198" i="1"/>
  <c r="WCC1197" i="1" s="1"/>
  <c r="WBU1198" i="1"/>
  <c r="WBU1197" i="1" s="1"/>
  <c r="WBM1198" i="1"/>
  <c r="WBM1197" i="1" s="1"/>
  <c r="WBE1198" i="1"/>
  <c r="WBE1197" i="1" s="1"/>
  <c r="WAW1198" i="1"/>
  <c r="WAW1197" i="1" s="1"/>
  <c r="WAO1198" i="1"/>
  <c r="WAO1197" i="1" s="1"/>
  <c r="WAG1198" i="1"/>
  <c r="WAG1197" i="1" s="1"/>
  <c r="VZY1198" i="1"/>
  <c r="VZY1197" i="1" s="1"/>
  <c r="VZQ1198" i="1"/>
  <c r="VZQ1197" i="1" s="1"/>
  <c r="VZI1198" i="1"/>
  <c r="VZI1197" i="1" s="1"/>
  <c r="VZA1198" i="1"/>
  <c r="VZA1197" i="1" s="1"/>
  <c r="VYS1198" i="1"/>
  <c r="VYS1197" i="1" s="1"/>
  <c r="VYK1198" i="1"/>
  <c r="VYK1197" i="1" s="1"/>
  <c r="VYC1198" i="1"/>
  <c r="VYC1197" i="1" s="1"/>
  <c r="VXU1198" i="1"/>
  <c r="VXU1197" i="1" s="1"/>
  <c r="VXM1198" i="1"/>
  <c r="VXM1197" i="1" s="1"/>
  <c r="VXE1198" i="1"/>
  <c r="VXE1197" i="1" s="1"/>
  <c r="VWW1198" i="1"/>
  <c r="VWW1197" i="1" s="1"/>
  <c r="VWO1198" i="1"/>
  <c r="VWO1197" i="1" s="1"/>
  <c r="VWG1198" i="1"/>
  <c r="VWG1197" i="1" s="1"/>
  <c r="VVY1198" i="1"/>
  <c r="VVY1197" i="1" s="1"/>
  <c r="VVQ1198" i="1"/>
  <c r="VVQ1197" i="1" s="1"/>
  <c r="VVI1198" i="1"/>
  <c r="VVI1197" i="1" s="1"/>
  <c r="VVA1198" i="1"/>
  <c r="VVA1197" i="1" s="1"/>
  <c r="VUS1198" i="1"/>
  <c r="VUS1197" i="1" s="1"/>
  <c r="VUK1198" i="1"/>
  <c r="VUK1197" i="1" s="1"/>
  <c r="VUC1198" i="1"/>
  <c r="VUC1197" i="1" s="1"/>
  <c r="VTU1198" i="1"/>
  <c r="VTU1197" i="1" s="1"/>
  <c r="VTM1198" i="1"/>
  <c r="VTM1197" i="1" s="1"/>
  <c r="VTE1198" i="1"/>
  <c r="VTE1197" i="1" s="1"/>
  <c r="VSW1198" i="1"/>
  <c r="VSW1197" i="1" s="1"/>
  <c r="VSO1198" i="1"/>
  <c r="VSO1197" i="1" s="1"/>
  <c r="VSG1198" i="1"/>
  <c r="VSG1197" i="1" s="1"/>
  <c r="VRY1198" i="1"/>
  <c r="VRY1197" i="1" s="1"/>
  <c r="VRQ1198" i="1"/>
  <c r="VRQ1197" i="1" s="1"/>
  <c r="VRI1198" i="1"/>
  <c r="VRI1197" i="1" s="1"/>
  <c r="VRA1198" i="1"/>
  <c r="VRA1197" i="1" s="1"/>
  <c r="VQS1198" i="1"/>
  <c r="VQS1197" i="1" s="1"/>
  <c r="VQK1198" i="1"/>
  <c r="VQK1197" i="1" s="1"/>
  <c r="VQC1198" i="1"/>
  <c r="VQC1197" i="1" s="1"/>
  <c r="VPU1198" i="1"/>
  <c r="VPU1197" i="1" s="1"/>
  <c r="VPM1198" i="1"/>
  <c r="VPM1197" i="1" s="1"/>
  <c r="VPE1198" i="1"/>
  <c r="VPE1197" i="1" s="1"/>
  <c r="VOW1198" i="1"/>
  <c r="VOW1197" i="1" s="1"/>
  <c r="VOO1198" i="1"/>
  <c r="VOO1197" i="1" s="1"/>
  <c r="VOG1198" i="1"/>
  <c r="VOG1197" i="1" s="1"/>
  <c r="VNY1198" i="1"/>
  <c r="VNY1197" i="1" s="1"/>
  <c r="VNQ1198" i="1"/>
  <c r="VNQ1197" i="1" s="1"/>
  <c r="VNI1198" i="1"/>
  <c r="VNI1197" i="1" s="1"/>
  <c r="VNA1198" i="1"/>
  <c r="VNA1197" i="1" s="1"/>
  <c r="VMS1198" i="1"/>
  <c r="VMS1197" i="1" s="1"/>
  <c r="VMK1198" i="1"/>
  <c r="VMK1197" i="1" s="1"/>
  <c r="VMC1198" i="1"/>
  <c r="VMC1197" i="1" s="1"/>
  <c r="VLU1198" i="1"/>
  <c r="VLU1197" i="1" s="1"/>
  <c r="VLM1198" i="1"/>
  <c r="VLM1197" i="1" s="1"/>
  <c r="VLE1198" i="1"/>
  <c r="VLE1197" i="1" s="1"/>
  <c r="VKW1198" i="1"/>
  <c r="VKW1197" i="1" s="1"/>
  <c r="VKO1198" i="1"/>
  <c r="VKO1197" i="1" s="1"/>
  <c r="VKG1198" i="1"/>
  <c r="VKG1197" i="1" s="1"/>
  <c r="VJY1198" i="1"/>
  <c r="VJY1197" i="1" s="1"/>
  <c r="VJQ1198" i="1"/>
  <c r="VJQ1197" i="1" s="1"/>
  <c r="VJI1198" i="1"/>
  <c r="VJI1197" i="1" s="1"/>
  <c r="VJA1198" i="1"/>
  <c r="VJA1197" i="1" s="1"/>
  <c r="VIS1198" i="1"/>
  <c r="VIS1197" i="1" s="1"/>
  <c r="VIK1198" i="1"/>
  <c r="VIK1197" i="1" s="1"/>
  <c r="VIC1198" i="1"/>
  <c r="VIC1197" i="1" s="1"/>
  <c r="VHU1198" i="1"/>
  <c r="VHU1197" i="1" s="1"/>
  <c r="VHM1198" i="1"/>
  <c r="VHM1197" i="1" s="1"/>
  <c r="VHE1198" i="1"/>
  <c r="VHE1197" i="1" s="1"/>
  <c r="VGW1198" i="1"/>
  <c r="VGW1197" i="1" s="1"/>
  <c r="VGO1198" i="1"/>
  <c r="VGO1197" i="1" s="1"/>
  <c r="VGG1198" i="1"/>
  <c r="VGG1197" i="1" s="1"/>
  <c r="VFY1198" i="1"/>
  <c r="VFY1197" i="1" s="1"/>
  <c r="VFQ1198" i="1"/>
  <c r="VFQ1197" i="1" s="1"/>
  <c r="VFI1198" i="1"/>
  <c r="VFI1197" i="1" s="1"/>
  <c r="VFA1198" i="1"/>
  <c r="VFA1197" i="1" s="1"/>
  <c r="VES1198" i="1"/>
  <c r="VES1197" i="1" s="1"/>
  <c r="VEK1198" i="1"/>
  <c r="VEK1197" i="1" s="1"/>
  <c r="VEC1198" i="1"/>
  <c r="VEC1197" i="1" s="1"/>
  <c r="VDU1198" i="1"/>
  <c r="VDU1197" i="1" s="1"/>
  <c r="VDM1198" i="1"/>
  <c r="VDM1197" i="1" s="1"/>
  <c r="VDE1198" i="1"/>
  <c r="VDE1197" i="1" s="1"/>
  <c r="VCW1198" i="1"/>
  <c r="VCW1197" i="1" s="1"/>
  <c r="VCO1198" i="1"/>
  <c r="VCO1197" i="1" s="1"/>
  <c r="VCG1198" i="1"/>
  <c r="VCG1197" i="1" s="1"/>
  <c r="VBY1198" i="1"/>
  <c r="VBY1197" i="1" s="1"/>
  <c r="VBQ1198" i="1"/>
  <c r="VBQ1197" i="1" s="1"/>
  <c r="VBI1198" i="1"/>
  <c r="VBI1197" i="1" s="1"/>
  <c r="VBA1198" i="1"/>
  <c r="VBA1197" i="1" s="1"/>
  <c r="VAS1198" i="1"/>
  <c r="VAS1197" i="1" s="1"/>
  <c r="VAK1198" i="1"/>
  <c r="VAK1197" i="1" s="1"/>
  <c r="VAC1198" i="1"/>
  <c r="VAC1197" i="1" s="1"/>
  <c r="UZU1198" i="1"/>
  <c r="UZU1197" i="1" s="1"/>
  <c r="UZM1198" i="1"/>
  <c r="UZM1197" i="1" s="1"/>
  <c r="UZE1198" i="1"/>
  <c r="UZE1197" i="1" s="1"/>
  <c r="UYW1198" i="1"/>
  <c r="UYW1197" i="1" s="1"/>
  <c r="UYO1198" i="1"/>
  <c r="UYO1197" i="1" s="1"/>
  <c r="UYG1198" i="1"/>
  <c r="UYG1197" i="1" s="1"/>
  <c r="UXY1198" i="1"/>
  <c r="UXY1197" i="1" s="1"/>
  <c r="UXQ1198" i="1"/>
  <c r="UXQ1197" i="1" s="1"/>
  <c r="UXI1198" i="1"/>
  <c r="UXI1197" i="1" s="1"/>
  <c r="UXA1198" i="1"/>
  <c r="UXA1197" i="1" s="1"/>
  <c r="UWS1198" i="1"/>
  <c r="UWS1197" i="1" s="1"/>
  <c r="UWK1198" i="1"/>
  <c r="UWK1197" i="1" s="1"/>
  <c r="UWC1198" i="1"/>
  <c r="UWC1197" i="1" s="1"/>
  <c r="UVU1198" i="1"/>
  <c r="UVU1197" i="1" s="1"/>
  <c r="UVM1198" i="1"/>
  <c r="UVM1197" i="1" s="1"/>
  <c r="UVE1198" i="1"/>
  <c r="UVE1197" i="1" s="1"/>
  <c r="UUW1198" i="1"/>
  <c r="UUW1197" i="1" s="1"/>
  <c r="UUO1198" i="1"/>
  <c r="UUO1197" i="1" s="1"/>
  <c r="UUG1198" i="1"/>
  <c r="UUG1197" i="1" s="1"/>
  <c r="UTY1198" i="1"/>
  <c r="UTY1197" i="1" s="1"/>
  <c r="UTQ1198" i="1"/>
  <c r="UTQ1197" i="1" s="1"/>
  <c r="UTI1198" i="1"/>
  <c r="UTI1197" i="1" s="1"/>
  <c r="UTA1198" i="1"/>
  <c r="UTA1197" i="1" s="1"/>
  <c r="USS1198" i="1"/>
  <c r="USS1197" i="1" s="1"/>
  <c r="USK1198" i="1"/>
  <c r="USK1197" i="1" s="1"/>
  <c r="USC1198" i="1"/>
  <c r="USC1197" i="1" s="1"/>
  <c r="URU1198" i="1"/>
  <c r="URU1197" i="1" s="1"/>
  <c r="URM1198" i="1"/>
  <c r="URM1197" i="1" s="1"/>
  <c r="URE1198" i="1"/>
  <c r="URE1197" i="1" s="1"/>
  <c r="UQW1198" i="1"/>
  <c r="UQW1197" i="1" s="1"/>
  <c r="UQO1198" i="1"/>
  <c r="UQO1197" i="1" s="1"/>
  <c r="UQG1198" i="1"/>
  <c r="UQG1197" i="1" s="1"/>
  <c r="UPY1198" i="1"/>
  <c r="UPY1197" i="1" s="1"/>
  <c r="UPQ1198" i="1"/>
  <c r="UPQ1197" i="1" s="1"/>
  <c r="UPI1198" i="1"/>
  <c r="UPI1197" i="1" s="1"/>
  <c r="UPA1198" i="1"/>
  <c r="UPA1197" i="1" s="1"/>
  <c r="UOS1198" i="1"/>
  <c r="UOS1197" i="1" s="1"/>
  <c r="UOK1198" i="1"/>
  <c r="UOK1197" i="1" s="1"/>
  <c r="UOC1198" i="1"/>
  <c r="UOC1197" i="1" s="1"/>
  <c r="UNU1198" i="1"/>
  <c r="UNU1197" i="1" s="1"/>
  <c r="UNM1198" i="1"/>
  <c r="UNM1197" i="1" s="1"/>
  <c r="UNE1198" i="1"/>
  <c r="UNE1197" i="1" s="1"/>
  <c r="UMW1198" i="1"/>
  <c r="UMW1197" i="1" s="1"/>
  <c r="UMO1198" i="1"/>
  <c r="UMO1197" i="1" s="1"/>
  <c r="UMG1198" i="1"/>
  <c r="UMG1197" i="1" s="1"/>
  <c r="ULY1198" i="1"/>
  <c r="ULY1197" i="1" s="1"/>
  <c r="ULQ1198" i="1"/>
  <c r="ULQ1197" i="1" s="1"/>
  <c r="ULI1198" i="1"/>
  <c r="ULI1197" i="1" s="1"/>
  <c r="ULA1198" i="1"/>
  <c r="ULA1197" i="1" s="1"/>
  <c r="UKS1198" i="1"/>
  <c r="UKS1197" i="1" s="1"/>
  <c r="UKK1198" i="1"/>
  <c r="UKK1197" i="1" s="1"/>
  <c r="UKC1198" i="1"/>
  <c r="UKC1197" i="1" s="1"/>
  <c r="UJU1198" i="1"/>
  <c r="UJU1197" i="1" s="1"/>
  <c r="UJM1198" i="1"/>
  <c r="UJM1197" i="1" s="1"/>
  <c r="UJE1198" i="1"/>
  <c r="UJE1197" i="1" s="1"/>
  <c r="UIW1198" i="1"/>
  <c r="UIW1197" i="1" s="1"/>
  <c r="UIO1198" i="1"/>
  <c r="UIO1197" i="1" s="1"/>
  <c r="UIG1198" i="1"/>
  <c r="UIG1197" i="1" s="1"/>
  <c r="UHY1198" i="1"/>
  <c r="UHY1197" i="1" s="1"/>
  <c r="UHQ1198" i="1"/>
  <c r="UHQ1197" i="1" s="1"/>
  <c r="UHI1198" i="1"/>
  <c r="UHI1197" i="1" s="1"/>
  <c r="UHA1198" i="1"/>
  <c r="UHA1197" i="1" s="1"/>
  <c r="UGS1198" i="1"/>
  <c r="UGS1197" i="1" s="1"/>
  <c r="UGK1198" i="1"/>
  <c r="UGK1197" i="1" s="1"/>
  <c r="UGC1198" i="1"/>
  <c r="UGC1197" i="1" s="1"/>
  <c r="UFU1198" i="1"/>
  <c r="UFU1197" i="1" s="1"/>
  <c r="UFM1198" i="1"/>
  <c r="UFM1197" i="1" s="1"/>
  <c r="UFE1198" i="1"/>
  <c r="UFE1197" i="1" s="1"/>
  <c r="UEW1198" i="1"/>
  <c r="UEW1197" i="1" s="1"/>
  <c r="UEO1198" i="1"/>
  <c r="UEO1197" i="1" s="1"/>
  <c r="UEG1198" i="1"/>
  <c r="UEG1197" i="1" s="1"/>
  <c r="UDY1198" i="1"/>
  <c r="UDY1197" i="1" s="1"/>
  <c r="UDQ1198" i="1"/>
  <c r="UDQ1197" i="1" s="1"/>
  <c r="UDI1198" i="1"/>
  <c r="UDI1197" i="1" s="1"/>
  <c r="UDA1198" i="1"/>
  <c r="UDA1197" i="1" s="1"/>
  <c r="UCS1198" i="1"/>
  <c r="UCS1197" i="1" s="1"/>
  <c r="UCK1198" i="1"/>
  <c r="UCK1197" i="1" s="1"/>
  <c r="UCC1198" i="1"/>
  <c r="UCC1197" i="1" s="1"/>
  <c r="UBU1198" i="1"/>
  <c r="UBU1197" i="1" s="1"/>
  <c r="UBM1198" i="1"/>
  <c r="UBM1197" i="1" s="1"/>
  <c r="UBE1198" i="1"/>
  <c r="UBE1197" i="1" s="1"/>
  <c r="UAW1198" i="1"/>
  <c r="UAW1197" i="1" s="1"/>
  <c r="UAO1198" i="1"/>
  <c r="UAO1197" i="1" s="1"/>
  <c r="UAG1198" i="1"/>
  <c r="UAG1197" i="1" s="1"/>
  <c r="TZY1198" i="1"/>
  <c r="TZY1197" i="1" s="1"/>
  <c r="TZQ1198" i="1"/>
  <c r="TZQ1197" i="1" s="1"/>
  <c r="TZI1198" i="1"/>
  <c r="TZI1197" i="1" s="1"/>
  <c r="TZA1198" i="1"/>
  <c r="TZA1197" i="1" s="1"/>
  <c r="TYS1198" i="1"/>
  <c r="TYS1197" i="1" s="1"/>
  <c r="TYK1198" i="1"/>
  <c r="TYK1197" i="1" s="1"/>
  <c r="TYC1198" i="1"/>
  <c r="TYC1197" i="1" s="1"/>
  <c r="TXU1198" i="1"/>
  <c r="TXU1197" i="1" s="1"/>
  <c r="TXM1198" i="1"/>
  <c r="TXM1197" i="1" s="1"/>
  <c r="TXE1198" i="1"/>
  <c r="TXE1197" i="1" s="1"/>
  <c r="TWW1198" i="1"/>
  <c r="TWW1197" i="1" s="1"/>
  <c r="TWO1198" i="1"/>
  <c r="TWO1197" i="1" s="1"/>
  <c r="TWG1198" i="1"/>
  <c r="TWG1197" i="1" s="1"/>
  <c r="TVY1198" i="1"/>
  <c r="TVY1197" i="1" s="1"/>
  <c r="TVQ1198" i="1"/>
  <c r="TVQ1197" i="1" s="1"/>
  <c r="TVI1198" i="1"/>
  <c r="TVI1197" i="1" s="1"/>
  <c r="TVA1198" i="1"/>
  <c r="TVA1197" i="1" s="1"/>
  <c r="TUS1198" i="1"/>
  <c r="TUS1197" i="1" s="1"/>
  <c r="TUK1198" i="1"/>
  <c r="TUK1197" i="1" s="1"/>
  <c r="TUC1198" i="1"/>
  <c r="TUC1197" i="1" s="1"/>
  <c r="TTU1198" i="1"/>
  <c r="TTU1197" i="1" s="1"/>
  <c r="TTM1198" i="1"/>
  <c r="TTM1197" i="1" s="1"/>
  <c r="TTE1198" i="1"/>
  <c r="TTE1197" i="1" s="1"/>
  <c r="TSW1198" i="1"/>
  <c r="TSW1197" i="1" s="1"/>
  <c r="TSO1198" i="1"/>
  <c r="TSO1197" i="1" s="1"/>
  <c r="TSG1198" i="1"/>
  <c r="TSG1197" i="1" s="1"/>
  <c r="TRY1198" i="1"/>
  <c r="TRY1197" i="1" s="1"/>
  <c r="TRQ1198" i="1"/>
  <c r="TRQ1197" i="1" s="1"/>
  <c r="TRI1198" i="1"/>
  <c r="TRI1197" i="1" s="1"/>
  <c r="TRA1198" i="1"/>
  <c r="TRA1197" i="1" s="1"/>
  <c r="TQS1198" i="1"/>
  <c r="TQS1197" i="1" s="1"/>
  <c r="TQK1198" i="1"/>
  <c r="TQK1197" i="1" s="1"/>
  <c r="TQC1198" i="1"/>
  <c r="TQC1197" i="1" s="1"/>
  <c r="TPU1198" i="1"/>
  <c r="TPU1197" i="1" s="1"/>
  <c r="TPM1198" i="1"/>
  <c r="TPM1197" i="1" s="1"/>
  <c r="TPE1198" i="1"/>
  <c r="TPE1197" i="1" s="1"/>
  <c r="TOW1198" i="1"/>
  <c r="TOW1197" i="1" s="1"/>
  <c r="TOO1198" i="1"/>
  <c r="TOO1197" i="1" s="1"/>
  <c r="TOG1198" i="1"/>
  <c r="TOG1197" i="1" s="1"/>
  <c r="TNY1198" i="1"/>
  <c r="TNY1197" i="1" s="1"/>
  <c r="TNQ1198" i="1"/>
  <c r="TNQ1197" i="1" s="1"/>
  <c r="TNI1198" i="1"/>
  <c r="TNI1197" i="1" s="1"/>
  <c r="TNA1198" i="1"/>
  <c r="TNA1197" i="1" s="1"/>
  <c r="TMS1198" i="1"/>
  <c r="TMS1197" i="1" s="1"/>
  <c r="TMK1198" i="1"/>
  <c r="TMK1197" i="1" s="1"/>
  <c r="TMC1198" i="1"/>
  <c r="TMC1197" i="1" s="1"/>
  <c r="TLU1198" i="1"/>
  <c r="TLU1197" i="1" s="1"/>
  <c r="TLM1198" i="1"/>
  <c r="TLM1197" i="1" s="1"/>
  <c r="TLE1198" i="1"/>
  <c r="TLE1197" i="1" s="1"/>
  <c r="TKW1198" i="1"/>
  <c r="TKW1197" i="1" s="1"/>
  <c r="TKO1198" i="1"/>
  <c r="TKO1197" i="1" s="1"/>
  <c r="TKG1198" i="1"/>
  <c r="TKG1197" i="1" s="1"/>
  <c r="TJY1198" i="1"/>
  <c r="TJY1197" i="1" s="1"/>
  <c r="TJQ1198" i="1"/>
  <c r="TJQ1197" i="1" s="1"/>
  <c r="TJI1198" i="1"/>
  <c r="TJI1197" i="1" s="1"/>
  <c r="TJA1198" i="1"/>
  <c r="TJA1197" i="1" s="1"/>
  <c r="TIS1198" i="1"/>
  <c r="TIS1197" i="1" s="1"/>
  <c r="TIK1198" i="1"/>
  <c r="TIK1197" i="1" s="1"/>
  <c r="TIC1198" i="1"/>
  <c r="TIC1197" i="1" s="1"/>
  <c r="THU1198" i="1"/>
  <c r="THU1197" i="1" s="1"/>
  <c r="THM1198" i="1"/>
  <c r="THM1197" i="1" s="1"/>
  <c r="THE1198" i="1"/>
  <c r="THE1197" i="1" s="1"/>
  <c r="TGW1198" i="1"/>
  <c r="TGW1197" i="1" s="1"/>
  <c r="TGO1198" i="1"/>
  <c r="TGO1197" i="1" s="1"/>
  <c r="TGG1198" i="1"/>
  <c r="TGG1197" i="1" s="1"/>
  <c r="TFY1198" i="1"/>
  <c r="TFY1197" i="1" s="1"/>
  <c r="TFQ1198" i="1"/>
  <c r="TFQ1197" i="1" s="1"/>
  <c r="TFI1198" i="1"/>
  <c r="TFI1197" i="1" s="1"/>
  <c r="TFA1198" i="1"/>
  <c r="TFA1197" i="1" s="1"/>
  <c r="TES1198" i="1"/>
  <c r="TES1197" i="1" s="1"/>
  <c r="TEK1198" i="1"/>
  <c r="TEK1197" i="1" s="1"/>
  <c r="TEC1198" i="1"/>
  <c r="TEC1197" i="1" s="1"/>
  <c r="TDU1198" i="1"/>
  <c r="TDU1197" i="1" s="1"/>
  <c r="TDM1198" i="1"/>
  <c r="TDM1197" i="1" s="1"/>
  <c r="TDE1198" i="1"/>
  <c r="TDE1197" i="1" s="1"/>
  <c r="TCW1198" i="1"/>
  <c r="TCW1197" i="1" s="1"/>
  <c r="TCO1198" i="1"/>
  <c r="TCO1197" i="1" s="1"/>
  <c r="TCG1198" i="1"/>
  <c r="TCG1197" i="1" s="1"/>
  <c r="TBY1198" i="1"/>
  <c r="TBY1197" i="1" s="1"/>
  <c r="TBQ1198" i="1"/>
  <c r="TBQ1197" i="1" s="1"/>
  <c r="TBI1198" i="1"/>
  <c r="TBI1197" i="1" s="1"/>
  <c r="TBA1198" i="1"/>
  <c r="TBA1197" i="1" s="1"/>
  <c r="TAS1198" i="1"/>
  <c r="TAS1197" i="1" s="1"/>
  <c r="TAK1198" i="1"/>
  <c r="TAK1197" i="1" s="1"/>
  <c r="TAC1198" i="1"/>
  <c r="TAC1197" i="1" s="1"/>
  <c r="SZU1198" i="1"/>
  <c r="SZU1197" i="1" s="1"/>
  <c r="SZM1198" i="1"/>
  <c r="SZM1197" i="1" s="1"/>
  <c r="SZE1198" i="1"/>
  <c r="SZE1197" i="1" s="1"/>
  <c r="SYW1198" i="1"/>
  <c r="SYW1197" i="1" s="1"/>
  <c r="SYO1198" i="1"/>
  <c r="SYO1197" i="1" s="1"/>
  <c r="SYG1198" i="1"/>
  <c r="SYG1197" i="1" s="1"/>
  <c r="SXY1198" i="1"/>
  <c r="SXY1197" i="1" s="1"/>
  <c r="SXQ1198" i="1"/>
  <c r="SXQ1197" i="1" s="1"/>
  <c r="SXI1198" i="1"/>
  <c r="SXI1197" i="1" s="1"/>
  <c r="SXA1198" i="1"/>
  <c r="SXA1197" i="1" s="1"/>
  <c r="SWS1198" i="1"/>
  <c r="SWS1197" i="1" s="1"/>
  <c r="SWK1198" i="1"/>
  <c r="SWK1197" i="1" s="1"/>
  <c r="SWC1198" i="1"/>
  <c r="SWC1197" i="1" s="1"/>
  <c r="SVU1198" i="1"/>
  <c r="SVU1197" i="1" s="1"/>
  <c r="SVM1198" i="1"/>
  <c r="SVM1197" i="1" s="1"/>
  <c r="SVE1198" i="1"/>
  <c r="SVE1197" i="1" s="1"/>
  <c r="SUW1198" i="1"/>
  <c r="SUW1197" i="1" s="1"/>
  <c r="SUO1198" i="1"/>
  <c r="SUO1197" i="1" s="1"/>
  <c r="SUG1198" i="1"/>
  <c r="SUG1197" i="1" s="1"/>
  <c r="STY1198" i="1"/>
  <c r="STY1197" i="1" s="1"/>
  <c r="STQ1198" i="1"/>
  <c r="STQ1197" i="1" s="1"/>
  <c r="STI1198" i="1"/>
  <c r="STI1197" i="1" s="1"/>
  <c r="STA1198" i="1"/>
  <c r="STA1197" i="1" s="1"/>
  <c r="SSS1198" i="1"/>
  <c r="SSS1197" i="1" s="1"/>
  <c r="SSK1198" i="1"/>
  <c r="SSK1197" i="1" s="1"/>
  <c r="SSC1198" i="1"/>
  <c r="SSC1197" i="1" s="1"/>
  <c r="SRU1198" i="1"/>
  <c r="SRU1197" i="1" s="1"/>
  <c r="SRM1198" i="1"/>
  <c r="SRM1197" i="1" s="1"/>
  <c r="SRE1198" i="1"/>
  <c r="SRE1197" i="1" s="1"/>
  <c r="SQW1198" i="1"/>
  <c r="SQW1197" i="1" s="1"/>
  <c r="SQO1198" i="1"/>
  <c r="SQO1197" i="1" s="1"/>
  <c r="SQG1198" i="1"/>
  <c r="SQG1197" i="1" s="1"/>
  <c r="SPY1198" i="1"/>
  <c r="SPY1197" i="1" s="1"/>
  <c r="SPQ1198" i="1"/>
  <c r="SPQ1197" i="1" s="1"/>
  <c r="SPI1198" i="1"/>
  <c r="SPI1197" i="1" s="1"/>
  <c r="SPA1198" i="1"/>
  <c r="SPA1197" i="1" s="1"/>
  <c r="SOS1198" i="1"/>
  <c r="SOS1197" i="1" s="1"/>
  <c r="SOK1198" i="1"/>
  <c r="SOK1197" i="1" s="1"/>
  <c r="SOC1198" i="1"/>
  <c r="SOC1197" i="1" s="1"/>
  <c r="SNU1198" i="1"/>
  <c r="SNU1197" i="1" s="1"/>
  <c r="SNM1198" i="1"/>
  <c r="SNM1197" i="1" s="1"/>
  <c r="SNE1198" i="1"/>
  <c r="SNE1197" i="1" s="1"/>
  <c r="SMW1198" i="1"/>
  <c r="SMW1197" i="1" s="1"/>
  <c r="SMO1198" i="1"/>
  <c r="SMO1197" i="1" s="1"/>
  <c r="SMG1198" i="1"/>
  <c r="SMG1197" i="1" s="1"/>
  <c r="SLY1198" i="1"/>
  <c r="SLY1197" i="1" s="1"/>
  <c r="SLQ1198" i="1"/>
  <c r="SLQ1197" i="1" s="1"/>
  <c r="SLI1198" i="1"/>
  <c r="SLI1197" i="1" s="1"/>
  <c r="SLA1198" i="1"/>
  <c r="SLA1197" i="1" s="1"/>
  <c r="SKS1198" i="1"/>
  <c r="SKS1197" i="1" s="1"/>
  <c r="SKK1198" i="1"/>
  <c r="SKK1197" i="1" s="1"/>
  <c r="SKC1198" i="1"/>
  <c r="SKC1197" i="1" s="1"/>
  <c r="SJU1198" i="1"/>
  <c r="SJU1197" i="1" s="1"/>
  <c r="SJM1198" i="1"/>
  <c r="SJM1197" i="1" s="1"/>
  <c r="SJE1198" i="1"/>
  <c r="SJE1197" i="1" s="1"/>
  <c r="SIW1198" i="1"/>
  <c r="SIW1197" i="1" s="1"/>
  <c r="SIO1198" i="1"/>
  <c r="SIO1197" i="1" s="1"/>
  <c r="SIG1198" i="1"/>
  <c r="SIG1197" i="1" s="1"/>
  <c r="SHY1198" i="1"/>
  <c r="SHY1197" i="1" s="1"/>
  <c r="SHQ1198" i="1"/>
  <c r="SHQ1197" i="1" s="1"/>
  <c r="SHI1198" i="1"/>
  <c r="SHI1197" i="1" s="1"/>
  <c r="SHA1198" i="1"/>
  <c r="SHA1197" i="1" s="1"/>
  <c r="SGS1198" i="1"/>
  <c r="SGS1197" i="1" s="1"/>
  <c r="SGK1198" i="1"/>
  <c r="SGK1197" i="1" s="1"/>
  <c r="SGC1198" i="1"/>
  <c r="SGC1197" i="1" s="1"/>
  <c r="SFU1198" i="1"/>
  <c r="SFU1197" i="1" s="1"/>
  <c r="SFM1198" i="1"/>
  <c r="SFM1197" i="1" s="1"/>
  <c r="SFE1198" i="1"/>
  <c r="SFE1197" i="1" s="1"/>
  <c r="SEW1198" i="1"/>
  <c r="SEW1197" i="1" s="1"/>
  <c r="SEO1198" i="1"/>
  <c r="SEO1197" i="1" s="1"/>
  <c r="SEG1198" i="1"/>
  <c r="SEG1197" i="1" s="1"/>
  <c r="SDY1198" i="1"/>
  <c r="SDY1197" i="1" s="1"/>
  <c r="SDQ1198" i="1"/>
  <c r="SDQ1197" i="1" s="1"/>
  <c r="SDI1198" i="1"/>
  <c r="SDI1197" i="1" s="1"/>
  <c r="SDA1198" i="1"/>
  <c r="SDA1197" i="1" s="1"/>
  <c r="SCS1198" i="1"/>
  <c r="SCS1197" i="1" s="1"/>
  <c r="SCK1198" i="1"/>
  <c r="SCK1197" i="1" s="1"/>
  <c r="SCC1198" i="1"/>
  <c r="SCC1197" i="1" s="1"/>
  <c r="SBU1198" i="1"/>
  <c r="SBU1197" i="1" s="1"/>
  <c r="SBM1198" i="1"/>
  <c r="SBM1197" i="1" s="1"/>
  <c r="SBE1198" i="1"/>
  <c r="SBE1197" i="1" s="1"/>
  <c r="SAW1198" i="1"/>
  <c r="SAW1197" i="1" s="1"/>
  <c r="SAO1198" i="1"/>
  <c r="SAO1197" i="1" s="1"/>
  <c r="SAG1198" i="1"/>
  <c r="SAG1197" i="1" s="1"/>
  <c r="RZY1198" i="1"/>
  <c r="RZY1197" i="1" s="1"/>
  <c r="RZQ1198" i="1"/>
  <c r="RZQ1197" i="1" s="1"/>
  <c r="RZI1198" i="1"/>
  <c r="RZI1197" i="1" s="1"/>
  <c r="RZA1198" i="1"/>
  <c r="RZA1197" i="1" s="1"/>
  <c r="RYS1198" i="1"/>
  <c r="RYS1197" i="1" s="1"/>
  <c r="RYK1198" i="1"/>
  <c r="RYK1197" i="1" s="1"/>
  <c r="RYC1198" i="1"/>
  <c r="RYC1197" i="1" s="1"/>
  <c r="RXU1198" i="1"/>
  <c r="RXU1197" i="1" s="1"/>
  <c r="RXM1198" i="1"/>
  <c r="RXM1197" i="1" s="1"/>
  <c r="RXE1198" i="1"/>
  <c r="RXE1197" i="1" s="1"/>
  <c r="RWW1198" i="1"/>
  <c r="RWW1197" i="1" s="1"/>
  <c r="RWO1198" i="1"/>
  <c r="RWO1197" i="1" s="1"/>
  <c r="RWG1198" i="1"/>
  <c r="RWG1197" i="1" s="1"/>
  <c r="RVY1198" i="1"/>
  <c r="RVY1197" i="1" s="1"/>
  <c r="RVQ1198" i="1"/>
  <c r="RVQ1197" i="1" s="1"/>
  <c r="RVI1198" i="1"/>
  <c r="RVI1197" i="1" s="1"/>
  <c r="RVA1198" i="1"/>
  <c r="RVA1197" i="1" s="1"/>
  <c r="RUS1198" i="1"/>
  <c r="RUS1197" i="1" s="1"/>
  <c r="RUK1198" i="1"/>
  <c r="RUK1197" i="1" s="1"/>
  <c r="RUC1198" i="1"/>
  <c r="RUC1197" i="1" s="1"/>
  <c r="RTU1198" i="1"/>
  <c r="RTU1197" i="1" s="1"/>
  <c r="RTM1198" i="1"/>
  <c r="RTM1197" i="1" s="1"/>
  <c r="RTE1198" i="1"/>
  <c r="RTE1197" i="1" s="1"/>
  <c r="RSW1198" i="1"/>
  <c r="RSW1197" i="1" s="1"/>
  <c r="RSO1198" i="1"/>
  <c r="RSO1197" i="1" s="1"/>
  <c r="RSG1198" i="1"/>
  <c r="RSG1197" i="1" s="1"/>
  <c r="RRY1198" i="1"/>
  <c r="RRY1197" i="1" s="1"/>
  <c r="RRQ1198" i="1"/>
  <c r="RRQ1197" i="1" s="1"/>
  <c r="RRI1198" i="1"/>
  <c r="RRI1197" i="1" s="1"/>
  <c r="RRA1198" i="1"/>
  <c r="RRA1197" i="1" s="1"/>
  <c r="RQS1198" i="1"/>
  <c r="RQS1197" i="1" s="1"/>
  <c r="RQK1198" i="1"/>
  <c r="RQK1197" i="1" s="1"/>
  <c r="RQC1198" i="1"/>
  <c r="RQC1197" i="1" s="1"/>
  <c r="RPU1198" i="1"/>
  <c r="RPU1197" i="1" s="1"/>
  <c r="RPM1198" i="1"/>
  <c r="RPM1197" i="1" s="1"/>
  <c r="RPE1198" i="1"/>
  <c r="RPE1197" i="1" s="1"/>
  <c r="ROW1198" i="1"/>
  <c r="ROW1197" i="1" s="1"/>
  <c r="ROO1198" i="1"/>
  <c r="ROO1197" i="1" s="1"/>
  <c r="ROG1198" i="1"/>
  <c r="ROG1197" i="1" s="1"/>
  <c r="RNY1198" i="1"/>
  <c r="RNY1197" i="1" s="1"/>
  <c r="RNQ1198" i="1"/>
  <c r="RNQ1197" i="1" s="1"/>
  <c r="RNI1198" i="1"/>
  <c r="RNI1197" i="1" s="1"/>
  <c r="RNA1198" i="1"/>
  <c r="RNA1197" i="1" s="1"/>
  <c r="RMS1198" i="1"/>
  <c r="RMS1197" i="1" s="1"/>
  <c r="RMK1198" i="1"/>
  <c r="RMK1197" i="1" s="1"/>
  <c r="RMC1198" i="1"/>
  <c r="RMC1197" i="1" s="1"/>
  <c r="RLU1198" i="1"/>
  <c r="RLU1197" i="1" s="1"/>
  <c r="RLM1198" i="1"/>
  <c r="RLM1197" i="1" s="1"/>
  <c r="RLE1198" i="1"/>
  <c r="RLE1197" i="1" s="1"/>
  <c r="RKW1198" i="1"/>
  <c r="RKW1197" i="1" s="1"/>
  <c r="RKO1198" i="1"/>
  <c r="RKO1197" i="1" s="1"/>
  <c r="RKG1198" i="1"/>
  <c r="RKG1197" i="1" s="1"/>
  <c r="RJY1198" i="1"/>
  <c r="RJY1197" i="1" s="1"/>
  <c r="RJQ1198" i="1"/>
  <c r="RJQ1197" i="1" s="1"/>
  <c r="RJI1198" i="1"/>
  <c r="RJI1197" i="1" s="1"/>
  <c r="RJA1198" i="1"/>
  <c r="RJA1197" i="1" s="1"/>
  <c r="RIS1198" i="1"/>
  <c r="RIS1197" i="1" s="1"/>
  <c r="RIK1198" i="1"/>
  <c r="RIK1197" i="1" s="1"/>
  <c r="RIC1198" i="1"/>
  <c r="RIC1197" i="1" s="1"/>
  <c r="RHU1198" i="1"/>
  <c r="RHU1197" i="1" s="1"/>
  <c r="RHM1198" i="1"/>
  <c r="RHM1197" i="1" s="1"/>
  <c r="RHE1198" i="1"/>
  <c r="RHE1197" i="1" s="1"/>
  <c r="RGW1198" i="1"/>
  <c r="RGW1197" i="1" s="1"/>
  <c r="RGO1198" i="1"/>
  <c r="RGO1197" i="1" s="1"/>
  <c r="RGG1198" i="1"/>
  <c r="RGG1197" i="1" s="1"/>
  <c r="RFY1198" i="1"/>
  <c r="RFY1197" i="1" s="1"/>
  <c r="RFQ1198" i="1"/>
  <c r="RFQ1197" i="1" s="1"/>
  <c r="RFI1198" i="1"/>
  <c r="RFI1197" i="1" s="1"/>
  <c r="RFA1198" i="1"/>
  <c r="RFA1197" i="1" s="1"/>
  <c r="RES1198" i="1"/>
  <c r="RES1197" i="1" s="1"/>
  <c r="REK1198" i="1"/>
  <c r="REK1197" i="1" s="1"/>
  <c r="REC1198" i="1"/>
  <c r="REC1197" i="1" s="1"/>
  <c r="RDU1198" i="1"/>
  <c r="RDU1197" i="1" s="1"/>
  <c r="RDM1198" i="1"/>
  <c r="RDM1197" i="1" s="1"/>
  <c r="RDE1198" i="1"/>
  <c r="RDE1197" i="1" s="1"/>
  <c r="RCW1198" i="1"/>
  <c r="RCW1197" i="1" s="1"/>
  <c r="RCO1198" i="1"/>
  <c r="RCO1197" i="1" s="1"/>
  <c r="RCG1198" i="1"/>
  <c r="RCG1197" i="1" s="1"/>
  <c r="RBY1198" i="1"/>
  <c r="RBY1197" i="1" s="1"/>
  <c r="RBQ1198" i="1"/>
  <c r="RBQ1197" i="1" s="1"/>
  <c r="RBI1198" i="1"/>
  <c r="RBI1197" i="1" s="1"/>
  <c r="RBA1198" i="1"/>
  <c r="RBA1197" i="1" s="1"/>
  <c r="RAS1198" i="1"/>
  <c r="RAS1197" i="1" s="1"/>
  <c r="RAK1198" i="1"/>
  <c r="RAK1197" i="1" s="1"/>
  <c r="RAC1198" i="1"/>
  <c r="RAC1197" i="1" s="1"/>
  <c r="QZU1198" i="1"/>
  <c r="QZU1197" i="1" s="1"/>
  <c r="QZM1198" i="1"/>
  <c r="QZM1197" i="1" s="1"/>
  <c r="QZE1198" i="1"/>
  <c r="QZE1197" i="1" s="1"/>
  <c r="QYW1198" i="1"/>
  <c r="QYW1197" i="1" s="1"/>
  <c r="QYO1198" i="1"/>
  <c r="QYO1197" i="1" s="1"/>
  <c r="QYG1198" i="1"/>
  <c r="QYG1197" i="1" s="1"/>
  <c r="QXY1198" i="1"/>
  <c r="QXY1197" i="1" s="1"/>
  <c r="QXQ1198" i="1"/>
  <c r="QXQ1197" i="1" s="1"/>
  <c r="QXI1198" i="1"/>
  <c r="QXI1197" i="1" s="1"/>
  <c r="QXA1198" i="1"/>
  <c r="QXA1197" i="1" s="1"/>
  <c r="QWS1198" i="1"/>
  <c r="QWS1197" i="1" s="1"/>
  <c r="QWK1198" i="1"/>
  <c r="QWK1197" i="1" s="1"/>
  <c r="QWC1198" i="1"/>
  <c r="QWC1197" i="1" s="1"/>
  <c r="QVU1198" i="1"/>
  <c r="QVU1197" i="1" s="1"/>
  <c r="QVM1198" i="1"/>
  <c r="QVM1197" i="1" s="1"/>
  <c r="QVE1198" i="1"/>
  <c r="QVE1197" i="1" s="1"/>
  <c r="QUW1198" i="1"/>
  <c r="QUW1197" i="1" s="1"/>
  <c r="QUO1198" i="1"/>
  <c r="QUO1197" i="1" s="1"/>
  <c r="QUG1198" i="1"/>
  <c r="QUG1197" i="1" s="1"/>
  <c r="QTY1198" i="1"/>
  <c r="QTY1197" i="1" s="1"/>
  <c r="QTQ1198" i="1"/>
  <c r="QTQ1197" i="1" s="1"/>
  <c r="QTI1198" i="1"/>
  <c r="QTI1197" i="1" s="1"/>
  <c r="QTA1198" i="1"/>
  <c r="QTA1197" i="1" s="1"/>
  <c r="QSS1198" i="1"/>
  <c r="QSS1197" i="1" s="1"/>
  <c r="QSK1198" i="1"/>
  <c r="QSK1197" i="1" s="1"/>
  <c r="QSC1198" i="1"/>
  <c r="QSC1197" i="1" s="1"/>
  <c r="QRU1198" i="1"/>
  <c r="QRU1197" i="1" s="1"/>
  <c r="QRM1198" i="1"/>
  <c r="QRM1197" i="1" s="1"/>
  <c r="QRE1198" i="1"/>
  <c r="QRE1197" i="1" s="1"/>
  <c r="QQW1198" i="1"/>
  <c r="QQW1197" i="1" s="1"/>
  <c r="QQO1198" i="1"/>
  <c r="QQO1197" i="1" s="1"/>
  <c r="QQG1198" i="1"/>
  <c r="QQG1197" i="1" s="1"/>
  <c r="QPY1198" i="1"/>
  <c r="QPY1197" i="1" s="1"/>
  <c r="QPQ1198" i="1"/>
  <c r="QPQ1197" i="1" s="1"/>
  <c r="QPI1198" i="1"/>
  <c r="QPI1197" i="1" s="1"/>
  <c r="QPA1198" i="1"/>
  <c r="QPA1197" i="1" s="1"/>
  <c r="QOS1198" i="1"/>
  <c r="QOS1197" i="1" s="1"/>
  <c r="QOK1198" i="1"/>
  <c r="QOK1197" i="1" s="1"/>
  <c r="QOC1198" i="1"/>
  <c r="QOC1197" i="1" s="1"/>
  <c r="QNU1198" i="1"/>
  <c r="QNU1197" i="1" s="1"/>
  <c r="QNM1198" i="1"/>
  <c r="QNM1197" i="1" s="1"/>
  <c r="QNE1198" i="1"/>
  <c r="QNE1197" i="1" s="1"/>
  <c r="QMW1198" i="1"/>
  <c r="QMW1197" i="1" s="1"/>
  <c r="QMO1198" i="1"/>
  <c r="QMO1197" i="1" s="1"/>
  <c r="QMG1198" i="1"/>
  <c r="QMG1197" i="1" s="1"/>
  <c r="QLY1198" i="1"/>
  <c r="QLY1197" i="1" s="1"/>
  <c r="QLQ1198" i="1"/>
  <c r="QLQ1197" i="1" s="1"/>
  <c r="QLI1198" i="1"/>
  <c r="QLI1197" i="1" s="1"/>
  <c r="QLA1198" i="1"/>
  <c r="QLA1197" i="1" s="1"/>
  <c r="QKS1198" i="1"/>
  <c r="QKS1197" i="1" s="1"/>
  <c r="QKK1198" i="1"/>
  <c r="QKK1197" i="1" s="1"/>
  <c r="QKC1198" i="1"/>
  <c r="QKC1197" i="1" s="1"/>
  <c r="QJU1198" i="1"/>
  <c r="QJU1197" i="1" s="1"/>
  <c r="QJM1198" i="1"/>
  <c r="QJM1197" i="1" s="1"/>
  <c r="QJE1198" i="1"/>
  <c r="QJE1197" i="1" s="1"/>
  <c r="QIW1198" i="1"/>
  <c r="QIW1197" i="1" s="1"/>
  <c r="QIO1198" i="1"/>
  <c r="QIO1197" i="1" s="1"/>
  <c r="QIG1198" i="1"/>
  <c r="QIG1197" i="1" s="1"/>
  <c r="QHY1198" i="1"/>
  <c r="QHY1197" i="1" s="1"/>
  <c r="QHQ1198" i="1"/>
  <c r="QHQ1197" i="1" s="1"/>
  <c r="QHI1198" i="1"/>
  <c r="QHI1197" i="1" s="1"/>
  <c r="QHA1198" i="1"/>
  <c r="QHA1197" i="1" s="1"/>
  <c r="QGS1198" i="1"/>
  <c r="QGS1197" i="1" s="1"/>
  <c r="QGK1198" i="1"/>
  <c r="QGK1197" i="1" s="1"/>
  <c r="QGC1198" i="1"/>
  <c r="QGC1197" i="1" s="1"/>
  <c r="QFU1198" i="1"/>
  <c r="QFU1197" i="1" s="1"/>
  <c r="QFM1198" i="1"/>
  <c r="QFM1197" i="1" s="1"/>
  <c r="QFE1198" i="1"/>
  <c r="QFE1197" i="1" s="1"/>
  <c r="QEW1198" i="1"/>
  <c r="QEW1197" i="1" s="1"/>
  <c r="QEO1198" i="1"/>
  <c r="QEO1197" i="1" s="1"/>
  <c r="QEG1198" i="1"/>
  <c r="QEG1197" i="1" s="1"/>
  <c r="QDY1198" i="1"/>
  <c r="QDY1197" i="1" s="1"/>
  <c r="QDQ1198" i="1"/>
  <c r="QDQ1197" i="1" s="1"/>
  <c r="QDI1198" i="1"/>
  <c r="QDI1197" i="1" s="1"/>
  <c r="QDA1198" i="1"/>
  <c r="QDA1197" i="1" s="1"/>
  <c r="QCS1198" i="1"/>
  <c r="QCS1197" i="1" s="1"/>
  <c r="QCK1198" i="1"/>
  <c r="QCK1197" i="1" s="1"/>
  <c r="QCC1198" i="1"/>
  <c r="QCC1197" i="1" s="1"/>
  <c r="QBU1198" i="1"/>
  <c r="QBU1197" i="1" s="1"/>
  <c r="QBM1198" i="1"/>
  <c r="QBM1197" i="1" s="1"/>
  <c r="QBE1198" i="1"/>
  <c r="QBE1197" i="1" s="1"/>
  <c r="QAW1198" i="1"/>
  <c r="QAW1197" i="1" s="1"/>
  <c r="QAO1198" i="1"/>
  <c r="QAO1197" i="1" s="1"/>
  <c r="QAG1198" i="1"/>
  <c r="QAG1197" i="1" s="1"/>
  <c r="PZY1198" i="1"/>
  <c r="PZY1197" i="1" s="1"/>
  <c r="PZQ1198" i="1"/>
  <c r="PZQ1197" i="1" s="1"/>
  <c r="PZI1198" i="1"/>
  <c r="PZI1197" i="1" s="1"/>
  <c r="PZA1198" i="1"/>
  <c r="PZA1197" i="1" s="1"/>
  <c r="PYS1198" i="1"/>
  <c r="PYS1197" i="1" s="1"/>
  <c r="PYK1198" i="1"/>
  <c r="PYK1197" i="1" s="1"/>
  <c r="PYC1198" i="1"/>
  <c r="PYC1197" i="1" s="1"/>
  <c r="PXU1198" i="1"/>
  <c r="PXU1197" i="1" s="1"/>
  <c r="PXM1198" i="1"/>
  <c r="PXM1197" i="1" s="1"/>
  <c r="PXE1198" i="1"/>
  <c r="PXE1197" i="1" s="1"/>
  <c r="PWW1198" i="1"/>
  <c r="PWW1197" i="1" s="1"/>
  <c r="PWO1198" i="1"/>
  <c r="PWO1197" i="1" s="1"/>
  <c r="PWG1198" i="1"/>
  <c r="PWG1197" i="1" s="1"/>
  <c r="PVY1198" i="1"/>
  <c r="PVY1197" i="1" s="1"/>
  <c r="PVQ1198" i="1"/>
  <c r="PVQ1197" i="1" s="1"/>
  <c r="PVI1198" i="1"/>
  <c r="PVI1197" i="1" s="1"/>
  <c r="PVA1198" i="1"/>
  <c r="PVA1197" i="1" s="1"/>
  <c r="PUS1198" i="1"/>
  <c r="PUS1197" i="1" s="1"/>
  <c r="PUK1198" i="1"/>
  <c r="PUK1197" i="1" s="1"/>
  <c r="PUC1198" i="1"/>
  <c r="PUC1197" i="1" s="1"/>
  <c r="PTU1198" i="1"/>
  <c r="PTU1197" i="1" s="1"/>
  <c r="PTM1198" i="1"/>
  <c r="PTM1197" i="1" s="1"/>
  <c r="PTE1198" i="1"/>
  <c r="PTE1197" i="1" s="1"/>
  <c r="PSW1198" i="1"/>
  <c r="PSW1197" i="1" s="1"/>
  <c r="PSO1198" i="1"/>
  <c r="PSO1197" i="1" s="1"/>
  <c r="PSG1198" i="1"/>
  <c r="PSG1197" i="1" s="1"/>
  <c r="PRY1198" i="1"/>
  <c r="PRY1197" i="1" s="1"/>
  <c r="PRQ1198" i="1"/>
  <c r="PRQ1197" i="1" s="1"/>
  <c r="PRI1198" i="1"/>
  <c r="PRI1197" i="1" s="1"/>
  <c r="PRA1198" i="1"/>
  <c r="PRA1197" i="1" s="1"/>
  <c r="PQS1198" i="1"/>
  <c r="PQS1197" i="1" s="1"/>
  <c r="PQK1198" i="1"/>
  <c r="PQK1197" i="1" s="1"/>
  <c r="PQC1198" i="1"/>
  <c r="PQC1197" i="1" s="1"/>
  <c r="PPU1198" i="1"/>
  <c r="PPU1197" i="1" s="1"/>
  <c r="PPM1198" i="1"/>
  <c r="PPM1197" i="1" s="1"/>
  <c r="PPE1198" i="1"/>
  <c r="PPE1197" i="1" s="1"/>
  <c r="POW1198" i="1"/>
  <c r="POW1197" i="1" s="1"/>
  <c r="POO1198" i="1"/>
  <c r="POO1197" i="1" s="1"/>
  <c r="POG1198" i="1"/>
  <c r="POG1197" i="1" s="1"/>
  <c r="PNY1198" i="1"/>
  <c r="PNY1197" i="1" s="1"/>
  <c r="PNQ1198" i="1"/>
  <c r="PNQ1197" i="1" s="1"/>
  <c r="PNI1198" i="1"/>
  <c r="PNI1197" i="1" s="1"/>
  <c r="PNA1198" i="1"/>
  <c r="PNA1197" i="1" s="1"/>
  <c r="PMS1198" i="1"/>
  <c r="PMS1197" i="1" s="1"/>
  <c r="PMK1198" i="1"/>
  <c r="PMK1197" i="1" s="1"/>
  <c r="PMC1198" i="1"/>
  <c r="PMC1197" i="1" s="1"/>
  <c r="PLU1198" i="1"/>
  <c r="PLU1197" i="1" s="1"/>
  <c r="PLM1198" i="1"/>
  <c r="PLM1197" i="1" s="1"/>
  <c r="PLE1198" i="1"/>
  <c r="PLE1197" i="1" s="1"/>
  <c r="PKW1198" i="1"/>
  <c r="PKW1197" i="1" s="1"/>
  <c r="PKO1198" i="1"/>
  <c r="PKO1197" i="1" s="1"/>
  <c r="PKG1198" i="1"/>
  <c r="PKG1197" i="1" s="1"/>
  <c r="PJY1198" i="1"/>
  <c r="PJY1197" i="1" s="1"/>
  <c r="PJQ1198" i="1"/>
  <c r="PJQ1197" i="1" s="1"/>
  <c r="PJI1198" i="1"/>
  <c r="PJI1197" i="1" s="1"/>
  <c r="PJA1198" i="1"/>
  <c r="PJA1197" i="1" s="1"/>
  <c r="PIS1198" i="1"/>
  <c r="PIS1197" i="1" s="1"/>
  <c r="PIK1198" i="1"/>
  <c r="PIK1197" i="1" s="1"/>
  <c r="PIC1198" i="1"/>
  <c r="PIC1197" i="1" s="1"/>
  <c r="PHU1198" i="1"/>
  <c r="PHU1197" i="1" s="1"/>
  <c r="PHM1198" i="1"/>
  <c r="PHM1197" i="1" s="1"/>
  <c r="PHE1198" i="1"/>
  <c r="PHE1197" i="1" s="1"/>
  <c r="PGW1198" i="1"/>
  <c r="PGW1197" i="1" s="1"/>
  <c r="PGO1198" i="1"/>
  <c r="PGO1197" i="1" s="1"/>
  <c r="PGG1198" i="1"/>
  <c r="PGG1197" i="1" s="1"/>
  <c r="PFY1198" i="1"/>
  <c r="PFY1197" i="1" s="1"/>
  <c r="PFQ1198" i="1"/>
  <c r="PFQ1197" i="1" s="1"/>
  <c r="PFI1198" i="1"/>
  <c r="PFI1197" i="1" s="1"/>
  <c r="PFA1198" i="1"/>
  <c r="PFA1197" i="1" s="1"/>
  <c r="PES1198" i="1"/>
  <c r="PES1197" i="1" s="1"/>
  <c r="PEK1198" i="1"/>
  <c r="PEK1197" i="1" s="1"/>
  <c r="PEC1198" i="1"/>
  <c r="PEC1197" i="1" s="1"/>
  <c r="PDU1198" i="1"/>
  <c r="PDU1197" i="1" s="1"/>
  <c r="PDM1198" i="1"/>
  <c r="PDM1197" i="1" s="1"/>
  <c r="PDE1198" i="1"/>
  <c r="PDE1197" i="1" s="1"/>
  <c r="PCW1198" i="1"/>
  <c r="PCW1197" i="1" s="1"/>
  <c r="PCO1198" i="1"/>
  <c r="PCO1197" i="1" s="1"/>
  <c r="PCG1198" i="1"/>
  <c r="PCG1197" i="1" s="1"/>
  <c r="PBY1198" i="1"/>
  <c r="PBY1197" i="1" s="1"/>
  <c r="PBQ1198" i="1"/>
  <c r="PBQ1197" i="1" s="1"/>
  <c r="PBI1198" i="1"/>
  <c r="PBI1197" i="1" s="1"/>
  <c r="PBA1198" i="1"/>
  <c r="PBA1197" i="1" s="1"/>
  <c r="PAS1198" i="1"/>
  <c r="PAS1197" i="1" s="1"/>
  <c r="PAK1198" i="1"/>
  <c r="PAK1197" i="1" s="1"/>
  <c r="PAC1198" i="1"/>
  <c r="PAC1197" i="1" s="1"/>
  <c r="OZU1198" i="1"/>
  <c r="OZU1197" i="1" s="1"/>
  <c r="OZM1198" i="1"/>
  <c r="OZM1197" i="1" s="1"/>
  <c r="OZE1198" i="1"/>
  <c r="OZE1197" i="1" s="1"/>
  <c r="OYW1198" i="1"/>
  <c r="OYW1197" i="1" s="1"/>
  <c r="OYO1198" i="1"/>
  <c r="OYO1197" i="1" s="1"/>
  <c r="OYG1198" i="1"/>
  <c r="OYG1197" i="1" s="1"/>
  <c r="OXY1198" i="1"/>
  <c r="OXY1197" i="1" s="1"/>
  <c r="OXQ1198" i="1"/>
  <c r="OXQ1197" i="1" s="1"/>
  <c r="OXI1198" i="1"/>
  <c r="OXI1197" i="1" s="1"/>
  <c r="OXA1198" i="1"/>
  <c r="OXA1197" i="1" s="1"/>
  <c r="OWS1198" i="1"/>
  <c r="OWS1197" i="1" s="1"/>
  <c r="OWK1198" i="1"/>
  <c r="OWK1197" i="1" s="1"/>
  <c r="OWC1198" i="1"/>
  <c r="OWC1197" i="1" s="1"/>
  <c r="OVU1198" i="1"/>
  <c r="OVU1197" i="1" s="1"/>
  <c r="OVM1198" i="1"/>
  <c r="OVM1197" i="1" s="1"/>
  <c r="OVE1198" i="1"/>
  <c r="OVE1197" i="1" s="1"/>
  <c r="OUW1198" i="1"/>
  <c r="OUW1197" i="1" s="1"/>
  <c r="OUO1198" i="1"/>
  <c r="OUO1197" i="1" s="1"/>
  <c r="OUG1198" i="1"/>
  <c r="OUG1197" i="1" s="1"/>
  <c r="OTY1198" i="1"/>
  <c r="OTY1197" i="1" s="1"/>
  <c r="OTQ1198" i="1"/>
  <c r="OTQ1197" i="1" s="1"/>
  <c r="OTI1198" i="1"/>
  <c r="OTI1197" i="1" s="1"/>
  <c r="OTA1198" i="1"/>
  <c r="OTA1197" i="1" s="1"/>
  <c r="OSS1198" i="1"/>
  <c r="OSS1197" i="1" s="1"/>
  <c r="OSK1198" i="1"/>
  <c r="OSK1197" i="1" s="1"/>
  <c r="OSC1198" i="1"/>
  <c r="OSC1197" i="1" s="1"/>
  <c r="ORU1198" i="1"/>
  <c r="ORU1197" i="1" s="1"/>
  <c r="ORM1198" i="1"/>
  <c r="ORM1197" i="1" s="1"/>
  <c r="ORE1198" i="1"/>
  <c r="ORE1197" i="1" s="1"/>
  <c r="OQW1198" i="1"/>
  <c r="OQW1197" i="1" s="1"/>
  <c r="OQO1198" i="1"/>
  <c r="OQO1197" i="1" s="1"/>
  <c r="OQG1198" i="1"/>
  <c r="OQG1197" i="1" s="1"/>
  <c r="OPY1198" i="1"/>
  <c r="OPY1197" i="1" s="1"/>
  <c r="OPQ1198" i="1"/>
  <c r="OPQ1197" i="1" s="1"/>
  <c r="OPI1198" i="1"/>
  <c r="OPI1197" i="1" s="1"/>
  <c r="OPA1198" i="1"/>
  <c r="OPA1197" i="1" s="1"/>
  <c r="OOS1198" i="1"/>
  <c r="OOS1197" i="1" s="1"/>
  <c r="OOK1198" i="1"/>
  <c r="OOK1197" i="1" s="1"/>
  <c r="OOC1198" i="1"/>
  <c r="OOC1197" i="1" s="1"/>
  <c r="ONU1198" i="1"/>
  <c r="ONU1197" i="1" s="1"/>
  <c r="ONM1198" i="1"/>
  <c r="ONM1197" i="1" s="1"/>
  <c r="ONE1198" i="1"/>
  <c r="ONE1197" i="1" s="1"/>
  <c r="OMW1198" i="1"/>
  <c r="OMW1197" i="1" s="1"/>
  <c r="OMO1198" i="1"/>
  <c r="OMO1197" i="1" s="1"/>
  <c r="OMG1198" i="1"/>
  <c r="OMG1197" i="1" s="1"/>
  <c r="OLY1198" i="1"/>
  <c r="OLY1197" i="1" s="1"/>
  <c r="OLQ1198" i="1"/>
  <c r="OLQ1197" i="1" s="1"/>
  <c r="OLI1198" i="1"/>
  <c r="OLI1197" i="1" s="1"/>
  <c r="OLA1198" i="1"/>
  <c r="OLA1197" i="1" s="1"/>
  <c r="OKS1198" i="1"/>
  <c r="OKS1197" i="1" s="1"/>
  <c r="OKK1198" i="1"/>
  <c r="OKK1197" i="1" s="1"/>
  <c r="OKC1198" i="1"/>
  <c r="OKC1197" i="1" s="1"/>
  <c r="OJU1198" i="1"/>
  <c r="OJU1197" i="1" s="1"/>
  <c r="OJM1198" i="1"/>
  <c r="OJM1197" i="1" s="1"/>
  <c r="OJE1198" i="1"/>
  <c r="OJE1197" i="1" s="1"/>
  <c r="OIW1198" i="1"/>
  <c r="OIW1197" i="1" s="1"/>
  <c r="OIO1198" i="1"/>
  <c r="OIO1197" i="1" s="1"/>
  <c r="OIG1198" i="1"/>
  <c r="OIG1197" i="1" s="1"/>
  <c r="OHY1198" i="1"/>
  <c r="OHY1197" i="1" s="1"/>
  <c r="OHQ1198" i="1"/>
  <c r="OHQ1197" i="1" s="1"/>
  <c r="OHI1198" i="1"/>
  <c r="OHI1197" i="1" s="1"/>
  <c r="OHA1198" i="1"/>
  <c r="OHA1197" i="1" s="1"/>
  <c r="OGS1198" i="1"/>
  <c r="OGS1197" i="1" s="1"/>
  <c r="OGK1198" i="1"/>
  <c r="OGK1197" i="1" s="1"/>
  <c r="OGC1198" i="1"/>
  <c r="OGC1197" i="1" s="1"/>
  <c r="OFU1198" i="1"/>
  <c r="OFU1197" i="1" s="1"/>
  <c r="OFM1198" i="1"/>
  <c r="OFM1197" i="1" s="1"/>
  <c r="OFE1198" i="1"/>
  <c r="OFE1197" i="1" s="1"/>
  <c r="OEW1198" i="1"/>
  <c r="OEW1197" i="1" s="1"/>
  <c r="OEO1198" i="1"/>
  <c r="OEO1197" i="1" s="1"/>
  <c r="OEG1198" i="1"/>
  <c r="OEG1197" i="1" s="1"/>
  <c r="ODY1198" i="1"/>
  <c r="ODY1197" i="1" s="1"/>
  <c r="ODQ1198" i="1"/>
  <c r="ODQ1197" i="1" s="1"/>
  <c r="ODI1198" i="1"/>
  <c r="ODI1197" i="1" s="1"/>
  <c r="ODA1198" i="1"/>
  <c r="ODA1197" i="1" s="1"/>
  <c r="OCS1198" i="1"/>
  <c r="OCS1197" i="1" s="1"/>
  <c r="OCK1198" i="1"/>
  <c r="OCK1197" i="1" s="1"/>
  <c r="OCC1198" i="1"/>
  <c r="OCC1197" i="1" s="1"/>
  <c r="OBU1198" i="1"/>
  <c r="OBU1197" i="1" s="1"/>
  <c r="OBM1198" i="1"/>
  <c r="OBM1197" i="1" s="1"/>
  <c r="OBE1198" i="1"/>
  <c r="OBE1197" i="1" s="1"/>
  <c r="OAW1198" i="1"/>
  <c r="OAW1197" i="1" s="1"/>
  <c r="OAO1198" i="1"/>
  <c r="OAO1197" i="1" s="1"/>
  <c r="OAG1198" i="1"/>
  <c r="OAG1197" i="1" s="1"/>
  <c r="NZY1198" i="1"/>
  <c r="NZY1197" i="1" s="1"/>
  <c r="NZQ1198" i="1"/>
  <c r="NZQ1197" i="1" s="1"/>
  <c r="NZI1198" i="1"/>
  <c r="NZI1197" i="1" s="1"/>
  <c r="NZA1198" i="1"/>
  <c r="NZA1197" i="1" s="1"/>
  <c r="NYS1198" i="1"/>
  <c r="NYS1197" i="1" s="1"/>
  <c r="NYK1198" i="1"/>
  <c r="NYK1197" i="1" s="1"/>
  <c r="NYC1198" i="1"/>
  <c r="NYC1197" i="1" s="1"/>
  <c r="NXU1198" i="1"/>
  <c r="NXU1197" i="1" s="1"/>
  <c r="NXM1198" i="1"/>
  <c r="NXM1197" i="1" s="1"/>
  <c r="NXE1198" i="1"/>
  <c r="NXE1197" i="1" s="1"/>
  <c r="NWW1198" i="1"/>
  <c r="NWW1197" i="1" s="1"/>
  <c r="NWO1198" i="1"/>
  <c r="NWO1197" i="1" s="1"/>
  <c r="NWG1198" i="1"/>
  <c r="NWG1197" i="1" s="1"/>
  <c r="NVY1198" i="1"/>
  <c r="NVY1197" i="1" s="1"/>
  <c r="NVQ1198" i="1"/>
  <c r="NVQ1197" i="1" s="1"/>
  <c r="NVI1198" i="1"/>
  <c r="NVI1197" i="1" s="1"/>
  <c r="NVA1198" i="1"/>
  <c r="NVA1197" i="1" s="1"/>
  <c r="NUS1198" i="1"/>
  <c r="NUS1197" i="1" s="1"/>
  <c r="NUK1198" i="1"/>
  <c r="NUK1197" i="1" s="1"/>
  <c r="NUC1198" i="1"/>
  <c r="NUC1197" i="1" s="1"/>
  <c r="NTU1198" i="1"/>
  <c r="NTU1197" i="1" s="1"/>
  <c r="NTM1198" i="1"/>
  <c r="NTM1197" i="1" s="1"/>
  <c r="NTE1198" i="1"/>
  <c r="NTE1197" i="1" s="1"/>
  <c r="NSW1198" i="1"/>
  <c r="NSW1197" i="1" s="1"/>
  <c r="NSO1198" i="1"/>
  <c r="NSO1197" i="1" s="1"/>
  <c r="NSG1198" i="1"/>
  <c r="NSG1197" i="1" s="1"/>
  <c r="NRY1198" i="1"/>
  <c r="NRY1197" i="1" s="1"/>
  <c r="NRQ1198" i="1"/>
  <c r="NRQ1197" i="1" s="1"/>
  <c r="NRI1198" i="1"/>
  <c r="NRI1197" i="1" s="1"/>
  <c r="NRA1198" i="1"/>
  <c r="NRA1197" i="1" s="1"/>
  <c r="NQS1198" i="1"/>
  <c r="NQS1197" i="1" s="1"/>
  <c r="NQK1198" i="1"/>
  <c r="NQK1197" i="1" s="1"/>
  <c r="NQC1198" i="1"/>
  <c r="NQC1197" i="1" s="1"/>
  <c r="NPU1198" i="1"/>
  <c r="NPU1197" i="1" s="1"/>
  <c r="NPM1198" i="1"/>
  <c r="NPM1197" i="1" s="1"/>
  <c r="NPE1198" i="1"/>
  <c r="NPE1197" i="1" s="1"/>
  <c r="NOW1198" i="1"/>
  <c r="NOW1197" i="1" s="1"/>
  <c r="NOO1198" i="1"/>
  <c r="NOO1197" i="1" s="1"/>
  <c r="NOG1198" i="1"/>
  <c r="NOG1197" i="1" s="1"/>
  <c r="NNY1198" i="1"/>
  <c r="NNY1197" i="1" s="1"/>
  <c r="NNQ1198" i="1"/>
  <c r="NNQ1197" i="1" s="1"/>
  <c r="NNI1198" i="1"/>
  <c r="NNI1197" i="1" s="1"/>
  <c r="NNA1198" i="1"/>
  <c r="NNA1197" i="1" s="1"/>
  <c r="NMS1198" i="1"/>
  <c r="NMS1197" i="1" s="1"/>
  <c r="NMK1198" i="1"/>
  <c r="NMK1197" i="1" s="1"/>
  <c r="NMC1198" i="1"/>
  <c r="NMC1197" i="1" s="1"/>
  <c r="NLU1198" i="1"/>
  <c r="NLU1197" i="1" s="1"/>
  <c r="NLM1198" i="1"/>
  <c r="NLM1197" i="1" s="1"/>
  <c r="NLE1198" i="1"/>
  <c r="NLE1197" i="1" s="1"/>
  <c r="NKW1198" i="1"/>
  <c r="NKW1197" i="1" s="1"/>
  <c r="NKO1198" i="1"/>
  <c r="NKO1197" i="1" s="1"/>
  <c r="NKG1198" i="1"/>
  <c r="NKG1197" i="1" s="1"/>
  <c r="NJY1198" i="1"/>
  <c r="NJY1197" i="1" s="1"/>
  <c r="NJQ1198" i="1"/>
  <c r="NJQ1197" i="1" s="1"/>
  <c r="NJI1198" i="1"/>
  <c r="NJI1197" i="1" s="1"/>
  <c r="NJA1198" i="1"/>
  <c r="NJA1197" i="1" s="1"/>
  <c r="NIS1198" i="1"/>
  <c r="NIS1197" i="1" s="1"/>
  <c r="NIK1198" i="1"/>
  <c r="NIK1197" i="1" s="1"/>
  <c r="NIC1198" i="1"/>
  <c r="NIC1197" i="1" s="1"/>
  <c r="NHU1198" i="1"/>
  <c r="NHU1197" i="1" s="1"/>
  <c r="NHM1198" i="1"/>
  <c r="NHM1197" i="1" s="1"/>
  <c r="NHE1198" i="1"/>
  <c r="NHE1197" i="1" s="1"/>
  <c r="NGW1198" i="1"/>
  <c r="NGW1197" i="1" s="1"/>
  <c r="NGO1198" i="1"/>
  <c r="NGO1197" i="1" s="1"/>
  <c r="NGG1198" i="1"/>
  <c r="NGG1197" i="1" s="1"/>
  <c r="NFY1198" i="1"/>
  <c r="NFY1197" i="1" s="1"/>
  <c r="NFQ1198" i="1"/>
  <c r="NFQ1197" i="1" s="1"/>
  <c r="NFI1198" i="1"/>
  <c r="NFI1197" i="1" s="1"/>
  <c r="NFA1198" i="1"/>
  <c r="NFA1197" i="1" s="1"/>
  <c r="NES1198" i="1"/>
  <c r="NES1197" i="1" s="1"/>
  <c r="NEK1198" i="1"/>
  <c r="NEK1197" i="1" s="1"/>
  <c r="NEC1198" i="1"/>
  <c r="NEC1197" i="1" s="1"/>
  <c r="NDU1198" i="1"/>
  <c r="NDU1197" i="1" s="1"/>
  <c r="NDM1198" i="1"/>
  <c r="NDM1197" i="1" s="1"/>
  <c r="NDE1198" i="1"/>
  <c r="NDE1197" i="1" s="1"/>
  <c r="NCW1198" i="1"/>
  <c r="NCW1197" i="1" s="1"/>
  <c r="NCO1198" i="1"/>
  <c r="NCO1197" i="1" s="1"/>
  <c r="NCG1198" i="1"/>
  <c r="NCG1197" i="1" s="1"/>
  <c r="NBY1198" i="1"/>
  <c r="NBY1197" i="1" s="1"/>
  <c r="NBQ1198" i="1"/>
  <c r="NBQ1197" i="1" s="1"/>
  <c r="NBI1198" i="1"/>
  <c r="NBI1197" i="1" s="1"/>
  <c r="NBA1198" i="1"/>
  <c r="NBA1197" i="1" s="1"/>
  <c r="NAS1198" i="1"/>
  <c r="NAS1197" i="1" s="1"/>
  <c r="NAK1198" i="1"/>
  <c r="NAK1197" i="1" s="1"/>
  <c r="NAC1198" i="1"/>
  <c r="NAC1197" i="1" s="1"/>
  <c r="MZU1198" i="1"/>
  <c r="MZU1197" i="1" s="1"/>
  <c r="MZM1198" i="1"/>
  <c r="MZM1197" i="1" s="1"/>
  <c r="MZE1198" i="1"/>
  <c r="MZE1197" i="1" s="1"/>
  <c r="MYW1198" i="1"/>
  <c r="MYW1197" i="1" s="1"/>
  <c r="MYO1198" i="1"/>
  <c r="MYO1197" i="1" s="1"/>
  <c r="MYG1198" i="1"/>
  <c r="MYG1197" i="1" s="1"/>
  <c r="MXY1198" i="1"/>
  <c r="MXY1197" i="1" s="1"/>
  <c r="MXQ1198" i="1"/>
  <c r="MXQ1197" i="1" s="1"/>
  <c r="MXI1198" i="1"/>
  <c r="MXI1197" i="1" s="1"/>
  <c r="MXA1198" i="1"/>
  <c r="MXA1197" i="1" s="1"/>
  <c r="MWS1198" i="1"/>
  <c r="MWS1197" i="1" s="1"/>
  <c r="MWK1198" i="1"/>
  <c r="MWK1197" i="1" s="1"/>
  <c r="MWC1198" i="1"/>
  <c r="MWC1197" i="1" s="1"/>
  <c r="MVU1198" i="1"/>
  <c r="MVU1197" i="1" s="1"/>
  <c r="MVM1198" i="1"/>
  <c r="MVM1197" i="1" s="1"/>
  <c r="MVE1198" i="1"/>
  <c r="MVE1197" i="1" s="1"/>
  <c r="MUW1198" i="1"/>
  <c r="MUW1197" i="1" s="1"/>
  <c r="MUO1198" i="1"/>
  <c r="MUO1197" i="1" s="1"/>
  <c r="MUG1198" i="1"/>
  <c r="MUG1197" i="1" s="1"/>
  <c r="MTY1198" i="1"/>
  <c r="MTY1197" i="1" s="1"/>
  <c r="MTQ1198" i="1"/>
  <c r="MTQ1197" i="1" s="1"/>
  <c r="MTI1198" i="1"/>
  <c r="MTI1197" i="1" s="1"/>
  <c r="MTA1198" i="1"/>
  <c r="MTA1197" i="1" s="1"/>
  <c r="MSS1198" i="1"/>
  <c r="MSS1197" i="1" s="1"/>
  <c r="MSK1198" i="1"/>
  <c r="MSK1197" i="1" s="1"/>
  <c r="MSC1198" i="1"/>
  <c r="MSC1197" i="1" s="1"/>
  <c r="MRU1198" i="1"/>
  <c r="MRU1197" i="1" s="1"/>
  <c r="MRM1198" i="1"/>
  <c r="MRM1197" i="1" s="1"/>
  <c r="MRE1198" i="1"/>
  <c r="MRE1197" i="1" s="1"/>
  <c r="MQW1198" i="1"/>
  <c r="MQW1197" i="1" s="1"/>
  <c r="MQO1198" i="1"/>
  <c r="MQO1197" i="1" s="1"/>
  <c r="MQG1198" i="1"/>
  <c r="MQG1197" i="1" s="1"/>
  <c r="MPY1198" i="1"/>
  <c r="MPY1197" i="1" s="1"/>
  <c r="MPQ1198" i="1"/>
  <c r="MPQ1197" i="1" s="1"/>
  <c r="MPI1198" i="1"/>
  <c r="MPI1197" i="1" s="1"/>
  <c r="MPA1198" i="1"/>
  <c r="MPA1197" i="1" s="1"/>
  <c r="MOS1198" i="1"/>
  <c r="MOS1197" i="1" s="1"/>
  <c r="MOK1198" i="1"/>
  <c r="MOK1197" i="1" s="1"/>
  <c r="MOC1198" i="1"/>
  <c r="MOC1197" i="1" s="1"/>
  <c r="MNU1198" i="1"/>
  <c r="MNU1197" i="1" s="1"/>
  <c r="MNM1198" i="1"/>
  <c r="MNM1197" i="1" s="1"/>
  <c r="MNE1198" i="1"/>
  <c r="MNE1197" i="1" s="1"/>
  <c r="MMW1198" i="1"/>
  <c r="MMW1197" i="1" s="1"/>
  <c r="MMO1198" i="1"/>
  <c r="MMO1197" i="1" s="1"/>
  <c r="MMG1198" i="1"/>
  <c r="MMG1197" i="1" s="1"/>
  <c r="MLY1198" i="1"/>
  <c r="MLY1197" i="1" s="1"/>
  <c r="MLQ1198" i="1"/>
  <c r="MLQ1197" i="1" s="1"/>
  <c r="MLI1198" i="1"/>
  <c r="MLI1197" i="1" s="1"/>
  <c r="MLA1198" i="1"/>
  <c r="MLA1197" i="1" s="1"/>
  <c r="MKS1198" i="1"/>
  <c r="MKS1197" i="1" s="1"/>
  <c r="MKK1198" i="1"/>
  <c r="MKK1197" i="1" s="1"/>
  <c r="MKC1198" i="1"/>
  <c r="MKC1197" i="1" s="1"/>
  <c r="MJU1198" i="1"/>
  <c r="MJU1197" i="1" s="1"/>
  <c r="MJM1198" i="1"/>
  <c r="MJM1197" i="1" s="1"/>
  <c r="MJE1198" i="1"/>
  <c r="MJE1197" i="1" s="1"/>
  <c r="MIW1198" i="1"/>
  <c r="MIW1197" i="1" s="1"/>
  <c r="MIO1198" i="1"/>
  <c r="MIO1197" i="1" s="1"/>
  <c r="MIG1198" i="1"/>
  <c r="MIG1197" i="1" s="1"/>
  <c r="MHY1198" i="1"/>
  <c r="MHY1197" i="1" s="1"/>
  <c r="MHQ1198" i="1"/>
  <c r="MHQ1197" i="1" s="1"/>
  <c r="MHI1198" i="1"/>
  <c r="MHI1197" i="1" s="1"/>
  <c r="MHA1198" i="1"/>
  <c r="MHA1197" i="1" s="1"/>
  <c r="MGS1198" i="1"/>
  <c r="MGS1197" i="1" s="1"/>
  <c r="MGK1198" i="1"/>
  <c r="MGK1197" i="1" s="1"/>
  <c r="MGC1198" i="1"/>
  <c r="MGC1197" i="1" s="1"/>
  <c r="MFU1198" i="1"/>
  <c r="MFU1197" i="1" s="1"/>
  <c r="MFM1198" i="1"/>
  <c r="MFM1197" i="1" s="1"/>
  <c r="MFE1198" i="1"/>
  <c r="MFE1197" i="1" s="1"/>
  <c r="MEW1198" i="1"/>
  <c r="MEW1197" i="1" s="1"/>
  <c r="MEO1198" i="1"/>
  <c r="MEO1197" i="1" s="1"/>
  <c r="MEG1198" i="1"/>
  <c r="MEG1197" i="1" s="1"/>
  <c r="MDY1198" i="1"/>
  <c r="MDY1197" i="1" s="1"/>
  <c r="MDQ1198" i="1"/>
  <c r="MDQ1197" i="1" s="1"/>
  <c r="MDI1198" i="1"/>
  <c r="MDI1197" i="1" s="1"/>
  <c r="MDA1198" i="1"/>
  <c r="MDA1197" i="1" s="1"/>
  <c r="MCS1198" i="1"/>
  <c r="MCS1197" i="1" s="1"/>
  <c r="MCK1198" i="1"/>
  <c r="MCK1197" i="1" s="1"/>
  <c r="MCC1198" i="1"/>
  <c r="MCC1197" i="1" s="1"/>
  <c r="MBU1198" i="1"/>
  <c r="MBU1197" i="1" s="1"/>
  <c r="MBM1198" i="1"/>
  <c r="MBM1197" i="1" s="1"/>
  <c r="MBE1198" i="1"/>
  <c r="MBE1197" i="1" s="1"/>
  <c r="MAW1198" i="1"/>
  <c r="MAW1197" i="1" s="1"/>
  <c r="MAO1198" i="1"/>
  <c r="MAO1197" i="1" s="1"/>
  <c r="MAG1198" i="1"/>
  <c r="MAG1197" i="1" s="1"/>
  <c r="LZY1198" i="1"/>
  <c r="LZY1197" i="1" s="1"/>
  <c r="LZQ1198" i="1"/>
  <c r="LZQ1197" i="1" s="1"/>
  <c r="LZI1198" i="1"/>
  <c r="LZI1197" i="1" s="1"/>
  <c r="LZA1198" i="1"/>
  <c r="LZA1197" i="1" s="1"/>
  <c r="LYS1198" i="1"/>
  <c r="LYS1197" i="1" s="1"/>
  <c r="LYK1198" i="1"/>
  <c r="LYK1197" i="1" s="1"/>
  <c r="LYC1198" i="1"/>
  <c r="LYC1197" i="1" s="1"/>
  <c r="LXU1198" i="1"/>
  <c r="LXU1197" i="1" s="1"/>
  <c r="LXM1198" i="1"/>
  <c r="LXM1197" i="1" s="1"/>
  <c r="LXE1198" i="1"/>
  <c r="LXE1197" i="1" s="1"/>
  <c r="LWW1198" i="1"/>
  <c r="LWW1197" i="1" s="1"/>
  <c r="LWO1198" i="1"/>
  <c r="LWO1197" i="1" s="1"/>
  <c r="LWG1198" i="1"/>
  <c r="LWG1197" i="1" s="1"/>
  <c r="LVY1198" i="1"/>
  <c r="LVY1197" i="1" s="1"/>
  <c r="LVQ1198" i="1"/>
  <c r="LVQ1197" i="1" s="1"/>
  <c r="LVI1198" i="1"/>
  <c r="LVI1197" i="1" s="1"/>
  <c r="LVA1198" i="1"/>
  <c r="LVA1197" i="1" s="1"/>
  <c r="LUS1198" i="1"/>
  <c r="LUS1197" i="1" s="1"/>
  <c r="LUK1198" i="1"/>
  <c r="LUK1197" i="1" s="1"/>
  <c r="LUC1198" i="1"/>
  <c r="LUC1197" i="1" s="1"/>
  <c r="LTU1198" i="1"/>
  <c r="LTU1197" i="1" s="1"/>
  <c r="LTM1198" i="1"/>
  <c r="LTM1197" i="1" s="1"/>
  <c r="LTE1198" i="1"/>
  <c r="LTE1197" i="1" s="1"/>
  <c r="LSW1198" i="1"/>
  <c r="LSW1197" i="1" s="1"/>
  <c r="LSO1198" i="1"/>
  <c r="LSO1197" i="1" s="1"/>
  <c r="LSG1198" i="1"/>
  <c r="LSG1197" i="1" s="1"/>
  <c r="LRY1198" i="1"/>
  <c r="LRY1197" i="1" s="1"/>
  <c r="LRQ1198" i="1"/>
  <c r="LRQ1197" i="1" s="1"/>
  <c r="LRI1198" i="1"/>
  <c r="LRI1197" i="1" s="1"/>
  <c r="LRA1198" i="1"/>
  <c r="LRA1197" i="1" s="1"/>
  <c r="LQS1198" i="1"/>
  <c r="LQS1197" i="1" s="1"/>
  <c r="LQK1198" i="1"/>
  <c r="LQK1197" i="1" s="1"/>
  <c r="LQC1198" i="1"/>
  <c r="LQC1197" i="1" s="1"/>
  <c r="LPU1198" i="1"/>
  <c r="LPU1197" i="1" s="1"/>
  <c r="LPM1198" i="1"/>
  <c r="LPM1197" i="1" s="1"/>
  <c r="LPE1198" i="1"/>
  <c r="LPE1197" i="1" s="1"/>
  <c r="LOW1198" i="1"/>
  <c r="LOW1197" i="1" s="1"/>
  <c r="LOO1198" i="1"/>
  <c r="LOO1197" i="1" s="1"/>
  <c r="LOG1198" i="1"/>
  <c r="LOG1197" i="1" s="1"/>
  <c r="LNY1198" i="1"/>
  <c r="LNY1197" i="1" s="1"/>
  <c r="LNQ1198" i="1"/>
  <c r="LNQ1197" i="1" s="1"/>
  <c r="LNI1198" i="1"/>
  <c r="LNI1197" i="1" s="1"/>
  <c r="LNA1198" i="1"/>
  <c r="LNA1197" i="1" s="1"/>
  <c r="LMS1198" i="1"/>
  <c r="LMS1197" i="1" s="1"/>
  <c r="LMK1198" i="1"/>
  <c r="LMK1197" i="1" s="1"/>
  <c r="LMC1198" i="1"/>
  <c r="LMC1197" i="1" s="1"/>
  <c r="LLU1198" i="1"/>
  <c r="LLU1197" i="1" s="1"/>
  <c r="LLM1198" i="1"/>
  <c r="LLM1197" i="1" s="1"/>
  <c r="LLE1198" i="1"/>
  <c r="LLE1197" i="1" s="1"/>
  <c r="LKW1198" i="1"/>
  <c r="LKW1197" i="1" s="1"/>
  <c r="LKO1198" i="1"/>
  <c r="LKO1197" i="1" s="1"/>
  <c r="LKG1198" i="1"/>
  <c r="LKG1197" i="1" s="1"/>
  <c r="LJY1198" i="1"/>
  <c r="LJY1197" i="1" s="1"/>
  <c r="LJQ1198" i="1"/>
  <c r="LJQ1197" i="1" s="1"/>
  <c r="LJI1198" i="1"/>
  <c r="LJI1197" i="1" s="1"/>
  <c r="LJA1198" i="1"/>
  <c r="LJA1197" i="1" s="1"/>
  <c r="LIS1198" i="1"/>
  <c r="LIS1197" i="1" s="1"/>
  <c r="LIK1198" i="1"/>
  <c r="LIK1197" i="1" s="1"/>
  <c r="LIC1198" i="1"/>
  <c r="LIC1197" i="1" s="1"/>
  <c r="LHU1198" i="1"/>
  <c r="LHU1197" i="1" s="1"/>
  <c r="LHM1198" i="1"/>
  <c r="LHM1197" i="1" s="1"/>
  <c r="LHE1198" i="1"/>
  <c r="LHE1197" i="1" s="1"/>
  <c r="LGW1198" i="1"/>
  <c r="LGW1197" i="1" s="1"/>
  <c r="LGO1198" i="1"/>
  <c r="LGO1197" i="1" s="1"/>
  <c r="LGG1198" i="1"/>
  <c r="LGG1197" i="1" s="1"/>
  <c r="LFY1198" i="1"/>
  <c r="LFY1197" i="1" s="1"/>
  <c r="LFQ1198" i="1"/>
  <c r="LFQ1197" i="1" s="1"/>
  <c r="LFI1198" i="1"/>
  <c r="LFI1197" i="1" s="1"/>
  <c r="LFA1198" i="1"/>
  <c r="LFA1197" i="1" s="1"/>
  <c r="LES1198" i="1"/>
  <c r="LES1197" i="1" s="1"/>
  <c r="LEK1198" i="1"/>
  <c r="LEK1197" i="1" s="1"/>
  <c r="LEC1198" i="1"/>
  <c r="LEC1197" i="1" s="1"/>
  <c r="LDU1198" i="1"/>
  <c r="LDU1197" i="1" s="1"/>
  <c r="LDM1198" i="1"/>
  <c r="LDM1197" i="1" s="1"/>
  <c r="LDE1198" i="1"/>
  <c r="LDE1197" i="1" s="1"/>
  <c r="LCW1198" i="1"/>
  <c r="LCW1197" i="1" s="1"/>
  <c r="LCO1198" i="1"/>
  <c r="LCO1197" i="1" s="1"/>
  <c r="LCG1198" i="1"/>
  <c r="LCG1197" i="1" s="1"/>
  <c r="LBY1198" i="1"/>
  <c r="LBY1197" i="1" s="1"/>
  <c r="LBQ1198" i="1"/>
  <c r="LBQ1197" i="1" s="1"/>
  <c r="LBI1198" i="1"/>
  <c r="LBI1197" i="1" s="1"/>
  <c r="LBA1198" i="1"/>
  <c r="LBA1197" i="1" s="1"/>
  <c r="LAS1198" i="1"/>
  <c r="LAS1197" i="1" s="1"/>
  <c r="LAK1198" i="1"/>
  <c r="LAK1197" i="1" s="1"/>
  <c r="LAC1198" i="1"/>
  <c r="LAC1197" i="1" s="1"/>
  <c r="KZU1198" i="1"/>
  <c r="KZU1197" i="1" s="1"/>
  <c r="KZM1198" i="1"/>
  <c r="KZM1197" i="1" s="1"/>
  <c r="KZE1198" i="1"/>
  <c r="KZE1197" i="1" s="1"/>
  <c r="KYW1198" i="1"/>
  <c r="KYW1197" i="1" s="1"/>
  <c r="KYO1198" i="1"/>
  <c r="KYO1197" i="1" s="1"/>
  <c r="KYG1198" i="1"/>
  <c r="KYG1197" i="1" s="1"/>
  <c r="KXY1198" i="1"/>
  <c r="KXY1197" i="1" s="1"/>
  <c r="KXQ1198" i="1"/>
  <c r="KXQ1197" i="1" s="1"/>
  <c r="KXI1198" i="1"/>
  <c r="KXI1197" i="1" s="1"/>
  <c r="KXA1198" i="1"/>
  <c r="KXA1197" i="1" s="1"/>
  <c r="KWS1198" i="1"/>
  <c r="KWS1197" i="1" s="1"/>
  <c r="KWK1198" i="1"/>
  <c r="KWK1197" i="1" s="1"/>
  <c r="KWC1198" i="1"/>
  <c r="KWC1197" i="1" s="1"/>
  <c r="KVU1198" i="1"/>
  <c r="KVU1197" i="1" s="1"/>
  <c r="KVM1198" i="1"/>
  <c r="KVM1197" i="1" s="1"/>
  <c r="KVE1198" i="1"/>
  <c r="KVE1197" i="1" s="1"/>
  <c r="KUW1198" i="1"/>
  <c r="KUW1197" i="1" s="1"/>
  <c r="KUO1198" i="1"/>
  <c r="KUO1197" i="1" s="1"/>
  <c r="KUG1198" i="1"/>
  <c r="KUG1197" i="1" s="1"/>
  <c r="KTY1198" i="1"/>
  <c r="KTY1197" i="1" s="1"/>
  <c r="KTQ1198" i="1"/>
  <c r="KTQ1197" i="1" s="1"/>
  <c r="KTI1198" i="1"/>
  <c r="KTI1197" i="1" s="1"/>
  <c r="KTA1198" i="1"/>
  <c r="KTA1197" i="1" s="1"/>
  <c r="KSS1198" i="1"/>
  <c r="KSS1197" i="1" s="1"/>
  <c r="KSK1198" i="1"/>
  <c r="KSK1197" i="1" s="1"/>
  <c r="KSC1198" i="1"/>
  <c r="KSC1197" i="1" s="1"/>
  <c r="KRU1198" i="1"/>
  <c r="KRU1197" i="1" s="1"/>
  <c r="KRM1198" i="1"/>
  <c r="KRM1197" i="1" s="1"/>
  <c r="KRE1198" i="1"/>
  <c r="KRE1197" i="1" s="1"/>
  <c r="KQW1198" i="1"/>
  <c r="KQW1197" i="1" s="1"/>
  <c r="KQO1198" i="1"/>
  <c r="KQO1197" i="1" s="1"/>
  <c r="KQG1198" i="1"/>
  <c r="KQG1197" i="1" s="1"/>
  <c r="KPY1198" i="1"/>
  <c r="KPY1197" i="1" s="1"/>
  <c r="KPQ1198" i="1"/>
  <c r="KPQ1197" i="1" s="1"/>
  <c r="KPI1198" i="1"/>
  <c r="KPI1197" i="1" s="1"/>
  <c r="KPA1198" i="1"/>
  <c r="KPA1197" i="1" s="1"/>
  <c r="KOS1198" i="1"/>
  <c r="KOS1197" i="1" s="1"/>
  <c r="KOK1198" i="1"/>
  <c r="KOK1197" i="1" s="1"/>
  <c r="KOC1198" i="1"/>
  <c r="KOC1197" i="1" s="1"/>
  <c r="KNU1198" i="1"/>
  <c r="KNU1197" i="1" s="1"/>
  <c r="KNM1198" i="1"/>
  <c r="KNM1197" i="1" s="1"/>
  <c r="KNE1198" i="1"/>
  <c r="KNE1197" i="1" s="1"/>
  <c r="KMW1198" i="1"/>
  <c r="KMW1197" i="1" s="1"/>
  <c r="KMO1198" i="1"/>
  <c r="KMO1197" i="1" s="1"/>
  <c r="KMG1198" i="1"/>
  <c r="KMG1197" i="1" s="1"/>
  <c r="KLY1198" i="1"/>
  <c r="KLY1197" i="1" s="1"/>
  <c r="KLQ1198" i="1"/>
  <c r="KLQ1197" i="1" s="1"/>
  <c r="KLI1198" i="1"/>
  <c r="KLI1197" i="1" s="1"/>
  <c r="KLA1198" i="1"/>
  <c r="KLA1197" i="1" s="1"/>
  <c r="KKS1198" i="1"/>
  <c r="KKS1197" i="1" s="1"/>
  <c r="KKK1198" i="1"/>
  <c r="KKK1197" i="1" s="1"/>
  <c r="KKC1198" i="1"/>
  <c r="KKC1197" i="1" s="1"/>
  <c r="KJU1198" i="1"/>
  <c r="KJU1197" i="1" s="1"/>
  <c r="KJM1198" i="1"/>
  <c r="KJM1197" i="1" s="1"/>
  <c r="KJE1198" i="1"/>
  <c r="KJE1197" i="1" s="1"/>
  <c r="KIW1198" i="1"/>
  <c r="KIW1197" i="1" s="1"/>
  <c r="KIO1198" i="1"/>
  <c r="KIO1197" i="1" s="1"/>
  <c r="KIG1198" i="1"/>
  <c r="KIG1197" i="1" s="1"/>
  <c r="KHY1198" i="1"/>
  <c r="KHY1197" i="1" s="1"/>
  <c r="KHQ1198" i="1"/>
  <c r="KHQ1197" i="1" s="1"/>
  <c r="KHI1198" i="1"/>
  <c r="KHI1197" i="1" s="1"/>
  <c r="KHA1198" i="1"/>
  <c r="KHA1197" i="1" s="1"/>
  <c r="KGS1198" i="1"/>
  <c r="KGS1197" i="1" s="1"/>
  <c r="KGK1198" i="1"/>
  <c r="KGK1197" i="1" s="1"/>
  <c r="KGC1198" i="1"/>
  <c r="KGC1197" i="1" s="1"/>
  <c r="KFU1198" i="1"/>
  <c r="KFU1197" i="1" s="1"/>
  <c r="KFM1198" i="1"/>
  <c r="KFM1197" i="1" s="1"/>
  <c r="KFE1198" i="1"/>
  <c r="KFE1197" i="1" s="1"/>
  <c r="KEW1198" i="1"/>
  <c r="KEW1197" i="1" s="1"/>
  <c r="KEO1198" i="1"/>
  <c r="KEO1197" i="1" s="1"/>
  <c r="KEG1198" i="1"/>
  <c r="KEG1197" i="1" s="1"/>
  <c r="KDY1198" i="1"/>
  <c r="KDY1197" i="1" s="1"/>
  <c r="KDQ1198" i="1"/>
  <c r="KDQ1197" i="1" s="1"/>
  <c r="KDI1198" i="1"/>
  <c r="KDI1197" i="1" s="1"/>
  <c r="KDA1198" i="1"/>
  <c r="KDA1197" i="1" s="1"/>
  <c r="KCS1198" i="1"/>
  <c r="KCS1197" i="1" s="1"/>
  <c r="KCK1198" i="1"/>
  <c r="KCK1197" i="1" s="1"/>
  <c r="KCC1198" i="1"/>
  <c r="KCC1197" i="1" s="1"/>
  <c r="KBU1198" i="1"/>
  <c r="KBU1197" i="1" s="1"/>
  <c r="KBM1198" i="1"/>
  <c r="KBM1197" i="1" s="1"/>
  <c r="KBE1198" i="1"/>
  <c r="KBE1197" i="1" s="1"/>
  <c r="KAW1198" i="1"/>
  <c r="KAW1197" i="1" s="1"/>
  <c r="KAO1198" i="1"/>
  <c r="KAO1197" i="1" s="1"/>
  <c r="KAG1198" i="1"/>
  <c r="KAG1197" i="1" s="1"/>
  <c r="JZY1198" i="1"/>
  <c r="JZY1197" i="1" s="1"/>
  <c r="JZQ1198" i="1"/>
  <c r="JZQ1197" i="1" s="1"/>
  <c r="JZI1198" i="1"/>
  <c r="JZI1197" i="1" s="1"/>
  <c r="JZA1198" i="1"/>
  <c r="JZA1197" i="1" s="1"/>
  <c r="JYS1198" i="1"/>
  <c r="JYS1197" i="1" s="1"/>
  <c r="JYK1198" i="1"/>
  <c r="JYK1197" i="1" s="1"/>
  <c r="JYC1198" i="1"/>
  <c r="JYC1197" i="1" s="1"/>
  <c r="JXU1198" i="1"/>
  <c r="JXU1197" i="1" s="1"/>
  <c r="JXM1198" i="1"/>
  <c r="JXM1197" i="1" s="1"/>
  <c r="JXE1198" i="1"/>
  <c r="JXE1197" i="1" s="1"/>
  <c r="JWW1198" i="1"/>
  <c r="JWW1197" i="1" s="1"/>
  <c r="JWO1198" i="1"/>
  <c r="JWO1197" i="1" s="1"/>
  <c r="JWG1198" i="1"/>
  <c r="JWG1197" i="1" s="1"/>
  <c r="JVY1198" i="1"/>
  <c r="JVY1197" i="1" s="1"/>
  <c r="JVQ1198" i="1"/>
  <c r="JVQ1197" i="1" s="1"/>
  <c r="JVI1198" i="1"/>
  <c r="JVI1197" i="1" s="1"/>
  <c r="JVA1198" i="1"/>
  <c r="JVA1197" i="1" s="1"/>
  <c r="JUS1198" i="1"/>
  <c r="JUS1197" i="1" s="1"/>
  <c r="JUK1198" i="1"/>
  <c r="JUK1197" i="1" s="1"/>
  <c r="JUC1198" i="1"/>
  <c r="JUC1197" i="1" s="1"/>
  <c r="JTU1198" i="1"/>
  <c r="JTU1197" i="1" s="1"/>
  <c r="JTM1198" i="1"/>
  <c r="JTM1197" i="1" s="1"/>
  <c r="JTE1198" i="1"/>
  <c r="JTE1197" i="1" s="1"/>
  <c r="JSW1198" i="1"/>
  <c r="JSW1197" i="1" s="1"/>
  <c r="JSO1198" i="1"/>
  <c r="JSO1197" i="1" s="1"/>
  <c r="JSG1198" i="1"/>
  <c r="JSG1197" i="1" s="1"/>
  <c r="JRY1198" i="1"/>
  <c r="JRY1197" i="1" s="1"/>
  <c r="JRQ1198" i="1"/>
  <c r="JRQ1197" i="1" s="1"/>
  <c r="JRI1198" i="1"/>
  <c r="JRI1197" i="1" s="1"/>
  <c r="JRA1198" i="1"/>
  <c r="JRA1197" i="1" s="1"/>
  <c r="JQS1198" i="1"/>
  <c r="JQS1197" i="1" s="1"/>
  <c r="JQK1198" i="1"/>
  <c r="JQK1197" i="1" s="1"/>
  <c r="JQC1198" i="1"/>
  <c r="JQC1197" i="1" s="1"/>
  <c r="JPU1198" i="1"/>
  <c r="JPU1197" i="1" s="1"/>
  <c r="JPM1198" i="1"/>
  <c r="JPM1197" i="1" s="1"/>
  <c r="JPE1198" i="1"/>
  <c r="JPE1197" i="1" s="1"/>
  <c r="JOW1198" i="1"/>
  <c r="JOW1197" i="1" s="1"/>
  <c r="JOO1198" i="1"/>
  <c r="JOO1197" i="1" s="1"/>
  <c r="JOG1198" i="1"/>
  <c r="JOG1197" i="1" s="1"/>
  <c r="JNY1198" i="1"/>
  <c r="JNY1197" i="1" s="1"/>
  <c r="JNQ1198" i="1"/>
  <c r="JNQ1197" i="1" s="1"/>
  <c r="JNI1198" i="1"/>
  <c r="JNI1197" i="1" s="1"/>
  <c r="JNA1198" i="1"/>
  <c r="JNA1197" i="1" s="1"/>
  <c r="JMS1198" i="1"/>
  <c r="JMS1197" i="1" s="1"/>
  <c r="JMK1198" i="1"/>
  <c r="JMK1197" i="1" s="1"/>
  <c r="JMC1198" i="1"/>
  <c r="JMC1197" i="1" s="1"/>
  <c r="JLU1198" i="1"/>
  <c r="JLU1197" i="1" s="1"/>
  <c r="JLM1198" i="1"/>
  <c r="JLM1197" i="1" s="1"/>
  <c r="JLE1198" i="1"/>
  <c r="JLE1197" i="1" s="1"/>
  <c r="JKW1198" i="1"/>
  <c r="JKW1197" i="1" s="1"/>
  <c r="JKO1198" i="1"/>
  <c r="JKO1197" i="1" s="1"/>
  <c r="JKG1198" i="1"/>
  <c r="JKG1197" i="1" s="1"/>
  <c r="JJY1198" i="1"/>
  <c r="JJY1197" i="1" s="1"/>
  <c r="JJQ1198" i="1"/>
  <c r="JJQ1197" i="1" s="1"/>
  <c r="JJI1198" i="1"/>
  <c r="JJI1197" i="1" s="1"/>
  <c r="JJA1198" i="1"/>
  <c r="JJA1197" i="1" s="1"/>
  <c r="JIS1198" i="1"/>
  <c r="JIS1197" i="1" s="1"/>
  <c r="JIK1198" i="1"/>
  <c r="JIK1197" i="1" s="1"/>
  <c r="JIC1198" i="1"/>
  <c r="JIC1197" i="1" s="1"/>
  <c r="JHU1198" i="1"/>
  <c r="JHU1197" i="1" s="1"/>
  <c r="JHM1198" i="1"/>
  <c r="JHM1197" i="1" s="1"/>
  <c r="JHE1198" i="1"/>
  <c r="JHE1197" i="1" s="1"/>
  <c r="JGW1198" i="1"/>
  <c r="JGW1197" i="1" s="1"/>
  <c r="JGO1198" i="1"/>
  <c r="JGO1197" i="1" s="1"/>
  <c r="JGG1198" i="1"/>
  <c r="JGG1197" i="1" s="1"/>
  <c r="JFY1198" i="1"/>
  <c r="JFY1197" i="1" s="1"/>
  <c r="JFQ1198" i="1"/>
  <c r="JFQ1197" i="1" s="1"/>
  <c r="JFI1198" i="1"/>
  <c r="JFI1197" i="1" s="1"/>
  <c r="JFA1198" i="1"/>
  <c r="JFA1197" i="1" s="1"/>
  <c r="JES1198" i="1"/>
  <c r="JES1197" i="1" s="1"/>
  <c r="JEK1198" i="1"/>
  <c r="JEK1197" i="1" s="1"/>
  <c r="JEC1198" i="1"/>
  <c r="JEC1197" i="1" s="1"/>
  <c r="JDU1198" i="1"/>
  <c r="JDU1197" i="1" s="1"/>
  <c r="JDM1198" i="1"/>
  <c r="JDM1197" i="1" s="1"/>
  <c r="JDE1198" i="1"/>
  <c r="JDE1197" i="1" s="1"/>
  <c r="JCW1198" i="1"/>
  <c r="JCW1197" i="1" s="1"/>
  <c r="JCO1198" i="1"/>
  <c r="JCO1197" i="1" s="1"/>
  <c r="JCG1198" i="1"/>
  <c r="JCG1197" i="1" s="1"/>
  <c r="JBY1198" i="1"/>
  <c r="JBY1197" i="1" s="1"/>
  <c r="JBQ1198" i="1"/>
  <c r="JBQ1197" i="1" s="1"/>
  <c r="JBI1198" i="1"/>
  <c r="JBI1197" i="1" s="1"/>
  <c r="JBA1198" i="1"/>
  <c r="JBA1197" i="1" s="1"/>
  <c r="JAS1198" i="1"/>
  <c r="JAS1197" i="1" s="1"/>
  <c r="JAK1198" i="1"/>
  <c r="JAK1197" i="1" s="1"/>
  <c r="JAC1198" i="1"/>
  <c r="JAC1197" i="1" s="1"/>
  <c r="IZU1198" i="1"/>
  <c r="IZU1197" i="1" s="1"/>
  <c r="IZM1198" i="1"/>
  <c r="IZM1197" i="1" s="1"/>
  <c r="IZE1198" i="1"/>
  <c r="IZE1197" i="1" s="1"/>
  <c r="IYW1198" i="1"/>
  <c r="IYW1197" i="1" s="1"/>
  <c r="IYO1198" i="1"/>
  <c r="IYO1197" i="1" s="1"/>
  <c r="IYG1198" i="1"/>
  <c r="IYG1197" i="1" s="1"/>
  <c r="IXY1198" i="1"/>
  <c r="IXY1197" i="1" s="1"/>
  <c r="IXQ1198" i="1"/>
  <c r="IXQ1197" i="1" s="1"/>
  <c r="IXI1198" i="1"/>
  <c r="IXI1197" i="1" s="1"/>
  <c r="IXA1198" i="1"/>
  <c r="IXA1197" i="1" s="1"/>
  <c r="IWS1198" i="1"/>
  <c r="IWS1197" i="1" s="1"/>
  <c r="IWK1198" i="1"/>
  <c r="IWK1197" i="1" s="1"/>
  <c r="IWC1198" i="1"/>
  <c r="IWC1197" i="1" s="1"/>
  <c r="IVU1198" i="1"/>
  <c r="IVU1197" i="1" s="1"/>
  <c r="IVM1198" i="1"/>
  <c r="IVM1197" i="1" s="1"/>
  <c r="IVE1198" i="1"/>
  <c r="IVE1197" i="1" s="1"/>
  <c r="IUW1198" i="1"/>
  <c r="IUW1197" i="1" s="1"/>
  <c r="IUO1198" i="1"/>
  <c r="IUO1197" i="1" s="1"/>
  <c r="IUG1198" i="1"/>
  <c r="IUG1197" i="1" s="1"/>
  <c r="ITY1198" i="1"/>
  <c r="ITY1197" i="1" s="1"/>
  <c r="ITQ1198" i="1"/>
  <c r="ITQ1197" i="1" s="1"/>
  <c r="ITI1198" i="1"/>
  <c r="ITI1197" i="1" s="1"/>
  <c r="ITA1198" i="1"/>
  <c r="ITA1197" i="1" s="1"/>
  <c r="ISS1198" i="1"/>
  <c r="ISS1197" i="1" s="1"/>
  <c r="ISK1198" i="1"/>
  <c r="ISK1197" i="1" s="1"/>
  <c r="ISC1198" i="1"/>
  <c r="ISC1197" i="1" s="1"/>
  <c r="IRU1198" i="1"/>
  <c r="IRU1197" i="1" s="1"/>
  <c r="IRM1198" i="1"/>
  <c r="IRM1197" i="1" s="1"/>
  <c r="IRE1198" i="1"/>
  <c r="IRE1197" i="1" s="1"/>
  <c r="IQW1198" i="1"/>
  <c r="IQW1197" i="1" s="1"/>
  <c r="IQO1198" i="1"/>
  <c r="IQO1197" i="1" s="1"/>
  <c r="IQG1198" i="1"/>
  <c r="IQG1197" i="1" s="1"/>
  <c r="IPY1198" i="1"/>
  <c r="IPY1197" i="1" s="1"/>
  <c r="IPQ1198" i="1"/>
  <c r="IPQ1197" i="1" s="1"/>
  <c r="IPI1198" i="1"/>
  <c r="IPI1197" i="1" s="1"/>
  <c r="IPA1198" i="1"/>
  <c r="IPA1197" i="1" s="1"/>
  <c r="IOS1198" i="1"/>
  <c r="IOS1197" i="1" s="1"/>
  <c r="IOK1198" i="1"/>
  <c r="IOK1197" i="1" s="1"/>
  <c r="IOC1198" i="1"/>
  <c r="IOC1197" i="1" s="1"/>
  <c r="INU1198" i="1"/>
  <c r="INU1197" i="1" s="1"/>
  <c r="INM1198" i="1"/>
  <c r="INM1197" i="1" s="1"/>
  <c r="INE1198" i="1"/>
  <c r="INE1197" i="1" s="1"/>
  <c r="IMW1198" i="1"/>
  <c r="IMW1197" i="1" s="1"/>
  <c r="IMO1198" i="1"/>
  <c r="IMO1197" i="1" s="1"/>
  <c r="IMG1198" i="1"/>
  <c r="IMG1197" i="1" s="1"/>
  <c r="ILY1198" i="1"/>
  <c r="ILY1197" i="1" s="1"/>
  <c r="ILQ1198" i="1"/>
  <c r="ILQ1197" i="1" s="1"/>
  <c r="ILI1198" i="1"/>
  <c r="ILI1197" i="1" s="1"/>
  <c r="ILA1198" i="1"/>
  <c r="ILA1197" i="1" s="1"/>
  <c r="IKS1198" i="1"/>
  <c r="IKS1197" i="1" s="1"/>
  <c r="IKK1198" i="1"/>
  <c r="IKK1197" i="1" s="1"/>
  <c r="IKC1198" i="1"/>
  <c r="IKC1197" i="1" s="1"/>
  <c r="IJU1198" i="1"/>
  <c r="IJU1197" i="1" s="1"/>
  <c r="IJM1198" i="1"/>
  <c r="IJM1197" i="1" s="1"/>
  <c r="IJE1198" i="1"/>
  <c r="IJE1197" i="1" s="1"/>
  <c r="IIW1198" i="1"/>
  <c r="IIW1197" i="1" s="1"/>
  <c r="IIO1198" i="1"/>
  <c r="IIO1197" i="1" s="1"/>
  <c r="IIG1198" i="1"/>
  <c r="IIG1197" i="1" s="1"/>
  <c r="IHY1198" i="1"/>
  <c r="IHY1197" i="1" s="1"/>
  <c r="IHQ1198" i="1"/>
  <c r="IHQ1197" i="1" s="1"/>
  <c r="IHI1198" i="1"/>
  <c r="IHI1197" i="1" s="1"/>
  <c r="IHA1198" i="1"/>
  <c r="IHA1197" i="1" s="1"/>
  <c r="IGS1198" i="1"/>
  <c r="IGS1197" i="1" s="1"/>
  <c r="IGK1198" i="1"/>
  <c r="IGK1197" i="1" s="1"/>
  <c r="IGC1198" i="1"/>
  <c r="IGC1197" i="1" s="1"/>
  <c r="IFU1198" i="1"/>
  <c r="IFU1197" i="1" s="1"/>
  <c r="IFM1198" i="1"/>
  <c r="IFM1197" i="1" s="1"/>
  <c r="IFE1198" i="1"/>
  <c r="IFE1197" i="1" s="1"/>
  <c r="IEW1198" i="1"/>
  <c r="IEW1197" i="1" s="1"/>
  <c r="IEO1198" i="1"/>
  <c r="IEO1197" i="1" s="1"/>
  <c r="IEG1198" i="1"/>
  <c r="IEG1197" i="1" s="1"/>
  <c r="IDY1198" i="1"/>
  <c r="IDY1197" i="1" s="1"/>
  <c r="IDQ1198" i="1"/>
  <c r="IDQ1197" i="1" s="1"/>
  <c r="IDI1198" i="1"/>
  <c r="IDI1197" i="1" s="1"/>
  <c r="IDA1198" i="1"/>
  <c r="IDA1197" i="1" s="1"/>
  <c r="ICS1198" i="1"/>
  <c r="ICS1197" i="1" s="1"/>
  <c r="ICK1198" i="1"/>
  <c r="ICK1197" i="1" s="1"/>
  <c r="ICC1198" i="1"/>
  <c r="ICC1197" i="1" s="1"/>
  <c r="IBU1198" i="1"/>
  <c r="IBU1197" i="1" s="1"/>
  <c r="IBM1198" i="1"/>
  <c r="IBM1197" i="1" s="1"/>
  <c r="IBE1198" i="1"/>
  <c r="IBE1197" i="1" s="1"/>
  <c r="IAW1198" i="1"/>
  <c r="IAW1197" i="1" s="1"/>
  <c r="IAO1198" i="1"/>
  <c r="IAO1197" i="1" s="1"/>
  <c r="IAG1198" i="1"/>
  <c r="IAG1197" i="1" s="1"/>
  <c r="HZY1198" i="1"/>
  <c r="HZY1197" i="1" s="1"/>
  <c r="HZQ1198" i="1"/>
  <c r="HZQ1197" i="1" s="1"/>
  <c r="HZI1198" i="1"/>
  <c r="HZI1197" i="1" s="1"/>
  <c r="HZA1198" i="1"/>
  <c r="HZA1197" i="1" s="1"/>
  <c r="HYS1198" i="1"/>
  <c r="HYS1197" i="1" s="1"/>
  <c r="HYK1198" i="1"/>
  <c r="HYK1197" i="1" s="1"/>
  <c r="HYC1198" i="1"/>
  <c r="HYC1197" i="1" s="1"/>
  <c r="HXU1198" i="1"/>
  <c r="HXU1197" i="1" s="1"/>
  <c r="HXM1198" i="1"/>
  <c r="HXM1197" i="1" s="1"/>
  <c r="HXE1198" i="1"/>
  <c r="HXE1197" i="1" s="1"/>
  <c r="HWW1198" i="1"/>
  <c r="HWW1197" i="1" s="1"/>
  <c r="HWO1198" i="1"/>
  <c r="HWO1197" i="1" s="1"/>
  <c r="HWG1198" i="1"/>
  <c r="HWG1197" i="1" s="1"/>
  <c r="HVY1198" i="1"/>
  <c r="HVY1197" i="1" s="1"/>
  <c r="HVQ1198" i="1"/>
  <c r="HVQ1197" i="1" s="1"/>
  <c r="HVI1198" i="1"/>
  <c r="HVI1197" i="1" s="1"/>
  <c r="HVA1198" i="1"/>
  <c r="HVA1197" i="1" s="1"/>
  <c r="HUS1198" i="1"/>
  <c r="HUS1197" i="1" s="1"/>
  <c r="HUK1198" i="1"/>
  <c r="HUK1197" i="1" s="1"/>
  <c r="HUC1198" i="1"/>
  <c r="HUC1197" i="1" s="1"/>
  <c r="HTU1198" i="1"/>
  <c r="HTU1197" i="1" s="1"/>
  <c r="HTM1198" i="1"/>
  <c r="HTM1197" i="1" s="1"/>
  <c r="HTE1198" i="1"/>
  <c r="HTE1197" i="1" s="1"/>
  <c r="HSW1198" i="1"/>
  <c r="HSW1197" i="1" s="1"/>
  <c r="HSO1198" i="1"/>
  <c r="HSO1197" i="1" s="1"/>
  <c r="HSG1198" i="1"/>
  <c r="HSG1197" i="1" s="1"/>
  <c r="HRY1198" i="1"/>
  <c r="HRY1197" i="1" s="1"/>
  <c r="HRQ1198" i="1"/>
  <c r="HRQ1197" i="1" s="1"/>
  <c r="HRI1198" i="1"/>
  <c r="HRI1197" i="1" s="1"/>
  <c r="HRA1198" i="1"/>
  <c r="HRA1197" i="1" s="1"/>
  <c r="HQS1198" i="1"/>
  <c r="HQS1197" i="1" s="1"/>
  <c r="HQK1198" i="1"/>
  <c r="HQK1197" i="1" s="1"/>
  <c r="HQC1198" i="1"/>
  <c r="HQC1197" i="1" s="1"/>
  <c r="HPU1198" i="1"/>
  <c r="HPU1197" i="1" s="1"/>
  <c r="HPM1198" i="1"/>
  <c r="HPM1197" i="1" s="1"/>
  <c r="HPE1198" i="1"/>
  <c r="HPE1197" i="1" s="1"/>
  <c r="HOW1198" i="1"/>
  <c r="HOW1197" i="1" s="1"/>
  <c r="HOO1198" i="1"/>
  <c r="HOO1197" i="1" s="1"/>
  <c r="HOG1198" i="1"/>
  <c r="HOG1197" i="1" s="1"/>
  <c r="HNY1198" i="1"/>
  <c r="HNY1197" i="1" s="1"/>
  <c r="HNQ1198" i="1"/>
  <c r="HNQ1197" i="1" s="1"/>
  <c r="HNI1198" i="1"/>
  <c r="HNI1197" i="1" s="1"/>
  <c r="HNA1198" i="1"/>
  <c r="HNA1197" i="1" s="1"/>
  <c r="HMS1198" i="1"/>
  <c r="HMS1197" i="1" s="1"/>
  <c r="HMK1198" i="1"/>
  <c r="HMK1197" i="1" s="1"/>
  <c r="HMC1198" i="1"/>
  <c r="HMC1197" i="1" s="1"/>
  <c r="HLU1198" i="1"/>
  <c r="HLU1197" i="1" s="1"/>
  <c r="HLM1198" i="1"/>
  <c r="HLM1197" i="1" s="1"/>
  <c r="HLE1198" i="1"/>
  <c r="HLE1197" i="1" s="1"/>
  <c r="HKW1198" i="1"/>
  <c r="HKW1197" i="1" s="1"/>
  <c r="HKO1198" i="1"/>
  <c r="HKO1197" i="1" s="1"/>
  <c r="HKG1198" i="1"/>
  <c r="HKG1197" i="1" s="1"/>
  <c r="HJY1198" i="1"/>
  <c r="HJY1197" i="1" s="1"/>
  <c r="HJQ1198" i="1"/>
  <c r="HJQ1197" i="1" s="1"/>
  <c r="HJI1198" i="1"/>
  <c r="HJI1197" i="1" s="1"/>
  <c r="HJA1198" i="1"/>
  <c r="HJA1197" i="1" s="1"/>
  <c r="HIS1198" i="1"/>
  <c r="HIS1197" i="1" s="1"/>
  <c r="HIK1198" i="1"/>
  <c r="HIK1197" i="1" s="1"/>
  <c r="HIC1198" i="1"/>
  <c r="HIC1197" i="1" s="1"/>
  <c r="HHU1198" i="1"/>
  <c r="HHU1197" i="1" s="1"/>
  <c r="HHM1198" i="1"/>
  <c r="HHM1197" i="1" s="1"/>
  <c r="HHE1198" i="1"/>
  <c r="HHE1197" i="1" s="1"/>
  <c r="HGW1198" i="1"/>
  <c r="HGW1197" i="1" s="1"/>
  <c r="HGO1198" i="1"/>
  <c r="HGO1197" i="1" s="1"/>
  <c r="HGG1198" i="1"/>
  <c r="HGG1197" i="1" s="1"/>
  <c r="HFY1198" i="1"/>
  <c r="HFY1197" i="1" s="1"/>
  <c r="HFQ1198" i="1"/>
  <c r="HFQ1197" i="1" s="1"/>
  <c r="HFI1198" i="1"/>
  <c r="HFI1197" i="1" s="1"/>
  <c r="HFA1198" i="1"/>
  <c r="HFA1197" i="1" s="1"/>
  <c r="HES1198" i="1"/>
  <c r="HES1197" i="1" s="1"/>
  <c r="HEK1198" i="1"/>
  <c r="HEK1197" i="1" s="1"/>
  <c r="HEC1198" i="1"/>
  <c r="HEC1197" i="1" s="1"/>
  <c r="HDU1198" i="1"/>
  <c r="HDU1197" i="1" s="1"/>
  <c r="HDM1198" i="1"/>
  <c r="HDM1197" i="1" s="1"/>
  <c r="HDE1198" i="1"/>
  <c r="HDE1197" i="1" s="1"/>
  <c r="HCW1198" i="1"/>
  <c r="HCW1197" i="1" s="1"/>
  <c r="HCO1198" i="1"/>
  <c r="HCO1197" i="1" s="1"/>
  <c r="HCG1198" i="1"/>
  <c r="HCG1197" i="1" s="1"/>
  <c r="HBY1198" i="1"/>
  <c r="HBY1197" i="1" s="1"/>
  <c r="HBQ1198" i="1"/>
  <c r="HBQ1197" i="1" s="1"/>
  <c r="HBI1198" i="1"/>
  <c r="HBI1197" i="1" s="1"/>
  <c r="HBA1198" i="1"/>
  <c r="HBA1197" i="1" s="1"/>
  <c r="HAS1198" i="1"/>
  <c r="HAS1197" i="1" s="1"/>
  <c r="HAK1198" i="1"/>
  <c r="HAK1197" i="1" s="1"/>
  <c r="HAC1198" i="1"/>
  <c r="HAC1197" i="1" s="1"/>
  <c r="GZU1198" i="1"/>
  <c r="GZU1197" i="1" s="1"/>
  <c r="GZM1198" i="1"/>
  <c r="GZM1197" i="1" s="1"/>
  <c r="GZE1198" i="1"/>
  <c r="GZE1197" i="1" s="1"/>
  <c r="GYW1198" i="1"/>
  <c r="GYW1197" i="1" s="1"/>
  <c r="GYO1198" i="1"/>
  <c r="GYO1197" i="1" s="1"/>
  <c r="GYG1198" i="1"/>
  <c r="GYG1197" i="1" s="1"/>
  <c r="GXY1198" i="1"/>
  <c r="GXY1197" i="1" s="1"/>
  <c r="GXQ1198" i="1"/>
  <c r="GXQ1197" i="1" s="1"/>
  <c r="GXI1198" i="1"/>
  <c r="GXI1197" i="1" s="1"/>
  <c r="GXA1198" i="1"/>
  <c r="GXA1197" i="1" s="1"/>
  <c r="GWS1198" i="1"/>
  <c r="GWS1197" i="1" s="1"/>
  <c r="GWK1198" i="1"/>
  <c r="GWK1197" i="1" s="1"/>
  <c r="GWC1198" i="1"/>
  <c r="GWC1197" i="1" s="1"/>
  <c r="GVU1198" i="1"/>
  <c r="GVU1197" i="1" s="1"/>
  <c r="GVM1198" i="1"/>
  <c r="GVM1197" i="1" s="1"/>
  <c r="GVE1198" i="1"/>
  <c r="GVE1197" i="1" s="1"/>
  <c r="GUW1198" i="1"/>
  <c r="GUW1197" i="1" s="1"/>
  <c r="GUO1198" i="1"/>
  <c r="GUO1197" i="1" s="1"/>
  <c r="GUG1198" i="1"/>
  <c r="GUG1197" i="1" s="1"/>
  <c r="GTY1198" i="1"/>
  <c r="GTY1197" i="1" s="1"/>
  <c r="GTQ1198" i="1"/>
  <c r="GTQ1197" i="1" s="1"/>
  <c r="GTI1198" i="1"/>
  <c r="GTI1197" i="1" s="1"/>
  <c r="GTA1198" i="1"/>
  <c r="GTA1197" i="1" s="1"/>
  <c r="GSS1198" i="1"/>
  <c r="GSS1197" i="1" s="1"/>
  <c r="GSK1198" i="1"/>
  <c r="GSK1197" i="1" s="1"/>
  <c r="GSC1198" i="1"/>
  <c r="GSC1197" i="1" s="1"/>
  <c r="GRU1198" i="1"/>
  <c r="GRU1197" i="1" s="1"/>
  <c r="GRM1198" i="1"/>
  <c r="GRM1197" i="1" s="1"/>
  <c r="GRE1198" i="1"/>
  <c r="GRE1197" i="1" s="1"/>
  <c r="GQW1198" i="1"/>
  <c r="GQW1197" i="1" s="1"/>
  <c r="GQO1198" i="1"/>
  <c r="GQO1197" i="1" s="1"/>
  <c r="GQG1198" i="1"/>
  <c r="GQG1197" i="1" s="1"/>
  <c r="GPY1198" i="1"/>
  <c r="GPY1197" i="1" s="1"/>
  <c r="GPQ1198" i="1"/>
  <c r="GPQ1197" i="1" s="1"/>
  <c r="GPI1198" i="1"/>
  <c r="GPI1197" i="1" s="1"/>
  <c r="GPA1198" i="1"/>
  <c r="GPA1197" i="1" s="1"/>
  <c r="GOS1198" i="1"/>
  <c r="GOS1197" i="1" s="1"/>
  <c r="GOK1198" i="1"/>
  <c r="GOK1197" i="1" s="1"/>
  <c r="GOC1198" i="1"/>
  <c r="GOC1197" i="1" s="1"/>
  <c r="GNU1198" i="1"/>
  <c r="GNU1197" i="1" s="1"/>
  <c r="GNM1198" i="1"/>
  <c r="GNM1197" i="1" s="1"/>
  <c r="GNE1198" i="1"/>
  <c r="GNE1197" i="1" s="1"/>
  <c r="GMW1198" i="1"/>
  <c r="GMW1197" i="1" s="1"/>
  <c r="GMO1198" i="1"/>
  <c r="GMO1197" i="1" s="1"/>
  <c r="GMG1198" i="1"/>
  <c r="GMG1197" i="1" s="1"/>
  <c r="GLY1198" i="1"/>
  <c r="GLY1197" i="1" s="1"/>
  <c r="GLQ1198" i="1"/>
  <c r="GLQ1197" i="1" s="1"/>
  <c r="GLI1198" i="1"/>
  <c r="GLI1197" i="1" s="1"/>
  <c r="GLA1198" i="1"/>
  <c r="GLA1197" i="1" s="1"/>
  <c r="GKS1198" i="1"/>
  <c r="GKS1197" i="1" s="1"/>
  <c r="GKK1198" i="1"/>
  <c r="GKK1197" i="1" s="1"/>
  <c r="GKC1198" i="1"/>
  <c r="GKC1197" i="1" s="1"/>
  <c r="GJU1198" i="1"/>
  <c r="GJU1197" i="1" s="1"/>
  <c r="GJM1198" i="1"/>
  <c r="GJM1197" i="1" s="1"/>
  <c r="GJE1198" i="1"/>
  <c r="GJE1197" i="1" s="1"/>
  <c r="GIW1198" i="1"/>
  <c r="GIW1197" i="1" s="1"/>
  <c r="GIO1198" i="1"/>
  <c r="GIO1197" i="1" s="1"/>
  <c r="GIG1198" i="1"/>
  <c r="GIG1197" i="1" s="1"/>
  <c r="GHY1198" i="1"/>
  <c r="GHY1197" i="1" s="1"/>
  <c r="GHQ1198" i="1"/>
  <c r="GHQ1197" i="1" s="1"/>
  <c r="GHI1198" i="1"/>
  <c r="GHI1197" i="1" s="1"/>
  <c r="GHA1198" i="1"/>
  <c r="GHA1197" i="1" s="1"/>
  <c r="GGS1198" i="1"/>
  <c r="GGS1197" i="1" s="1"/>
  <c r="GGK1198" i="1"/>
  <c r="GGK1197" i="1" s="1"/>
  <c r="GGC1198" i="1"/>
  <c r="GGC1197" i="1" s="1"/>
  <c r="GFU1198" i="1"/>
  <c r="GFU1197" i="1" s="1"/>
  <c r="GFM1198" i="1"/>
  <c r="GFM1197" i="1" s="1"/>
  <c r="GFE1198" i="1"/>
  <c r="GFE1197" i="1" s="1"/>
  <c r="GEW1198" i="1"/>
  <c r="GEW1197" i="1" s="1"/>
  <c r="GEO1198" i="1"/>
  <c r="GEO1197" i="1" s="1"/>
  <c r="GEG1198" i="1"/>
  <c r="GEG1197" i="1" s="1"/>
  <c r="GDY1198" i="1"/>
  <c r="GDY1197" i="1" s="1"/>
  <c r="GDQ1198" i="1"/>
  <c r="GDQ1197" i="1" s="1"/>
  <c r="GDI1198" i="1"/>
  <c r="GDI1197" i="1" s="1"/>
  <c r="GDA1198" i="1"/>
  <c r="GDA1197" i="1" s="1"/>
  <c r="GCS1198" i="1"/>
  <c r="GCS1197" i="1" s="1"/>
  <c r="GCK1198" i="1"/>
  <c r="GCK1197" i="1" s="1"/>
  <c r="GCC1198" i="1"/>
  <c r="GCC1197" i="1" s="1"/>
  <c r="GBU1198" i="1"/>
  <c r="GBU1197" i="1" s="1"/>
  <c r="GBM1198" i="1"/>
  <c r="GBM1197" i="1" s="1"/>
  <c r="GBE1198" i="1"/>
  <c r="GBE1197" i="1" s="1"/>
  <c r="GAW1198" i="1"/>
  <c r="GAW1197" i="1" s="1"/>
  <c r="GAO1198" i="1"/>
  <c r="GAO1197" i="1" s="1"/>
  <c r="GAG1198" i="1"/>
  <c r="GAG1197" i="1" s="1"/>
  <c r="FZY1198" i="1"/>
  <c r="FZY1197" i="1" s="1"/>
  <c r="FZQ1198" i="1"/>
  <c r="FZQ1197" i="1" s="1"/>
  <c r="FZI1198" i="1"/>
  <c r="FZI1197" i="1" s="1"/>
  <c r="FZA1198" i="1"/>
  <c r="FZA1197" i="1" s="1"/>
  <c r="FYS1198" i="1"/>
  <c r="FYS1197" i="1" s="1"/>
  <c r="FYK1198" i="1"/>
  <c r="FYK1197" i="1" s="1"/>
  <c r="FYC1198" i="1"/>
  <c r="FYC1197" i="1" s="1"/>
  <c r="FXU1198" i="1"/>
  <c r="FXU1197" i="1" s="1"/>
  <c r="FXM1198" i="1"/>
  <c r="FXM1197" i="1" s="1"/>
  <c r="FXE1198" i="1"/>
  <c r="FXE1197" i="1" s="1"/>
  <c r="FWW1198" i="1"/>
  <c r="FWW1197" i="1" s="1"/>
  <c r="FWO1198" i="1"/>
  <c r="FWO1197" i="1" s="1"/>
  <c r="FWG1198" i="1"/>
  <c r="FWG1197" i="1" s="1"/>
  <c r="FVY1198" i="1"/>
  <c r="FVY1197" i="1" s="1"/>
  <c r="FVQ1198" i="1"/>
  <c r="FVQ1197" i="1" s="1"/>
  <c r="FVI1198" i="1"/>
  <c r="FVI1197" i="1" s="1"/>
  <c r="FVA1198" i="1"/>
  <c r="FVA1197" i="1" s="1"/>
  <c r="FUS1198" i="1"/>
  <c r="FUS1197" i="1" s="1"/>
  <c r="FUK1198" i="1"/>
  <c r="FUK1197" i="1" s="1"/>
  <c r="FUC1198" i="1"/>
  <c r="FUC1197" i="1" s="1"/>
  <c r="FTU1198" i="1"/>
  <c r="FTU1197" i="1" s="1"/>
  <c r="FTM1198" i="1"/>
  <c r="FTM1197" i="1" s="1"/>
  <c r="FTE1198" i="1"/>
  <c r="FTE1197" i="1" s="1"/>
  <c r="FSW1198" i="1"/>
  <c r="FSW1197" i="1" s="1"/>
  <c r="FSO1198" i="1"/>
  <c r="FSO1197" i="1" s="1"/>
  <c r="FSG1198" i="1"/>
  <c r="FSG1197" i="1" s="1"/>
  <c r="FRY1198" i="1"/>
  <c r="FRY1197" i="1" s="1"/>
  <c r="FRQ1198" i="1"/>
  <c r="FRQ1197" i="1" s="1"/>
  <c r="FRI1198" i="1"/>
  <c r="FRI1197" i="1" s="1"/>
  <c r="FRA1198" i="1"/>
  <c r="FRA1197" i="1" s="1"/>
  <c r="FQS1198" i="1"/>
  <c r="FQS1197" i="1" s="1"/>
  <c r="FQK1198" i="1"/>
  <c r="FQK1197" i="1" s="1"/>
  <c r="FQC1198" i="1"/>
  <c r="FQC1197" i="1" s="1"/>
  <c r="FPU1198" i="1"/>
  <c r="FPU1197" i="1" s="1"/>
  <c r="FPM1198" i="1"/>
  <c r="FPM1197" i="1" s="1"/>
  <c r="FPE1198" i="1"/>
  <c r="FPE1197" i="1" s="1"/>
  <c r="FOW1198" i="1"/>
  <c r="FOW1197" i="1" s="1"/>
  <c r="FOO1198" i="1"/>
  <c r="FOO1197" i="1" s="1"/>
  <c r="FOG1198" i="1"/>
  <c r="FOG1197" i="1" s="1"/>
  <c r="FNY1198" i="1"/>
  <c r="FNY1197" i="1" s="1"/>
  <c r="FNQ1198" i="1"/>
  <c r="FNQ1197" i="1" s="1"/>
  <c r="FNI1198" i="1"/>
  <c r="FNI1197" i="1" s="1"/>
  <c r="FNA1198" i="1"/>
  <c r="FNA1197" i="1" s="1"/>
  <c r="FMS1198" i="1"/>
  <c r="FMS1197" i="1" s="1"/>
  <c r="FMK1198" i="1"/>
  <c r="FMK1197" i="1" s="1"/>
  <c r="FMC1198" i="1"/>
  <c r="FMC1197" i="1" s="1"/>
  <c r="FLU1198" i="1"/>
  <c r="FLU1197" i="1" s="1"/>
  <c r="FLM1198" i="1"/>
  <c r="FLM1197" i="1" s="1"/>
  <c r="FLE1198" i="1"/>
  <c r="FLE1197" i="1" s="1"/>
  <c r="FKW1198" i="1"/>
  <c r="FKW1197" i="1" s="1"/>
  <c r="FKO1198" i="1"/>
  <c r="FKO1197" i="1" s="1"/>
  <c r="FKG1198" i="1"/>
  <c r="FKG1197" i="1" s="1"/>
  <c r="FJY1198" i="1"/>
  <c r="FJY1197" i="1" s="1"/>
  <c r="FJQ1198" i="1"/>
  <c r="FJQ1197" i="1" s="1"/>
  <c r="FJI1198" i="1"/>
  <c r="FJI1197" i="1" s="1"/>
  <c r="FJA1198" i="1"/>
  <c r="FJA1197" i="1" s="1"/>
  <c r="FIS1198" i="1"/>
  <c r="FIS1197" i="1" s="1"/>
  <c r="FIK1198" i="1"/>
  <c r="FIK1197" i="1" s="1"/>
  <c r="FIC1198" i="1"/>
  <c r="FIC1197" i="1" s="1"/>
  <c r="FHU1198" i="1"/>
  <c r="FHU1197" i="1" s="1"/>
  <c r="FHM1198" i="1"/>
  <c r="FHM1197" i="1" s="1"/>
  <c r="FHE1198" i="1"/>
  <c r="FHE1197" i="1" s="1"/>
  <c r="FGW1198" i="1"/>
  <c r="FGW1197" i="1" s="1"/>
  <c r="FGO1198" i="1"/>
  <c r="FGO1197" i="1" s="1"/>
  <c r="FGG1198" i="1"/>
  <c r="FGG1197" i="1" s="1"/>
  <c r="FFY1198" i="1"/>
  <c r="FFY1197" i="1" s="1"/>
  <c r="FFQ1198" i="1"/>
  <c r="FFQ1197" i="1" s="1"/>
  <c r="FFI1198" i="1"/>
  <c r="FFI1197" i="1" s="1"/>
  <c r="FFA1198" i="1"/>
  <c r="FFA1197" i="1" s="1"/>
  <c r="FES1198" i="1"/>
  <c r="FES1197" i="1" s="1"/>
  <c r="FEK1198" i="1"/>
  <c r="FEK1197" i="1" s="1"/>
  <c r="FEC1198" i="1"/>
  <c r="FEC1197" i="1" s="1"/>
  <c r="FDU1198" i="1"/>
  <c r="FDU1197" i="1" s="1"/>
  <c r="FDM1198" i="1"/>
  <c r="FDM1197" i="1" s="1"/>
  <c r="FDE1198" i="1"/>
  <c r="FDE1197" i="1" s="1"/>
  <c r="FCW1198" i="1"/>
  <c r="FCW1197" i="1" s="1"/>
  <c r="FCO1198" i="1"/>
  <c r="FCO1197" i="1" s="1"/>
  <c r="FCG1198" i="1"/>
  <c r="FCG1197" i="1" s="1"/>
  <c r="FBY1198" i="1"/>
  <c r="FBY1197" i="1" s="1"/>
  <c r="FBQ1198" i="1"/>
  <c r="FBQ1197" i="1" s="1"/>
  <c r="FBI1198" i="1"/>
  <c r="FBI1197" i="1" s="1"/>
  <c r="FBA1198" i="1"/>
  <c r="FBA1197" i="1" s="1"/>
  <c r="FAS1198" i="1"/>
  <c r="FAS1197" i="1" s="1"/>
  <c r="FAK1198" i="1"/>
  <c r="FAK1197" i="1" s="1"/>
  <c r="FAC1198" i="1"/>
  <c r="FAC1197" i="1" s="1"/>
  <c r="EZU1198" i="1"/>
  <c r="EZU1197" i="1" s="1"/>
  <c r="EZM1198" i="1"/>
  <c r="EZM1197" i="1" s="1"/>
  <c r="EZE1198" i="1"/>
  <c r="EZE1197" i="1" s="1"/>
  <c r="EYW1198" i="1"/>
  <c r="EYW1197" i="1" s="1"/>
  <c r="EYO1198" i="1"/>
  <c r="EYO1197" i="1" s="1"/>
  <c r="EYG1198" i="1"/>
  <c r="EYG1197" i="1" s="1"/>
  <c r="EXY1198" i="1"/>
  <c r="EXY1197" i="1" s="1"/>
  <c r="EXQ1198" i="1"/>
  <c r="EXQ1197" i="1" s="1"/>
  <c r="EXI1198" i="1"/>
  <c r="EXI1197" i="1" s="1"/>
  <c r="EXA1198" i="1"/>
  <c r="EXA1197" i="1" s="1"/>
  <c r="EWS1198" i="1"/>
  <c r="EWS1197" i="1" s="1"/>
  <c r="EWK1198" i="1"/>
  <c r="EWK1197" i="1" s="1"/>
  <c r="EWC1198" i="1"/>
  <c r="EWC1197" i="1" s="1"/>
  <c r="EVU1198" i="1"/>
  <c r="EVU1197" i="1" s="1"/>
  <c r="EVM1198" i="1"/>
  <c r="EVM1197" i="1" s="1"/>
  <c r="EVE1198" i="1"/>
  <c r="EVE1197" i="1" s="1"/>
  <c r="EUW1198" i="1"/>
  <c r="EUW1197" i="1" s="1"/>
  <c r="EUO1198" i="1"/>
  <c r="EUO1197" i="1" s="1"/>
  <c r="EUG1198" i="1"/>
  <c r="EUG1197" i="1" s="1"/>
  <c r="ETY1198" i="1"/>
  <c r="ETY1197" i="1" s="1"/>
  <c r="ETQ1198" i="1"/>
  <c r="ETQ1197" i="1" s="1"/>
  <c r="ETI1198" i="1"/>
  <c r="ETI1197" i="1" s="1"/>
  <c r="ETA1198" i="1"/>
  <c r="ETA1197" i="1" s="1"/>
  <c r="ESS1198" i="1"/>
  <c r="ESS1197" i="1" s="1"/>
  <c r="ESK1198" i="1"/>
  <c r="ESK1197" i="1" s="1"/>
  <c r="ESC1198" i="1"/>
  <c r="ESC1197" i="1" s="1"/>
  <c r="ERU1198" i="1"/>
  <c r="ERU1197" i="1" s="1"/>
  <c r="ERM1198" i="1"/>
  <c r="ERM1197" i="1" s="1"/>
  <c r="ERE1198" i="1"/>
  <c r="ERE1197" i="1" s="1"/>
  <c r="EQW1198" i="1"/>
  <c r="EQW1197" i="1" s="1"/>
  <c r="EQO1198" i="1"/>
  <c r="EQO1197" i="1" s="1"/>
  <c r="EQG1198" i="1"/>
  <c r="EQG1197" i="1" s="1"/>
  <c r="EPY1198" i="1"/>
  <c r="EPY1197" i="1" s="1"/>
  <c r="EPQ1198" i="1"/>
  <c r="EPQ1197" i="1" s="1"/>
  <c r="EPI1198" i="1"/>
  <c r="EPI1197" i="1" s="1"/>
  <c r="EPA1198" i="1"/>
  <c r="EPA1197" i="1" s="1"/>
  <c r="EOS1198" i="1"/>
  <c r="EOS1197" i="1" s="1"/>
  <c r="EOK1198" i="1"/>
  <c r="EOK1197" i="1" s="1"/>
  <c r="EOC1198" i="1"/>
  <c r="EOC1197" i="1" s="1"/>
  <c r="ENU1198" i="1"/>
  <c r="ENU1197" i="1" s="1"/>
  <c r="ENM1198" i="1"/>
  <c r="ENM1197" i="1" s="1"/>
  <c r="ENE1198" i="1"/>
  <c r="ENE1197" i="1" s="1"/>
  <c r="EMW1198" i="1"/>
  <c r="EMW1197" i="1" s="1"/>
  <c r="EMO1198" i="1"/>
  <c r="EMO1197" i="1" s="1"/>
  <c r="EMG1198" i="1"/>
  <c r="EMG1197" i="1" s="1"/>
  <c r="ELY1198" i="1"/>
  <c r="ELY1197" i="1" s="1"/>
  <c r="ELQ1198" i="1"/>
  <c r="ELQ1197" i="1" s="1"/>
  <c r="ELI1198" i="1"/>
  <c r="ELI1197" i="1" s="1"/>
  <c r="ELA1198" i="1"/>
  <c r="ELA1197" i="1" s="1"/>
  <c r="EKS1198" i="1"/>
  <c r="EKS1197" i="1" s="1"/>
  <c r="EKK1198" i="1"/>
  <c r="EKK1197" i="1" s="1"/>
  <c r="EKC1198" i="1"/>
  <c r="EKC1197" i="1" s="1"/>
  <c r="EJU1198" i="1"/>
  <c r="EJU1197" i="1" s="1"/>
  <c r="EJM1198" i="1"/>
  <c r="EJM1197" i="1" s="1"/>
  <c r="EJE1198" i="1"/>
  <c r="EJE1197" i="1" s="1"/>
  <c r="EIW1198" i="1"/>
  <c r="EIW1197" i="1" s="1"/>
  <c r="EIO1198" i="1"/>
  <c r="EIO1197" i="1" s="1"/>
  <c r="EIG1198" i="1"/>
  <c r="EIG1197" i="1" s="1"/>
  <c r="EHY1198" i="1"/>
  <c r="EHY1197" i="1" s="1"/>
  <c r="EHQ1198" i="1"/>
  <c r="EHQ1197" i="1" s="1"/>
  <c r="EHI1198" i="1"/>
  <c r="EHI1197" i="1" s="1"/>
  <c r="EHA1198" i="1"/>
  <c r="EHA1197" i="1" s="1"/>
  <c r="EGS1198" i="1"/>
  <c r="EGS1197" i="1" s="1"/>
  <c r="EGK1198" i="1"/>
  <c r="EGK1197" i="1" s="1"/>
  <c r="EGC1198" i="1"/>
  <c r="EGC1197" i="1" s="1"/>
  <c r="EFU1198" i="1"/>
  <c r="EFU1197" i="1" s="1"/>
  <c r="EFM1198" i="1"/>
  <c r="EFM1197" i="1" s="1"/>
  <c r="EFE1198" i="1"/>
  <c r="EFE1197" i="1" s="1"/>
  <c r="EEW1198" i="1"/>
  <c r="EEW1197" i="1" s="1"/>
  <c r="EEO1198" i="1"/>
  <c r="EEO1197" i="1" s="1"/>
  <c r="EEG1198" i="1"/>
  <c r="EEG1197" i="1" s="1"/>
  <c r="EDY1198" i="1"/>
  <c r="EDY1197" i="1" s="1"/>
  <c r="EDQ1198" i="1"/>
  <c r="EDQ1197" i="1" s="1"/>
  <c r="EDI1198" i="1"/>
  <c r="EDI1197" i="1" s="1"/>
  <c r="EDA1198" i="1"/>
  <c r="EDA1197" i="1" s="1"/>
  <c r="ECS1198" i="1"/>
  <c r="ECS1197" i="1" s="1"/>
  <c r="ECK1198" i="1"/>
  <c r="ECK1197" i="1" s="1"/>
  <c r="ECC1198" i="1"/>
  <c r="ECC1197" i="1" s="1"/>
  <c r="EBU1198" i="1"/>
  <c r="EBU1197" i="1" s="1"/>
  <c r="EBM1198" i="1"/>
  <c r="EBM1197" i="1" s="1"/>
  <c r="EBE1198" i="1"/>
  <c r="EBE1197" i="1" s="1"/>
  <c r="EAW1198" i="1"/>
  <c r="EAW1197" i="1" s="1"/>
  <c r="EAO1198" i="1"/>
  <c r="EAO1197" i="1" s="1"/>
  <c r="EAG1198" i="1"/>
  <c r="EAG1197" i="1" s="1"/>
  <c r="DZY1198" i="1"/>
  <c r="DZY1197" i="1" s="1"/>
  <c r="DZQ1198" i="1"/>
  <c r="DZQ1197" i="1" s="1"/>
  <c r="DZI1198" i="1"/>
  <c r="DZI1197" i="1" s="1"/>
  <c r="DZA1198" i="1"/>
  <c r="DZA1197" i="1" s="1"/>
  <c r="DYS1198" i="1"/>
  <c r="DYS1197" i="1" s="1"/>
  <c r="DYK1198" i="1"/>
  <c r="DYK1197" i="1" s="1"/>
  <c r="DYC1198" i="1"/>
  <c r="DYC1197" i="1" s="1"/>
  <c r="DXU1198" i="1"/>
  <c r="DXU1197" i="1" s="1"/>
  <c r="DXM1198" i="1"/>
  <c r="DXM1197" i="1" s="1"/>
  <c r="DXE1198" i="1"/>
  <c r="DXE1197" i="1" s="1"/>
  <c r="DWW1198" i="1"/>
  <c r="DWW1197" i="1" s="1"/>
  <c r="DWO1198" i="1"/>
  <c r="DWO1197" i="1" s="1"/>
  <c r="DWG1198" i="1"/>
  <c r="DWG1197" i="1" s="1"/>
  <c r="DVY1198" i="1"/>
  <c r="DVY1197" i="1" s="1"/>
  <c r="DVQ1198" i="1"/>
  <c r="DVQ1197" i="1" s="1"/>
  <c r="DVI1198" i="1"/>
  <c r="DVI1197" i="1" s="1"/>
  <c r="DVA1198" i="1"/>
  <c r="DVA1197" i="1" s="1"/>
  <c r="DUS1198" i="1"/>
  <c r="DUS1197" i="1" s="1"/>
  <c r="DUK1198" i="1"/>
  <c r="DUK1197" i="1" s="1"/>
  <c r="DUC1198" i="1"/>
  <c r="DUC1197" i="1" s="1"/>
  <c r="DTU1198" i="1"/>
  <c r="DTU1197" i="1" s="1"/>
  <c r="DTM1198" i="1"/>
  <c r="DTM1197" i="1" s="1"/>
  <c r="DTE1198" i="1"/>
  <c r="DTE1197" i="1" s="1"/>
  <c r="DSW1198" i="1"/>
  <c r="DSW1197" i="1" s="1"/>
  <c r="DSO1198" i="1"/>
  <c r="DSO1197" i="1" s="1"/>
  <c r="DSG1198" i="1"/>
  <c r="DSG1197" i="1" s="1"/>
  <c r="DRY1198" i="1"/>
  <c r="DRY1197" i="1" s="1"/>
  <c r="DRQ1198" i="1"/>
  <c r="DRQ1197" i="1" s="1"/>
  <c r="DRI1198" i="1"/>
  <c r="DRI1197" i="1" s="1"/>
  <c r="DRA1198" i="1"/>
  <c r="DRA1197" i="1" s="1"/>
  <c r="DQS1198" i="1"/>
  <c r="DQS1197" i="1" s="1"/>
  <c r="DQK1198" i="1"/>
  <c r="DQK1197" i="1" s="1"/>
  <c r="DQC1198" i="1"/>
  <c r="DQC1197" i="1" s="1"/>
  <c r="DPU1198" i="1"/>
  <c r="DPU1197" i="1" s="1"/>
  <c r="DPM1198" i="1"/>
  <c r="DPM1197" i="1" s="1"/>
  <c r="DPE1198" i="1"/>
  <c r="DPE1197" i="1" s="1"/>
  <c r="DOW1198" i="1"/>
  <c r="DOW1197" i="1" s="1"/>
  <c r="DOO1198" i="1"/>
  <c r="DOO1197" i="1" s="1"/>
  <c r="DOG1198" i="1"/>
  <c r="DOG1197" i="1" s="1"/>
  <c r="DNY1198" i="1"/>
  <c r="DNY1197" i="1" s="1"/>
  <c r="DNQ1198" i="1"/>
  <c r="DNQ1197" i="1" s="1"/>
  <c r="DNI1198" i="1"/>
  <c r="DNI1197" i="1" s="1"/>
  <c r="DNA1198" i="1"/>
  <c r="DNA1197" i="1" s="1"/>
  <c r="DMS1198" i="1"/>
  <c r="DMS1197" i="1" s="1"/>
  <c r="DMK1198" i="1"/>
  <c r="DMK1197" i="1" s="1"/>
  <c r="DMC1198" i="1"/>
  <c r="DMC1197" i="1" s="1"/>
  <c r="DLU1198" i="1"/>
  <c r="DLU1197" i="1" s="1"/>
  <c r="DLM1198" i="1"/>
  <c r="DLM1197" i="1" s="1"/>
  <c r="DLE1198" i="1"/>
  <c r="DLE1197" i="1" s="1"/>
  <c r="DKW1198" i="1"/>
  <c r="DKW1197" i="1" s="1"/>
  <c r="DKO1198" i="1"/>
  <c r="DKO1197" i="1" s="1"/>
  <c r="DKG1198" i="1"/>
  <c r="DKG1197" i="1" s="1"/>
  <c r="DJY1198" i="1"/>
  <c r="DJY1197" i="1" s="1"/>
  <c r="H1201" i="1"/>
  <c r="H1181" i="1"/>
  <c r="XDM1180" i="1"/>
  <c r="XDE1180" i="1"/>
  <c r="XCW1180" i="1"/>
  <c r="XCO1180" i="1"/>
  <c r="XCG1180" i="1"/>
  <c r="XBY1180" i="1"/>
  <c r="XBQ1180" i="1"/>
  <c r="XBI1180" i="1"/>
  <c r="XBA1180" i="1"/>
  <c r="XAS1180" i="1"/>
  <c r="XAK1180" i="1"/>
  <c r="XAC1180" i="1"/>
  <c r="WZU1180" i="1"/>
  <c r="WZM1180" i="1"/>
  <c r="WZE1180" i="1"/>
  <c r="WYW1180" i="1"/>
  <c r="WYO1180" i="1"/>
  <c r="WYG1180" i="1"/>
  <c r="WXY1180" i="1"/>
  <c r="WXQ1180" i="1"/>
  <c r="WXI1180" i="1"/>
  <c r="WXA1180" i="1"/>
  <c r="WWS1180" i="1"/>
  <c r="WWK1180" i="1"/>
  <c r="WWC1180" i="1"/>
  <c r="WVU1180" i="1"/>
  <c r="WVM1180" i="1"/>
  <c r="WVE1180" i="1"/>
  <c r="WUW1180" i="1"/>
  <c r="WUO1180" i="1"/>
  <c r="WUG1180" i="1"/>
  <c r="WTY1180" i="1"/>
  <c r="WTQ1180" i="1"/>
  <c r="WTI1180" i="1"/>
  <c r="WTA1180" i="1"/>
  <c r="WSS1180" i="1"/>
  <c r="WSK1180" i="1"/>
  <c r="WSC1180" i="1"/>
  <c r="WRU1180" i="1"/>
  <c r="WRM1180" i="1"/>
  <c r="WRE1180" i="1"/>
  <c r="WQW1180" i="1"/>
  <c r="WQO1180" i="1"/>
  <c r="WQG1180" i="1"/>
  <c r="WPY1180" i="1"/>
  <c r="WPQ1180" i="1"/>
  <c r="WPI1180" i="1"/>
  <c r="WPA1180" i="1"/>
  <c r="WOS1180" i="1"/>
  <c r="WOK1180" i="1"/>
  <c r="WOC1180" i="1"/>
  <c r="WNU1180" i="1"/>
  <c r="WNM1180" i="1"/>
  <c r="WNE1180" i="1"/>
  <c r="WMW1180" i="1"/>
  <c r="WMO1180" i="1"/>
  <c r="WMG1180" i="1"/>
  <c r="WLY1180" i="1"/>
  <c r="WLQ1180" i="1"/>
  <c r="WLI1180" i="1"/>
  <c r="WLA1180" i="1"/>
  <c r="WKS1180" i="1"/>
  <c r="WKK1180" i="1"/>
  <c r="WKC1180" i="1"/>
  <c r="WJU1180" i="1"/>
  <c r="WJM1180" i="1"/>
  <c r="WJE1180" i="1"/>
  <c r="WIW1180" i="1"/>
  <c r="WIO1180" i="1"/>
  <c r="WIG1180" i="1"/>
  <c r="WHY1180" i="1"/>
  <c r="WHQ1180" i="1"/>
  <c r="WHI1180" i="1"/>
  <c r="WHA1180" i="1"/>
  <c r="WGS1180" i="1"/>
  <c r="WGK1180" i="1"/>
  <c r="WGC1180" i="1"/>
  <c r="WFU1180" i="1"/>
  <c r="WFM1180" i="1"/>
  <c r="WFE1180" i="1"/>
  <c r="WEW1180" i="1"/>
  <c r="WEO1180" i="1"/>
  <c r="WEG1180" i="1"/>
  <c r="WDY1180" i="1"/>
  <c r="WDQ1180" i="1"/>
  <c r="WDI1180" i="1"/>
  <c r="WDA1180" i="1"/>
  <c r="WCS1180" i="1"/>
  <c r="WCK1180" i="1"/>
  <c r="WCC1180" i="1"/>
  <c r="WBU1180" i="1"/>
  <c r="WBM1180" i="1"/>
  <c r="WBE1180" i="1"/>
  <c r="WAW1180" i="1"/>
  <c r="WAO1180" i="1"/>
  <c r="WAG1180" i="1"/>
  <c r="VZY1180" i="1"/>
  <c r="VZQ1180" i="1"/>
  <c r="VZI1180" i="1"/>
  <c r="VZA1180" i="1"/>
  <c r="VYS1180" i="1"/>
  <c r="VYK1180" i="1"/>
  <c r="VYC1180" i="1"/>
  <c r="VXU1180" i="1"/>
  <c r="VXM1180" i="1"/>
  <c r="VXE1180" i="1"/>
  <c r="VWW1180" i="1"/>
  <c r="VWO1180" i="1"/>
  <c r="VWG1180" i="1"/>
  <c r="VVY1180" i="1"/>
  <c r="VVQ1180" i="1"/>
  <c r="VVI1180" i="1"/>
  <c r="VVA1180" i="1"/>
  <c r="VUS1180" i="1"/>
  <c r="VUK1180" i="1"/>
  <c r="VUC1180" i="1"/>
  <c r="VTU1180" i="1"/>
  <c r="VTM1180" i="1"/>
  <c r="VTE1180" i="1"/>
  <c r="VSW1180" i="1"/>
  <c r="VSO1180" i="1"/>
  <c r="VSG1180" i="1"/>
  <c r="VRY1180" i="1"/>
  <c r="VRQ1180" i="1"/>
  <c r="VRI1180" i="1"/>
  <c r="VRA1180" i="1"/>
  <c r="VQS1180" i="1"/>
  <c r="VQK1180" i="1"/>
  <c r="VQC1180" i="1"/>
  <c r="VPU1180" i="1"/>
  <c r="VPM1180" i="1"/>
  <c r="VPE1180" i="1"/>
  <c r="VOW1180" i="1"/>
  <c r="VOO1180" i="1"/>
  <c r="VOG1180" i="1"/>
  <c r="VNY1180" i="1"/>
  <c r="VNQ1180" i="1"/>
  <c r="VNI1180" i="1"/>
  <c r="VNA1180" i="1"/>
  <c r="VMS1180" i="1"/>
  <c r="VMK1180" i="1"/>
  <c r="VMC1180" i="1"/>
  <c r="VLU1180" i="1"/>
  <c r="VLM1180" i="1"/>
  <c r="VLE1180" i="1"/>
  <c r="VKW1180" i="1"/>
  <c r="VKO1180" i="1"/>
  <c r="VKG1180" i="1"/>
  <c r="VJY1180" i="1"/>
  <c r="VJQ1180" i="1"/>
  <c r="VJI1180" i="1"/>
  <c r="VJA1180" i="1"/>
  <c r="VIS1180" i="1"/>
  <c r="VIK1180" i="1"/>
  <c r="VIC1180" i="1"/>
  <c r="VHU1180" i="1"/>
  <c r="VHM1180" i="1"/>
  <c r="VHE1180" i="1"/>
  <c r="VGW1180" i="1"/>
  <c r="VGO1180" i="1"/>
  <c r="VGG1180" i="1"/>
  <c r="VFY1180" i="1"/>
  <c r="VFQ1180" i="1"/>
  <c r="VFI1180" i="1"/>
  <c r="VFA1180" i="1"/>
  <c r="VES1180" i="1"/>
  <c r="VEK1180" i="1"/>
  <c r="VEC1180" i="1"/>
  <c r="VDU1180" i="1"/>
  <c r="VDM1180" i="1"/>
  <c r="VDE1180" i="1"/>
  <c r="VCW1180" i="1"/>
  <c r="VCO1180" i="1"/>
  <c r="VCG1180" i="1"/>
  <c r="VBY1180" i="1"/>
  <c r="VBQ1180" i="1"/>
  <c r="VBI1180" i="1"/>
  <c r="VBA1180" i="1"/>
  <c r="VAS1180" i="1"/>
  <c r="VAK1180" i="1"/>
  <c r="VAC1180" i="1"/>
  <c r="UZU1180" i="1"/>
  <c r="UZM1180" i="1"/>
  <c r="UZE1180" i="1"/>
  <c r="UYW1180" i="1"/>
  <c r="UYO1180" i="1"/>
  <c r="UYG1180" i="1"/>
  <c r="UXY1180" i="1"/>
  <c r="UXQ1180" i="1"/>
  <c r="UXI1180" i="1"/>
  <c r="UXA1180" i="1"/>
  <c r="UWS1180" i="1"/>
  <c r="UWK1180" i="1"/>
  <c r="UWC1180" i="1"/>
  <c r="UVU1180" i="1"/>
  <c r="UVM1180" i="1"/>
  <c r="UVE1180" i="1"/>
  <c r="UUW1180" i="1"/>
  <c r="UUO1180" i="1"/>
  <c r="UUG1180" i="1"/>
  <c r="UTY1180" i="1"/>
  <c r="UTQ1180" i="1"/>
  <c r="UTI1180" i="1"/>
  <c r="UTA1180" i="1"/>
  <c r="USS1180" i="1"/>
  <c r="USK1180" i="1"/>
  <c r="USC1180" i="1"/>
  <c r="URU1180" i="1"/>
  <c r="URM1180" i="1"/>
  <c r="URE1180" i="1"/>
  <c r="UQW1180" i="1"/>
  <c r="UQO1180" i="1"/>
  <c r="UQG1180" i="1"/>
  <c r="UPY1180" i="1"/>
  <c r="UPQ1180" i="1"/>
  <c r="UPI1180" i="1"/>
  <c r="UPA1180" i="1"/>
  <c r="UOS1180" i="1"/>
  <c r="UOK1180" i="1"/>
  <c r="UOC1180" i="1"/>
  <c r="UNU1180" i="1"/>
  <c r="UNM1180" i="1"/>
  <c r="UNE1180" i="1"/>
  <c r="UMW1180" i="1"/>
  <c r="UMO1180" i="1"/>
  <c r="UMG1180" i="1"/>
  <c r="ULY1180" i="1"/>
  <c r="ULQ1180" i="1"/>
  <c r="ULI1180" i="1"/>
  <c r="ULA1180" i="1"/>
  <c r="UKS1180" i="1"/>
  <c r="UKK1180" i="1"/>
  <c r="UKC1180" i="1"/>
  <c r="UJU1180" i="1"/>
  <c r="UJM1180" i="1"/>
  <c r="UJE1180" i="1"/>
  <c r="UIW1180" i="1"/>
  <c r="UIO1180" i="1"/>
  <c r="UIG1180" i="1"/>
  <c r="UHY1180" i="1"/>
  <c r="UHQ1180" i="1"/>
  <c r="UHI1180" i="1"/>
  <c r="UHA1180" i="1"/>
  <c r="UGS1180" i="1"/>
  <c r="UGK1180" i="1"/>
  <c r="UGC1180" i="1"/>
  <c r="UFU1180" i="1"/>
  <c r="UFM1180" i="1"/>
  <c r="UFE1180" i="1"/>
  <c r="UEW1180" i="1"/>
  <c r="UEO1180" i="1"/>
  <c r="UEG1180" i="1"/>
  <c r="UDY1180" i="1"/>
  <c r="UDQ1180" i="1"/>
  <c r="UDI1180" i="1"/>
  <c r="UDA1180" i="1"/>
  <c r="UCS1180" i="1"/>
  <c r="UCK1180" i="1"/>
  <c r="UCC1180" i="1"/>
  <c r="UBU1180" i="1"/>
  <c r="UBM1180" i="1"/>
  <c r="UBE1180" i="1"/>
  <c r="UAW1180" i="1"/>
  <c r="UAO1180" i="1"/>
  <c r="UAG1180" i="1"/>
  <c r="TZY1180" i="1"/>
  <c r="TZQ1180" i="1"/>
  <c r="TZI1180" i="1"/>
  <c r="TZA1180" i="1"/>
  <c r="TYS1180" i="1"/>
  <c r="TYK1180" i="1"/>
  <c r="TYC1180" i="1"/>
  <c r="TXU1180" i="1"/>
  <c r="TXM1180" i="1"/>
  <c r="TXE1180" i="1"/>
  <c r="TWW1180" i="1"/>
  <c r="TWO1180" i="1"/>
  <c r="TWG1180" i="1"/>
  <c r="TVY1180" i="1"/>
  <c r="TVQ1180" i="1"/>
  <c r="TVI1180" i="1"/>
  <c r="TVA1180" i="1"/>
  <c r="TUS1180" i="1"/>
  <c r="TUK1180" i="1"/>
  <c r="TUC1180" i="1"/>
  <c r="TTU1180" i="1"/>
  <c r="TTM1180" i="1"/>
  <c r="TTE1180" i="1"/>
  <c r="TSW1180" i="1"/>
  <c r="TSO1180" i="1"/>
  <c r="TSG1180" i="1"/>
  <c r="TRY1180" i="1"/>
  <c r="TRQ1180" i="1"/>
  <c r="TRI1180" i="1"/>
  <c r="TRA1180" i="1"/>
  <c r="TQS1180" i="1"/>
  <c r="TQK1180" i="1"/>
  <c r="TQC1180" i="1"/>
  <c r="TPU1180" i="1"/>
  <c r="TPM1180" i="1"/>
  <c r="TPE1180" i="1"/>
  <c r="TOW1180" i="1"/>
  <c r="TOO1180" i="1"/>
  <c r="TOG1180" i="1"/>
  <c r="TNY1180" i="1"/>
  <c r="TNQ1180" i="1"/>
  <c r="TNI1180" i="1"/>
  <c r="TNA1180" i="1"/>
  <c r="TMS1180" i="1"/>
  <c r="TMK1180" i="1"/>
  <c r="TMC1180" i="1"/>
  <c r="TLU1180" i="1"/>
  <c r="TLM1180" i="1"/>
  <c r="TLE1180" i="1"/>
  <c r="TKW1180" i="1"/>
  <c r="TKO1180" i="1"/>
  <c r="TKG1180" i="1"/>
  <c r="TJY1180" i="1"/>
  <c r="TJQ1180" i="1"/>
  <c r="TJI1180" i="1"/>
  <c r="TJA1180" i="1"/>
  <c r="TIS1180" i="1"/>
  <c r="TIK1180" i="1"/>
  <c r="TIC1180" i="1"/>
  <c r="THU1180" i="1"/>
  <c r="THM1180" i="1"/>
  <c r="THE1180" i="1"/>
  <c r="TGW1180" i="1"/>
  <c r="TGO1180" i="1"/>
  <c r="TGG1180" i="1"/>
  <c r="TFY1180" i="1"/>
  <c r="TFQ1180" i="1"/>
  <c r="TFI1180" i="1"/>
  <c r="TFA1180" i="1"/>
  <c r="TES1180" i="1"/>
  <c r="TEK1180" i="1"/>
  <c r="TEC1180" i="1"/>
  <c r="TDU1180" i="1"/>
  <c r="TDM1180" i="1"/>
  <c r="TDE1180" i="1"/>
  <c r="TCW1180" i="1"/>
  <c r="TCO1180" i="1"/>
  <c r="TCG1180" i="1"/>
  <c r="TBY1180" i="1"/>
  <c r="TBQ1180" i="1"/>
  <c r="TBI1180" i="1"/>
  <c r="TBA1180" i="1"/>
  <c r="TAS1180" i="1"/>
  <c r="TAK1180" i="1"/>
  <c r="TAC1180" i="1"/>
  <c r="SZU1180" i="1"/>
  <c r="SZM1180" i="1"/>
  <c r="SZE1180" i="1"/>
  <c r="SYW1180" i="1"/>
  <c r="SYO1180" i="1"/>
  <c r="SYG1180" i="1"/>
  <c r="SXY1180" i="1"/>
  <c r="SXQ1180" i="1"/>
  <c r="SXI1180" i="1"/>
  <c r="SXA1180" i="1"/>
  <c r="SWS1180" i="1"/>
  <c r="SWK1180" i="1"/>
  <c r="SWC1180" i="1"/>
  <c r="SVU1180" i="1"/>
  <c r="SVM1180" i="1"/>
  <c r="SVE1180" i="1"/>
  <c r="SUW1180" i="1"/>
  <c r="SUO1180" i="1"/>
  <c r="SUG1180" i="1"/>
  <c r="STY1180" i="1"/>
  <c r="STQ1180" i="1"/>
  <c r="STI1180" i="1"/>
  <c r="STA1180" i="1"/>
  <c r="SSS1180" i="1"/>
  <c r="SSK1180" i="1"/>
  <c r="SSC1180" i="1"/>
  <c r="SRU1180" i="1"/>
  <c r="SRM1180" i="1"/>
  <c r="SRE1180" i="1"/>
  <c r="SQW1180" i="1"/>
  <c r="SQO1180" i="1"/>
  <c r="SQG1180" i="1"/>
  <c r="SPY1180" i="1"/>
  <c r="SPQ1180" i="1"/>
  <c r="SPI1180" i="1"/>
  <c r="SPA1180" i="1"/>
  <c r="SOS1180" i="1"/>
  <c r="SOK1180" i="1"/>
  <c r="SOC1180" i="1"/>
  <c r="SNU1180" i="1"/>
  <c r="SNM1180" i="1"/>
  <c r="SNE1180" i="1"/>
  <c r="SMW1180" i="1"/>
  <c r="SMO1180" i="1"/>
  <c r="SMG1180" i="1"/>
  <c r="SLY1180" i="1"/>
  <c r="SLQ1180" i="1"/>
  <c r="SLI1180" i="1"/>
  <c r="SLA1180" i="1"/>
  <c r="SKS1180" i="1"/>
  <c r="SKK1180" i="1"/>
  <c r="SKC1180" i="1"/>
  <c r="SJU1180" i="1"/>
  <c r="SJM1180" i="1"/>
  <c r="SJE1180" i="1"/>
  <c r="SIW1180" i="1"/>
  <c r="SIO1180" i="1"/>
  <c r="SIG1180" i="1"/>
  <c r="SHY1180" i="1"/>
  <c r="SHQ1180" i="1"/>
  <c r="SHI1180" i="1"/>
  <c r="SHA1180" i="1"/>
  <c r="SGS1180" i="1"/>
  <c r="SGK1180" i="1"/>
  <c r="SGC1180" i="1"/>
  <c r="SFU1180" i="1"/>
  <c r="SFM1180" i="1"/>
  <c r="SFE1180" i="1"/>
  <c r="SEW1180" i="1"/>
  <c r="SEO1180" i="1"/>
  <c r="SEG1180" i="1"/>
  <c r="SDY1180" i="1"/>
  <c r="SDQ1180" i="1"/>
  <c r="SDI1180" i="1"/>
  <c r="SDA1180" i="1"/>
  <c r="SCS1180" i="1"/>
  <c r="SCK1180" i="1"/>
  <c r="SCC1180" i="1"/>
  <c r="SBU1180" i="1"/>
  <c r="SBM1180" i="1"/>
  <c r="SBE1180" i="1"/>
  <c r="SAW1180" i="1"/>
  <c r="SAO1180" i="1"/>
  <c r="SAG1180" i="1"/>
  <c r="RZY1180" i="1"/>
  <c r="RZQ1180" i="1"/>
  <c r="RZI1180" i="1"/>
  <c r="RZA1180" i="1"/>
  <c r="RYS1180" i="1"/>
  <c r="RYK1180" i="1"/>
  <c r="RYC1180" i="1"/>
  <c r="RXU1180" i="1"/>
  <c r="RXM1180" i="1"/>
  <c r="RXE1180" i="1"/>
  <c r="RWW1180" i="1"/>
  <c r="RWO1180" i="1"/>
  <c r="RWG1180" i="1"/>
  <c r="RVY1180" i="1"/>
  <c r="RVQ1180" i="1"/>
  <c r="RVI1180" i="1"/>
  <c r="RVA1180" i="1"/>
  <c r="RUS1180" i="1"/>
  <c r="RUK1180" i="1"/>
  <c r="RUC1180" i="1"/>
  <c r="RTU1180" i="1"/>
  <c r="RTM1180" i="1"/>
  <c r="RTE1180" i="1"/>
  <c r="RSW1180" i="1"/>
  <c r="RSO1180" i="1"/>
  <c r="RSG1180" i="1"/>
  <c r="RRY1180" i="1"/>
  <c r="RRQ1180" i="1"/>
  <c r="RRI1180" i="1"/>
  <c r="RRA1180" i="1"/>
  <c r="RQS1180" i="1"/>
  <c r="RQK1180" i="1"/>
  <c r="RQC1180" i="1"/>
  <c r="RPU1180" i="1"/>
  <c r="RPM1180" i="1"/>
  <c r="RPE1180" i="1"/>
  <c r="ROW1180" i="1"/>
  <c r="ROO1180" i="1"/>
  <c r="ROG1180" i="1"/>
  <c r="RNY1180" i="1"/>
  <c r="RNQ1180" i="1"/>
  <c r="RNI1180" i="1"/>
  <c r="RNA1180" i="1"/>
  <c r="RMS1180" i="1"/>
  <c r="RMK1180" i="1"/>
  <c r="RMC1180" i="1"/>
  <c r="RLU1180" i="1"/>
  <c r="RLM1180" i="1"/>
  <c r="RLE1180" i="1"/>
  <c r="RKW1180" i="1"/>
  <c r="RKO1180" i="1"/>
  <c r="RKG1180" i="1"/>
  <c r="RJY1180" i="1"/>
  <c r="RJQ1180" i="1"/>
  <c r="RJI1180" i="1"/>
  <c r="RJA1180" i="1"/>
  <c r="RIS1180" i="1"/>
  <c r="RIK1180" i="1"/>
  <c r="RIC1180" i="1"/>
  <c r="RHU1180" i="1"/>
  <c r="RHM1180" i="1"/>
  <c r="RHE1180" i="1"/>
  <c r="RGW1180" i="1"/>
  <c r="RGO1180" i="1"/>
  <c r="RGG1180" i="1"/>
  <c r="RFY1180" i="1"/>
  <c r="RFQ1180" i="1"/>
  <c r="RFI1180" i="1"/>
  <c r="RFA1180" i="1"/>
  <c r="RES1180" i="1"/>
  <c r="REK1180" i="1"/>
  <c r="REC1180" i="1"/>
  <c r="RDU1180" i="1"/>
  <c r="RDM1180" i="1"/>
  <c r="RDE1180" i="1"/>
  <c r="RCW1180" i="1"/>
  <c r="RCO1180" i="1"/>
  <c r="RCG1180" i="1"/>
  <c r="RBY1180" i="1"/>
  <c r="RBQ1180" i="1"/>
  <c r="RBI1180" i="1"/>
  <c r="RBA1180" i="1"/>
  <c r="RAS1180" i="1"/>
  <c r="RAK1180" i="1"/>
  <c r="RAC1180" i="1"/>
  <c r="QZU1180" i="1"/>
  <c r="QZM1180" i="1"/>
  <c r="QZE1180" i="1"/>
  <c r="QYW1180" i="1"/>
  <c r="QYO1180" i="1"/>
  <c r="QYG1180" i="1"/>
  <c r="QXY1180" i="1"/>
  <c r="QXQ1180" i="1"/>
  <c r="QXI1180" i="1"/>
  <c r="QXA1180" i="1"/>
  <c r="QWS1180" i="1"/>
  <c r="QWK1180" i="1"/>
  <c r="QWC1180" i="1"/>
  <c r="QVU1180" i="1"/>
  <c r="QVM1180" i="1"/>
  <c r="QVE1180" i="1"/>
  <c r="QUW1180" i="1"/>
  <c r="QUO1180" i="1"/>
  <c r="QUG1180" i="1"/>
  <c r="QTY1180" i="1"/>
  <c r="QTQ1180" i="1"/>
  <c r="QTI1180" i="1"/>
  <c r="QTA1180" i="1"/>
  <c r="QSS1180" i="1"/>
  <c r="QSK1180" i="1"/>
  <c r="QSC1180" i="1"/>
  <c r="QRU1180" i="1"/>
  <c r="QRM1180" i="1"/>
  <c r="QRE1180" i="1"/>
  <c r="QQW1180" i="1"/>
  <c r="QQO1180" i="1"/>
  <c r="QQG1180" i="1"/>
  <c r="QPY1180" i="1"/>
  <c r="QPQ1180" i="1"/>
  <c r="QPI1180" i="1"/>
  <c r="QPA1180" i="1"/>
  <c r="QOS1180" i="1"/>
  <c r="QOK1180" i="1"/>
  <c r="QOC1180" i="1"/>
  <c r="QNU1180" i="1"/>
  <c r="QNM1180" i="1"/>
  <c r="QNE1180" i="1"/>
  <c r="QMW1180" i="1"/>
  <c r="QMO1180" i="1"/>
  <c r="QMG1180" i="1"/>
  <c r="QLY1180" i="1"/>
  <c r="QLQ1180" i="1"/>
  <c r="QLI1180" i="1"/>
  <c r="QLA1180" i="1"/>
  <c r="QKS1180" i="1"/>
  <c r="QKK1180" i="1"/>
  <c r="QKC1180" i="1"/>
  <c r="QJU1180" i="1"/>
  <c r="QJM1180" i="1"/>
  <c r="QJE1180" i="1"/>
  <c r="QIW1180" i="1"/>
  <c r="QIO1180" i="1"/>
  <c r="QIG1180" i="1"/>
  <c r="QHY1180" i="1"/>
  <c r="QHQ1180" i="1"/>
  <c r="QHI1180" i="1"/>
  <c r="QHA1180" i="1"/>
  <c r="QGS1180" i="1"/>
  <c r="QGK1180" i="1"/>
  <c r="QGC1180" i="1"/>
  <c r="QFU1180" i="1"/>
  <c r="QFM1180" i="1"/>
  <c r="QFE1180" i="1"/>
  <c r="QEW1180" i="1"/>
  <c r="QEO1180" i="1"/>
  <c r="QEG1180" i="1"/>
  <c r="QDY1180" i="1"/>
  <c r="QDQ1180" i="1"/>
  <c r="QDI1180" i="1"/>
  <c r="QDA1180" i="1"/>
  <c r="QCS1180" i="1"/>
  <c r="QCK1180" i="1"/>
  <c r="QCC1180" i="1"/>
  <c r="QBU1180" i="1"/>
  <c r="QBM1180" i="1"/>
  <c r="QBE1180" i="1"/>
  <c r="QAW1180" i="1"/>
  <c r="QAO1180" i="1"/>
  <c r="QAG1180" i="1"/>
  <c r="PZY1180" i="1"/>
  <c r="PZQ1180" i="1"/>
  <c r="PZI1180" i="1"/>
  <c r="PZA1180" i="1"/>
  <c r="PYS1180" i="1"/>
  <c r="PYK1180" i="1"/>
  <c r="PYC1180" i="1"/>
  <c r="PXU1180" i="1"/>
  <c r="PXM1180" i="1"/>
  <c r="PXE1180" i="1"/>
  <c r="PWW1180" i="1"/>
  <c r="PWO1180" i="1"/>
  <c r="PWG1180" i="1"/>
  <c r="PVY1180" i="1"/>
  <c r="PVQ1180" i="1"/>
  <c r="PVI1180" i="1"/>
  <c r="PVA1180" i="1"/>
  <c r="PUS1180" i="1"/>
  <c r="PUK1180" i="1"/>
  <c r="PUC1180" i="1"/>
  <c r="PTU1180" i="1"/>
  <c r="PTM1180" i="1"/>
  <c r="PTE1180" i="1"/>
  <c r="PSW1180" i="1"/>
  <c r="PSO1180" i="1"/>
  <c r="PSG1180" i="1"/>
  <c r="PRY1180" i="1"/>
  <c r="PRQ1180" i="1"/>
  <c r="PRI1180" i="1"/>
  <c r="PRA1180" i="1"/>
  <c r="PQS1180" i="1"/>
  <c r="PQK1180" i="1"/>
  <c r="PQC1180" i="1"/>
  <c r="PPU1180" i="1"/>
  <c r="PPM1180" i="1"/>
  <c r="PPE1180" i="1"/>
  <c r="POW1180" i="1"/>
  <c r="POO1180" i="1"/>
  <c r="POG1180" i="1"/>
  <c r="PNY1180" i="1"/>
  <c r="PNQ1180" i="1"/>
  <c r="PNI1180" i="1"/>
  <c r="PNA1180" i="1"/>
  <c r="PMS1180" i="1"/>
  <c r="PMK1180" i="1"/>
  <c r="PMC1180" i="1"/>
  <c r="PLU1180" i="1"/>
  <c r="PLM1180" i="1"/>
  <c r="PLE1180" i="1"/>
  <c r="PKW1180" i="1"/>
  <c r="PKO1180" i="1"/>
  <c r="PKG1180" i="1"/>
  <c r="PJY1180" i="1"/>
  <c r="PJQ1180" i="1"/>
  <c r="PJI1180" i="1"/>
  <c r="PJA1180" i="1"/>
  <c r="PIS1180" i="1"/>
  <c r="PIK1180" i="1"/>
  <c r="PIC1180" i="1"/>
  <c r="PHU1180" i="1"/>
  <c r="PHM1180" i="1"/>
  <c r="PHE1180" i="1"/>
  <c r="PGW1180" i="1"/>
  <c r="PGO1180" i="1"/>
  <c r="PGG1180" i="1"/>
  <c r="PFY1180" i="1"/>
  <c r="PFQ1180" i="1"/>
  <c r="PFI1180" i="1"/>
  <c r="PFA1180" i="1"/>
  <c r="PES1180" i="1"/>
  <c r="PEK1180" i="1"/>
  <c r="PEC1180" i="1"/>
  <c r="PDU1180" i="1"/>
  <c r="PDM1180" i="1"/>
  <c r="PDE1180" i="1"/>
  <c r="PCW1180" i="1"/>
  <c r="PCO1180" i="1"/>
  <c r="PCG1180" i="1"/>
  <c r="PBY1180" i="1"/>
  <c r="PBQ1180" i="1"/>
  <c r="PBI1180" i="1"/>
  <c r="PBA1180" i="1"/>
  <c r="PAS1180" i="1"/>
  <c r="PAK1180" i="1"/>
  <c r="PAC1180" i="1"/>
  <c r="OZU1180" i="1"/>
  <c r="OZM1180" i="1"/>
  <c r="OZE1180" i="1"/>
  <c r="OYW1180" i="1"/>
  <c r="OYO1180" i="1"/>
  <c r="OYG1180" i="1"/>
  <c r="OXY1180" i="1"/>
  <c r="OXQ1180" i="1"/>
  <c r="OXI1180" i="1"/>
  <c r="OXA1180" i="1"/>
  <c r="OWS1180" i="1"/>
  <c r="OWK1180" i="1"/>
  <c r="OWC1180" i="1"/>
  <c r="OVU1180" i="1"/>
  <c r="OVM1180" i="1"/>
  <c r="OVE1180" i="1"/>
  <c r="OUW1180" i="1"/>
  <c r="OUO1180" i="1"/>
  <c r="OUG1180" i="1"/>
  <c r="OTY1180" i="1"/>
  <c r="OTQ1180" i="1"/>
  <c r="OTI1180" i="1"/>
  <c r="OTA1180" i="1"/>
  <c r="OSS1180" i="1"/>
  <c r="OSK1180" i="1"/>
  <c r="OSC1180" i="1"/>
  <c r="ORU1180" i="1"/>
  <c r="ORM1180" i="1"/>
  <c r="ORE1180" i="1"/>
  <c r="OQW1180" i="1"/>
  <c r="OQO1180" i="1"/>
  <c r="OQG1180" i="1"/>
  <c r="OPY1180" i="1"/>
  <c r="OPQ1180" i="1"/>
  <c r="OPI1180" i="1"/>
  <c r="OPA1180" i="1"/>
  <c r="OOS1180" i="1"/>
  <c r="OOK1180" i="1"/>
  <c r="OOC1180" i="1"/>
  <c r="ONU1180" i="1"/>
  <c r="ONM1180" i="1"/>
  <c r="ONE1180" i="1"/>
  <c r="OMW1180" i="1"/>
  <c r="OMO1180" i="1"/>
  <c r="OMG1180" i="1"/>
  <c r="OLY1180" i="1"/>
  <c r="OLQ1180" i="1"/>
  <c r="OLI1180" i="1"/>
  <c r="OLA1180" i="1"/>
  <c r="OKS1180" i="1"/>
  <c r="OKK1180" i="1"/>
  <c r="OKC1180" i="1"/>
  <c r="OJU1180" i="1"/>
  <c r="OJM1180" i="1"/>
  <c r="OJE1180" i="1"/>
  <c r="OIW1180" i="1"/>
  <c r="OIO1180" i="1"/>
  <c r="OIG1180" i="1"/>
  <c r="OHY1180" i="1"/>
  <c r="OHQ1180" i="1"/>
  <c r="OHI1180" i="1"/>
  <c r="OHA1180" i="1"/>
  <c r="OGS1180" i="1"/>
  <c r="OGK1180" i="1"/>
  <c r="OGC1180" i="1"/>
  <c r="OFU1180" i="1"/>
  <c r="OFM1180" i="1"/>
  <c r="OFE1180" i="1"/>
  <c r="OEW1180" i="1"/>
  <c r="OEO1180" i="1"/>
  <c r="OEG1180" i="1"/>
  <c r="ODY1180" i="1"/>
  <c r="ODQ1180" i="1"/>
  <c r="ODI1180" i="1"/>
  <c r="ODA1180" i="1"/>
  <c r="OCS1180" i="1"/>
  <c r="OCK1180" i="1"/>
  <c r="OCC1180" i="1"/>
  <c r="OBU1180" i="1"/>
  <c r="OBM1180" i="1"/>
  <c r="OBE1180" i="1"/>
  <c r="OAW1180" i="1"/>
  <c r="OAO1180" i="1"/>
  <c r="OAG1180" i="1"/>
  <c r="NZY1180" i="1"/>
  <c r="NZQ1180" i="1"/>
  <c r="NZI1180" i="1"/>
  <c r="NZA1180" i="1"/>
  <c r="NYS1180" i="1"/>
  <c r="NYK1180" i="1"/>
  <c r="NYC1180" i="1"/>
  <c r="NXU1180" i="1"/>
  <c r="NXM1180" i="1"/>
  <c r="NXE1180" i="1"/>
  <c r="NWW1180" i="1"/>
  <c r="NWO1180" i="1"/>
  <c r="NWG1180" i="1"/>
  <c r="NVY1180" i="1"/>
  <c r="NVQ1180" i="1"/>
  <c r="NVI1180" i="1"/>
  <c r="NVA1180" i="1"/>
  <c r="NUS1180" i="1"/>
  <c r="NUK1180" i="1"/>
  <c r="NUC1180" i="1"/>
  <c r="NTU1180" i="1"/>
  <c r="NTM1180" i="1"/>
  <c r="NTE1180" i="1"/>
  <c r="NSW1180" i="1"/>
  <c r="NSO1180" i="1"/>
  <c r="NSG1180" i="1"/>
  <c r="NRY1180" i="1"/>
  <c r="NRQ1180" i="1"/>
  <c r="NRI1180" i="1"/>
  <c r="NRA1180" i="1"/>
  <c r="NQS1180" i="1"/>
  <c r="NQK1180" i="1"/>
  <c r="NQC1180" i="1"/>
  <c r="NPU1180" i="1"/>
  <c r="NPM1180" i="1"/>
  <c r="NPE1180" i="1"/>
  <c r="NOW1180" i="1"/>
  <c r="NOO1180" i="1"/>
  <c r="NOG1180" i="1"/>
  <c r="NNY1180" i="1"/>
  <c r="NNQ1180" i="1"/>
  <c r="NNI1180" i="1"/>
  <c r="NNA1180" i="1"/>
  <c r="NMS1180" i="1"/>
  <c r="NMK1180" i="1"/>
  <c r="NMC1180" i="1"/>
  <c r="NLU1180" i="1"/>
  <c r="NLM1180" i="1"/>
  <c r="NLE1180" i="1"/>
  <c r="NKW1180" i="1"/>
  <c r="NKO1180" i="1"/>
  <c r="NKG1180" i="1"/>
  <c r="NJY1180" i="1"/>
  <c r="NJQ1180" i="1"/>
  <c r="NJI1180" i="1"/>
  <c r="NJA1180" i="1"/>
  <c r="NIS1180" i="1"/>
  <c r="NIK1180" i="1"/>
  <c r="NIC1180" i="1"/>
  <c r="NHU1180" i="1"/>
  <c r="NHM1180" i="1"/>
  <c r="NHE1180" i="1"/>
  <c r="NGW1180" i="1"/>
  <c r="NGO1180" i="1"/>
  <c r="NGG1180" i="1"/>
  <c r="NFY1180" i="1"/>
  <c r="NFQ1180" i="1"/>
  <c r="NFI1180" i="1"/>
  <c r="NFA1180" i="1"/>
  <c r="NES1180" i="1"/>
  <c r="NEK1180" i="1"/>
  <c r="NEC1180" i="1"/>
  <c r="NDU1180" i="1"/>
  <c r="NDM1180" i="1"/>
  <c r="NDE1180" i="1"/>
  <c r="NCW1180" i="1"/>
  <c r="NCO1180" i="1"/>
  <c r="NCG1180" i="1"/>
  <c r="NBY1180" i="1"/>
  <c r="NBQ1180" i="1"/>
  <c r="NBI1180" i="1"/>
  <c r="NBA1180" i="1"/>
  <c r="NAS1180" i="1"/>
  <c r="NAK1180" i="1"/>
  <c r="NAC1180" i="1"/>
  <c r="MZU1180" i="1"/>
  <c r="MZM1180" i="1"/>
  <c r="MZE1180" i="1"/>
  <c r="MYW1180" i="1"/>
  <c r="MYO1180" i="1"/>
  <c r="MYG1180" i="1"/>
  <c r="MXY1180" i="1"/>
  <c r="MXQ1180" i="1"/>
  <c r="MXI1180" i="1"/>
  <c r="MXA1180" i="1"/>
  <c r="MWS1180" i="1"/>
  <c r="MWK1180" i="1"/>
  <c r="MWC1180" i="1"/>
  <c r="MVU1180" i="1"/>
  <c r="MVM1180" i="1"/>
  <c r="MVE1180" i="1"/>
  <c r="MUW1180" i="1"/>
  <c r="MUO1180" i="1"/>
  <c r="MUG1180" i="1"/>
  <c r="MTY1180" i="1"/>
  <c r="MTQ1180" i="1"/>
  <c r="MTI1180" i="1"/>
  <c r="MTA1180" i="1"/>
  <c r="MSS1180" i="1"/>
  <c r="MSK1180" i="1"/>
  <c r="MSC1180" i="1"/>
  <c r="MRU1180" i="1"/>
  <c r="MRM1180" i="1"/>
  <c r="MRE1180" i="1"/>
  <c r="MQW1180" i="1"/>
  <c r="MQO1180" i="1"/>
  <c r="MQG1180" i="1"/>
  <c r="MPY1180" i="1"/>
  <c r="MPQ1180" i="1"/>
  <c r="MPI1180" i="1"/>
  <c r="MPA1180" i="1"/>
  <c r="MOS1180" i="1"/>
  <c r="MOK1180" i="1"/>
  <c r="MOC1180" i="1"/>
  <c r="MNU1180" i="1"/>
  <c r="MNM1180" i="1"/>
  <c r="MNE1180" i="1"/>
  <c r="MMW1180" i="1"/>
  <c r="MMO1180" i="1"/>
  <c r="MMG1180" i="1"/>
  <c r="MLY1180" i="1"/>
  <c r="MLQ1180" i="1"/>
  <c r="MLI1180" i="1"/>
  <c r="MLA1180" i="1"/>
  <c r="MKS1180" i="1"/>
  <c r="MKK1180" i="1"/>
  <c r="MKC1180" i="1"/>
  <c r="MJU1180" i="1"/>
  <c r="MJM1180" i="1"/>
  <c r="MJE1180" i="1"/>
  <c r="MIW1180" i="1"/>
  <c r="MIO1180" i="1"/>
  <c r="MIG1180" i="1"/>
  <c r="MHY1180" i="1"/>
  <c r="MHQ1180" i="1"/>
  <c r="MHI1180" i="1"/>
  <c r="MHA1180" i="1"/>
  <c r="MGS1180" i="1"/>
  <c r="MGK1180" i="1"/>
  <c r="MGC1180" i="1"/>
  <c r="MFU1180" i="1"/>
  <c r="MFM1180" i="1"/>
  <c r="MFE1180" i="1"/>
  <c r="MEW1180" i="1"/>
  <c r="MEO1180" i="1"/>
  <c r="MEG1180" i="1"/>
  <c r="MDY1180" i="1"/>
  <c r="MDQ1180" i="1"/>
  <c r="MDI1180" i="1"/>
  <c r="MDA1180" i="1"/>
  <c r="MCS1180" i="1"/>
  <c r="MCK1180" i="1"/>
  <c r="MCC1180" i="1"/>
  <c r="MBU1180" i="1"/>
  <c r="MBM1180" i="1"/>
  <c r="MBE1180" i="1"/>
  <c r="MAW1180" i="1"/>
  <c r="MAO1180" i="1"/>
  <c r="MAG1180" i="1"/>
  <c r="LZY1180" i="1"/>
  <c r="LZQ1180" i="1"/>
  <c r="LZI1180" i="1"/>
  <c r="LZA1180" i="1"/>
  <c r="LYS1180" i="1"/>
  <c r="LYK1180" i="1"/>
  <c r="LYC1180" i="1"/>
  <c r="LXU1180" i="1"/>
  <c r="LXM1180" i="1"/>
  <c r="LXE1180" i="1"/>
  <c r="LWW1180" i="1"/>
  <c r="LWO1180" i="1"/>
  <c r="LWG1180" i="1"/>
  <c r="LVY1180" i="1"/>
  <c r="LVQ1180" i="1"/>
  <c r="LVI1180" i="1"/>
  <c r="LVA1180" i="1"/>
  <c r="LUS1180" i="1"/>
  <c r="LUK1180" i="1"/>
  <c r="LUC1180" i="1"/>
  <c r="LTU1180" i="1"/>
  <c r="LTM1180" i="1"/>
  <c r="LTE1180" i="1"/>
  <c r="LSW1180" i="1"/>
  <c r="LSO1180" i="1"/>
  <c r="LSG1180" i="1"/>
  <c r="LRY1180" i="1"/>
  <c r="LRQ1180" i="1"/>
  <c r="LRI1180" i="1"/>
  <c r="LRA1180" i="1"/>
  <c r="LQS1180" i="1"/>
  <c r="LQK1180" i="1"/>
  <c r="LQC1180" i="1"/>
  <c r="LPU1180" i="1"/>
  <c r="LPM1180" i="1"/>
  <c r="LPE1180" i="1"/>
  <c r="LOW1180" i="1"/>
  <c r="LOO1180" i="1"/>
  <c r="LOG1180" i="1"/>
  <c r="LNY1180" i="1"/>
  <c r="LNQ1180" i="1"/>
  <c r="LNI1180" i="1"/>
  <c r="LNA1180" i="1"/>
  <c r="LMS1180" i="1"/>
  <c r="LMK1180" i="1"/>
  <c r="LMC1180" i="1"/>
  <c r="LLU1180" i="1"/>
  <c r="LLM1180" i="1"/>
  <c r="LLE1180" i="1"/>
  <c r="LKW1180" i="1"/>
  <c r="LKO1180" i="1"/>
  <c r="LKG1180" i="1"/>
  <c r="LJY1180" i="1"/>
  <c r="LJQ1180" i="1"/>
  <c r="LJI1180" i="1"/>
  <c r="LJA1180" i="1"/>
  <c r="LIS1180" i="1"/>
  <c r="LIK1180" i="1"/>
  <c r="LIC1180" i="1"/>
  <c r="LHU1180" i="1"/>
  <c r="LHM1180" i="1"/>
  <c r="LHE1180" i="1"/>
  <c r="LGW1180" i="1"/>
  <c r="LGO1180" i="1"/>
  <c r="LGG1180" i="1"/>
  <c r="LFY1180" i="1"/>
  <c r="LFQ1180" i="1"/>
  <c r="LFI1180" i="1"/>
  <c r="LFA1180" i="1"/>
  <c r="LES1180" i="1"/>
  <c r="LEK1180" i="1"/>
  <c r="LEC1180" i="1"/>
  <c r="LDU1180" i="1"/>
  <c r="LDM1180" i="1"/>
  <c r="LDE1180" i="1"/>
  <c r="LCW1180" i="1"/>
  <c r="LCO1180" i="1"/>
  <c r="LCG1180" i="1"/>
  <c r="LBY1180" i="1"/>
  <c r="LBQ1180" i="1"/>
  <c r="LBI1180" i="1"/>
  <c r="LBA1180" i="1"/>
  <c r="LAS1180" i="1"/>
  <c r="LAK1180" i="1"/>
  <c r="LAC1180" i="1"/>
  <c r="KZU1180" i="1"/>
  <c r="KZM1180" i="1"/>
  <c r="KZE1180" i="1"/>
  <c r="KYW1180" i="1"/>
  <c r="KYO1180" i="1"/>
  <c r="KYG1180" i="1"/>
  <c r="KXY1180" i="1"/>
  <c r="KXQ1180" i="1"/>
  <c r="KXI1180" i="1"/>
  <c r="KXA1180" i="1"/>
  <c r="KWS1180" i="1"/>
  <c r="KWK1180" i="1"/>
  <c r="KWC1180" i="1"/>
  <c r="KVU1180" i="1"/>
  <c r="KVM1180" i="1"/>
  <c r="KVE1180" i="1"/>
  <c r="KUW1180" i="1"/>
  <c r="KUO1180" i="1"/>
  <c r="KUG1180" i="1"/>
  <c r="KTY1180" i="1"/>
  <c r="KTQ1180" i="1"/>
  <c r="KTI1180" i="1"/>
  <c r="KTA1180" i="1"/>
  <c r="KSS1180" i="1"/>
  <c r="KSK1180" i="1"/>
  <c r="KSC1180" i="1"/>
  <c r="KRU1180" i="1"/>
  <c r="KRM1180" i="1"/>
  <c r="KRE1180" i="1"/>
  <c r="KQW1180" i="1"/>
  <c r="KQO1180" i="1"/>
  <c r="KQG1180" i="1"/>
  <c r="KPY1180" i="1"/>
  <c r="KPQ1180" i="1"/>
  <c r="KPI1180" i="1"/>
  <c r="KPA1180" i="1"/>
  <c r="KOS1180" i="1"/>
  <c r="KOK1180" i="1"/>
  <c r="KOC1180" i="1"/>
  <c r="KNU1180" i="1"/>
  <c r="KNM1180" i="1"/>
  <c r="KNE1180" i="1"/>
  <c r="KMW1180" i="1"/>
  <c r="KMO1180" i="1"/>
  <c r="KMG1180" i="1"/>
  <c r="KLY1180" i="1"/>
  <c r="KLQ1180" i="1"/>
  <c r="KLI1180" i="1"/>
  <c r="KLA1180" i="1"/>
  <c r="KKS1180" i="1"/>
  <c r="KKK1180" i="1"/>
  <c r="KKC1180" i="1"/>
  <c r="KJU1180" i="1"/>
  <c r="KJM1180" i="1"/>
  <c r="KJE1180" i="1"/>
  <c r="KIW1180" i="1"/>
  <c r="KIO1180" i="1"/>
  <c r="KIG1180" i="1"/>
  <c r="KHY1180" i="1"/>
  <c r="KHQ1180" i="1"/>
  <c r="KHI1180" i="1"/>
  <c r="KHA1180" i="1"/>
  <c r="KGS1180" i="1"/>
  <c r="KGK1180" i="1"/>
  <c r="KGC1180" i="1"/>
  <c r="KFU1180" i="1"/>
  <c r="KFM1180" i="1"/>
  <c r="KFE1180" i="1"/>
  <c r="KEW1180" i="1"/>
  <c r="KEO1180" i="1"/>
  <c r="KEG1180" i="1"/>
  <c r="KDY1180" i="1"/>
  <c r="KDQ1180" i="1"/>
  <c r="KDI1180" i="1"/>
  <c r="KDA1180" i="1"/>
  <c r="KCS1180" i="1"/>
  <c r="KCK1180" i="1"/>
  <c r="KCC1180" i="1"/>
  <c r="KBU1180" i="1"/>
  <c r="KBM1180" i="1"/>
  <c r="KBE1180" i="1"/>
  <c r="KAW1180" i="1"/>
  <c r="KAO1180" i="1"/>
  <c r="KAG1180" i="1"/>
  <c r="JZY1180" i="1"/>
  <c r="JZQ1180" i="1"/>
  <c r="JZI1180" i="1"/>
  <c r="JZA1180" i="1"/>
  <c r="JYS1180" i="1"/>
  <c r="JYK1180" i="1"/>
  <c r="JYC1180" i="1"/>
  <c r="JXU1180" i="1"/>
  <c r="JXM1180" i="1"/>
  <c r="JXE1180" i="1"/>
  <c r="JWW1180" i="1"/>
  <c r="JWO1180" i="1"/>
  <c r="JWG1180" i="1"/>
  <c r="JVY1180" i="1"/>
  <c r="JVQ1180" i="1"/>
  <c r="JVI1180" i="1"/>
  <c r="JVA1180" i="1"/>
  <c r="JUS1180" i="1"/>
  <c r="JUK1180" i="1"/>
  <c r="JUC1180" i="1"/>
  <c r="JTU1180" i="1"/>
  <c r="JTM1180" i="1"/>
  <c r="JTE1180" i="1"/>
  <c r="JSW1180" i="1"/>
  <c r="JSO1180" i="1"/>
  <c r="JSG1180" i="1"/>
  <c r="JRY1180" i="1"/>
  <c r="JRQ1180" i="1"/>
  <c r="JRI1180" i="1"/>
  <c r="JRA1180" i="1"/>
  <c r="JQS1180" i="1"/>
  <c r="JQK1180" i="1"/>
  <c r="JQC1180" i="1"/>
  <c r="JPU1180" i="1"/>
  <c r="JPM1180" i="1"/>
  <c r="JPE1180" i="1"/>
  <c r="JOW1180" i="1"/>
  <c r="JOO1180" i="1"/>
  <c r="JOG1180" i="1"/>
  <c r="JNY1180" i="1"/>
  <c r="JNQ1180" i="1"/>
  <c r="JNI1180" i="1"/>
  <c r="JNA1180" i="1"/>
  <c r="JMS1180" i="1"/>
  <c r="JMK1180" i="1"/>
  <c r="JMC1180" i="1"/>
  <c r="JLU1180" i="1"/>
  <c r="JLM1180" i="1"/>
  <c r="JLE1180" i="1"/>
  <c r="JKW1180" i="1"/>
  <c r="JKO1180" i="1"/>
  <c r="JKG1180" i="1"/>
  <c r="JJY1180" i="1"/>
  <c r="JJQ1180" i="1"/>
  <c r="JJI1180" i="1"/>
  <c r="JJA1180" i="1"/>
  <c r="JIS1180" i="1"/>
  <c r="JIK1180" i="1"/>
  <c r="JIC1180" i="1"/>
  <c r="JHU1180" i="1"/>
  <c r="JHM1180" i="1"/>
  <c r="JHE1180" i="1"/>
  <c r="JGW1180" i="1"/>
  <c r="JGO1180" i="1"/>
  <c r="JGG1180" i="1"/>
  <c r="JFY1180" i="1"/>
  <c r="JFQ1180" i="1"/>
  <c r="JFI1180" i="1"/>
  <c r="JFA1180" i="1"/>
  <c r="JES1180" i="1"/>
  <c r="JEK1180" i="1"/>
  <c r="JEC1180" i="1"/>
  <c r="JDU1180" i="1"/>
  <c r="JDM1180" i="1"/>
  <c r="JDE1180" i="1"/>
  <c r="JCW1180" i="1"/>
  <c r="JCO1180" i="1"/>
  <c r="JCG1180" i="1"/>
  <c r="JBY1180" i="1"/>
  <c r="JBQ1180" i="1"/>
  <c r="JBI1180" i="1"/>
  <c r="JBA1180" i="1"/>
  <c r="JAS1180" i="1"/>
  <c r="JAK1180" i="1"/>
  <c r="JAC1180" i="1"/>
  <c r="IZU1180" i="1"/>
  <c r="IZM1180" i="1"/>
  <c r="IZE1180" i="1"/>
  <c r="IYW1180" i="1"/>
  <c r="IYO1180" i="1"/>
  <c r="IYG1180" i="1"/>
  <c r="IXY1180" i="1"/>
  <c r="IXQ1180" i="1"/>
  <c r="IXI1180" i="1"/>
  <c r="IXA1180" i="1"/>
  <c r="IWS1180" i="1"/>
  <c r="IWK1180" i="1"/>
  <c r="IWC1180" i="1"/>
  <c r="IVU1180" i="1"/>
  <c r="IVM1180" i="1"/>
  <c r="IVE1180" i="1"/>
  <c r="IUW1180" i="1"/>
  <c r="IUO1180" i="1"/>
  <c r="IUG1180" i="1"/>
  <c r="ITY1180" i="1"/>
  <c r="ITQ1180" i="1"/>
  <c r="ITI1180" i="1"/>
  <c r="ITA1180" i="1"/>
  <c r="ISS1180" i="1"/>
  <c r="ISK1180" i="1"/>
  <c r="ISC1180" i="1"/>
  <c r="IRU1180" i="1"/>
  <c r="IRM1180" i="1"/>
  <c r="IRE1180" i="1"/>
  <c r="IQW1180" i="1"/>
  <c r="IQO1180" i="1"/>
  <c r="IQG1180" i="1"/>
  <c r="IPY1180" i="1"/>
  <c r="IPQ1180" i="1"/>
  <c r="IPI1180" i="1"/>
  <c r="IPA1180" i="1"/>
  <c r="IOS1180" i="1"/>
  <c r="IOK1180" i="1"/>
  <c r="IOC1180" i="1"/>
  <c r="INU1180" i="1"/>
  <c r="INM1180" i="1"/>
  <c r="INE1180" i="1"/>
  <c r="IMW1180" i="1"/>
  <c r="IMO1180" i="1"/>
  <c r="IMG1180" i="1"/>
  <c r="ILY1180" i="1"/>
  <c r="ILQ1180" i="1"/>
  <c r="ILI1180" i="1"/>
  <c r="ILA1180" i="1"/>
  <c r="IKS1180" i="1"/>
  <c r="IKK1180" i="1"/>
  <c r="IKC1180" i="1"/>
  <c r="IJU1180" i="1"/>
  <c r="IJM1180" i="1"/>
  <c r="IJE1180" i="1"/>
  <c r="IIW1180" i="1"/>
  <c r="IIO1180" i="1"/>
  <c r="IIG1180" i="1"/>
  <c r="IHY1180" i="1"/>
  <c r="IHQ1180" i="1"/>
  <c r="IHI1180" i="1"/>
  <c r="IHA1180" i="1"/>
  <c r="IGS1180" i="1"/>
  <c r="IGK1180" i="1"/>
  <c r="IGC1180" i="1"/>
  <c r="IFU1180" i="1"/>
  <c r="IFM1180" i="1"/>
  <c r="IFE1180" i="1"/>
  <c r="IEW1180" i="1"/>
  <c r="IEO1180" i="1"/>
  <c r="IEG1180" i="1"/>
  <c r="IDY1180" i="1"/>
  <c r="IDQ1180" i="1"/>
  <c r="IDI1180" i="1"/>
  <c r="IDA1180" i="1"/>
  <c r="ICS1180" i="1"/>
  <c r="ICK1180" i="1"/>
  <c r="ICC1180" i="1"/>
  <c r="IBU1180" i="1"/>
  <c r="IBM1180" i="1"/>
  <c r="IBE1180" i="1"/>
  <c r="IAW1180" i="1"/>
  <c r="IAO1180" i="1"/>
  <c r="IAG1180" i="1"/>
  <c r="HZY1180" i="1"/>
  <c r="HZQ1180" i="1"/>
  <c r="HZI1180" i="1"/>
  <c r="HZA1180" i="1"/>
  <c r="HYS1180" i="1"/>
  <c r="HYK1180" i="1"/>
  <c r="HYC1180" i="1"/>
  <c r="HXU1180" i="1"/>
  <c r="HXM1180" i="1"/>
  <c r="HXE1180" i="1"/>
  <c r="HWW1180" i="1"/>
  <c r="HWO1180" i="1"/>
  <c r="HWG1180" i="1"/>
  <c r="HVY1180" i="1"/>
  <c r="HVQ1180" i="1"/>
  <c r="HVI1180" i="1"/>
  <c r="HVA1180" i="1"/>
  <c r="HUS1180" i="1"/>
  <c r="HUK1180" i="1"/>
  <c r="HUC1180" i="1"/>
  <c r="HTU1180" i="1"/>
  <c r="HTM1180" i="1"/>
  <c r="HTE1180" i="1"/>
  <c r="HSW1180" i="1"/>
  <c r="HSO1180" i="1"/>
  <c r="HSG1180" i="1"/>
  <c r="HRY1180" i="1"/>
  <c r="HRQ1180" i="1"/>
  <c r="HRI1180" i="1"/>
  <c r="HRA1180" i="1"/>
  <c r="HQS1180" i="1"/>
  <c r="HQK1180" i="1"/>
  <c r="HQC1180" i="1"/>
  <c r="HPU1180" i="1"/>
  <c r="HPM1180" i="1"/>
  <c r="HPE1180" i="1"/>
  <c r="HOW1180" i="1"/>
  <c r="HOO1180" i="1"/>
  <c r="HOG1180" i="1"/>
  <c r="HNY1180" i="1"/>
  <c r="HNQ1180" i="1"/>
  <c r="HNI1180" i="1"/>
  <c r="HNA1180" i="1"/>
  <c r="HMS1180" i="1"/>
  <c r="HMK1180" i="1"/>
  <c r="HMC1180" i="1"/>
  <c r="HLU1180" i="1"/>
  <c r="HLM1180" i="1"/>
  <c r="HLE1180" i="1"/>
  <c r="HKW1180" i="1"/>
  <c r="HKO1180" i="1"/>
  <c r="HKG1180" i="1"/>
  <c r="HJY1180" i="1"/>
  <c r="HJQ1180" i="1"/>
  <c r="HJI1180" i="1"/>
  <c r="HJA1180" i="1"/>
  <c r="HIS1180" i="1"/>
  <c r="HIK1180" i="1"/>
  <c r="HIC1180" i="1"/>
  <c r="HHU1180" i="1"/>
  <c r="HHM1180" i="1"/>
  <c r="HHE1180" i="1"/>
  <c r="HGW1180" i="1"/>
  <c r="HGO1180" i="1"/>
  <c r="HGG1180" i="1"/>
  <c r="HFY1180" i="1"/>
  <c r="HFQ1180" i="1"/>
  <c r="HFI1180" i="1"/>
  <c r="HFA1180" i="1"/>
  <c r="HES1180" i="1"/>
  <c r="HEK1180" i="1"/>
  <c r="HEC1180" i="1"/>
  <c r="HDU1180" i="1"/>
  <c r="HDM1180" i="1"/>
  <c r="HDE1180" i="1"/>
  <c r="HCW1180" i="1"/>
  <c r="HCO1180" i="1"/>
  <c r="HCG1180" i="1"/>
  <c r="HBY1180" i="1"/>
  <c r="HBQ1180" i="1"/>
  <c r="HBI1180" i="1"/>
  <c r="HBA1180" i="1"/>
  <c r="HAS1180" i="1"/>
  <c r="HAK1180" i="1"/>
  <c r="HAC1180" i="1"/>
  <c r="GZU1180" i="1"/>
  <c r="GZM1180" i="1"/>
  <c r="GZE1180" i="1"/>
  <c r="GYW1180" i="1"/>
  <c r="GYO1180" i="1"/>
  <c r="GYG1180" i="1"/>
  <c r="GXY1180" i="1"/>
  <c r="GXQ1180" i="1"/>
  <c r="GXI1180" i="1"/>
  <c r="GXA1180" i="1"/>
  <c r="GWS1180" i="1"/>
  <c r="GWK1180" i="1"/>
  <c r="GWC1180" i="1"/>
  <c r="GVU1180" i="1"/>
  <c r="GVM1180" i="1"/>
  <c r="GVE1180" i="1"/>
  <c r="GUW1180" i="1"/>
  <c r="GUO1180" i="1"/>
  <c r="GUG1180" i="1"/>
  <c r="GTY1180" i="1"/>
  <c r="GTQ1180" i="1"/>
  <c r="GTI1180" i="1"/>
  <c r="GTA1180" i="1"/>
  <c r="GSS1180" i="1"/>
  <c r="GSK1180" i="1"/>
  <c r="GSC1180" i="1"/>
  <c r="GRU1180" i="1"/>
  <c r="GRM1180" i="1"/>
  <c r="GRE1180" i="1"/>
  <c r="GQW1180" i="1"/>
  <c r="GQO1180" i="1"/>
  <c r="GQG1180" i="1"/>
  <c r="GPY1180" i="1"/>
  <c r="GPQ1180" i="1"/>
  <c r="GPI1180" i="1"/>
  <c r="GPA1180" i="1"/>
  <c r="GOS1180" i="1"/>
  <c r="GOK1180" i="1"/>
  <c r="GOC1180" i="1"/>
  <c r="GNU1180" i="1"/>
  <c r="GNM1180" i="1"/>
  <c r="GNE1180" i="1"/>
  <c r="GMW1180" i="1"/>
  <c r="GMO1180" i="1"/>
  <c r="GMG1180" i="1"/>
  <c r="GLY1180" i="1"/>
  <c r="GLQ1180" i="1"/>
  <c r="GLI1180" i="1"/>
  <c r="GLA1180" i="1"/>
  <c r="GKS1180" i="1"/>
  <c r="GKK1180" i="1"/>
  <c r="GKC1180" i="1"/>
  <c r="GJU1180" i="1"/>
  <c r="GJM1180" i="1"/>
  <c r="GJE1180" i="1"/>
  <c r="GIW1180" i="1"/>
  <c r="GIO1180" i="1"/>
  <c r="GIG1180" i="1"/>
  <c r="GHY1180" i="1"/>
  <c r="GHQ1180" i="1"/>
  <c r="GHI1180" i="1"/>
  <c r="GHA1180" i="1"/>
  <c r="GGS1180" i="1"/>
  <c r="GGK1180" i="1"/>
  <c r="GGC1180" i="1"/>
  <c r="GFU1180" i="1"/>
  <c r="GFM1180" i="1"/>
  <c r="GFE1180" i="1"/>
  <c r="GEW1180" i="1"/>
  <c r="GEO1180" i="1"/>
  <c r="GEG1180" i="1"/>
  <c r="GDY1180" i="1"/>
  <c r="GDQ1180" i="1"/>
  <c r="GDI1180" i="1"/>
  <c r="GDA1180" i="1"/>
  <c r="GCS1180" i="1"/>
  <c r="GCK1180" i="1"/>
  <c r="GCC1180" i="1"/>
  <c r="GBU1180" i="1"/>
  <c r="GBM1180" i="1"/>
  <c r="GBE1180" i="1"/>
  <c r="GAW1180" i="1"/>
  <c r="GAO1180" i="1"/>
  <c r="GAG1180" i="1"/>
  <c r="FZY1180" i="1"/>
  <c r="FZQ1180" i="1"/>
  <c r="FZI1180" i="1"/>
  <c r="FZA1180" i="1"/>
  <c r="FYS1180" i="1"/>
  <c r="FYK1180" i="1"/>
  <c r="FYC1180" i="1"/>
  <c r="FXU1180" i="1"/>
  <c r="FXM1180" i="1"/>
  <c r="FXE1180" i="1"/>
  <c r="FWW1180" i="1"/>
  <c r="FWO1180" i="1"/>
  <c r="FWG1180" i="1"/>
  <c r="FVY1180" i="1"/>
  <c r="FVQ1180" i="1"/>
  <c r="FVI1180" i="1"/>
  <c r="FVA1180" i="1"/>
  <c r="FUS1180" i="1"/>
  <c r="FUK1180" i="1"/>
  <c r="FUC1180" i="1"/>
  <c r="FTU1180" i="1"/>
  <c r="FTM1180" i="1"/>
  <c r="FTE1180" i="1"/>
  <c r="FSW1180" i="1"/>
  <c r="FSO1180" i="1"/>
  <c r="FSG1180" i="1"/>
  <c r="FRY1180" i="1"/>
  <c r="FRQ1180" i="1"/>
  <c r="FRI1180" i="1"/>
  <c r="FRA1180" i="1"/>
  <c r="FQS1180" i="1"/>
  <c r="FQK1180" i="1"/>
  <c r="FQC1180" i="1"/>
  <c r="FPU1180" i="1"/>
  <c r="FPM1180" i="1"/>
  <c r="FPE1180" i="1"/>
  <c r="FOW1180" i="1"/>
  <c r="FOO1180" i="1"/>
  <c r="FOG1180" i="1"/>
  <c r="FNY1180" i="1"/>
  <c r="FNQ1180" i="1"/>
  <c r="FNI1180" i="1"/>
  <c r="FNA1180" i="1"/>
  <c r="FMS1180" i="1"/>
  <c r="FMK1180" i="1"/>
  <c r="FMC1180" i="1"/>
  <c r="FLU1180" i="1"/>
  <c r="FLM1180" i="1"/>
  <c r="FLE1180" i="1"/>
  <c r="FKW1180" i="1"/>
  <c r="FKO1180" i="1"/>
  <c r="FKG1180" i="1"/>
  <c r="FJY1180" i="1"/>
  <c r="FJQ1180" i="1"/>
  <c r="FJI1180" i="1"/>
  <c r="FJA1180" i="1"/>
  <c r="FIS1180" i="1"/>
  <c r="FIK1180" i="1"/>
  <c r="FIC1180" i="1"/>
  <c r="FHU1180" i="1"/>
  <c r="FHM1180" i="1"/>
  <c r="FHE1180" i="1"/>
  <c r="FGW1180" i="1"/>
  <c r="FGO1180" i="1"/>
  <c r="FGG1180" i="1"/>
  <c r="FFY1180" i="1"/>
  <c r="FFQ1180" i="1"/>
  <c r="FFI1180" i="1"/>
  <c r="FFA1180" i="1"/>
  <c r="FES1180" i="1"/>
  <c r="FEK1180" i="1"/>
  <c r="FEC1180" i="1"/>
  <c r="FDU1180" i="1"/>
  <c r="FDM1180" i="1"/>
  <c r="FDE1180" i="1"/>
  <c r="FCW1180" i="1"/>
  <c r="FCO1180" i="1"/>
  <c r="FCG1180" i="1"/>
  <c r="FBY1180" i="1"/>
  <c r="FBQ1180" i="1"/>
  <c r="FBI1180" i="1"/>
  <c r="FBA1180" i="1"/>
  <c r="FAS1180" i="1"/>
  <c r="FAK1180" i="1"/>
  <c r="FAC1180" i="1"/>
  <c r="EZU1180" i="1"/>
  <c r="EZM1180" i="1"/>
  <c r="EZE1180" i="1"/>
  <c r="EYW1180" i="1"/>
  <c r="EYO1180" i="1"/>
  <c r="EYG1180" i="1"/>
  <c r="EXY1180" i="1"/>
  <c r="EXQ1180" i="1"/>
  <c r="EXI1180" i="1"/>
  <c r="EXA1180" i="1"/>
  <c r="EWS1180" i="1"/>
  <c r="EWK1180" i="1"/>
  <c r="EWC1180" i="1"/>
  <c r="EVU1180" i="1"/>
  <c r="EVM1180" i="1"/>
  <c r="EVE1180" i="1"/>
  <c r="EUW1180" i="1"/>
  <c r="EUO1180" i="1"/>
  <c r="EUG1180" i="1"/>
  <c r="ETY1180" i="1"/>
  <c r="ETQ1180" i="1"/>
  <c r="ETI1180" i="1"/>
  <c r="ETA1180" i="1"/>
  <c r="ESS1180" i="1"/>
  <c r="ESK1180" i="1"/>
  <c r="ESC1180" i="1"/>
  <c r="ERU1180" i="1"/>
  <c r="ERM1180" i="1"/>
  <c r="ERE1180" i="1"/>
  <c r="EQW1180" i="1"/>
  <c r="EQO1180" i="1"/>
  <c r="EQG1180" i="1"/>
  <c r="EPY1180" i="1"/>
  <c r="EPQ1180" i="1"/>
  <c r="EPI1180" i="1"/>
  <c r="EPA1180" i="1"/>
  <c r="EOS1180" i="1"/>
  <c r="EOK1180" i="1"/>
  <c r="EOC1180" i="1"/>
  <c r="ENU1180" i="1"/>
  <c r="ENM1180" i="1"/>
  <c r="ENE1180" i="1"/>
  <c r="EMW1180" i="1"/>
  <c r="EMO1180" i="1"/>
  <c r="EMG1180" i="1"/>
  <c r="ELY1180" i="1"/>
  <c r="ELQ1180" i="1"/>
  <c r="ELI1180" i="1"/>
  <c r="ELA1180" i="1"/>
  <c r="EKS1180" i="1"/>
  <c r="EKK1180" i="1"/>
  <c r="EKC1180" i="1"/>
  <c r="EJU1180" i="1"/>
  <c r="EJM1180" i="1"/>
  <c r="EJE1180" i="1"/>
  <c r="EIW1180" i="1"/>
  <c r="EIO1180" i="1"/>
  <c r="EIG1180" i="1"/>
  <c r="EHY1180" i="1"/>
  <c r="EHQ1180" i="1"/>
  <c r="EHI1180" i="1"/>
  <c r="EHA1180" i="1"/>
  <c r="EGS1180" i="1"/>
  <c r="EGK1180" i="1"/>
  <c r="EGC1180" i="1"/>
  <c r="EFU1180" i="1"/>
  <c r="EFM1180" i="1"/>
  <c r="EFE1180" i="1"/>
  <c r="EEW1180" i="1"/>
  <c r="EEO1180" i="1"/>
  <c r="EEG1180" i="1"/>
  <c r="EDY1180" i="1"/>
  <c r="EDQ1180" i="1"/>
  <c r="EDI1180" i="1"/>
  <c r="EDA1180" i="1"/>
  <c r="ECS1180" i="1"/>
  <c r="ECK1180" i="1"/>
  <c r="ECC1180" i="1"/>
  <c r="EBU1180" i="1"/>
  <c r="EBM1180" i="1"/>
  <c r="EBE1180" i="1"/>
  <c r="EAW1180" i="1"/>
  <c r="EAO1180" i="1"/>
  <c r="EAG1180" i="1"/>
  <c r="DZY1180" i="1"/>
  <c r="DZQ1180" i="1"/>
  <c r="DZI1180" i="1"/>
  <c r="DZA1180" i="1"/>
  <c r="DYS1180" i="1"/>
  <c r="DYK1180" i="1"/>
  <c r="DYC1180" i="1"/>
  <c r="DXU1180" i="1"/>
  <c r="DXM1180" i="1"/>
  <c r="DXE1180" i="1"/>
  <c r="DWW1180" i="1"/>
  <c r="DWO1180" i="1"/>
  <c r="DWG1180" i="1"/>
  <c r="DVY1180" i="1"/>
  <c r="DVQ1180" i="1"/>
  <c r="DVI1180" i="1"/>
  <c r="DVA1180" i="1"/>
  <c r="DUS1180" i="1"/>
  <c r="DUK1180" i="1"/>
  <c r="DUC1180" i="1"/>
  <c r="DTU1180" i="1"/>
  <c r="DTM1180" i="1"/>
  <c r="DTE1180" i="1"/>
  <c r="DSW1180" i="1"/>
  <c r="DSO1180" i="1"/>
  <c r="DSG1180" i="1"/>
  <c r="DRY1180" i="1"/>
  <c r="DRQ1180" i="1"/>
  <c r="DRI1180" i="1"/>
  <c r="DRA1180" i="1"/>
  <c r="DQS1180" i="1"/>
  <c r="DQK1180" i="1"/>
  <c r="DQC1180" i="1"/>
  <c r="DPU1180" i="1"/>
  <c r="DPM1180" i="1"/>
  <c r="DPE1180" i="1"/>
  <c r="DOW1180" i="1"/>
  <c r="DOO1180" i="1"/>
  <c r="DOG1180" i="1"/>
  <c r="DNY1180" i="1"/>
  <c r="DNQ1180" i="1"/>
  <c r="DNI1180" i="1"/>
  <c r="DNA1180" i="1"/>
  <c r="DMS1180" i="1"/>
  <c r="DMK1180" i="1"/>
  <c r="DMC1180" i="1"/>
  <c r="DLU1180" i="1"/>
  <c r="DLM1180" i="1"/>
  <c r="DLE1180" i="1"/>
  <c r="DKW1180" i="1"/>
  <c r="DKO1180" i="1"/>
  <c r="DKG1180" i="1"/>
  <c r="DJY1180" i="1"/>
  <c r="XDM1179" i="1"/>
  <c r="XDE1179" i="1"/>
  <c r="XCW1179" i="1"/>
  <c r="XCO1179" i="1"/>
  <c r="XCG1179" i="1"/>
  <c r="XBY1179" i="1"/>
  <c r="XBQ1179" i="1"/>
  <c r="XBI1179" i="1"/>
  <c r="XBA1179" i="1"/>
  <c r="XAS1179" i="1"/>
  <c r="XAK1179" i="1"/>
  <c r="XAC1179" i="1"/>
  <c r="WZU1179" i="1"/>
  <c r="WZM1179" i="1"/>
  <c r="WZE1179" i="1"/>
  <c r="WYW1179" i="1"/>
  <c r="WYO1179" i="1"/>
  <c r="WYG1179" i="1"/>
  <c r="WXY1179" i="1"/>
  <c r="WXQ1179" i="1"/>
  <c r="WXI1179" i="1"/>
  <c r="WXA1179" i="1"/>
  <c r="WWS1179" i="1"/>
  <c r="WWK1179" i="1"/>
  <c r="WWC1179" i="1"/>
  <c r="WVU1179" i="1"/>
  <c r="WVM1179" i="1"/>
  <c r="WVE1179" i="1"/>
  <c r="WUW1179" i="1"/>
  <c r="WUO1179" i="1"/>
  <c r="WUG1179" i="1"/>
  <c r="WTY1179" i="1"/>
  <c r="WTQ1179" i="1"/>
  <c r="WTI1179" i="1"/>
  <c r="WTA1179" i="1"/>
  <c r="WSS1179" i="1"/>
  <c r="WSK1179" i="1"/>
  <c r="WSC1179" i="1"/>
  <c r="WRU1179" i="1"/>
  <c r="WRM1179" i="1"/>
  <c r="WRE1179" i="1"/>
  <c r="WQW1179" i="1"/>
  <c r="WQO1179" i="1"/>
  <c r="WQG1179" i="1"/>
  <c r="WPY1179" i="1"/>
  <c r="WPQ1179" i="1"/>
  <c r="WPI1179" i="1"/>
  <c r="WPA1179" i="1"/>
  <c r="WOS1179" i="1"/>
  <c r="WOK1179" i="1"/>
  <c r="WOC1179" i="1"/>
  <c r="WNU1179" i="1"/>
  <c r="WNM1179" i="1"/>
  <c r="WNE1179" i="1"/>
  <c r="WMW1179" i="1"/>
  <c r="WMO1179" i="1"/>
  <c r="WMG1179" i="1"/>
  <c r="WLY1179" i="1"/>
  <c r="WLQ1179" i="1"/>
  <c r="WLI1179" i="1"/>
  <c r="WLA1179" i="1"/>
  <c r="WKS1179" i="1"/>
  <c r="WKK1179" i="1"/>
  <c r="WKC1179" i="1"/>
  <c r="WJU1179" i="1"/>
  <c r="WJM1179" i="1"/>
  <c r="WJE1179" i="1"/>
  <c r="WIW1179" i="1"/>
  <c r="WIO1179" i="1"/>
  <c r="WIG1179" i="1"/>
  <c r="WHY1179" i="1"/>
  <c r="WHQ1179" i="1"/>
  <c r="WHI1179" i="1"/>
  <c r="WHA1179" i="1"/>
  <c r="WGS1179" i="1"/>
  <c r="WGK1179" i="1"/>
  <c r="WGC1179" i="1"/>
  <c r="WFU1179" i="1"/>
  <c r="WFM1179" i="1"/>
  <c r="WFE1179" i="1"/>
  <c r="WEW1179" i="1"/>
  <c r="WEO1179" i="1"/>
  <c r="WEG1179" i="1"/>
  <c r="WDY1179" i="1"/>
  <c r="WDQ1179" i="1"/>
  <c r="WDI1179" i="1"/>
  <c r="WDA1179" i="1"/>
  <c r="WCS1179" i="1"/>
  <c r="WCK1179" i="1"/>
  <c r="WCC1179" i="1"/>
  <c r="WBU1179" i="1"/>
  <c r="WBM1179" i="1"/>
  <c r="WBE1179" i="1"/>
  <c r="WAW1179" i="1"/>
  <c r="WAO1179" i="1"/>
  <c r="WAG1179" i="1"/>
  <c r="VZY1179" i="1"/>
  <c r="VZQ1179" i="1"/>
  <c r="VZI1179" i="1"/>
  <c r="VZA1179" i="1"/>
  <c r="VYS1179" i="1"/>
  <c r="VYK1179" i="1"/>
  <c r="VYC1179" i="1"/>
  <c r="VXU1179" i="1"/>
  <c r="VXM1179" i="1"/>
  <c r="VXE1179" i="1"/>
  <c r="VWW1179" i="1"/>
  <c r="VWO1179" i="1"/>
  <c r="VWG1179" i="1"/>
  <c r="VVY1179" i="1"/>
  <c r="VVQ1179" i="1"/>
  <c r="VVI1179" i="1"/>
  <c r="VVA1179" i="1"/>
  <c r="VUS1179" i="1"/>
  <c r="VUK1179" i="1"/>
  <c r="VUC1179" i="1"/>
  <c r="VTU1179" i="1"/>
  <c r="VTM1179" i="1"/>
  <c r="VTE1179" i="1"/>
  <c r="VSW1179" i="1"/>
  <c r="VSO1179" i="1"/>
  <c r="VSG1179" i="1"/>
  <c r="VRY1179" i="1"/>
  <c r="VRQ1179" i="1"/>
  <c r="VRI1179" i="1"/>
  <c r="VRA1179" i="1"/>
  <c r="VQS1179" i="1"/>
  <c r="VQK1179" i="1"/>
  <c r="VQC1179" i="1"/>
  <c r="VPU1179" i="1"/>
  <c r="VPM1179" i="1"/>
  <c r="VPE1179" i="1"/>
  <c r="VOW1179" i="1"/>
  <c r="VOO1179" i="1"/>
  <c r="VOG1179" i="1"/>
  <c r="VNY1179" i="1"/>
  <c r="VNQ1179" i="1"/>
  <c r="VNI1179" i="1"/>
  <c r="VNA1179" i="1"/>
  <c r="VMS1179" i="1"/>
  <c r="VMK1179" i="1"/>
  <c r="VMC1179" i="1"/>
  <c r="VLU1179" i="1"/>
  <c r="VLM1179" i="1"/>
  <c r="VLE1179" i="1"/>
  <c r="VKW1179" i="1"/>
  <c r="VKO1179" i="1"/>
  <c r="VKG1179" i="1"/>
  <c r="VJY1179" i="1"/>
  <c r="VJQ1179" i="1"/>
  <c r="VJI1179" i="1"/>
  <c r="VJA1179" i="1"/>
  <c r="VIS1179" i="1"/>
  <c r="VIK1179" i="1"/>
  <c r="VIC1179" i="1"/>
  <c r="VHU1179" i="1"/>
  <c r="VHM1179" i="1"/>
  <c r="VHE1179" i="1"/>
  <c r="VGW1179" i="1"/>
  <c r="VGO1179" i="1"/>
  <c r="VGG1179" i="1"/>
  <c r="VFY1179" i="1"/>
  <c r="VFQ1179" i="1"/>
  <c r="VFI1179" i="1"/>
  <c r="VFA1179" i="1"/>
  <c r="VES1179" i="1"/>
  <c r="VEK1179" i="1"/>
  <c r="VEC1179" i="1"/>
  <c r="VDU1179" i="1"/>
  <c r="VDM1179" i="1"/>
  <c r="VDE1179" i="1"/>
  <c r="VCW1179" i="1"/>
  <c r="VCO1179" i="1"/>
  <c r="VCG1179" i="1"/>
  <c r="VBY1179" i="1"/>
  <c r="VBQ1179" i="1"/>
  <c r="VBI1179" i="1"/>
  <c r="VBA1179" i="1"/>
  <c r="VAS1179" i="1"/>
  <c r="VAK1179" i="1"/>
  <c r="VAC1179" i="1"/>
  <c r="UZU1179" i="1"/>
  <c r="UZM1179" i="1"/>
  <c r="UZE1179" i="1"/>
  <c r="UYW1179" i="1"/>
  <c r="UYO1179" i="1"/>
  <c r="UYG1179" i="1"/>
  <c r="UXY1179" i="1"/>
  <c r="UXQ1179" i="1"/>
  <c r="UXI1179" i="1"/>
  <c r="UXA1179" i="1"/>
  <c r="UWS1179" i="1"/>
  <c r="UWK1179" i="1"/>
  <c r="UWC1179" i="1"/>
  <c r="UVU1179" i="1"/>
  <c r="UVM1179" i="1"/>
  <c r="UVE1179" i="1"/>
  <c r="UUW1179" i="1"/>
  <c r="UUO1179" i="1"/>
  <c r="UUG1179" i="1"/>
  <c r="UTY1179" i="1"/>
  <c r="UTQ1179" i="1"/>
  <c r="UTI1179" i="1"/>
  <c r="UTA1179" i="1"/>
  <c r="USS1179" i="1"/>
  <c r="USK1179" i="1"/>
  <c r="USC1179" i="1"/>
  <c r="URU1179" i="1"/>
  <c r="URM1179" i="1"/>
  <c r="URE1179" i="1"/>
  <c r="UQW1179" i="1"/>
  <c r="UQO1179" i="1"/>
  <c r="UQG1179" i="1"/>
  <c r="UPY1179" i="1"/>
  <c r="UPQ1179" i="1"/>
  <c r="UPI1179" i="1"/>
  <c r="UPA1179" i="1"/>
  <c r="UOS1179" i="1"/>
  <c r="UOK1179" i="1"/>
  <c r="UOC1179" i="1"/>
  <c r="UNU1179" i="1"/>
  <c r="UNM1179" i="1"/>
  <c r="UNE1179" i="1"/>
  <c r="UMW1179" i="1"/>
  <c r="UMO1179" i="1"/>
  <c r="UMG1179" i="1"/>
  <c r="ULY1179" i="1"/>
  <c r="ULQ1179" i="1"/>
  <c r="ULI1179" i="1"/>
  <c r="ULA1179" i="1"/>
  <c r="UKS1179" i="1"/>
  <c r="UKK1179" i="1"/>
  <c r="UKC1179" i="1"/>
  <c r="UJU1179" i="1"/>
  <c r="UJM1179" i="1"/>
  <c r="UJE1179" i="1"/>
  <c r="UIW1179" i="1"/>
  <c r="UIO1179" i="1"/>
  <c r="UIG1179" i="1"/>
  <c r="UHY1179" i="1"/>
  <c r="UHQ1179" i="1"/>
  <c r="UHI1179" i="1"/>
  <c r="UHA1179" i="1"/>
  <c r="UGS1179" i="1"/>
  <c r="UGK1179" i="1"/>
  <c r="UGC1179" i="1"/>
  <c r="UFU1179" i="1"/>
  <c r="UFM1179" i="1"/>
  <c r="UFE1179" i="1"/>
  <c r="UEW1179" i="1"/>
  <c r="UEO1179" i="1"/>
  <c r="UEG1179" i="1"/>
  <c r="UDY1179" i="1"/>
  <c r="UDQ1179" i="1"/>
  <c r="UDI1179" i="1"/>
  <c r="UDA1179" i="1"/>
  <c r="UCS1179" i="1"/>
  <c r="UCK1179" i="1"/>
  <c r="UCC1179" i="1"/>
  <c r="UBU1179" i="1"/>
  <c r="UBM1179" i="1"/>
  <c r="UBE1179" i="1"/>
  <c r="UAW1179" i="1"/>
  <c r="UAO1179" i="1"/>
  <c r="UAG1179" i="1"/>
  <c r="TZY1179" i="1"/>
  <c r="TZQ1179" i="1"/>
  <c r="TZI1179" i="1"/>
  <c r="TZA1179" i="1"/>
  <c r="TYS1179" i="1"/>
  <c r="TYK1179" i="1"/>
  <c r="TYC1179" i="1"/>
  <c r="TXU1179" i="1"/>
  <c r="TXM1179" i="1"/>
  <c r="TXE1179" i="1"/>
  <c r="TWW1179" i="1"/>
  <c r="TWO1179" i="1"/>
  <c r="TWG1179" i="1"/>
  <c r="TVY1179" i="1"/>
  <c r="TVQ1179" i="1"/>
  <c r="TVI1179" i="1"/>
  <c r="TVA1179" i="1"/>
  <c r="TUS1179" i="1"/>
  <c r="TUK1179" i="1"/>
  <c r="TUC1179" i="1"/>
  <c r="TTU1179" i="1"/>
  <c r="TTM1179" i="1"/>
  <c r="TTE1179" i="1"/>
  <c r="TSW1179" i="1"/>
  <c r="TSO1179" i="1"/>
  <c r="TSG1179" i="1"/>
  <c r="TRY1179" i="1"/>
  <c r="TRQ1179" i="1"/>
  <c r="TRI1179" i="1"/>
  <c r="TRA1179" i="1"/>
  <c r="TQS1179" i="1"/>
  <c r="TQK1179" i="1"/>
  <c r="TQC1179" i="1"/>
  <c r="TPU1179" i="1"/>
  <c r="TPM1179" i="1"/>
  <c r="TPE1179" i="1"/>
  <c r="TOW1179" i="1"/>
  <c r="TOO1179" i="1"/>
  <c r="TOG1179" i="1"/>
  <c r="TNY1179" i="1"/>
  <c r="TNQ1179" i="1"/>
  <c r="TNI1179" i="1"/>
  <c r="TNA1179" i="1"/>
  <c r="TMS1179" i="1"/>
  <c r="TMK1179" i="1"/>
  <c r="TMC1179" i="1"/>
  <c r="TLU1179" i="1"/>
  <c r="TLM1179" i="1"/>
  <c r="TLE1179" i="1"/>
  <c r="TKW1179" i="1"/>
  <c r="TKO1179" i="1"/>
  <c r="TKG1179" i="1"/>
  <c r="TJY1179" i="1"/>
  <c r="TJQ1179" i="1"/>
  <c r="TJI1179" i="1"/>
  <c r="TJA1179" i="1"/>
  <c r="TIS1179" i="1"/>
  <c r="TIK1179" i="1"/>
  <c r="TIC1179" i="1"/>
  <c r="THU1179" i="1"/>
  <c r="THM1179" i="1"/>
  <c r="THE1179" i="1"/>
  <c r="TGW1179" i="1"/>
  <c r="TGO1179" i="1"/>
  <c r="TGG1179" i="1"/>
  <c r="TFY1179" i="1"/>
  <c r="TFQ1179" i="1"/>
  <c r="TFI1179" i="1"/>
  <c r="TFA1179" i="1"/>
  <c r="TES1179" i="1"/>
  <c r="TEK1179" i="1"/>
  <c r="TEC1179" i="1"/>
  <c r="TDU1179" i="1"/>
  <c r="TDM1179" i="1"/>
  <c r="TDE1179" i="1"/>
  <c r="TCW1179" i="1"/>
  <c r="TCO1179" i="1"/>
  <c r="TCG1179" i="1"/>
  <c r="TBY1179" i="1"/>
  <c r="TBQ1179" i="1"/>
  <c r="TBI1179" i="1"/>
  <c r="TBA1179" i="1"/>
  <c r="TAS1179" i="1"/>
  <c r="TAK1179" i="1"/>
  <c r="TAC1179" i="1"/>
  <c r="SZU1179" i="1"/>
  <c r="SZM1179" i="1"/>
  <c r="SZE1179" i="1"/>
  <c r="SYW1179" i="1"/>
  <c r="SYO1179" i="1"/>
  <c r="SYG1179" i="1"/>
  <c r="SXY1179" i="1"/>
  <c r="SXQ1179" i="1"/>
  <c r="SXI1179" i="1"/>
  <c r="SXA1179" i="1"/>
  <c r="SWS1179" i="1"/>
  <c r="SWK1179" i="1"/>
  <c r="SWC1179" i="1"/>
  <c r="SVU1179" i="1"/>
  <c r="SVM1179" i="1"/>
  <c r="SVE1179" i="1"/>
  <c r="SUW1179" i="1"/>
  <c r="SUO1179" i="1"/>
  <c r="SUG1179" i="1"/>
  <c r="STY1179" i="1"/>
  <c r="STQ1179" i="1"/>
  <c r="STI1179" i="1"/>
  <c r="STA1179" i="1"/>
  <c r="SSS1179" i="1"/>
  <c r="SSK1179" i="1"/>
  <c r="SSC1179" i="1"/>
  <c r="SRU1179" i="1"/>
  <c r="SRM1179" i="1"/>
  <c r="SRE1179" i="1"/>
  <c r="SQW1179" i="1"/>
  <c r="SQO1179" i="1"/>
  <c r="SQG1179" i="1"/>
  <c r="SPY1179" i="1"/>
  <c r="SPQ1179" i="1"/>
  <c r="SPI1179" i="1"/>
  <c r="SPA1179" i="1"/>
  <c r="SOS1179" i="1"/>
  <c r="SOK1179" i="1"/>
  <c r="SOC1179" i="1"/>
  <c r="SNU1179" i="1"/>
  <c r="SNM1179" i="1"/>
  <c r="SNE1179" i="1"/>
  <c r="SMW1179" i="1"/>
  <c r="SMO1179" i="1"/>
  <c r="SMG1179" i="1"/>
  <c r="SLY1179" i="1"/>
  <c r="SLQ1179" i="1"/>
  <c r="SLI1179" i="1"/>
  <c r="SLA1179" i="1"/>
  <c r="SKS1179" i="1"/>
  <c r="SKK1179" i="1"/>
  <c r="SKC1179" i="1"/>
  <c r="SJU1179" i="1"/>
  <c r="SJM1179" i="1"/>
  <c r="SJE1179" i="1"/>
  <c r="SIW1179" i="1"/>
  <c r="SIO1179" i="1"/>
  <c r="SIG1179" i="1"/>
  <c r="SHY1179" i="1"/>
  <c r="SHQ1179" i="1"/>
  <c r="SHI1179" i="1"/>
  <c r="SHA1179" i="1"/>
  <c r="SGS1179" i="1"/>
  <c r="SGK1179" i="1"/>
  <c r="SGC1179" i="1"/>
  <c r="SFU1179" i="1"/>
  <c r="SFM1179" i="1"/>
  <c r="SFE1179" i="1"/>
  <c r="SEW1179" i="1"/>
  <c r="SEO1179" i="1"/>
  <c r="SEG1179" i="1"/>
  <c r="SDY1179" i="1"/>
  <c r="SDQ1179" i="1"/>
  <c r="SDI1179" i="1"/>
  <c r="SDA1179" i="1"/>
  <c r="SCS1179" i="1"/>
  <c r="SCK1179" i="1"/>
  <c r="SCC1179" i="1"/>
  <c r="SBU1179" i="1"/>
  <c r="SBM1179" i="1"/>
  <c r="SBE1179" i="1"/>
  <c r="SAW1179" i="1"/>
  <c r="SAO1179" i="1"/>
  <c r="SAG1179" i="1"/>
  <c r="RZY1179" i="1"/>
  <c r="RZQ1179" i="1"/>
  <c r="RZI1179" i="1"/>
  <c r="RZA1179" i="1"/>
  <c r="RYS1179" i="1"/>
  <c r="RYK1179" i="1"/>
  <c r="RYC1179" i="1"/>
  <c r="RXU1179" i="1"/>
  <c r="RXM1179" i="1"/>
  <c r="RXE1179" i="1"/>
  <c r="RWW1179" i="1"/>
  <c r="RWO1179" i="1"/>
  <c r="RWG1179" i="1"/>
  <c r="RVY1179" i="1"/>
  <c r="RVQ1179" i="1"/>
  <c r="RVI1179" i="1"/>
  <c r="RVA1179" i="1"/>
  <c r="RUS1179" i="1"/>
  <c r="RUK1179" i="1"/>
  <c r="RUC1179" i="1"/>
  <c r="RTU1179" i="1"/>
  <c r="RTM1179" i="1"/>
  <c r="RTE1179" i="1"/>
  <c r="RSW1179" i="1"/>
  <c r="RSO1179" i="1"/>
  <c r="RSG1179" i="1"/>
  <c r="RRY1179" i="1"/>
  <c r="RRQ1179" i="1"/>
  <c r="RRI1179" i="1"/>
  <c r="RRA1179" i="1"/>
  <c r="RQS1179" i="1"/>
  <c r="RQK1179" i="1"/>
  <c r="RQC1179" i="1"/>
  <c r="RPU1179" i="1"/>
  <c r="RPM1179" i="1"/>
  <c r="RPE1179" i="1"/>
  <c r="ROW1179" i="1"/>
  <c r="ROO1179" i="1"/>
  <c r="ROG1179" i="1"/>
  <c r="RNY1179" i="1"/>
  <c r="RNQ1179" i="1"/>
  <c r="RNI1179" i="1"/>
  <c r="RNA1179" i="1"/>
  <c r="RMS1179" i="1"/>
  <c r="RMK1179" i="1"/>
  <c r="RMC1179" i="1"/>
  <c r="RLU1179" i="1"/>
  <c r="RLM1179" i="1"/>
  <c r="RLE1179" i="1"/>
  <c r="RKW1179" i="1"/>
  <c r="RKO1179" i="1"/>
  <c r="RKG1179" i="1"/>
  <c r="RJY1179" i="1"/>
  <c r="RJQ1179" i="1"/>
  <c r="RJI1179" i="1"/>
  <c r="RJA1179" i="1"/>
  <c r="RIS1179" i="1"/>
  <c r="RIK1179" i="1"/>
  <c r="RIC1179" i="1"/>
  <c r="RHU1179" i="1"/>
  <c r="RHM1179" i="1"/>
  <c r="RHE1179" i="1"/>
  <c r="RGW1179" i="1"/>
  <c r="RGO1179" i="1"/>
  <c r="RGG1179" i="1"/>
  <c r="RFY1179" i="1"/>
  <c r="RFQ1179" i="1"/>
  <c r="RFI1179" i="1"/>
  <c r="RFA1179" i="1"/>
  <c r="RES1179" i="1"/>
  <c r="REK1179" i="1"/>
  <c r="REC1179" i="1"/>
  <c r="RDU1179" i="1"/>
  <c r="RDM1179" i="1"/>
  <c r="RDE1179" i="1"/>
  <c r="RCW1179" i="1"/>
  <c r="RCO1179" i="1"/>
  <c r="RCG1179" i="1"/>
  <c r="RBY1179" i="1"/>
  <c r="RBQ1179" i="1"/>
  <c r="RBI1179" i="1"/>
  <c r="RBA1179" i="1"/>
  <c r="RAS1179" i="1"/>
  <c r="RAK1179" i="1"/>
  <c r="RAC1179" i="1"/>
  <c r="QZU1179" i="1"/>
  <c r="QZM1179" i="1"/>
  <c r="QZE1179" i="1"/>
  <c r="QYW1179" i="1"/>
  <c r="QYO1179" i="1"/>
  <c r="QYG1179" i="1"/>
  <c r="QXY1179" i="1"/>
  <c r="QXQ1179" i="1"/>
  <c r="QXI1179" i="1"/>
  <c r="QXA1179" i="1"/>
  <c r="QWS1179" i="1"/>
  <c r="QWK1179" i="1"/>
  <c r="QWC1179" i="1"/>
  <c r="QVU1179" i="1"/>
  <c r="QVM1179" i="1"/>
  <c r="QVE1179" i="1"/>
  <c r="QUW1179" i="1"/>
  <c r="QUO1179" i="1"/>
  <c r="QUG1179" i="1"/>
  <c r="QTY1179" i="1"/>
  <c r="QTQ1179" i="1"/>
  <c r="QTI1179" i="1"/>
  <c r="QTA1179" i="1"/>
  <c r="QSS1179" i="1"/>
  <c r="QSK1179" i="1"/>
  <c r="QSC1179" i="1"/>
  <c r="QRU1179" i="1"/>
  <c r="QRM1179" i="1"/>
  <c r="QRE1179" i="1"/>
  <c r="QQW1179" i="1"/>
  <c r="QQO1179" i="1"/>
  <c r="QQG1179" i="1"/>
  <c r="QPY1179" i="1"/>
  <c r="QPQ1179" i="1"/>
  <c r="QPI1179" i="1"/>
  <c r="QPA1179" i="1"/>
  <c r="QOS1179" i="1"/>
  <c r="QOK1179" i="1"/>
  <c r="QOC1179" i="1"/>
  <c r="QNU1179" i="1"/>
  <c r="QNM1179" i="1"/>
  <c r="QNE1179" i="1"/>
  <c r="QMW1179" i="1"/>
  <c r="QMO1179" i="1"/>
  <c r="QMG1179" i="1"/>
  <c r="QLY1179" i="1"/>
  <c r="QLQ1179" i="1"/>
  <c r="QLI1179" i="1"/>
  <c r="QLA1179" i="1"/>
  <c r="QKS1179" i="1"/>
  <c r="QKK1179" i="1"/>
  <c r="QKC1179" i="1"/>
  <c r="QJU1179" i="1"/>
  <c r="QJM1179" i="1"/>
  <c r="QJE1179" i="1"/>
  <c r="QIW1179" i="1"/>
  <c r="QIO1179" i="1"/>
  <c r="QIG1179" i="1"/>
  <c r="QHY1179" i="1"/>
  <c r="QHQ1179" i="1"/>
  <c r="QHI1179" i="1"/>
  <c r="QHA1179" i="1"/>
  <c r="QGS1179" i="1"/>
  <c r="QGK1179" i="1"/>
  <c r="QGC1179" i="1"/>
  <c r="QFU1179" i="1"/>
  <c r="QFM1179" i="1"/>
  <c r="QFE1179" i="1"/>
  <c r="QEW1179" i="1"/>
  <c r="QEO1179" i="1"/>
  <c r="QEG1179" i="1"/>
  <c r="QDY1179" i="1"/>
  <c r="QDQ1179" i="1"/>
  <c r="QDI1179" i="1"/>
  <c r="QDA1179" i="1"/>
  <c r="QCS1179" i="1"/>
  <c r="QCK1179" i="1"/>
  <c r="QCC1179" i="1"/>
  <c r="QBU1179" i="1"/>
  <c r="QBM1179" i="1"/>
  <c r="QBE1179" i="1"/>
  <c r="QAW1179" i="1"/>
  <c r="QAO1179" i="1"/>
  <c r="QAG1179" i="1"/>
  <c r="PZY1179" i="1"/>
  <c r="PZQ1179" i="1"/>
  <c r="PZI1179" i="1"/>
  <c r="PZA1179" i="1"/>
  <c r="PYS1179" i="1"/>
  <c r="PYK1179" i="1"/>
  <c r="PYC1179" i="1"/>
  <c r="PXU1179" i="1"/>
  <c r="PXM1179" i="1"/>
  <c r="PXE1179" i="1"/>
  <c r="PWW1179" i="1"/>
  <c r="PWO1179" i="1"/>
  <c r="PWG1179" i="1"/>
  <c r="PVY1179" i="1"/>
  <c r="PVQ1179" i="1"/>
  <c r="PVI1179" i="1"/>
  <c r="PVA1179" i="1"/>
  <c r="PUS1179" i="1"/>
  <c r="PUK1179" i="1"/>
  <c r="PUC1179" i="1"/>
  <c r="PTU1179" i="1"/>
  <c r="PTM1179" i="1"/>
  <c r="PTE1179" i="1"/>
  <c r="PSW1179" i="1"/>
  <c r="PSO1179" i="1"/>
  <c r="PSG1179" i="1"/>
  <c r="PRY1179" i="1"/>
  <c r="PRQ1179" i="1"/>
  <c r="PRI1179" i="1"/>
  <c r="PRA1179" i="1"/>
  <c r="PQS1179" i="1"/>
  <c r="PQK1179" i="1"/>
  <c r="PQC1179" i="1"/>
  <c r="PPU1179" i="1"/>
  <c r="PPM1179" i="1"/>
  <c r="PPE1179" i="1"/>
  <c r="POW1179" i="1"/>
  <c r="POO1179" i="1"/>
  <c r="POG1179" i="1"/>
  <c r="PNY1179" i="1"/>
  <c r="PNQ1179" i="1"/>
  <c r="PNI1179" i="1"/>
  <c r="PNA1179" i="1"/>
  <c r="PMS1179" i="1"/>
  <c r="PMK1179" i="1"/>
  <c r="PMC1179" i="1"/>
  <c r="PLU1179" i="1"/>
  <c r="PLM1179" i="1"/>
  <c r="PLE1179" i="1"/>
  <c r="PKW1179" i="1"/>
  <c r="PKO1179" i="1"/>
  <c r="PKG1179" i="1"/>
  <c r="PJY1179" i="1"/>
  <c r="PJQ1179" i="1"/>
  <c r="PJI1179" i="1"/>
  <c r="PJA1179" i="1"/>
  <c r="PIS1179" i="1"/>
  <c r="PIK1179" i="1"/>
  <c r="PIC1179" i="1"/>
  <c r="PHU1179" i="1"/>
  <c r="PHM1179" i="1"/>
  <c r="PHE1179" i="1"/>
  <c r="PGW1179" i="1"/>
  <c r="PGO1179" i="1"/>
  <c r="PGG1179" i="1"/>
  <c r="PFY1179" i="1"/>
  <c r="PFQ1179" i="1"/>
  <c r="PFI1179" i="1"/>
  <c r="PFA1179" i="1"/>
  <c r="PES1179" i="1"/>
  <c r="PEK1179" i="1"/>
  <c r="PEC1179" i="1"/>
  <c r="PDU1179" i="1"/>
  <c r="PDM1179" i="1"/>
  <c r="PDE1179" i="1"/>
  <c r="PCW1179" i="1"/>
  <c r="PCO1179" i="1"/>
  <c r="PCG1179" i="1"/>
  <c r="PBY1179" i="1"/>
  <c r="PBQ1179" i="1"/>
  <c r="PBI1179" i="1"/>
  <c r="PBA1179" i="1"/>
  <c r="PAS1179" i="1"/>
  <c r="PAK1179" i="1"/>
  <c r="PAC1179" i="1"/>
  <c r="OZU1179" i="1"/>
  <c r="OZM1179" i="1"/>
  <c r="OZE1179" i="1"/>
  <c r="OYW1179" i="1"/>
  <c r="OYO1179" i="1"/>
  <c r="OYG1179" i="1"/>
  <c r="OXY1179" i="1"/>
  <c r="OXQ1179" i="1"/>
  <c r="OXI1179" i="1"/>
  <c r="OXA1179" i="1"/>
  <c r="OWS1179" i="1"/>
  <c r="OWK1179" i="1"/>
  <c r="OWC1179" i="1"/>
  <c r="OVU1179" i="1"/>
  <c r="OVM1179" i="1"/>
  <c r="OVE1179" i="1"/>
  <c r="OUW1179" i="1"/>
  <c r="OUO1179" i="1"/>
  <c r="OUG1179" i="1"/>
  <c r="OTY1179" i="1"/>
  <c r="OTQ1179" i="1"/>
  <c r="OTI1179" i="1"/>
  <c r="OTA1179" i="1"/>
  <c r="OSS1179" i="1"/>
  <c r="OSK1179" i="1"/>
  <c r="OSC1179" i="1"/>
  <c r="ORU1179" i="1"/>
  <c r="ORM1179" i="1"/>
  <c r="ORE1179" i="1"/>
  <c r="OQW1179" i="1"/>
  <c r="OQO1179" i="1"/>
  <c r="OQG1179" i="1"/>
  <c r="OPY1179" i="1"/>
  <c r="OPQ1179" i="1"/>
  <c r="OPI1179" i="1"/>
  <c r="OPA1179" i="1"/>
  <c r="OOS1179" i="1"/>
  <c r="OOK1179" i="1"/>
  <c r="OOC1179" i="1"/>
  <c r="ONU1179" i="1"/>
  <c r="ONM1179" i="1"/>
  <c r="ONE1179" i="1"/>
  <c r="OMW1179" i="1"/>
  <c r="OMO1179" i="1"/>
  <c r="OMG1179" i="1"/>
  <c r="OLY1179" i="1"/>
  <c r="OLQ1179" i="1"/>
  <c r="OLI1179" i="1"/>
  <c r="OLA1179" i="1"/>
  <c r="OKS1179" i="1"/>
  <c r="OKK1179" i="1"/>
  <c r="OKC1179" i="1"/>
  <c r="OJU1179" i="1"/>
  <c r="OJM1179" i="1"/>
  <c r="OJE1179" i="1"/>
  <c r="OIW1179" i="1"/>
  <c r="OIO1179" i="1"/>
  <c r="OIG1179" i="1"/>
  <c r="OHY1179" i="1"/>
  <c r="OHQ1179" i="1"/>
  <c r="OHI1179" i="1"/>
  <c r="OHA1179" i="1"/>
  <c r="OGS1179" i="1"/>
  <c r="OGK1179" i="1"/>
  <c r="OGC1179" i="1"/>
  <c r="OFU1179" i="1"/>
  <c r="OFM1179" i="1"/>
  <c r="OFE1179" i="1"/>
  <c r="OEW1179" i="1"/>
  <c r="OEO1179" i="1"/>
  <c r="OEG1179" i="1"/>
  <c r="ODY1179" i="1"/>
  <c r="ODQ1179" i="1"/>
  <c r="ODI1179" i="1"/>
  <c r="ODA1179" i="1"/>
  <c r="OCS1179" i="1"/>
  <c r="OCK1179" i="1"/>
  <c r="OCC1179" i="1"/>
  <c r="OBU1179" i="1"/>
  <c r="OBM1179" i="1"/>
  <c r="OBE1179" i="1"/>
  <c r="OAW1179" i="1"/>
  <c r="OAO1179" i="1"/>
  <c r="OAG1179" i="1"/>
  <c r="NZY1179" i="1"/>
  <c r="NZQ1179" i="1"/>
  <c r="NZI1179" i="1"/>
  <c r="NZA1179" i="1"/>
  <c r="NYS1179" i="1"/>
  <c r="NYK1179" i="1"/>
  <c r="NYC1179" i="1"/>
  <c r="NXU1179" i="1"/>
  <c r="NXM1179" i="1"/>
  <c r="NXE1179" i="1"/>
  <c r="NWW1179" i="1"/>
  <c r="NWO1179" i="1"/>
  <c r="NWG1179" i="1"/>
  <c r="NVY1179" i="1"/>
  <c r="NVQ1179" i="1"/>
  <c r="NVI1179" i="1"/>
  <c r="NVA1179" i="1"/>
  <c r="NUS1179" i="1"/>
  <c r="NUK1179" i="1"/>
  <c r="NUC1179" i="1"/>
  <c r="NTU1179" i="1"/>
  <c r="NTM1179" i="1"/>
  <c r="NTE1179" i="1"/>
  <c r="NSW1179" i="1"/>
  <c r="NSO1179" i="1"/>
  <c r="NSG1179" i="1"/>
  <c r="NRY1179" i="1"/>
  <c r="NRQ1179" i="1"/>
  <c r="NRI1179" i="1"/>
  <c r="NRA1179" i="1"/>
  <c r="NQS1179" i="1"/>
  <c r="NQK1179" i="1"/>
  <c r="NQC1179" i="1"/>
  <c r="NPU1179" i="1"/>
  <c r="NPM1179" i="1"/>
  <c r="NPE1179" i="1"/>
  <c r="NOW1179" i="1"/>
  <c r="NOO1179" i="1"/>
  <c r="NOG1179" i="1"/>
  <c r="NNY1179" i="1"/>
  <c r="NNQ1179" i="1"/>
  <c r="NNI1179" i="1"/>
  <c r="NNA1179" i="1"/>
  <c r="NMS1179" i="1"/>
  <c r="NMK1179" i="1"/>
  <c r="NMC1179" i="1"/>
  <c r="NLU1179" i="1"/>
  <c r="NLM1179" i="1"/>
  <c r="NLE1179" i="1"/>
  <c r="NKW1179" i="1"/>
  <c r="NKO1179" i="1"/>
  <c r="NKG1179" i="1"/>
  <c r="NJY1179" i="1"/>
  <c r="NJQ1179" i="1"/>
  <c r="NJI1179" i="1"/>
  <c r="NJA1179" i="1"/>
  <c r="NIS1179" i="1"/>
  <c r="NIK1179" i="1"/>
  <c r="NIC1179" i="1"/>
  <c r="NHU1179" i="1"/>
  <c r="NHM1179" i="1"/>
  <c r="NHE1179" i="1"/>
  <c r="NGW1179" i="1"/>
  <c r="NGO1179" i="1"/>
  <c r="NGG1179" i="1"/>
  <c r="NFY1179" i="1"/>
  <c r="NFQ1179" i="1"/>
  <c r="NFI1179" i="1"/>
  <c r="NFA1179" i="1"/>
  <c r="NES1179" i="1"/>
  <c r="NEK1179" i="1"/>
  <c r="NEC1179" i="1"/>
  <c r="NDU1179" i="1"/>
  <c r="NDM1179" i="1"/>
  <c r="NDE1179" i="1"/>
  <c r="NCW1179" i="1"/>
  <c r="NCO1179" i="1"/>
  <c r="NCG1179" i="1"/>
  <c r="NBY1179" i="1"/>
  <c r="NBQ1179" i="1"/>
  <c r="NBI1179" i="1"/>
  <c r="NBA1179" i="1"/>
  <c r="NAS1179" i="1"/>
  <c r="NAK1179" i="1"/>
  <c r="NAC1179" i="1"/>
  <c r="MZU1179" i="1"/>
  <c r="MZM1179" i="1"/>
  <c r="MZE1179" i="1"/>
  <c r="MYW1179" i="1"/>
  <c r="MYO1179" i="1"/>
  <c r="MYG1179" i="1"/>
  <c r="MXY1179" i="1"/>
  <c r="MXQ1179" i="1"/>
  <c r="MXI1179" i="1"/>
  <c r="MXA1179" i="1"/>
  <c r="MWS1179" i="1"/>
  <c r="MWK1179" i="1"/>
  <c r="MWC1179" i="1"/>
  <c r="MVU1179" i="1"/>
  <c r="MVM1179" i="1"/>
  <c r="MVE1179" i="1"/>
  <c r="MUW1179" i="1"/>
  <c r="MUO1179" i="1"/>
  <c r="MUG1179" i="1"/>
  <c r="MTY1179" i="1"/>
  <c r="MTQ1179" i="1"/>
  <c r="MTI1179" i="1"/>
  <c r="MTA1179" i="1"/>
  <c r="MSS1179" i="1"/>
  <c r="MSK1179" i="1"/>
  <c r="MSC1179" i="1"/>
  <c r="MRU1179" i="1"/>
  <c r="MRM1179" i="1"/>
  <c r="MRE1179" i="1"/>
  <c r="MQW1179" i="1"/>
  <c r="MQO1179" i="1"/>
  <c r="MQG1179" i="1"/>
  <c r="MPY1179" i="1"/>
  <c r="MPQ1179" i="1"/>
  <c r="MPI1179" i="1"/>
  <c r="MPA1179" i="1"/>
  <c r="MOS1179" i="1"/>
  <c r="MOK1179" i="1"/>
  <c r="MOC1179" i="1"/>
  <c r="MNU1179" i="1"/>
  <c r="MNM1179" i="1"/>
  <c r="MNE1179" i="1"/>
  <c r="MMW1179" i="1"/>
  <c r="MMO1179" i="1"/>
  <c r="MMG1179" i="1"/>
  <c r="MLY1179" i="1"/>
  <c r="MLQ1179" i="1"/>
  <c r="MLI1179" i="1"/>
  <c r="MLA1179" i="1"/>
  <c r="MKS1179" i="1"/>
  <c r="MKK1179" i="1"/>
  <c r="MKC1179" i="1"/>
  <c r="MJU1179" i="1"/>
  <c r="MJM1179" i="1"/>
  <c r="MJE1179" i="1"/>
  <c r="MIW1179" i="1"/>
  <c r="MIO1179" i="1"/>
  <c r="MIG1179" i="1"/>
  <c r="MHY1179" i="1"/>
  <c r="MHQ1179" i="1"/>
  <c r="MHI1179" i="1"/>
  <c r="MHA1179" i="1"/>
  <c r="MGS1179" i="1"/>
  <c r="MGK1179" i="1"/>
  <c r="MGC1179" i="1"/>
  <c r="MFU1179" i="1"/>
  <c r="MFM1179" i="1"/>
  <c r="MFE1179" i="1"/>
  <c r="MEW1179" i="1"/>
  <c r="MEO1179" i="1"/>
  <c r="MEG1179" i="1"/>
  <c r="MDY1179" i="1"/>
  <c r="MDQ1179" i="1"/>
  <c r="MDI1179" i="1"/>
  <c r="MDA1179" i="1"/>
  <c r="MCS1179" i="1"/>
  <c r="MCK1179" i="1"/>
  <c r="MCC1179" i="1"/>
  <c r="MBU1179" i="1"/>
  <c r="MBM1179" i="1"/>
  <c r="MBE1179" i="1"/>
  <c r="MAW1179" i="1"/>
  <c r="MAO1179" i="1"/>
  <c r="MAG1179" i="1"/>
  <c r="LZY1179" i="1"/>
  <c r="LZQ1179" i="1"/>
  <c r="LZI1179" i="1"/>
  <c r="LZA1179" i="1"/>
  <c r="LYS1179" i="1"/>
  <c r="LYK1179" i="1"/>
  <c r="LYC1179" i="1"/>
  <c r="LXU1179" i="1"/>
  <c r="LXM1179" i="1"/>
  <c r="LXE1179" i="1"/>
  <c r="LWW1179" i="1"/>
  <c r="LWO1179" i="1"/>
  <c r="LWG1179" i="1"/>
  <c r="LVY1179" i="1"/>
  <c r="LVQ1179" i="1"/>
  <c r="LVI1179" i="1"/>
  <c r="LVA1179" i="1"/>
  <c r="LUS1179" i="1"/>
  <c r="LUK1179" i="1"/>
  <c r="LUC1179" i="1"/>
  <c r="LTU1179" i="1"/>
  <c r="LTM1179" i="1"/>
  <c r="LTE1179" i="1"/>
  <c r="LSW1179" i="1"/>
  <c r="LSO1179" i="1"/>
  <c r="LSG1179" i="1"/>
  <c r="LRY1179" i="1"/>
  <c r="LRQ1179" i="1"/>
  <c r="LRI1179" i="1"/>
  <c r="LRA1179" i="1"/>
  <c r="LQS1179" i="1"/>
  <c r="LQK1179" i="1"/>
  <c r="LQC1179" i="1"/>
  <c r="LPU1179" i="1"/>
  <c r="LPM1179" i="1"/>
  <c r="LPE1179" i="1"/>
  <c r="LOW1179" i="1"/>
  <c r="LOO1179" i="1"/>
  <c r="LOG1179" i="1"/>
  <c r="LNY1179" i="1"/>
  <c r="LNQ1179" i="1"/>
  <c r="LNI1179" i="1"/>
  <c r="LNA1179" i="1"/>
  <c r="LMS1179" i="1"/>
  <c r="LMK1179" i="1"/>
  <c r="LMC1179" i="1"/>
  <c r="LLU1179" i="1"/>
  <c r="LLM1179" i="1"/>
  <c r="LLE1179" i="1"/>
  <c r="LKW1179" i="1"/>
  <c r="LKO1179" i="1"/>
  <c r="LKG1179" i="1"/>
  <c r="LJY1179" i="1"/>
  <c r="LJQ1179" i="1"/>
  <c r="LJI1179" i="1"/>
  <c r="LJA1179" i="1"/>
  <c r="LIS1179" i="1"/>
  <c r="LIK1179" i="1"/>
  <c r="LIC1179" i="1"/>
  <c r="LHU1179" i="1"/>
  <c r="LHM1179" i="1"/>
  <c r="LHE1179" i="1"/>
  <c r="LGW1179" i="1"/>
  <c r="LGO1179" i="1"/>
  <c r="LGG1179" i="1"/>
  <c r="LFY1179" i="1"/>
  <c r="LFQ1179" i="1"/>
  <c r="LFI1179" i="1"/>
  <c r="LFA1179" i="1"/>
  <c r="LES1179" i="1"/>
  <c r="LEK1179" i="1"/>
  <c r="LEC1179" i="1"/>
  <c r="LDU1179" i="1"/>
  <c r="LDM1179" i="1"/>
  <c r="LDE1179" i="1"/>
  <c r="LCW1179" i="1"/>
  <c r="LCO1179" i="1"/>
  <c r="LCG1179" i="1"/>
  <c r="LBY1179" i="1"/>
  <c r="LBQ1179" i="1"/>
  <c r="LBI1179" i="1"/>
  <c r="LBA1179" i="1"/>
  <c r="LAS1179" i="1"/>
  <c r="LAK1179" i="1"/>
  <c r="LAC1179" i="1"/>
  <c r="KZU1179" i="1"/>
  <c r="KZM1179" i="1"/>
  <c r="KZE1179" i="1"/>
  <c r="KYW1179" i="1"/>
  <c r="KYO1179" i="1"/>
  <c r="KYG1179" i="1"/>
  <c r="KXY1179" i="1"/>
  <c r="KXQ1179" i="1"/>
  <c r="KXI1179" i="1"/>
  <c r="KXA1179" i="1"/>
  <c r="KWS1179" i="1"/>
  <c r="KWK1179" i="1"/>
  <c r="KWC1179" i="1"/>
  <c r="KVU1179" i="1"/>
  <c r="KVM1179" i="1"/>
  <c r="KVE1179" i="1"/>
  <c r="KUW1179" i="1"/>
  <c r="KUO1179" i="1"/>
  <c r="KUG1179" i="1"/>
  <c r="KTY1179" i="1"/>
  <c r="KTQ1179" i="1"/>
  <c r="KTI1179" i="1"/>
  <c r="KTA1179" i="1"/>
  <c r="KSS1179" i="1"/>
  <c r="KSK1179" i="1"/>
  <c r="KSC1179" i="1"/>
  <c r="KRU1179" i="1"/>
  <c r="KRM1179" i="1"/>
  <c r="KRE1179" i="1"/>
  <c r="KQW1179" i="1"/>
  <c r="KQO1179" i="1"/>
  <c r="KQG1179" i="1"/>
  <c r="KPY1179" i="1"/>
  <c r="KPQ1179" i="1"/>
  <c r="KPI1179" i="1"/>
  <c r="KPA1179" i="1"/>
  <c r="KOS1179" i="1"/>
  <c r="KOK1179" i="1"/>
  <c r="KOC1179" i="1"/>
  <c r="KNU1179" i="1"/>
  <c r="KNM1179" i="1"/>
  <c r="KNE1179" i="1"/>
  <c r="KMW1179" i="1"/>
  <c r="KMO1179" i="1"/>
  <c r="KMG1179" i="1"/>
  <c r="KLY1179" i="1"/>
  <c r="KLQ1179" i="1"/>
  <c r="KLI1179" i="1"/>
  <c r="KLA1179" i="1"/>
  <c r="KKS1179" i="1"/>
  <c r="KKK1179" i="1"/>
  <c r="KKC1179" i="1"/>
  <c r="KJU1179" i="1"/>
  <c r="KJM1179" i="1"/>
  <c r="KJE1179" i="1"/>
  <c r="KIW1179" i="1"/>
  <c r="KIO1179" i="1"/>
  <c r="KIG1179" i="1"/>
  <c r="KHY1179" i="1"/>
  <c r="KHQ1179" i="1"/>
  <c r="KHI1179" i="1"/>
  <c r="KHA1179" i="1"/>
  <c r="KGS1179" i="1"/>
  <c r="KGK1179" i="1"/>
  <c r="KGC1179" i="1"/>
  <c r="KFU1179" i="1"/>
  <c r="KFM1179" i="1"/>
  <c r="KFE1179" i="1"/>
  <c r="KEW1179" i="1"/>
  <c r="KEO1179" i="1"/>
  <c r="KEG1179" i="1"/>
  <c r="KDY1179" i="1"/>
  <c r="KDQ1179" i="1"/>
  <c r="KDI1179" i="1"/>
  <c r="KDA1179" i="1"/>
  <c r="KCS1179" i="1"/>
  <c r="KCK1179" i="1"/>
  <c r="KCC1179" i="1"/>
  <c r="KBU1179" i="1"/>
  <c r="KBM1179" i="1"/>
  <c r="KBE1179" i="1"/>
  <c r="KAW1179" i="1"/>
  <c r="KAO1179" i="1"/>
  <c r="KAG1179" i="1"/>
  <c r="JZY1179" i="1"/>
  <c r="JZQ1179" i="1"/>
  <c r="JZI1179" i="1"/>
  <c r="JZA1179" i="1"/>
  <c r="JYS1179" i="1"/>
  <c r="JYK1179" i="1"/>
  <c r="JYC1179" i="1"/>
  <c r="JXU1179" i="1"/>
  <c r="JXM1179" i="1"/>
  <c r="JXE1179" i="1"/>
  <c r="JWW1179" i="1"/>
  <c r="JWO1179" i="1"/>
  <c r="JWG1179" i="1"/>
  <c r="JVY1179" i="1"/>
  <c r="JVQ1179" i="1"/>
  <c r="JVI1179" i="1"/>
  <c r="JVA1179" i="1"/>
  <c r="JUS1179" i="1"/>
  <c r="JUK1179" i="1"/>
  <c r="JUC1179" i="1"/>
  <c r="JTU1179" i="1"/>
  <c r="JTM1179" i="1"/>
  <c r="JTE1179" i="1"/>
  <c r="JSW1179" i="1"/>
  <c r="JSO1179" i="1"/>
  <c r="JSG1179" i="1"/>
  <c r="JRY1179" i="1"/>
  <c r="JRQ1179" i="1"/>
  <c r="JRI1179" i="1"/>
  <c r="JRA1179" i="1"/>
  <c r="JQS1179" i="1"/>
  <c r="JQK1179" i="1"/>
  <c r="JQC1179" i="1"/>
  <c r="JPU1179" i="1"/>
  <c r="JPM1179" i="1"/>
  <c r="JPE1179" i="1"/>
  <c r="JOW1179" i="1"/>
  <c r="JOO1179" i="1"/>
  <c r="JOG1179" i="1"/>
  <c r="JNY1179" i="1"/>
  <c r="JNQ1179" i="1"/>
  <c r="JNI1179" i="1"/>
  <c r="JNA1179" i="1"/>
  <c r="JMS1179" i="1"/>
  <c r="JMK1179" i="1"/>
  <c r="JMC1179" i="1"/>
  <c r="JLU1179" i="1"/>
  <c r="JLM1179" i="1"/>
  <c r="JLE1179" i="1"/>
  <c r="JKW1179" i="1"/>
  <c r="JKO1179" i="1"/>
  <c r="JKG1179" i="1"/>
  <c r="JJY1179" i="1"/>
  <c r="JJQ1179" i="1"/>
  <c r="JJI1179" i="1"/>
  <c r="JJA1179" i="1"/>
  <c r="JIS1179" i="1"/>
  <c r="JIK1179" i="1"/>
  <c r="JIC1179" i="1"/>
  <c r="JHU1179" i="1"/>
  <c r="JHM1179" i="1"/>
  <c r="JHE1179" i="1"/>
  <c r="JGW1179" i="1"/>
  <c r="JGO1179" i="1"/>
  <c r="JGG1179" i="1"/>
  <c r="JFY1179" i="1"/>
  <c r="JFQ1179" i="1"/>
  <c r="JFI1179" i="1"/>
  <c r="JFA1179" i="1"/>
  <c r="JES1179" i="1"/>
  <c r="JEK1179" i="1"/>
  <c r="JEC1179" i="1"/>
  <c r="JDU1179" i="1"/>
  <c r="JDM1179" i="1"/>
  <c r="JDE1179" i="1"/>
  <c r="JCW1179" i="1"/>
  <c r="JCO1179" i="1"/>
  <c r="JCG1179" i="1"/>
  <c r="JBY1179" i="1"/>
  <c r="JBQ1179" i="1"/>
  <c r="JBI1179" i="1"/>
  <c r="JBA1179" i="1"/>
  <c r="JAS1179" i="1"/>
  <c r="JAK1179" i="1"/>
  <c r="JAC1179" i="1"/>
  <c r="IZU1179" i="1"/>
  <c r="IZM1179" i="1"/>
  <c r="IZE1179" i="1"/>
  <c r="IYW1179" i="1"/>
  <c r="IYO1179" i="1"/>
  <c r="IYG1179" i="1"/>
  <c r="IXY1179" i="1"/>
  <c r="IXQ1179" i="1"/>
  <c r="IXI1179" i="1"/>
  <c r="IXA1179" i="1"/>
  <c r="IWS1179" i="1"/>
  <c r="IWK1179" i="1"/>
  <c r="IWC1179" i="1"/>
  <c r="IVU1179" i="1"/>
  <c r="IVM1179" i="1"/>
  <c r="IVE1179" i="1"/>
  <c r="IUW1179" i="1"/>
  <c r="IUO1179" i="1"/>
  <c r="IUG1179" i="1"/>
  <c r="ITY1179" i="1"/>
  <c r="ITQ1179" i="1"/>
  <c r="ITI1179" i="1"/>
  <c r="ITA1179" i="1"/>
  <c r="ISS1179" i="1"/>
  <c r="ISK1179" i="1"/>
  <c r="ISC1179" i="1"/>
  <c r="IRU1179" i="1"/>
  <c r="IRM1179" i="1"/>
  <c r="IRE1179" i="1"/>
  <c r="IQW1179" i="1"/>
  <c r="IQO1179" i="1"/>
  <c r="IQG1179" i="1"/>
  <c r="IPY1179" i="1"/>
  <c r="IPQ1179" i="1"/>
  <c r="IPI1179" i="1"/>
  <c r="IPA1179" i="1"/>
  <c r="IOS1179" i="1"/>
  <c r="IOK1179" i="1"/>
  <c r="IOC1179" i="1"/>
  <c r="INU1179" i="1"/>
  <c r="INM1179" i="1"/>
  <c r="INE1179" i="1"/>
  <c r="IMW1179" i="1"/>
  <c r="IMO1179" i="1"/>
  <c r="IMG1179" i="1"/>
  <c r="ILY1179" i="1"/>
  <c r="ILQ1179" i="1"/>
  <c r="ILI1179" i="1"/>
  <c r="ILA1179" i="1"/>
  <c r="IKS1179" i="1"/>
  <c r="IKK1179" i="1"/>
  <c r="IKC1179" i="1"/>
  <c r="IJU1179" i="1"/>
  <c r="IJM1179" i="1"/>
  <c r="IJE1179" i="1"/>
  <c r="IIW1179" i="1"/>
  <c r="IIO1179" i="1"/>
  <c r="IIG1179" i="1"/>
  <c r="IHY1179" i="1"/>
  <c r="IHQ1179" i="1"/>
  <c r="IHI1179" i="1"/>
  <c r="IHA1179" i="1"/>
  <c r="IGS1179" i="1"/>
  <c r="IGK1179" i="1"/>
  <c r="IGC1179" i="1"/>
  <c r="IFU1179" i="1"/>
  <c r="IFM1179" i="1"/>
  <c r="IFE1179" i="1"/>
  <c r="IEW1179" i="1"/>
  <c r="IEO1179" i="1"/>
  <c r="IEG1179" i="1"/>
  <c r="IDY1179" i="1"/>
  <c r="IDQ1179" i="1"/>
  <c r="IDI1179" i="1"/>
  <c r="IDA1179" i="1"/>
  <c r="ICS1179" i="1"/>
  <c r="ICK1179" i="1"/>
  <c r="ICC1179" i="1"/>
  <c r="IBU1179" i="1"/>
  <c r="IBM1179" i="1"/>
  <c r="IBE1179" i="1"/>
  <c r="IAW1179" i="1"/>
  <c r="IAO1179" i="1"/>
  <c r="IAG1179" i="1"/>
  <c r="HZY1179" i="1"/>
  <c r="HZQ1179" i="1"/>
  <c r="HZI1179" i="1"/>
  <c r="HZA1179" i="1"/>
  <c r="HYS1179" i="1"/>
  <c r="HYK1179" i="1"/>
  <c r="HYC1179" i="1"/>
  <c r="HXU1179" i="1"/>
  <c r="HXM1179" i="1"/>
  <c r="HXE1179" i="1"/>
  <c r="HWW1179" i="1"/>
  <c r="HWO1179" i="1"/>
  <c r="HWG1179" i="1"/>
  <c r="HVY1179" i="1"/>
  <c r="HVQ1179" i="1"/>
  <c r="HVI1179" i="1"/>
  <c r="HVA1179" i="1"/>
  <c r="HUS1179" i="1"/>
  <c r="HUK1179" i="1"/>
  <c r="HUC1179" i="1"/>
  <c r="HTU1179" i="1"/>
  <c r="HTM1179" i="1"/>
  <c r="HTE1179" i="1"/>
  <c r="HSW1179" i="1"/>
  <c r="HSO1179" i="1"/>
  <c r="HSG1179" i="1"/>
  <c r="HRY1179" i="1"/>
  <c r="HRQ1179" i="1"/>
  <c r="HRI1179" i="1"/>
  <c r="HRA1179" i="1"/>
  <c r="HQS1179" i="1"/>
  <c r="HQK1179" i="1"/>
  <c r="HQC1179" i="1"/>
  <c r="HPU1179" i="1"/>
  <c r="HPM1179" i="1"/>
  <c r="HPE1179" i="1"/>
  <c r="HOW1179" i="1"/>
  <c r="HOO1179" i="1"/>
  <c r="HOG1179" i="1"/>
  <c r="HNY1179" i="1"/>
  <c r="HNQ1179" i="1"/>
  <c r="HNI1179" i="1"/>
  <c r="HNA1179" i="1"/>
  <c r="HMS1179" i="1"/>
  <c r="HMK1179" i="1"/>
  <c r="HMC1179" i="1"/>
  <c r="HLU1179" i="1"/>
  <c r="HLM1179" i="1"/>
  <c r="HLE1179" i="1"/>
  <c r="HKW1179" i="1"/>
  <c r="HKO1179" i="1"/>
  <c r="HKG1179" i="1"/>
  <c r="HJY1179" i="1"/>
  <c r="HJQ1179" i="1"/>
  <c r="HJI1179" i="1"/>
  <c r="HJA1179" i="1"/>
  <c r="HIS1179" i="1"/>
  <c r="HIK1179" i="1"/>
  <c r="HIC1179" i="1"/>
  <c r="HHU1179" i="1"/>
  <c r="HHM1179" i="1"/>
  <c r="HHE1179" i="1"/>
  <c r="HGW1179" i="1"/>
  <c r="HGO1179" i="1"/>
  <c r="HGG1179" i="1"/>
  <c r="HFY1179" i="1"/>
  <c r="HFQ1179" i="1"/>
  <c r="HFI1179" i="1"/>
  <c r="HFA1179" i="1"/>
  <c r="HES1179" i="1"/>
  <c r="HEK1179" i="1"/>
  <c r="HEC1179" i="1"/>
  <c r="HDU1179" i="1"/>
  <c r="HDM1179" i="1"/>
  <c r="HDE1179" i="1"/>
  <c r="HCW1179" i="1"/>
  <c r="HCO1179" i="1"/>
  <c r="HCG1179" i="1"/>
  <c r="HBY1179" i="1"/>
  <c r="HBQ1179" i="1"/>
  <c r="HBI1179" i="1"/>
  <c r="HBA1179" i="1"/>
  <c r="HAS1179" i="1"/>
  <c r="HAK1179" i="1"/>
  <c r="HAC1179" i="1"/>
  <c r="GZU1179" i="1"/>
  <c r="GZM1179" i="1"/>
  <c r="GZE1179" i="1"/>
  <c r="GYW1179" i="1"/>
  <c r="GYO1179" i="1"/>
  <c r="GYG1179" i="1"/>
  <c r="GXY1179" i="1"/>
  <c r="GXQ1179" i="1"/>
  <c r="GXI1179" i="1"/>
  <c r="GXA1179" i="1"/>
  <c r="GWS1179" i="1"/>
  <c r="GWK1179" i="1"/>
  <c r="GWC1179" i="1"/>
  <c r="GVU1179" i="1"/>
  <c r="GVM1179" i="1"/>
  <c r="GVE1179" i="1"/>
  <c r="GUW1179" i="1"/>
  <c r="GUO1179" i="1"/>
  <c r="GUG1179" i="1"/>
  <c r="GTY1179" i="1"/>
  <c r="GTQ1179" i="1"/>
  <c r="GTI1179" i="1"/>
  <c r="GTA1179" i="1"/>
  <c r="GSS1179" i="1"/>
  <c r="GSK1179" i="1"/>
  <c r="GSC1179" i="1"/>
  <c r="GRU1179" i="1"/>
  <c r="GRM1179" i="1"/>
  <c r="GRE1179" i="1"/>
  <c r="GQW1179" i="1"/>
  <c r="GQO1179" i="1"/>
  <c r="GQG1179" i="1"/>
  <c r="GPY1179" i="1"/>
  <c r="GPQ1179" i="1"/>
  <c r="GPI1179" i="1"/>
  <c r="GPA1179" i="1"/>
  <c r="GOS1179" i="1"/>
  <c r="GOK1179" i="1"/>
  <c r="GOC1179" i="1"/>
  <c r="GNU1179" i="1"/>
  <c r="GNM1179" i="1"/>
  <c r="GNE1179" i="1"/>
  <c r="GMW1179" i="1"/>
  <c r="GMO1179" i="1"/>
  <c r="GMG1179" i="1"/>
  <c r="GLY1179" i="1"/>
  <c r="GLQ1179" i="1"/>
  <c r="GLI1179" i="1"/>
  <c r="GLA1179" i="1"/>
  <c r="GKS1179" i="1"/>
  <c r="GKK1179" i="1"/>
  <c r="GKC1179" i="1"/>
  <c r="GJU1179" i="1"/>
  <c r="GJM1179" i="1"/>
  <c r="GJE1179" i="1"/>
  <c r="GIW1179" i="1"/>
  <c r="GIO1179" i="1"/>
  <c r="GIG1179" i="1"/>
  <c r="GHY1179" i="1"/>
  <c r="GHQ1179" i="1"/>
  <c r="GHI1179" i="1"/>
  <c r="GHA1179" i="1"/>
  <c r="GGS1179" i="1"/>
  <c r="GGK1179" i="1"/>
  <c r="GGC1179" i="1"/>
  <c r="GFU1179" i="1"/>
  <c r="GFM1179" i="1"/>
  <c r="GFE1179" i="1"/>
  <c r="GEW1179" i="1"/>
  <c r="GEO1179" i="1"/>
  <c r="GEG1179" i="1"/>
  <c r="GDY1179" i="1"/>
  <c r="GDQ1179" i="1"/>
  <c r="GDI1179" i="1"/>
  <c r="GDA1179" i="1"/>
  <c r="GCS1179" i="1"/>
  <c r="GCK1179" i="1"/>
  <c r="GCC1179" i="1"/>
  <c r="GBU1179" i="1"/>
  <c r="GBM1179" i="1"/>
  <c r="GBE1179" i="1"/>
  <c r="GAW1179" i="1"/>
  <c r="GAO1179" i="1"/>
  <c r="GAG1179" i="1"/>
  <c r="FZY1179" i="1"/>
  <c r="FZQ1179" i="1"/>
  <c r="FZI1179" i="1"/>
  <c r="FZA1179" i="1"/>
  <c r="FYS1179" i="1"/>
  <c r="FYK1179" i="1"/>
  <c r="FYC1179" i="1"/>
  <c r="FXU1179" i="1"/>
  <c r="FXM1179" i="1"/>
  <c r="FXE1179" i="1"/>
  <c r="FWW1179" i="1"/>
  <c r="FWO1179" i="1"/>
  <c r="FWG1179" i="1"/>
  <c r="FVY1179" i="1"/>
  <c r="FVQ1179" i="1"/>
  <c r="FVI1179" i="1"/>
  <c r="FVA1179" i="1"/>
  <c r="FUS1179" i="1"/>
  <c r="FUK1179" i="1"/>
  <c r="FUC1179" i="1"/>
  <c r="FTU1179" i="1"/>
  <c r="FTM1179" i="1"/>
  <c r="FTE1179" i="1"/>
  <c r="FSW1179" i="1"/>
  <c r="FSO1179" i="1"/>
  <c r="FSG1179" i="1"/>
  <c r="FRY1179" i="1"/>
  <c r="FRQ1179" i="1"/>
  <c r="FRI1179" i="1"/>
  <c r="FRA1179" i="1"/>
  <c r="FQS1179" i="1"/>
  <c r="FQK1179" i="1"/>
  <c r="FQC1179" i="1"/>
  <c r="FPU1179" i="1"/>
  <c r="FPM1179" i="1"/>
  <c r="FPE1179" i="1"/>
  <c r="FOW1179" i="1"/>
  <c r="FOO1179" i="1"/>
  <c r="FOG1179" i="1"/>
  <c r="FNY1179" i="1"/>
  <c r="FNQ1179" i="1"/>
  <c r="FNI1179" i="1"/>
  <c r="FNA1179" i="1"/>
  <c r="FMS1179" i="1"/>
  <c r="FMK1179" i="1"/>
  <c r="FMC1179" i="1"/>
  <c r="FLU1179" i="1"/>
  <c r="FLM1179" i="1"/>
  <c r="FLE1179" i="1"/>
  <c r="FKW1179" i="1"/>
  <c r="FKO1179" i="1"/>
  <c r="FKG1179" i="1"/>
  <c r="FJY1179" i="1"/>
  <c r="FJQ1179" i="1"/>
  <c r="FJI1179" i="1"/>
  <c r="FJA1179" i="1"/>
  <c r="FIS1179" i="1"/>
  <c r="FIK1179" i="1"/>
  <c r="FIC1179" i="1"/>
  <c r="FHU1179" i="1"/>
  <c r="FHM1179" i="1"/>
  <c r="FHE1179" i="1"/>
  <c r="FGW1179" i="1"/>
  <c r="FGO1179" i="1"/>
  <c r="FGG1179" i="1"/>
  <c r="FFY1179" i="1"/>
  <c r="FFQ1179" i="1"/>
  <c r="FFI1179" i="1"/>
  <c r="FFA1179" i="1"/>
  <c r="FES1179" i="1"/>
  <c r="FEK1179" i="1"/>
  <c r="FEC1179" i="1"/>
  <c r="FDU1179" i="1"/>
  <c r="FDM1179" i="1"/>
  <c r="FDE1179" i="1"/>
  <c r="FCW1179" i="1"/>
  <c r="FCO1179" i="1"/>
  <c r="FCG1179" i="1"/>
  <c r="FBY1179" i="1"/>
  <c r="FBQ1179" i="1"/>
  <c r="FBI1179" i="1"/>
  <c r="FBA1179" i="1"/>
  <c r="FAS1179" i="1"/>
  <c r="FAK1179" i="1"/>
  <c r="FAC1179" i="1"/>
  <c r="EZU1179" i="1"/>
  <c r="EZM1179" i="1"/>
  <c r="EZE1179" i="1"/>
  <c r="EYW1179" i="1"/>
  <c r="EYO1179" i="1"/>
  <c r="EYG1179" i="1"/>
  <c r="EXY1179" i="1"/>
  <c r="EXQ1179" i="1"/>
  <c r="EXI1179" i="1"/>
  <c r="EXA1179" i="1"/>
  <c r="EWS1179" i="1"/>
  <c r="EWK1179" i="1"/>
  <c r="EWC1179" i="1"/>
  <c r="EVU1179" i="1"/>
  <c r="EVM1179" i="1"/>
  <c r="EVE1179" i="1"/>
  <c r="EUW1179" i="1"/>
  <c r="EUO1179" i="1"/>
  <c r="EUG1179" i="1"/>
  <c r="ETY1179" i="1"/>
  <c r="ETQ1179" i="1"/>
  <c r="ETI1179" i="1"/>
  <c r="ETA1179" i="1"/>
  <c r="ESS1179" i="1"/>
  <c r="ESK1179" i="1"/>
  <c r="ESC1179" i="1"/>
  <c r="ERU1179" i="1"/>
  <c r="ERM1179" i="1"/>
  <c r="ERE1179" i="1"/>
  <c r="EQW1179" i="1"/>
  <c r="EQO1179" i="1"/>
  <c r="EQG1179" i="1"/>
  <c r="EPY1179" i="1"/>
  <c r="EPQ1179" i="1"/>
  <c r="EPI1179" i="1"/>
  <c r="EPA1179" i="1"/>
  <c r="EOS1179" i="1"/>
  <c r="EOK1179" i="1"/>
  <c r="EOC1179" i="1"/>
  <c r="ENU1179" i="1"/>
  <c r="ENM1179" i="1"/>
  <c r="ENE1179" i="1"/>
  <c r="EMW1179" i="1"/>
  <c r="EMO1179" i="1"/>
  <c r="EMG1179" i="1"/>
  <c r="ELY1179" i="1"/>
  <c r="ELQ1179" i="1"/>
  <c r="ELI1179" i="1"/>
  <c r="ELA1179" i="1"/>
  <c r="EKS1179" i="1"/>
  <c r="EKK1179" i="1"/>
  <c r="EKC1179" i="1"/>
  <c r="EJU1179" i="1"/>
  <c r="EJM1179" i="1"/>
  <c r="EJE1179" i="1"/>
  <c r="EIW1179" i="1"/>
  <c r="EIO1179" i="1"/>
  <c r="EIG1179" i="1"/>
  <c r="EHY1179" i="1"/>
  <c r="EHQ1179" i="1"/>
  <c r="EHI1179" i="1"/>
  <c r="EHA1179" i="1"/>
  <c r="EGS1179" i="1"/>
  <c r="EGK1179" i="1"/>
  <c r="EGC1179" i="1"/>
  <c r="EFU1179" i="1"/>
  <c r="EFM1179" i="1"/>
  <c r="EFE1179" i="1"/>
  <c r="EEW1179" i="1"/>
  <c r="EEO1179" i="1"/>
  <c r="EEG1179" i="1"/>
  <c r="EDY1179" i="1"/>
  <c r="EDQ1179" i="1"/>
  <c r="EDI1179" i="1"/>
  <c r="EDA1179" i="1"/>
  <c r="ECS1179" i="1"/>
  <c r="ECK1179" i="1"/>
  <c r="ECC1179" i="1"/>
  <c r="EBU1179" i="1"/>
  <c r="EBM1179" i="1"/>
  <c r="EBE1179" i="1"/>
  <c r="EAW1179" i="1"/>
  <c r="EAO1179" i="1"/>
  <c r="EAG1179" i="1"/>
  <c r="DZY1179" i="1"/>
  <c r="DZQ1179" i="1"/>
  <c r="DZI1179" i="1"/>
  <c r="DZA1179" i="1"/>
  <c r="DYS1179" i="1"/>
  <c r="DYK1179" i="1"/>
  <c r="DYC1179" i="1"/>
  <c r="DXU1179" i="1"/>
  <c r="DXM1179" i="1"/>
  <c r="DXE1179" i="1"/>
  <c r="DWW1179" i="1"/>
  <c r="DWO1179" i="1"/>
  <c r="DWG1179" i="1"/>
  <c r="DVY1179" i="1"/>
  <c r="DVQ1179" i="1"/>
  <c r="DVI1179" i="1"/>
  <c r="DVA1179" i="1"/>
  <c r="DUS1179" i="1"/>
  <c r="DUK1179" i="1"/>
  <c r="DUC1179" i="1"/>
  <c r="DTU1179" i="1"/>
  <c r="DTM1179" i="1"/>
  <c r="DTE1179" i="1"/>
  <c r="DSW1179" i="1"/>
  <c r="DSO1179" i="1"/>
  <c r="DSG1179" i="1"/>
  <c r="DRY1179" i="1"/>
  <c r="DRQ1179" i="1"/>
  <c r="DRI1179" i="1"/>
  <c r="DRA1179" i="1"/>
  <c r="DQS1179" i="1"/>
  <c r="DQK1179" i="1"/>
  <c r="DQC1179" i="1"/>
  <c r="DPU1179" i="1"/>
  <c r="DPM1179" i="1"/>
  <c r="DPE1179" i="1"/>
  <c r="DOW1179" i="1"/>
  <c r="DOO1179" i="1"/>
  <c r="DOG1179" i="1"/>
  <c r="DNY1179" i="1"/>
  <c r="DNQ1179" i="1"/>
  <c r="DNI1179" i="1"/>
  <c r="DNA1179" i="1"/>
  <c r="DMS1179" i="1"/>
  <c r="DMK1179" i="1"/>
  <c r="DMC1179" i="1"/>
  <c r="DLU1179" i="1"/>
  <c r="DLM1179" i="1"/>
  <c r="DLE1179" i="1"/>
  <c r="DKW1179" i="1"/>
  <c r="DKO1179" i="1"/>
  <c r="DKG1179" i="1"/>
  <c r="DJY1179" i="1"/>
  <c r="H1369" i="1" l="1"/>
  <c r="H1391" i="1"/>
  <c r="H1220" i="1"/>
  <c r="H1260" i="1"/>
  <c r="H1284" i="1"/>
  <c r="H1308" i="1"/>
  <c r="H1340" i="1"/>
  <c r="H1364" i="1"/>
  <c r="H1379" i="1"/>
  <c r="H1253" i="1"/>
  <c r="H1357" i="1"/>
  <c r="H1289" i="1"/>
  <c r="H1345" i="1"/>
  <c r="H1313" i="1"/>
  <c r="H1200" i="1"/>
  <c r="H1240" i="1"/>
  <c r="H1272" i="1"/>
  <c r="H1296" i="1"/>
  <c r="H1320" i="1"/>
  <c r="H1352" i="1"/>
  <c r="H1375" i="1"/>
  <c r="H1397" i="1"/>
  <c r="H1265" i="1"/>
  <c r="H1333" i="1"/>
  <c r="H1213" i="1"/>
  <c r="H1212" i="1" s="1"/>
  <c r="H1233" i="1"/>
  <c r="H1301" i="1"/>
  <c r="H1277" i="1"/>
  <c r="PFA1178" i="1"/>
  <c r="PFA1177" i="1" s="1"/>
  <c r="DJY1178" i="1"/>
  <c r="DJY1177" i="1" s="1"/>
  <c r="DMK1178" i="1"/>
  <c r="DMK1177" i="1" s="1"/>
  <c r="DOW1178" i="1"/>
  <c r="DOW1177" i="1" s="1"/>
  <c r="DRI1178" i="1"/>
  <c r="DRI1177" i="1" s="1"/>
  <c r="DTU1178" i="1"/>
  <c r="DTU1177" i="1" s="1"/>
  <c r="DWG1178" i="1"/>
  <c r="DWG1177" i="1" s="1"/>
  <c r="DYS1178" i="1"/>
  <c r="DYS1177" i="1" s="1"/>
  <c r="EBE1178" i="1"/>
  <c r="EBE1177" i="1" s="1"/>
  <c r="EDQ1178" i="1"/>
  <c r="EDQ1177" i="1" s="1"/>
  <c r="EGC1178" i="1"/>
  <c r="EGC1177" i="1" s="1"/>
  <c r="EIO1178" i="1"/>
  <c r="EIO1177" i="1" s="1"/>
  <c r="ELA1178" i="1"/>
  <c r="ELA1177" i="1" s="1"/>
  <c r="ENM1178" i="1"/>
  <c r="ENM1177" i="1" s="1"/>
  <c r="EPY1178" i="1"/>
  <c r="EPY1177" i="1" s="1"/>
  <c r="ESK1178" i="1"/>
  <c r="ESK1177" i="1" s="1"/>
  <c r="EUW1178" i="1"/>
  <c r="EUW1177" i="1" s="1"/>
  <c r="EXI1178" i="1"/>
  <c r="EXI1177" i="1" s="1"/>
  <c r="EZU1178" i="1"/>
  <c r="EZU1177" i="1" s="1"/>
  <c r="FCG1178" i="1"/>
  <c r="FCG1177" i="1" s="1"/>
  <c r="FES1178" i="1"/>
  <c r="FES1177" i="1" s="1"/>
  <c r="FHE1178" i="1"/>
  <c r="FHE1177" i="1" s="1"/>
  <c r="FJQ1178" i="1"/>
  <c r="FJQ1177" i="1" s="1"/>
  <c r="FMC1178" i="1"/>
  <c r="FMC1177" i="1" s="1"/>
  <c r="FOO1178" i="1"/>
  <c r="FOO1177" i="1" s="1"/>
  <c r="FRA1178" i="1"/>
  <c r="FRA1177" i="1" s="1"/>
  <c r="FTM1178" i="1"/>
  <c r="FTM1177" i="1" s="1"/>
  <c r="FVY1178" i="1"/>
  <c r="FVY1177" i="1" s="1"/>
  <c r="FYK1178" i="1"/>
  <c r="FYK1177" i="1" s="1"/>
  <c r="GAW1178" i="1"/>
  <c r="GAW1177" i="1" s="1"/>
  <c r="GDI1178" i="1"/>
  <c r="GDI1177" i="1" s="1"/>
  <c r="GFU1178" i="1"/>
  <c r="GFU1177" i="1" s="1"/>
  <c r="GIG1178" i="1"/>
  <c r="GIG1177" i="1" s="1"/>
  <c r="GKS1178" i="1"/>
  <c r="GKS1177" i="1" s="1"/>
  <c r="GNE1178" i="1"/>
  <c r="GNE1177" i="1" s="1"/>
  <c r="GPQ1178" i="1"/>
  <c r="GPQ1177" i="1" s="1"/>
  <c r="GSC1178" i="1"/>
  <c r="GSC1177" i="1" s="1"/>
  <c r="GUO1178" i="1"/>
  <c r="GUO1177" i="1" s="1"/>
  <c r="GXA1178" i="1"/>
  <c r="GXA1177" i="1" s="1"/>
  <c r="GZM1178" i="1"/>
  <c r="GZM1177" i="1" s="1"/>
  <c r="HBY1178" i="1"/>
  <c r="HBY1177" i="1" s="1"/>
  <c r="HEK1178" i="1"/>
  <c r="HEK1177" i="1" s="1"/>
  <c r="HGW1178" i="1"/>
  <c r="HGW1177" i="1" s="1"/>
  <c r="HJI1178" i="1"/>
  <c r="HJI1177" i="1" s="1"/>
  <c r="HLU1178" i="1"/>
  <c r="HLU1177" i="1" s="1"/>
  <c r="HOG1178" i="1"/>
  <c r="HOG1177" i="1" s="1"/>
  <c r="HQS1178" i="1"/>
  <c r="HQS1177" i="1" s="1"/>
  <c r="HTE1178" i="1"/>
  <c r="HTE1177" i="1" s="1"/>
  <c r="HVQ1178" i="1"/>
  <c r="HVQ1177" i="1" s="1"/>
  <c r="HYC1178" i="1"/>
  <c r="HYC1177" i="1" s="1"/>
  <c r="IAO1178" i="1"/>
  <c r="IAO1177" i="1" s="1"/>
  <c r="IDA1178" i="1"/>
  <c r="IDA1177" i="1" s="1"/>
  <c r="IFM1178" i="1"/>
  <c r="IFM1177" i="1" s="1"/>
  <c r="IHY1178" i="1"/>
  <c r="IHY1177" i="1" s="1"/>
  <c r="IKK1178" i="1"/>
  <c r="IKK1177" i="1" s="1"/>
  <c r="IMW1178" i="1"/>
  <c r="IMW1177" i="1" s="1"/>
  <c r="IPI1178" i="1"/>
  <c r="IPI1177" i="1" s="1"/>
  <c r="IRU1178" i="1"/>
  <c r="IRU1177" i="1" s="1"/>
  <c r="IUG1178" i="1"/>
  <c r="IUG1177" i="1" s="1"/>
  <c r="IWS1178" i="1"/>
  <c r="IWS1177" i="1" s="1"/>
  <c r="IZE1178" i="1"/>
  <c r="IZE1177" i="1" s="1"/>
  <c r="JBQ1178" i="1"/>
  <c r="JBQ1177" i="1" s="1"/>
  <c r="JEC1178" i="1"/>
  <c r="JEC1177" i="1" s="1"/>
  <c r="JGO1178" i="1"/>
  <c r="JGO1177" i="1" s="1"/>
  <c r="JJA1178" i="1"/>
  <c r="JJA1177" i="1" s="1"/>
  <c r="JLM1178" i="1"/>
  <c r="JLM1177" i="1" s="1"/>
  <c r="JNY1178" i="1"/>
  <c r="JNY1177" i="1" s="1"/>
  <c r="JQK1178" i="1"/>
  <c r="JQK1177" i="1" s="1"/>
  <c r="MGS1178" i="1"/>
  <c r="MGS1177" i="1" s="1"/>
  <c r="NMS1178" i="1"/>
  <c r="NMS1177" i="1" s="1"/>
  <c r="RRA1178" i="1"/>
  <c r="RRA1177" i="1" s="1"/>
  <c r="URU1178" i="1"/>
  <c r="URU1177" i="1" s="1"/>
  <c r="VEC1178" i="1"/>
  <c r="VEC1177" i="1" s="1"/>
  <c r="WFE1178" i="1"/>
  <c r="WFE1177" i="1" s="1"/>
  <c r="WZE1178" i="1"/>
  <c r="WZE1177" i="1" s="1"/>
  <c r="DMC1178" i="1"/>
  <c r="DMC1177" i="1" s="1"/>
  <c r="DOO1178" i="1"/>
  <c r="DOO1177" i="1" s="1"/>
  <c r="DRA1178" i="1"/>
  <c r="DRA1177" i="1" s="1"/>
  <c r="DTM1178" i="1"/>
  <c r="DTM1177" i="1" s="1"/>
  <c r="DVY1178" i="1"/>
  <c r="DVY1177" i="1" s="1"/>
  <c r="DYK1178" i="1"/>
  <c r="DYK1177" i="1" s="1"/>
  <c r="EAW1178" i="1"/>
  <c r="EAW1177" i="1" s="1"/>
  <c r="EDI1178" i="1"/>
  <c r="EDI1177" i="1" s="1"/>
  <c r="EFU1178" i="1"/>
  <c r="EFU1177" i="1" s="1"/>
  <c r="EIG1178" i="1"/>
  <c r="EIG1177" i="1" s="1"/>
  <c r="EKS1178" i="1"/>
  <c r="EKS1177" i="1" s="1"/>
  <c r="ENE1178" i="1"/>
  <c r="ENE1177" i="1" s="1"/>
  <c r="EPQ1178" i="1"/>
  <c r="EPQ1177" i="1" s="1"/>
  <c r="ESC1178" i="1"/>
  <c r="ESC1177" i="1" s="1"/>
  <c r="EUO1178" i="1"/>
  <c r="EUO1177" i="1" s="1"/>
  <c r="EXA1178" i="1"/>
  <c r="EXA1177" i="1" s="1"/>
  <c r="EZM1178" i="1"/>
  <c r="EZM1177" i="1" s="1"/>
  <c r="FBY1178" i="1"/>
  <c r="FBY1177" i="1" s="1"/>
  <c r="FEK1178" i="1"/>
  <c r="FEK1177" i="1" s="1"/>
  <c r="FGW1178" i="1"/>
  <c r="FGW1177" i="1" s="1"/>
  <c r="FJI1178" i="1"/>
  <c r="FJI1177" i="1" s="1"/>
  <c r="FLU1178" i="1"/>
  <c r="FLU1177" i="1" s="1"/>
  <c r="FOG1178" i="1"/>
  <c r="FOG1177" i="1" s="1"/>
  <c r="FQS1178" i="1"/>
  <c r="FQS1177" i="1" s="1"/>
  <c r="FTE1178" i="1"/>
  <c r="FTE1177" i="1" s="1"/>
  <c r="FVQ1178" i="1"/>
  <c r="FVQ1177" i="1" s="1"/>
  <c r="FYC1178" i="1"/>
  <c r="FYC1177" i="1" s="1"/>
  <c r="GAO1178" i="1"/>
  <c r="GAO1177" i="1" s="1"/>
  <c r="GDA1178" i="1"/>
  <c r="GDA1177" i="1" s="1"/>
  <c r="GFM1178" i="1"/>
  <c r="GFM1177" i="1" s="1"/>
  <c r="GHY1178" i="1"/>
  <c r="GHY1177" i="1" s="1"/>
  <c r="GKK1178" i="1"/>
  <c r="GKK1177" i="1" s="1"/>
  <c r="GMW1178" i="1"/>
  <c r="GMW1177" i="1" s="1"/>
  <c r="GPI1178" i="1"/>
  <c r="GPI1177" i="1" s="1"/>
  <c r="GRU1178" i="1"/>
  <c r="GRU1177" i="1" s="1"/>
  <c r="GUG1178" i="1"/>
  <c r="GUG1177" i="1" s="1"/>
  <c r="GWS1178" i="1"/>
  <c r="GWS1177" i="1" s="1"/>
  <c r="GZE1178" i="1"/>
  <c r="GZE1177" i="1" s="1"/>
  <c r="HBQ1178" i="1"/>
  <c r="HBQ1177" i="1" s="1"/>
  <c r="HEC1178" i="1"/>
  <c r="HEC1177" i="1" s="1"/>
  <c r="HGO1178" i="1"/>
  <c r="HGO1177" i="1" s="1"/>
  <c r="HJA1178" i="1"/>
  <c r="HJA1177" i="1" s="1"/>
  <c r="HLM1178" i="1"/>
  <c r="HLM1177" i="1" s="1"/>
  <c r="HNY1178" i="1"/>
  <c r="HNY1177" i="1" s="1"/>
  <c r="HQK1178" i="1"/>
  <c r="HQK1177" i="1" s="1"/>
  <c r="HSW1178" i="1"/>
  <c r="HSW1177" i="1" s="1"/>
  <c r="HVI1178" i="1"/>
  <c r="HVI1177" i="1" s="1"/>
  <c r="HXU1178" i="1"/>
  <c r="HXU1177" i="1" s="1"/>
  <c r="IAG1178" i="1"/>
  <c r="IAG1177" i="1" s="1"/>
  <c r="ICS1178" i="1"/>
  <c r="ICS1177" i="1" s="1"/>
  <c r="IFE1178" i="1"/>
  <c r="IFE1177" i="1" s="1"/>
  <c r="IHQ1178" i="1"/>
  <c r="IHQ1177" i="1" s="1"/>
  <c r="IKC1178" i="1"/>
  <c r="IKC1177" i="1" s="1"/>
  <c r="IMO1178" i="1"/>
  <c r="IMO1177" i="1" s="1"/>
  <c r="IPA1178" i="1"/>
  <c r="IPA1177" i="1" s="1"/>
  <c r="IRM1178" i="1"/>
  <c r="IRM1177" i="1" s="1"/>
  <c r="ITY1178" i="1"/>
  <c r="ITY1177" i="1" s="1"/>
  <c r="IWK1178" i="1"/>
  <c r="IWK1177" i="1" s="1"/>
  <c r="IYW1178" i="1"/>
  <c r="IYW1177" i="1" s="1"/>
  <c r="JBI1178" i="1"/>
  <c r="JBI1177" i="1" s="1"/>
  <c r="JDU1178" i="1"/>
  <c r="JDU1177" i="1" s="1"/>
  <c r="JGG1178" i="1"/>
  <c r="JGG1177" i="1" s="1"/>
  <c r="JIS1178" i="1"/>
  <c r="JIS1177" i="1" s="1"/>
  <c r="JLE1178" i="1"/>
  <c r="JLE1177" i="1" s="1"/>
  <c r="JNQ1178" i="1"/>
  <c r="JNQ1177" i="1" s="1"/>
  <c r="JQC1178" i="1"/>
  <c r="JQC1177" i="1" s="1"/>
  <c r="JSO1178" i="1"/>
  <c r="JSO1177" i="1" s="1"/>
  <c r="JVA1178" i="1"/>
  <c r="JVA1177" i="1" s="1"/>
  <c r="JXM1178" i="1"/>
  <c r="JXM1177" i="1" s="1"/>
  <c r="JZY1178" i="1"/>
  <c r="JZY1177" i="1" s="1"/>
  <c r="KCK1178" i="1"/>
  <c r="KCK1177" i="1" s="1"/>
  <c r="KEW1178" i="1"/>
  <c r="KEW1177" i="1" s="1"/>
  <c r="KHI1178" i="1"/>
  <c r="KHI1177" i="1" s="1"/>
  <c r="KJU1178" i="1"/>
  <c r="KJU1177" i="1" s="1"/>
  <c r="KMG1178" i="1"/>
  <c r="KMG1177" i="1" s="1"/>
  <c r="GFE1178" i="1"/>
  <c r="GFE1177" i="1" s="1"/>
  <c r="GHQ1178" i="1"/>
  <c r="GHQ1177" i="1" s="1"/>
  <c r="HQC1178" i="1"/>
  <c r="HQC1177" i="1" s="1"/>
  <c r="JXE1178" i="1"/>
  <c r="JXE1177" i="1" s="1"/>
  <c r="JZQ1178" i="1"/>
  <c r="JZQ1177" i="1" s="1"/>
  <c r="KJM1178" i="1"/>
  <c r="KJM1177" i="1" s="1"/>
  <c r="KVU1178" i="1"/>
  <c r="KVU1177" i="1" s="1"/>
  <c r="LFQ1178" i="1"/>
  <c r="LFQ1177" i="1" s="1"/>
  <c r="LKO1178" i="1"/>
  <c r="LKO1177" i="1" s="1"/>
  <c r="ONU1178" i="1"/>
  <c r="ONU1177" i="1" s="1"/>
  <c r="SAW1178" i="1"/>
  <c r="SAW1177" i="1" s="1"/>
  <c r="TBY1178" i="1"/>
  <c r="TBY1177" i="1" s="1"/>
  <c r="TTE1178" i="1"/>
  <c r="TTE1177" i="1" s="1"/>
  <c r="UKK1178" i="1"/>
  <c r="UKK1177" i="1" s="1"/>
  <c r="UMW1178" i="1"/>
  <c r="UMW1177" i="1" s="1"/>
  <c r="VJA1178" i="1"/>
  <c r="VJA1177" i="1" s="1"/>
  <c r="WAG1178" i="1"/>
  <c r="WAG1177" i="1" s="1"/>
  <c r="DLU1178" i="1"/>
  <c r="DLU1177" i="1" s="1"/>
  <c r="EKK1178" i="1"/>
  <c r="EKK1177" i="1" s="1"/>
  <c r="FEC1178" i="1"/>
  <c r="FEC1177" i="1" s="1"/>
  <c r="ERU1178" i="1"/>
  <c r="ERU1177" i="1" s="1"/>
  <c r="RJI1178" i="1"/>
  <c r="RJI1177" i="1" s="1"/>
  <c r="KOS1178" i="1"/>
  <c r="KOS1177" i="1" s="1"/>
  <c r="KRE1178" i="1"/>
  <c r="KRE1177" i="1" s="1"/>
  <c r="KTQ1178" i="1"/>
  <c r="KTQ1177" i="1" s="1"/>
  <c r="KWC1178" i="1"/>
  <c r="KWC1177" i="1" s="1"/>
  <c r="KYO1178" i="1"/>
  <c r="KYO1177" i="1" s="1"/>
  <c r="LBA1178" i="1"/>
  <c r="LBA1177" i="1" s="1"/>
  <c r="LDM1178" i="1"/>
  <c r="LDM1177" i="1" s="1"/>
  <c r="LFY1178" i="1"/>
  <c r="LFY1177" i="1" s="1"/>
  <c r="LIK1178" i="1"/>
  <c r="LIK1177" i="1" s="1"/>
  <c r="LKW1178" i="1"/>
  <c r="LKW1177" i="1" s="1"/>
  <c r="LNI1178" i="1"/>
  <c r="LNI1177" i="1" s="1"/>
  <c r="LPU1178" i="1"/>
  <c r="LPU1177" i="1" s="1"/>
  <c r="LSG1178" i="1"/>
  <c r="LSG1177" i="1" s="1"/>
  <c r="MEO1178" i="1"/>
  <c r="MEO1177" i="1" s="1"/>
  <c r="NNA1178" i="1"/>
  <c r="NNA1177" i="1" s="1"/>
  <c r="OBU1178" i="1"/>
  <c r="OBU1177" i="1" s="1"/>
  <c r="OJE1178" i="1"/>
  <c r="OJE1177" i="1" s="1"/>
  <c r="OQO1178" i="1"/>
  <c r="OQO1177" i="1" s="1"/>
  <c r="OTA1178" i="1"/>
  <c r="OTA1177" i="1" s="1"/>
  <c r="PHU1178" i="1"/>
  <c r="PHU1177" i="1" s="1"/>
  <c r="PMS1178" i="1"/>
  <c r="PMS1177" i="1" s="1"/>
  <c r="PRQ1178" i="1"/>
  <c r="PRQ1177" i="1" s="1"/>
  <c r="QBM1178" i="1"/>
  <c r="QBM1177" i="1" s="1"/>
  <c r="QVE1178" i="1"/>
  <c r="QVE1177" i="1" s="1"/>
  <c r="RAC1178" i="1"/>
  <c r="RAC1177" i="1" s="1"/>
  <c r="RFA1178" i="1"/>
  <c r="RFA1177" i="1" s="1"/>
  <c r="SNM1178" i="1"/>
  <c r="SNM1177" i="1" s="1"/>
  <c r="SSK1178" i="1"/>
  <c r="SSK1177" i="1" s="1"/>
  <c r="SXI1178" i="1"/>
  <c r="SXI1177" i="1" s="1"/>
  <c r="THE1178" i="1"/>
  <c r="THE1177" i="1" s="1"/>
  <c r="TMC1178" i="1"/>
  <c r="TMC1177" i="1" s="1"/>
  <c r="TYK1178" i="1"/>
  <c r="TYK1177" i="1" s="1"/>
  <c r="UFU1178" i="1"/>
  <c r="UFU1177" i="1" s="1"/>
  <c r="UKS1178" i="1"/>
  <c r="UKS1177" i="1" s="1"/>
  <c r="UUO1178" i="1"/>
  <c r="UUO1177" i="1" s="1"/>
  <c r="UZM1178" i="1"/>
  <c r="UZM1177" i="1" s="1"/>
  <c r="VBY1178" i="1"/>
  <c r="VBY1177" i="1" s="1"/>
  <c r="VGW1178" i="1"/>
  <c r="VGW1177" i="1" s="1"/>
  <c r="VTE1178" i="1"/>
  <c r="VTE1177" i="1" s="1"/>
  <c r="VYC1178" i="1"/>
  <c r="VYC1177" i="1" s="1"/>
  <c r="WDA1178" i="1"/>
  <c r="WDA1177" i="1" s="1"/>
  <c r="WHY1178" i="1"/>
  <c r="WHY1177" i="1" s="1"/>
  <c r="WKK1178" i="1"/>
  <c r="WKK1177" i="1" s="1"/>
  <c r="WRU1178" i="1"/>
  <c r="WRU1177" i="1" s="1"/>
  <c r="JXU1178" i="1"/>
  <c r="JXU1177" i="1" s="1"/>
  <c r="KHQ1178" i="1"/>
  <c r="KHQ1177" i="1" s="1"/>
  <c r="KTY1178" i="1"/>
  <c r="KTY1177" i="1" s="1"/>
  <c r="LDU1178" i="1"/>
  <c r="LDU1177" i="1" s="1"/>
  <c r="LNQ1178" i="1"/>
  <c r="LNQ1177" i="1" s="1"/>
  <c r="LZY1178" i="1"/>
  <c r="LZY1177" i="1" s="1"/>
  <c r="MHI1178" i="1"/>
  <c r="MHI1177" i="1" s="1"/>
  <c r="MJU1178" i="1"/>
  <c r="MJU1177" i="1" s="1"/>
  <c r="MMG1178" i="1"/>
  <c r="MMG1177" i="1" s="1"/>
  <c r="MOS1178" i="1"/>
  <c r="MOS1177" i="1" s="1"/>
  <c r="MWC1178" i="1"/>
  <c r="MWC1177" i="1" s="1"/>
  <c r="MYO1178" i="1"/>
  <c r="MYO1177" i="1" s="1"/>
  <c r="NBA1178" i="1"/>
  <c r="NBA1177" i="1" s="1"/>
  <c r="NDM1178" i="1"/>
  <c r="NDM1177" i="1" s="1"/>
  <c r="NFY1178" i="1"/>
  <c r="NFY1177" i="1" s="1"/>
  <c r="NIK1178" i="1"/>
  <c r="NIK1177" i="1" s="1"/>
  <c r="NKW1178" i="1"/>
  <c r="NKW1177" i="1" s="1"/>
  <c r="NNI1178" i="1"/>
  <c r="NNI1177" i="1" s="1"/>
  <c r="NPU1178" i="1"/>
  <c r="NPU1177" i="1" s="1"/>
  <c r="NSG1178" i="1"/>
  <c r="NSG1177" i="1" s="1"/>
  <c r="NUS1178" i="1"/>
  <c r="NUS1177" i="1" s="1"/>
  <c r="NXE1178" i="1"/>
  <c r="NXE1177" i="1" s="1"/>
  <c r="NZQ1178" i="1"/>
  <c r="NZQ1177" i="1" s="1"/>
  <c r="OCC1178" i="1"/>
  <c r="OCC1177" i="1" s="1"/>
  <c r="OEO1178" i="1"/>
  <c r="OEO1177" i="1" s="1"/>
  <c r="OHA1178" i="1"/>
  <c r="OHA1177" i="1" s="1"/>
  <c r="OJM1178" i="1"/>
  <c r="OJM1177" i="1" s="1"/>
  <c r="OLY1178" i="1"/>
  <c r="OLY1177" i="1" s="1"/>
  <c r="OOK1178" i="1"/>
  <c r="OOK1177" i="1" s="1"/>
  <c r="OQW1178" i="1"/>
  <c r="OQW1177" i="1" s="1"/>
  <c r="OTI1178" i="1"/>
  <c r="OTI1177" i="1" s="1"/>
  <c r="OVU1178" i="1"/>
  <c r="OVU1177" i="1" s="1"/>
  <c r="OYG1178" i="1"/>
  <c r="OYG1177" i="1" s="1"/>
  <c r="PAS1178" i="1"/>
  <c r="PAS1177" i="1" s="1"/>
  <c r="PDE1178" i="1"/>
  <c r="PDE1177" i="1" s="1"/>
  <c r="PFQ1178" i="1"/>
  <c r="PFQ1177" i="1" s="1"/>
  <c r="PIC1178" i="1"/>
  <c r="PIC1177" i="1" s="1"/>
  <c r="PKO1178" i="1"/>
  <c r="PKO1177" i="1" s="1"/>
  <c r="PNA1178" i="1"/>
  <c r="PNA1177" i="1" s="1"/>
  <c r="PPM1178" i="1"/>
  <c r="PPM1177" i="1" s="1"/>
  <c r="PRY1178" i="1"/>
  <c r="PRY1177" i="1" s="1"/>
  <c r="PUK1178" i="1"/>
  <c r="PUK1177" i="1" s="1"/>
  <c r="PWW1178" i="1"/>
  <c r="PWW1177" i="1" s="1"/>
  <c r="PZI1178" i="1"/>
  <c r="PZI1177" i="1" s="1"/>
  <c r="QBU1178" i="1"/>
  <c r="QBU1177" i="1" s="1"/>
  <c r="QEG1178" i="1"/>
  <c r="QEG1177" i="1" s="1"/>
  <c r="QGS1178" i="1"/>
  <c r="QGS1177" i="1" s="1"/>
  <c r="QJE1178" i="1"/>
  <c r="QJE1177" i="1" s="1"/>
  <c r="QLQ1178" i="1"/>
  <c r="QLQ1177" i="1" s="1"/>
  <c r="QOC1178" i="1"/>
  <c r="QOC1177" i="1" s="1"/>
  <c r="QQO1178" i="1"/>
  <c r="QQO1177" i="1" s="1"/>
  <c r="QTA1178" i="1"/>
  <c r="QTA1177" i="1" s="1"/>
  <c r="QVM1178" i="1"/>
  <c r="QVM1177" i="1" s="1"/>
  <c r="QXY1178" i="1"/>
  <c r="QXY1177" i="1" s="1"/>
  <c r="RAK1178" i="1"/>
  <c r="RAK1177" i="1" s="1"/>
  <c r="RCW1178" i="1"/>
  <c r="RCW1177" i="1" s="1"/>
  <c r="RFI1178" i="1"/>
  <c r="RFI1177" i="1" s="1"/>
  <c r="RHU1178" i="1"/>
  <c r="RHU1177" i="1" s="1"/>
  <c r="RKG1178" i="1"/>
  <c r="RKG1177" i="1" s="1"/>
  <c r="RMS1178" i="1"/>
  <c r="RMS1177" i="1" s="1"/>
  <c r="RPE1178" i="1"/>
  <c r="RPE1177" i="1" s="1"/>
  <c r="RRQ1178" i="1"/>
  <c r="RRQ1177" i="1" s="1"/>
  <c r="RUC1178" i="1"/>
  <c r="RUC1177" i="1" s="1"/>
  <c r="RWO1178" i="1"/>
  <c r="RWO1177" i="1" s="1"/>
  <c r="RZA1178" i="1"/>
  <c r="RZA1177" i="1" s="1"/>
  <c r="SBM1178" i="1"/>
  <c r="SBM1177" i="1" s="1"/>
  <c r="SDY1178" i="1"/>
  <c r="SDY1177" i="1" s="1"/>
  <c r="SGK1178" i="1"/>
  <c r="SGK1177" i="1" s="1"/>
  <c r="SIW1178" i="1"/>
  <c r="SIW1177" i="1" s="1"/>
  <c r="SLI1178" i="1"/>
  <c r="SLI1177" i="1" s="1"/>
  <c r="SNU1178" i="1"/>
  <c r="SNU1177" i="1" s="1"/>
  <c r="SQG1178" i="1"/>
  <c r="SQG1177" i="1" s="1"/>
  <c r="SSS1178" i="1"/>
  <c r="SSS1177" i="1" s="1"/>
  <c r="SVE1178" i="1"/>
  <c r="SVE1177" i="1" s="1"/>
  <c r="SXQ1178" i="1"/>
  <c r="SXQ1177" i="1" s="1"/>
  <c r="TAC1178" i="1"/>
  <c r="TAC1177" i="1" s="1"/>
  <c r="TCO1178" i="1"/>
  <c r="TCO1177" i="1" s="1"/>
  <c r="TFA1178" i="1"/>
  <c r="TFA1177" i="1" s="1"/>
  <c r="THM1178" i="1"/>
  <c r="THM1177" i="1" s="1"/>
  <c r="TJY1178" i="1"/>
  <c r="TJY1177" i="1" s="1"/>
  <c r="TMK1178" i="1"/>
  <c r="TMK1177" i="1" s="1"/>
  <c r="TOW1178" i="1"/>
  <c r="TOW1177" i="1" s="1"/>
  <c r="TRI1178" i="1"/>
  <c r="TRI1177" i="1" s="1"/>
  <c r="JSW1178" i="1"/>
  <c r="JSW1177" i="1" s="1"/>
  <c r="KAG1178" i="1"/>
  <c r="KAG1177" i="1" s="1"/>
  <c r="KFE1178" i="1"/>
  <c r="KFE1177" i="1" s="1"/>
  <c r="KMO1178" i="1"/>
  <c r="KMO1177" i="1" s="1"/>
  <c r="KRM1178" i="1"/>
  <c r="KRM1177" i="1" s="1"/>
  <c r="KYW1178" i="1"/>
  <c r="KYW1177" i="1" s="1"/>
  <c r="LGG1178" i="1"/>
  <c r="LGG1177" i="1" s="1"/>
  <c r="LLE1178" i="1"/>
  <c r="LLE1177" i="1" s="1"/>
  <c r="LSO1178" i="1"/>
  <c r="LSO1177" i="1" s="1"/>
  <c r="LVA1178" i="1"/>
  <c r="LVA1177" i="1" s="1"/>
  <c r="MCK1178" i="1"/>
  <c r="MCK1177" i="1" s="1"/>
  <c r="MTQ1178" i="1"/>
  <c r="MTQ1177" i="1" s="1"/>
  <c r="JVI1178" i="1"/>
  <c r="JVI1177" i="1" s="1"/>
  <c r="KCS1178" i="1"/>
  <c r="KCS1177" i="1" s="1"/>
  <c r="KKC1178" i="1"/>
  <c r="KKC1177" i="1" s="1"/>
  <c r="KPA1178" i="1"/>
  <c r="KPA1177" i="1" s="1"/>
  <c r="KWK1178" i="1"/>
  <c r="KWK1177" i="1" s="1"/>
  <c r="LBI1178" i="1"/>
  <c r="LBI1177" i="1" s="1"/>
  <c r="LIS1178" i="1"/>
  <c r="LIS1177" i="1" s="1"/>
  <c r="LQC1178" i="1"/>
  <c r="LQC1177" i="1" s="1"/>
  <c r="LXM1178" i="1"/>
  <c r="LXM1177" i="1" s="1"/>
  <c r="MEW1178" i="1"/>
  <c r="MEW1177" i="1" s="1"/>
  <c r="MRE1178" i="1"/>
  <c r="MRE1177" i="1" s="1"/>
  <c r="ODQ1178" i="1"/>
  <c r="ODQ1177" i="1" s="1"/>
  <c r="PYK1178" i="1"/>
  <c r="PYK1177" i="1" s="1"/>
  <c r="QUO1178" i="1"/>
  <c r="QUO1177" i="1" s="1"/>
  <c r="RTE1178" i="1"/>
  <c r="RTE1177" i="1" s="1"/>
  <c r="TQK1178" i="1"/>
  <c r="TQK1177" i="1" s="1"/>
  <c r="TSW1178" i="1"/>
  <c r="TSW1177" i="1" s="1"/>
  <c r="TVI1178" i="1"/>
  <c r="TVI1177" i="1" s="1"/>
  <c r="TXU1178" i="1"/>
  <c r="TXU1177" i="1" s="1"/>
  <c r="UAG1178" i="1"/>
  <c r="UAG1177" i="1" s="1"/>
  <c r="UCS1178" i="1"/>
  <c r="UCS1177" i="1" s="1"/>
  <c r="UFE1178" i="1"/>
  <c r="UFE1177" i="1" s="1"/>
  <c r="UKC1178" i="1"/>
  <c r="UKC1177" i="1" s="1"/>
  <c r="UMO1178" i="1"/>
  <c r="UMO1177" i="1" s="1"/>
  <c r="UPA1178" i="1"/>
  <c r="UPA1177" i="1" s="1"/>
  <c r="URM1178" i="1"/>
  <c r="URM1177" i="1" s="1"/>
  <c r="UTY1178" i="1"/>
  <c r="UTY1177" i="1" s="1"/>
  <c r="UWK1178" i="1"/>
  <c r="UWK1177" i="1" s="1"/>
  <c r="UYW1178" i="1"/>
  <c r="UYW1177" i="1" s="1"/>
  <c r="VBI1178" i="1"/>
  <c r="VBI1177" i="1" s="1"/>
  <c r="VGG1178" i="1"/>
  <c r="VGG1177" i="1" s="1"/>
  <c r="VIS1178" i="1"/>
  <c r="VIS1177" i="1" s="1"/>
  <c r="VLE1178" i="1"/>
  <c r="VLE1177" i="1" s="1"/>
  <c r="VNQ1178" i="1"/>
  <c r="VNQ1177" i="1" s="1"/>
  <c r="VQC1178" i="1"/>
  <c r="VQC1177" i="1" s="1"/>
  <c r="VSO1178" i="1"/>
  <c r="VSO1177" i="1" s="1"/>
  <c r="VVA1178" i="1"/>
  <c r="VVA1177" i="1" s="1"/>
  <c r="VXM1178" i="1"/>
  <c r="VXM1177" i="1" s="1"/>
  <c r="VZY1178" i="1"/>
  <c r="VZY1177" i="1" s="1"/>
  <c r="WCK1178" i="1"/>
  <c r="WCK1177" i="1" s="1"/>
  <c r="WEW1178" i="1"/>
  <c r="WEW1177" i="1" s="1"/>
  <c r="WHI1178" i="1"/>
  <c r="WHI1177" i="1" s="1"/>
  <c r="WJU1178" i="1"/>
  <c r="WJU1177" i="1" s="1"/>
  <c r="WMG1178" i="1"/>
  <c r="WMG1177" i="1" s="1"/>
  <c r="WOS1178" i="1"/>
  <c r="WOS1177" i="1" s="1"/>
  <c r="WRE1178" i="1"/>
  <c r="WRE1177" i="1" s="1"/>
  <c r="WTQ1178" i="1"/>
  <c r="WTQ1177" i="1" s="1"/>
  <c r="TTU1178" i="1"/>
  <c r="TTU1177" i="1" s="1"/>
  <c r="TWG1178" i="1"/>
  <c r="TWG1177" i="1" s="1"/>
  <c r="TYS1178" i="1"/>
  <c r="TYS1177" i="1" s="1"/>
  <c r="UBE1178" i="1"/>
  <c r="UBE1177" i="1" s="1"/>
  <c r="UDQ1178" i="1"/>
  <c r="UDQ1177" i="1" s="1"/>
  <c r="UGC1178" i="1"/>
  <c r="UGC1177" i="1" s="1"/>
  <c r="UIO1178" i="1"/>
  <c r="UIO1177" i="1" s="1"/>
  <c r="ULA1178" i="1"/>
  <c r="ULA1177" i="1" s="1"/>
  <c r="UNM1178" i="1"/>
  <c r="UNM1177" i="1" s="1"/>
  <c r="UPY1178" i="1"/>
  <c r="UPY1177" i="1" s="1"/>
  <c r="USK1178" i="1"/>
  <c r="USK1177" i="1" s="1"/>
  <c r="UUW1178" i="1"/>
  <c r="UUW1177" i="1" s="1"/>
  <c r="UXI1178" i="1"/>
  <c r="UXI1177" i="1" s="1"/>
  <c r="UZU1178" i="1"/>
  <c r="UZU1177" i="1" s="1"/>
  <c r="VCG1178" i="1"/>
  <c r="VCG1177" i="1" s="1"/>
  <c r="VES1178" i="1"/>
  <c r="VES1177" i="1" s="1"/>
  <c r="VHE1178" i="1"/>
  <c r="VHE1177" i="1" s="1"/>
  <c r="VJQ1178" i="1"/>
  <c r="VJQ1177" i="1" s="1"/>
  <c r="VMC1178" i="1"/>
  <c r="VMC1177" i="1" s="1"/>
  <c r="VOO1178" i="1"/>
  <c r="VOO1177" i="1" s="1"/>
  <c r="VRA1178" i="1"/>
  <c r="VRA1177" i="1" s="1"/>
  <c r="VTM1178" i="1"/>
  <c r="VTM1177" i="1" s="1"/>
  <c r="VVY1178" i="1"/>
  <c r="VVY1177" i="1" s="1"/>
  <c r="VYK1178" i="1"/>
  <c r="VYK1177" i="1" s="1"/>
  <c r="WAW1178" i="1"/>
  <c r="WAW1177" i="1" s="1"/>
  <c r="WDI1178" i="1"/>
  <c r="WDI1177" i="1" s="1"/>
  <c r="WFU1178" i="1"/>
  <c r="WFU1177" i="1" s="1"/>
  <c r="WIG1178" i="1"/>
  <c r="WIG1177" i="1" s="1"/>
  <c r="WKS1178" i="1"/>
  <c r="WKS1177" i="1" s="1"/>
  <c r="WNE1178" i="1"/>
  <c r="WNE1177" i="1" s="1"/>
  <c r="WPQ1178" i="1"/>
  <c r="WPQ1177" i="1" s="1"/>
  <c r="WSC1178" i="1"/>
  <c r="WSC1177" i="1" s="1"/>
  <c r="WUO1178" i="1"/>
  <c r="WUO1177" i="1" s="1"/>
  <c r="WXA1178" i="1"/>
  <c r="WXA1177" i="1" s="1"/>
  <c r="WZM1178" i="1"/>
  <c r="WZM1177" i="1" s="1"/>
  <c r="XBY1178" i="1"/>
  <c r="XBY1177" i="1" s="1"/>
  <c r="DOG1178" i="1"/>
  <c r="DOG1177" i="1" s="1"/>
  <c r="DQS1178" i="1"/>
  <c r="DQS1177" i="1" s="1"/>
  <c r="DTE1178" i="1"/>
  <c r="DTE1177" i="1" s="1"/>
  <c r="DVQ1178" i="1"/>
  <c r="DVQ1177" i="1" s="1"/>
  <c r="EAO1178" i="1"/>
  <c r="EAO1177" i="1" s="1"/>
  <c r="EDA1178" i="1"/>
  <c r="EDA1177" i="1" s="1"/>
  <c r="EFM1178" i="1"/>
  <c r="EFM1177" i="1" s="1"/>
  <c r="EHY1178" i="1"/>
  <c r="EHY1177" i="1" s="1"/>
  <c r="EMW1178" i="1"/>
  <c r="EMW1177" i="1" s="1"/>
  <c r="EPI1178" i="1"/>
  <c r="EPI1177" i="1" s="1"/>
  <c r="EUG1178" i="1"/>
  <c r="EUG1177" i="1" s="1"/>
  <c r="EWS1178" i="1"/>
  <c r="EWS1177" i="1" s="1"/>
  <c r="EZE1178" i="1"/>
  <c r="EZE1177" i="1" s="1"/>
  <c r="FBQ1178" i="1"/>
  <c r="FBQ1177" i="1" s="1"/>
  <c r="FJA1178" i="1"/>
  <c r="FJA1177" i="1" s="1"/>
  <c r="FLM1178" i="1"/>
  <c r="FLM1177" i="1" s="1"/>
  <c r="FNY1178" i="1"/>
  <c r="FNY1177" i="1" s="1"/>
  <c r="FQK1178" i="1"/>
  <c r="FQK1177" i="1" s="1"/>
  <c r="FVI1178" i="1"/>
  <c r="FVI1177" i="1" s="1"/>
  <c r="FXU1178" i="1"/>
  <c r="FXU1177" i="1" s="1"/>
  <c r="GAG1178" i="1"/>
  <c r="GAG1177" i="1" s="1"/>
  <c r="GCS1178" i="1"/>
  <c r="GCS1177" i="1" s="1"/>
  <c r="GKC1178" i="1"/>
  <c r="GKC1177" i="1" s="1"/>
  <c r="GMO1178" i="1"/>
  <c r="GMO1177" i="1" s="1"/>
  <c r="GPA1178" i="1"/>
  <c r="GPA1177" i="1" s="1"/>
  <c r="GRM1178" i="1"/>
  <c r="GRM1177" i="1" s="1"/>
  <c r="GTY1178" i="1"/>
  <c r="GTY1177" i="1" s="1"/>
  <c r="GWK1178" i="1"/>
  <c r="GWK1177" i="1" s="1"/>
  <c r="HBI1178" i="1"/>
  <c r="HBI1177" i="1" s="1"/>
  <c r="HDU1178" i="1"/>
  <c r="HDU1177" i="1" s="1"/>
  <c r="HGG1178" i="1"/>
  <c r="HGG1177" i="1" s="1"/>
  <c r="HIS1178" i="1"/>
  <c r="HIS1177" i="1" s="1"/>
  <c r="HLE1178" i="1"/>
  <c r="HLE1177" i="1" s="1"/>
  <c r="HNQ1178" i="1"/>
  <c r="HNQ1177" i="1" s="1"/>
  <c r="HSO1178" i="1"/>
  <c r="HSO1177" i="1" s="1"/>
  <c r="HVA1178" i="1"/>
  <c r="HVA1177" i="1" s="1"/>
  <c r="HXM1178" i="1"/>
  <c r="HXM1177" i="1" s="1"/>
  <c r="HZY1178" i="1"/>
  <c r="HZY1177" i="1" s="1"/>
  <c r="ICK1178" i="1"/>
  <c r="ICK1177" i="1" s="1"/>
  <c r="IEW1178" i="1"/>
  <c r="IEW1177" i="1" s="1"/>
  <c r="IJU1178" i="1"/>
  <c r="IJU1177" i="1" s="1"/>
  <c r="IMG1178" i="1"/>
  <c r="IMG1177" i="1" s="1"/>
  <c r="IOS1178" i="1"/>
  <c r="IOS1177" i="1" s="1"/>
  <c r="ITQ1178" i="1"/>
  <c r="ITQ1177" i="1" s="1"/>
  <c r="IWC1178" i="1"/>
  <c r="IWC1177" i="1" s="1"/>
  <c r="IYO1178" i="1"/>
  <c r="IYO1177" i="1" s="1"/>
  <c r="JBA1178" i="1"/>
  <c r="JBA1177" i="1" s="1"/>
  <c r="JDM1178" i="1"/>
  <c r="JDM1177" i="1" s="1"/>
  <c r="JFY1178" i="1"/>
  <c r="JFY1177" i="1" s="1"/>
  <c r="JIK1178" i="1"/>
  <c r="JIK1177" i="1" s="1"/>
  <c r="JNI1178" i="1"/>
  <c r="JNI1177" i="1" s="1"/>
  <c r="JSG1178" i="1"/>
  <c r="JSG1177" i="1" s="1"/>
  <c r="JUS1178" i="1"/>
  <c r="JUS1177" i="1" s="1"/>
  <c r="KCC1178" i="1"/>
  <c r="KCC1177" i="1" s="1"/>
  <c r="KEO1178" i="1"/>
  <c r="KEO1177" i="1" s="1"/>
  <c r="KHA1178" i="1"/>
  <c r="KHA1177" i="1" s="1"/>
  <c r="KOK1178" i="1"/>
  <c r="KOK1177" i="1" s="1"/>
  <c r="KQW1178" i="1"/>
  <c r="KQW1177" i="1" s="1"/>
  <c r="KYG1178" i="1"/>
  <c r="KYG1177" i="1" s="1"/>
  <c r="LAS1178" i="1"/>
  <c r="LAS1177" i="1" s="1"/>
  <c r="LDE1178" i="1"/>
  <c r="LDE1177" i="1" s="1"/>
  <c r="LIC1178" i="1"/>
  <c r="LIC1177" i="1" s="1"/>
  <c r="LPM1178" i="1"/>
  <c r="LPM1177" i="1" s="1"/>
  <c r="LRY1178" i="1"/>
  <c r="LRY1177" i="1" s="1"/>
  <c r="LUK1178" i="1"/>
  <c r="LUK1177" i="1" s="1"/>
  <c r="LWW1178" i="1"/>
  <c r="LWW1177" i="1" s="1"/>
  <c r="LZI1178" i="1"/>
  <c r="LZI1177" i="1" s="1"/>
  <c r="MBU1178" i="1"/>
  <c r="MBU1177" i="1" s="1"/>
  <c r="MEG1178" i="1"/>
  <c r="MEG1177" i="1" s="1"/>
  <c r="MJE1178" i="1"/>
  <c r="MJE1177" i="1" s="1"/>
  <c r="MLQ1178" i="1"/>
  <c r="MLQ1177" i="1" s="1"/>
  <c r="MOC1178" i="1"/>
  <c r="MOC1177" i="1" s="1"/>
  <c r="MTA1178" i="1"/>
  <c r="MTA1177" i="1" s="1"/>
  <c r="MVM1178" i="1"/>
  <c r="MVM1177" i="1" s="1"/>
  <c r="MXY1178" i="1"/>
  <c r="MXY1177" i="1" s="1"/>
  <c r="NAK1178" i="1"/>
  <c r="NAK1177" i="1" s="1"/>
  <c r="NZI1178" i="1"/>
  <c r="NZI1177" i="1" s="1"/>
  <c r="NCW1178" i="1"/>
  <c r="NCW1177" i="1" s="1"/>
  <c r="NFI1178" i="1"/>
  <c r="NFI1177" i="1" s="1"/>
  <c r="NHU1178" i="1"/>
  <c r="NHU1177" i="1" s="1"/>
  <c r="NKG1178" i="1"/>
  <c r="NKG1177" i="1" s="1"/>
  <c r="NPE1178" i="1"/>
  <c r="NPE1177" i="1" s="1"/>
  <c r="NRQ1178" i="1"/>
  <c r="NRQ1177" i="1" s="1"/>
  <c r="NUC1178" i="1"/>
  <c r="NUC1177" i="1" s="1"/>
  <c r="NZA1178" i="1"/>
  <c r="NZA1177" i="1" s="1"/>
  <c r="OBM1178" i="1"/>
  <c r="OBM1177" i="1" s="1"/>
  <c r="ODY1178" i="1"/>
  <c r="ODY1177" i="1" s="1"/>
  <c r="OGK1178" i="1"/>
  <c r="OGK1177" i="1" s="1"/>
  <c r="OIW1178" i="1"/>
  <c r="OIW1177" i="1" s="1"/>
  <c r="OLI1178" i="1"/>
  <c r="OLI1177" i="1" s="1"/>
  <c r="OQG1178" i="1"/>
  <c r="OQG1177" i="1" s="1"/>
  <c r="OSS1178" i="1"/>
  <c r="OSS1177" i="1" s="1"/>
  <c r="OVE1178" i="1"/>
  <c r="OVE1177" i="1" s="1"/>
  <c r="OXQ1178" i="1"/>
  <c r="OXQ1177" i="1" s="1"/>
  <c r="PAC1178" i="1"/>
  <c r="PAC1177" i="1" s="1"/>
  <c r="PCO1178" i="1"/>
  <c r="PCO1177" i="1" s="1"/>
  <c r="PHM1178" i="1"/>
  <c r="PHM1177" i="1" s="1"/>
  <c r="PJY1178" i="1"/>
  <c r="PJY1177" i="1" s="1"/>
  <c r="PMK1178" i="1"/>
  <c r="PMK1177" i="1" s="1"/>
  <c r="POW1178" i="1"/>
  <c r="POW1177" i="1" s="1"/>
  <c r="PRI1178" i="1"/>
  <c r="PRI1177" i="1" s="1"/>
  <c r="PTU1178" i="1"/>
  <c r="PTU1177" i="1" s="1"/>
  <c r="PWG1178" i="1"/>
  <c r="PWG1177" i="1" s="1"/>
  <c r="PYS1178" i="1"/>
  <c r="PYS1177" i="1" s="1"/>
  <c r="QBE1178" i="1"/>
  <c r="QBE1177" i="1" s="1"/>
  <c r="QDQ1178" i="1"/>
  <c r="QDQ1177" i="1" s="1"/>
  <c r="QGC1178" i="1"/>
  <c r="QGC1177" i="1" s="1"/>
  <c r="QLA1178" i="1"/>
  <c r="QLA1177" i="1" s="1"/>
  <c r="QPY1178" i="1"/>
  <c r="QPY1177" i="1" s="1"/>
  <c r="QSK1178" i="1"/>
  <c r="QSK1177" i="1" s="1"/>
  <c r="QUW1178" i="1"/>
  <c r="QUW1177" i="1" s="1"/>
  <c r="QXI1178" i="1"/>
  <c r="QXI1177" i="1" s="1"/>
  <c r="QZU1178" i="1"/>
  <c r="QZU1177" i="1" s="1"/>
  <c r="RCG1178" i="1"/>
  <c r="RCG1177" i="1" s="1"/>
  <c r="RES1178" i="1"/>
  <c r="RES1177" i="1" s="1"/>
  <c r="RHE1178" i="1"/>
  <c r="RHE1177" i="1" s="1"/>
  <c r="RJQ1178" i="1"/>
  <c r="RJQ1177" i="1" s="1"/>
  <c r="RMC1178" i="1"/>
  <c r="RMC1177" i="1" s="1"/>
  <c r="ROO1178" i="1"/>
  <c r="ROO1177" i="1" s="1"/>
  <c r="RTM1178" i="1"/>
  <c r="RTM1177" i="1" s="1"/>
  <c r="RVY1178" i="1"/>
  <c r="RVY1177" i="1" s="1"/>
  <c r="RYK1178" i="1"/>
  <c r="RYK1177" i="1" s="1"/>
  <c r="SDI1178" i="1"/>
  <c r="SDI1177" i="1" s="1"/>
  <c r="SFU1178" i="1"/>
  <c r="SFU1177" i="1" s="1"/>
  <c r="SIG1178" i="1"/>
  <c r="SIG1177" i="1" s="1"/>
  <c r="SKS1178" i="1"/>
  <c r="SKS1177" i="1" s="1"/>
  <c r="SNE1178" i="1"/>
  <c r="SNE1177" i="1" s="1"/>
  <c r="SPQ1178" i="1"/>
  <c r="SPQ1177" i="1" s="1"/>
  <c r="SSC1178" i="1"/>
  <c r="SSC1177" i="1" s="1"/>
  <c r="SUO1178" i="1"/>
  <c r="SUO1177" i="1" s="1"/>
  <c r="SXA1178" i="1"/>
  <c r="SXA1177" i="1" s="1"/>
  <c r="SZM1178" i="1"/>
  <c r="SZM1177" i="1" s="1"/>
  <c r="TGW1178" i="1"/>
  <c r="TGW1177" i="1" s="1"/>
  <c r="TJI1178" i="1"/>
  <c r="TJI1177" i="1" s="1"/>
  <c r="TOG1178" i="1"/>
  <c r="TOG1177" i="1" s="1"/>
  <c r="TQS1178" i="1"/>
  <c r="TQS1177" i="1" s="1"/>
  <c r="TVQ1178" i="1"/>
  <c r="TVQ1177" i="1" s="1"/>
  <c r="TYC1178" i="1"/>
  <c r="TYC1177" i="1" s="1"/>
  <c r="UDA1178" i="1"/>
  <c r="UDA1177" i="1" s="1"/>
  <c r="UFM1178" i="1"/>
  <c r="UFM1177" i="1" s="1"/>
  <c r="UHY1178" i="1"/>
  <c r="UHY1177" i="1" s="1"/>
  <c r="UPI1178" i="1"/>
  <c r="UPI1177" i="1" s="1"/>
  <c r="UUG1178" i="1"/>
  <c r="UUG1177" i="1" s="1"/>
  <c r="UWS1178" i="1"/>
  <c r="UWS1177" i="1" s="1"/>
  <c r="UZE1178" i="1"/>
  <c r="UZE1177" i="1" s="1"/>
  <c r="VBQ1178" i="1"/>
  <c r="VBQ1177" i="1" s="1"/>
  <c r="VGO1178" i="1"/>
  <c r="VGO1177" i="1" s="1"/>
  <c r="VLM1178" i="1"/>
  <c r="VLM1177" i="1" s="1"/>
  <c r="VNY1178" i="1"/>
  <c r="VNY1177" i="1" s="1"/>
  <c r="VQK1178" i="1"/>
  <c r="VQK1177" i="1" s="1"/>
  <c r="VVI1178" i="1"/>
  <c r="VVI1177" i="1" s="1"/>
  <c r="VXU1178" i="1"/>
  <c r="VXU1177" i="1" s="1"/>
  <c r="WCS1178" i="1"/>
  <c r="WCS1177" i="1" s="1"/>
  <c r="WHQ1178" i="1"/>
  <c r="WHQ1177" i="1" s="1"/>
  <c r="WKC1178" i="1"/>
  <c r="WKC1177" i="1" s="1"/>
  <c r="WMO1178" i="1"/>
  <c r="WMO1177" i="1" s="1"/>
  <c r="WPA1178" i="1"/>
  <c r="WPA1177" i="1" s="1"/>
  <c r="WRM1178" i="1"/>
  <c r="WRM1177" i="1" s="1"/>
  <c r="WTY1178" i="1"/>
  <c r="WTY1177" i="1" s="1"/>
  <c r="WWK1178" i="1"/>
  <c r="WWK1177" i="1" s="1"/>
  <c r="WYW1178" i="1"/>
  <c r="WYW1177" i="1" s="1"/>
  <c r="XBI1178" i="1"/>
  <c r="XBI1177" i="1" s="1"/>
  <c r="DYC1178" i="1"/>
  <c r="DYC1177" i="1" s="1"/>
  <c r="FGO1178" i="1"/>
  <c r="FGO1177" i="1" s="1"/>
  <c r="FSW1178" i="1"/>
  <c r="FSW1177" i="1" s="1"/>
  <c r="GYW1178" i="1"/>
  <c r="GYW1177" i="1" s="1"/>
  <c r="IHI1178" i="1"/>
  <c r="IHI1177" i="1" s="1"/>
  <c r="IRE1178" i="1"/>
  <c r="IRE1177" i="1" s="1"/>
  <c r="JKW1178" i="1"/>
  <c r="JKW1177" i="1" s="1"/>
  <c r="JPU1178" i="1"/>
  <c r="JPU1177" i="1" s="1"/>
  <c r="KLY1178" i="1"/>
  <c r="KLY1177" i="1" s="1"/>
  <c r="KTI1178" i="1"/>
  <c r="KTI1177" i="1" s="1"/>
  <c r="LNA1178" i="1"/>
  <c r="LNA1177" i="1" s="1"/>
  <c r="MQO1178" i="1"/>
  <c r="MQO1177" i="1" s="1"/>
  <c r="NWO1178" i="1"/>
  <c r="NWO1177" i="1" s="1"/>
  <c r="LWO1178" i="1"/>
  <c r="LWO1177" i="1" s="1"/>
  <c r="NCO1178" i="1"/>
  <c r="NCO1177" i="1" s="1"/>
  <c r="QDI1178" i="1"/>
  <c r="QDI1177" i="1" s="1"/>
  <c r="QKS1178" i="1"/>
  <c r="QKS1177" i="1" s="1"/>
  <c r="RBY1178" i="1"/>
  <c r="RBY1177" i="1" s="1"/>
  <c r="SDA1178" i="1"/>
  <c r="SDA1177" i="1" s="1"/>
  <c r="SMW1178" i="1"/>
  <c r="SMW1177" i="1" s="1"/>
  <c r="LUS1178" i="1"/>
  <c r="LUS1177" i="1" s="1"/>
  <c r="LXE1178" i="1"/>
  <c r="LXE1177" i="1" s="1"/>
  <c r="LZQ1178" i="1"/>
  <c r="LZQ1177" i="1" s="1"/>
  <c r="MCC1178" i="1"/>
  <c r="MCC1177" i="1" s="1"/>
  <c r="MHA1178" i="1"/>
  <c r="MHA1177" i="1" s="1"/>
  <c r="MJM1178" i="1"/>
  <c r="MJM1177" i="1" s="1"/>
  <c r="MLY1178" i="1"/>
  <c r="MLY1177" i="1" s="1"/>
  <c r="MOK1178" i="1"/>
  <c r="MOK1177" i="1" s="1"/>
  <c r="MQW1178" i="1"/>
  <c r="MQW1177" i="1" s="1"/>
  <c r="MTI1178" i="1"/>
  <c r="MTI1177" i="1" s="1"/>
  <c r="MVU1178" i="1"/>
  <c r="MVU1177" i="1" s="1"/>
  <c r="MYG1178" i="1"/>
  <c r="MYG1177" i="1" s="1"/>
  <c r="NAS1178" i="1"/>
  <c r="NAS1177" i="1" s="1"/>
  <c r="NDE1178" i="1"/>
  <c r="NDE1177" i="1" s="1"/>
  <c r="NFQ1178" i="1"/>
  <c r="NFQ1177" i="1" s="1"/>
  <c r="NIC1178" i="1"/>
  <c r="NIC1177" i="1" s="1"/>
  <c r="NKO1178" i="1"/>
  <c r="NKO1177" i="1" s="1"/>
  <c r="NPM1178" i="1"/>
  <c r="NPM1177" i="1" s="1"/>
  <c r="NRY1178" i="1"/>
  <c r="NRY1177" i="1" s="1"/>
  <c r="NUK1178" i="1"/>
  <c r="NUK1177" i="1" s="1"/>
  <c r="NWW1178" i="1"/>
  <c r="NWW1177" i="1" s="1"/>
  <c r="OEG1178" i="1"/>
  <c r="OEG1177" i="1" s="1"/>
  <c r="OGS1178" i="1"/>
  <c r="OGS1177" i="1" s="1"/>
  <c r="OLQ1178" i="1"/>
  <c r="OLQ1177" i="1" s="1"/>
  <c r="OOC1178" i="1"/>
  <c r="OOC1177" i="1" s="1"/>
  <c r="OVM1178" i="1"/>
  <c r="OVM1177" i="1" s="1"/>
  <c r="OXY1178" i="1"/>
  <c r="OXY1177" i="1" s="1"/>
  <c r="PAK1178" i="1"/>
  <c r="PAK1177" i="1" s="1"/>
  <c r="PCW1178" i="1"/>
  <c r="PCW1177" i="1" s="1"/>
  <c r="PFI1178" i="1"/>
  <c r="PFI1177" i="1" s="1"/>
  <c r="PKG1178" i="1"/>
  <c r="PKG1177" i="1" s="1"/>
  <c r="PPE1178" i="1"/>
  <c r="PPE1177" i="1" s="1"/>
  <c r="PUC1178" i="1"/>
  <c r="PUC1177" i="1" s="1"/>
  <c r="PWO1178" i="1"/>
  <c r="PWO1177" i="1" s="1"/>
  <c r="PZA1178" i="1"/>
  <c r="PZA1177" i="1" s="1"/>
  <c r="QDY1178" i="1"/>
  <c r="QDY1177" i="1" s="1"/>
  <c r="QGK1178" i="1"/>
  <c r="QGK1177" i="1" s="1"/>
  <c r="QIW1178" i="1"/>
  <c r="QIW1177" i="1" s="1"/>
  <c r="QLI1178" i="1"/>
  <c r="QLI1177" i="1" s="1"/>
  <c r="QNU1178" i="1"/>
  <c r="QNU1177" i="1" s="1"/>
  <c r="QQG1178" i="1"/>
  <c r="QQG1177" i="1" s="1"/>
  <c r="QSS1178" i="1"/>
  <c r="QSS1177" i="1" s="1"/>
  <c r="QXQ1178" i="1"/>
  <c r="QXQ1177" i="1" s="1"/>
  <c r="RCO1178" i="1"/>
  <c r="RCO1177" i="1" s="1"/>
  <c r="RHM1178" i="1"/>
  <c r="RHM1177" i="1" s="1"/>
  <c r="RJY1178" i="1"/>
  <c r="RJY1177" i="1" s="1"/>
  <c r="RMK1178" i="1"/>
  <c r="RMK1177" i="1" s="1"/>
  <c r="ROW1178" i="1"/>
  <c r="ROW1177" i="1" s="1"/>
  <c r="RRI1178" i="1"/>
  <c r="RRI1177" i="1" s="1"/>
  <c r="RTU1178" i="1"/>
  <c r="RTU1177" i="1" s="1"/>
  <c r="RWG1178" i="1"/>
  <c r="RWG1177" i="1" s="1"/>
  <c r="RYS1178" i="1"/>
  <c r="RYS1177" i="1" s="1"/>
  <c r="SBE1178" i="1"/>
  <c r="SBE1177" i="1" s="1"/>
  <c r="SDQ1178" i="1"/>
  <c r="SDQ1177" i="1" s="1"/>
  <c r="SGC1178" i="1"/>
  <c r="SGC1177" i="1" s="1"/>
  <c r="SIO1178" i="1"/>
  <c r="SIO1177" i="1" s="1"/>
  <c r="QIO1178" i="1"/>
  <c r="QIO1177" i="1" s="1"/>
  <c r="QNM1178" i="1"/>
  <c r="QNM1177" i="1" s="1"/>
  <c r="TEK1178" i="1"/>
  <c r="TEK1177" i="1" s="1"/>
  <c r="TLU1178" i="1"/>
  <c r="TLU1177" i="1" s="1"/>
  <c r="UAO1178" i="1"/>
  <c r="UAO1177" i="1" s="1"/>
  <c r="VSW1178" i="1"/>
  <c r="VSW1177" i="1" s="1"/>
  <c r="SLA1178" i="1"/>
  <c r="SLA1177" i="1" s="1"/>
  <c r="SPY1178" i="1"/>
  <c r="SPY1177" i="1" s="1"/>
  <c r="SUW1178" i="1"/>
  <c r="SUW1177" i="1" s="1"/>
  <c r="SZU1178" i="1"/>
  <c r="SZU1177" i="1" s="1"/>
  <c r="TCG1178" i="1"/>
  <c r="TCG1177" i="1" s="1"/>
  <c r="TES1178" i="1"/>
  <c r="TES1177" i="1" s="1"/>
  <c r="TJQ1178" i="1"/>
  <c r="TJQ1177" i="1" s="1"/>
  <c r="TOO1178" i="1"/>
  <c r="TOO1177" i="1" s="1"/>
  <c r="TRA1178" i="1"/>
  <c r="TRA1177" i="1" s="1"/>
  <c r="TTM1178" i="1"/>
  <c r="TTM1177" i="1" s="1"/>
  <c r="TVY1178" i="1"/>
  <c r="TVY1177" i="1" s="1"/>
  <c r="UAW1178" i="1"/>
  <c r="UAW1177" i="1" s="1"/>
  <c r="UDI1178" i="1"/>
  <c r="UDI1177" i="1" s="1"/>
  <c r="UIG1178" i="1"/>
  <c r="UIG1177" i="1" s="1"/>
  <c r="UNE1178" i="1"/>
  <c r="UNE1177" i="1" s="1"/>
  <c r="UPQ1178" i="1"/>
  <c r="UPQ1177" i="1" s="1"/>
  <c r="USC1178" i="1"/>
  <c r="USC1177" i="1" s="1"/>
  <c r="UXA1178" i="1"/>
  <c r="UXA1177" i="1" s="1"/>
  <c r="VEK1178" i="1"/>
  <c r="VEK1177" i="1" s="1"/>
  <c r="VJI1178" i="1"/>
  <c r="VJI1177" i="1" s="1"/>
  <c r="VLU1178" i="1"/>
  <c r="VLU1177" i="1" s="1"/>
  <c r="VOG1178" i="1"/>
  <c r="VOG1177" i="1" s="1"/>
  <c r="VQS1178" i="1"/>
  <c r="VQS1177" i="1" s="1"/>
  <c r="VVQ1178" i="1"/>
  <c r="VVQ1177" i="1" s="1"/>
  <c r="WAO1178" i="1"/>
  <c r="WAO1177" i="1" s="1"/>
  <c r="WFM1178" i="1"/>
  <c r="WFM1177" i="1" s="1"/>
  <c r="WMW1178" i="1"/>
  <c r="WMW1177" i="1" s="1"/>
  <c r="WPI1178" i="1"/>
  <c r="WPI1177" i="1" s="1"/>
  <c r="WUG1178" i="1"/>
  <c r="WUG1177" i="1" s="1"/>
  <c r="WWS1178" i="1"/>
  <c r="WWS1177" i="1" s="1"/>
  <c r="XBQ1178" i="1"/>
  <c r="XBQ1177" i="1" s="1"/>
  <c r="EOK1178" i="1"/>
  <c r="EOK1177" i="1" s="1"/>
  <c r="GBU1178" i="1"/>
  <c r="GBU1177" i="1" s="1"/>
  <c r="GQO1178" i="1"/>
  <c r="GQO1177" i="1" s="1"/>
  <c r="HPE1178" i="1"/>
  <c r="HPE1177" i="1" s="1"/>
  <c r="JCO1178" i="1"/>
  <c r="JCO1177" i="1" s="1"/>
  <c r="NVQ1178" i="1"/>
  <c r="NVQ1177" i="1" s="1"/>
  <c r="DSO1178" i="1"/>
  <c r="DSO1177" i="1" s="1"/>
  <c r="DLM1178" i="1"/>
  <c r="DLM1177" i="1" s="1"/>
  <c r="DNY1178" i="1"/>
  <c r="DNY1177" i="1" s="1"/>
  <c r="DSW1178" i="1"/>
  <c r="DSW1177" i="1" s="1"/>
  <c r="DXU1178" i="1"/>
  <c r="DXU1177" i="1" s="1"/>
  <c r="ECS1178" i="1"/>
  <c r="ECS1177" i="1" s="1"/>
  <c r="EHQ1178" i="1"/>
  <c r="EHQ1177" i="1" s="1"/>
  <c r="FGG1178" i="1"/>
  <c r="FGG1177" i="1" s="1"/>
  <c r="FLE1178" i="1"/>
  <c r="FLE1177" i="1" s="1"/>
  <c r="FNQ1178" i="1"/>
  <c r="FNQ1177" i="1" s="1"/>
  <c r="FVA1178" i="1"/>
  <c r="FVA1177" i="1" s="1"/>
  <c r="FZY1178" i="1"/>
  <c r="FZY1177" i="1" s="1"/>
  <c r="GJU1178" i="1"/>
  <c r="GJU1177" i="1" s="1"/>
  <c r="GMG1178" i="1"/>
  <c r="GMG1177" i="1" s="1"/>
  <c r="GWC1178" i="1"/>
  <c r="GWC1177" i="1" s="1"/>
  <c r="HBA1178" i="1"/>
  <c r="HBA1177" i="1" s="1"/>
  <c r="HKW1178" i="1"/>
  <c r="HKW1177" i="1" s="1"/>
  <c r="IEO1178" i="1"/>
  <c r="IEO1177" i="1" s="1"/>
  <c r="IOK1178" i="1"/>
  <c r="IOK1177" i="1" s="1"/>
  <c r="JIC1178" i="1"/>
  <c r="JIC1177" i="1" s="1"/>
  <c r="JKO1178" i="1"/>
  <c r="JKO1177" i="1" s="1"/>
  <c r="JNA1178" i="1"/>
  <c r="JNA1177" i="1" s="1"/>
  <c r="JUK1178" i="1"/>
  <c r="JUK1177" i="1" s="1"/>
  <c r="JZI1178" i="1"/>
  <c r="JZI1177" i="1" s="1"/>
  <c r="KBU1178" i="1"/>
  <c r="KBU1177" i="1" s="1"/>
  <c r="KEG1178" i="1"/>
  <c r="KEG1177" i="1" s="1"/>
  <c r="KGS1178" i="1"/>
  <c r="KGS1177" i="1" s="1"/>
  <c r="KLQ1178" i="1"/>
  <c r="KLQ1177" i="1" s="1"/>
  <c r="KTA1178" i="1"/>
  <c r="KTA1177" i="1" s="1"/>
  <c r="KVM1178" i="1"/>
  <c r="KVM1177" i="1" s="1"/>
  <c r="KXY1178" i="1"/>
  <c r="KXY1177" i="1" s="1"/>
  <c r="LAK1178" i="1"/>
  <c r="LAK1177" i="1" s="1"/>
  <c r="LHU1178" i="1"/>
  <c r="LHU1177" i="1" s="1"/>
  <c r="LMS1178" i="1"/>
  <c r="LMS1177" i="1" s="1"/>
  <c r="LRQ1178" i="1"/>
  <c r="LRQ1177" i="1" s="1"/>
  <c r="MBM1178" i="1"/>
  <c r="MBM1177" i="1" s="1"/>
  <c r="MGK1178" i="1"/>
  <c r="MGK1177" i="1" s="1"/>
  <c r="MLI1178" i="1"/>
  <c r="MLI1177" i="1" s="1"/>
  <c r="MNU1178" i="1"/>
  <c r="MNU1177" i="1" s="1"/>
  <c r="MSS1178" i="1"/>
  <c r="MSS1177" i="1" s="1"/>
  <c r="MVE1178" i="1"/>
  <c r="MVE1177" i="1" s="1"/>
  <c r="NHM1178" i="1"/>
  <c r="NHM1177" i="1" s="1"/>
  <c r="NMK1178" i="1"/>
  <c r="NMK1177" i="1" s="1"/>
  <c r="NOW1178" i="1"/>
  <c r="NOW1177" i="1" s="1"/>
  <c r="NTU1178" i="1"/>
  <c r="NTU1177" i="1" s="1"/>
  <c r="OUW1178" i="1"/>
  <c r="OUW1177" i="1" s="1"/>
  <c r="OZU1178" i="1"/>
  <c r="OZU1177" i="1" s="1"/>
  <c r="PCG1178" i="1"/>
  <c r="PCG1177" i="1" s="1"/>
  <c r="PHE1178" i="1"/>
  <c r="PHE1177" i="1" s="1"/>
  <c r="PMC1178" i="1"/>
  <c r="PMC1177" i="1" s="1"/>
  <c r="POO1178" i="1"/>
  <c r="POO1177" i="1" s="1"/>
  <c r="PRA1178" i="1"/>
  <c r="PRA1177" i="1" s="1"/>
  <c r="PTM1178" i="1"/>
  <c r="PTM1177" i="1" s="1"/>
  <c r="QFU1178" i="1"/>
  <c r="QFU1177" i="1" s="1"/>
  <c r="QIG1178" i="1"/>
  <c r="QIG1177" i="1" s="1"/>
  <c r="QNE1178" i="1"/>
  <c r="QNE1177" i="1" s="1"/>
  <c r="QPQ1178" i="1"/>
  <c r="QPQ1177" i="1" s="1"/>
  <c r="QSC1178" i="1"/>
  <c r="QSC1177" i="1" s="1"/>
  <c r="QXA1178" i="1"/>
  <c r="QXA1177" i="1" s="1"/>
  <c r="QZM1178" i="1"/>
  <c r="QZM1177" i="1" s="1"/>
  <c r="REK1178" i="1"/>
  <c r="REK1177" i="1" s="1"/>
  <c r="RGW1178" i="1"/>
  <c r="RGW1177" i="1" s="1"/>
  <c r="RLU1178" i="1"/>
  <c r="RLU1177" i="1" s="1"/>
  <c r="ROG1178" i="1"/>
  <c r="ROG1177" i="1" s="1"/>
  <c r="RQS1178" i="1"/>
  <c r="RQS1177" i="1" s="1"/>
  <c r="RVQ1178" i="1"/>
  <c r="RVQ1177" i="1" s="1"/>
  <c r="RYC1178" i="1"/>
  <c r="RYC1177" i="1" s="1"/>
  <c r="SAO1178" i="1"/>
  <c r="SAO1177" i="1" s="1"/>
  <c r="SFM1178" i="1"/>
  <c r="SFM1177" i="1" s="1"/>
  <c r="SHY1178" i="1"/>
  <c r="SHY1177" i="1" s="1"/>
  <c r="SKK1178" i="1"/>
  <c r="SKK1177" i="1" s="1"/>
  <c r="SPI1178" i="1"/>
  <c r="SPI1177" i="1" s="1"/>
  <c r="SRU1178" i="1"/>
  <c r="SRU1177" i="1" s="1"/>
  <c r="SWS1178" i="1"/>
  <c r="SWS1177" i="1" s="1"/>
  <c r="TBQ1178" i="1"/>
  <c r="TBQ1177" i="1" s="1"/>
  <c r="FFY1178" i="1"/>
  <c r="FFY1177" i="1" s="1"/>
  <c r="WWC1178" i="1"/>
  <c r="WWC1177" i="1" s="1"/>
  <c r="WYO1178" i="1"/>
  <c r="WYO1177" i="1" s="1"/>
  <c r="XBA1178" i="1"/>
  <c r="XBA1177" i="1" s="1"/>
  <c r="XDM1178" i="1"/>
  <c r="XDM1177" i="1" s="1"/>
  <c r="XCO1178" i="1"/>
  <c r="XCO1177" i="1" s="1"/>
  <c r="DKO1178" i="1"/>
  <c r="DKO1177" i="1" s="1"/>
  <c r="EBU1178" i="1"/>
  <c r="EBU1177" i="1" s="1"/>
  <c r="EQO1178" i="1"/>
  <c r="EQO1177" i="1" s="1"/>
  <c r="FFI1178" i="1"/>
  <c r="FFI1177" i="1" s="1"/>
  <c r="FRQ1178" i="1"/>
  <c r="FRQ1177" i="1" s="1"/>
  <c r="GGK1178" i="1"/>
  <c r="GGK1177" i="1" s="1"/>
  <c r="GVE1178" i="1"/>
  <c r="GVE1177" i="1" s="1"/>
  <c r="HMK1178" i="1"/>
  <c r="HMK1177" i="1" s="1"/>
  <c r="IBE1178" i="1"/>
  <c r="IBE1177" i="1" s="1"/>
  <c r="IPY1178" i="1"/>
  <c r="IPY1177" i="1" s="1"/>
  <c r="JES1178" i="1"/>
  <c r="JES1177" i="1" s="1"/>
  <c r="JOO1178" i="1"/>
  <c r="JOO1177" i="1" s="1"/>
  <c r="KFU1178" i="1"/>
  <c r="KFU1177" i="1" s="1"/>
  <c r="KSC1178" i="1"/>
  <c r="KSC1177" i="1" s="1"/>
  <c r="LGW1178" i="1"/>
  <c r="LGW1177" i="1" s="1"/>
  <c r="LTE1178" i="1"/>
  <c r="LTE1177" i="1" s="1"/>
  <c r="MHY1178" i="1"/>
  <c r="MHY1177" i="1" s="1"/>
  <c r="MWS1178" i="1"/>
  <c r="MWS1177" i="1" s="1"/>
  <c r="NLM1178" i="1"/>
  <c r="NLM1177" i="1" s="1"/>
  <c r="OAG1178" i="1"/>
  <c r="OAG1177" i="1" s="1"/>
  <c r="OPA1178" i="1"/>
  <c r="OPA1177" i="1" s="1"/>
  <c r="PBI1178" i="1"/>
  <c r="PBI1177" i="1" s="1"/>
  <c r="PNQ1178" i="1"/>
  <c r="PNQ1177" i="1" s="1"/>
  <c r="QEW1178" i="1"/>
  <c r="QEW1177" i="1" s="1"/>
  <c r="QTQ1178" i="1"/>
  <c r="QTQ1177" i="1" s="1"/>
  <c r="RFY1178" i="1"/>
  <c r="RFY1177" i="1" s="1"/>
  <c r="RPU1178" i="1"/>
  <c r="RPU1177" i="1" s="1"/>
  <c r="SEO1178" i="1"/>
  <c r="SEO1177" i="1" s="1"/>
  <c r="SQW1178" i="1"/>
  <c r="SQW1177" i="1" s="1"/>
  <c r="TFQ1178" i="1"/>
  <c r="TFQ1177" i="1" s="1"/>
  <c r="TUK1178" i="1"/>
  <c r="TUK1177" i="1" s="1"/>
  <c r="UGS1178" i="1"/>
  <c r="UGS1177" i="1" s="1"/>
  <c r="UVM1178" i="1"/>
  <c r="UVM1177" i="1" s="1"/>
  <c r="VHU1178" i="1"/>
  <c r="VHU1177" i="1" s="1"/>
  <c r="VWO1178" i="1"/>
  <c r="VWO1177" i="1" s="1"/>
  <c r="WLI1178" i="1"/>
  <c r="WLI1177" i="1" s="1"/>
  <c r="WSS1178" i="1"/>
  <c r="WSS1177" i="1" s="1"/>
  <c r="DPM1178" i="1"/>
  <c r="DPM1177" i="1" s="1"/>
  <c r="DZI1178" i="1"/>
  <c r="DZI1177" i="1" s="1"/>
  <c r="EOC1178" i="1"/>
  <c r="EOC1177" i="1" s="1"/>
  <c r="FAK1178" i="1"/>
  <c r="FAK1177" i="1" s="1"/>
  <c r="FPE1178" i="1"/>
  <c r="FPE1177" i="1" s="1"/>
  <c r="GDY1178" i="1"/>
  <c r="GDY1177" i="1" s="1"/>
  <c r="GQG1178" i="1"/>
  <c r="GQG1177" i="1" s="1"/>
  <c r="HFA1178" i="1"/>
  <c r="HFA1177" i="1" s="1"/>
  <c r="HTU1178" i="1"/>
  <c r="HTU1177" i="1" s="1"/>
  <c r="IIO1178" i="1"/>
  <c r="IIO1177" i="1" s="1"/>
  <c r="IXI1178" i="1"/>
  <c r="IXI1177" i="1" s="1"/>
  <c r="JMC1178" i="1"/>
  <c r="JMC1177" i="1" s="1"/>
  <c r="JYK1178" i="1"/>
  <c r="JYK1177" i="1" s="1"/>
  <c r="KNE1178" i="1"/>
  <c r="KNE1177" i="1" s="1"/>
  <c r="KZM1178" i="1"/>
  <c r="KZM1177" i="1" s="1"/>
  <c r="LOG1178" i="1"/>
  <c r="LOG1177" i="1" s="1"/>
  <c r="LYC1178" i="1"/>
  <c r="LYC1177" i="1" s="1"/>
  <c r="MMW1178" i="1"/>
  <c r="MMW1177" i="1" s="1"/>
  <c r="NEC1178" i="1"/>
  <c r="NEC1177" i="1" s="1"/>
  <c r="NSW1178" i="1"/>
  <c r="NSW1177" i="1" s="1"/>
  <c r="OHQ1178" i="1"/>
  <c r="OHQ1177" i="1" s="1"/>
  <c r="OTY1178" i="1"/>
  <c r="OTY1177" i="1" s="1"/>
  <c r="PIS1178" i="1"/>
  <c r="PIS1177" i="1" s="1"/>
  <c r="PVA1178" i="1"/>
  <c r="PVA1177" i="1" s="1"/>
  <c r="QJU1178" i="1"/>
  <c r="QJU1177" i="1" s="1"/>
  <c r="QWC1178" i="1"/>
  <c r="QWC1177" i="1" s="1"/>
  <c r="RKW1178" i="1"/>
  <c r="RKW1177" i="1" s="1"/>
  <c r="RZQ1178" i="1"/>
  <c r="RZQ1177" i="1" s="1"/>
  <c r="SLY1178" i="1"/>
  <c r="SLY1177" i="1" s="1"/>
  <c r="SVU1178" i="1"/>
  <c r="SVU1177" i="1" s="1"/>
  <c r="TKO1178" i="1"/>
  <c r="TKO1177" i="1" s="1"/>
  <c r="TWW1178" i="1"/>
  <c r="TWW1177" i="1" s="1"/>
  <c r="ULQ1178" i="1"/>
  <c r="ULQ1177" i="1" s="1"/>
  <c r="UXY1178" i="1"/>
  <c r="UXY1177" i="1" s="1"/>
  <c r="VMS1178" i="1"/>
  <c r="VMS1177" i="1" s="1"/>
  <c r="WBM1178" i="1"/>
  <c r="WBM1177" i="1" s="1"/>
  <c r="WQG1178" i="1"/>
  <c r="WQG1177" i="1" s="1"/>
  <c r="DNA1178" i="1"/>
  <c r="DNA1177" i="1" s="1"/>
  <c r="DWW1178" i="1"/>
  <c r="DWW1177" i="1" s="1"/>
  <c r="ELQ1178" i="1"/>
  <c r="ELQ1177" i="1" s="1"/>
  <c r="EXY1178" i="1"/>
  <c r="EXY1177" i="1" s="1"/>
  <c r="FMS1178" i="1"/>
  <c r="FMS1177" i="1" s="1"/>
  <c r="GBM1178" i="1"/>
  <c r="GBM1177" i="1" s="1"/>
  <c r="GNU1178" i="1"/>
  <c r="GNU1177" i="1" s="1"/>
  <c r="HCO1178" i="1"/>
  <c r="HCO1177" i="1" s="1"/>
  <c r="HRI1178" i="1"/>
  <c r="HRI1177" i="1" s="1"/>
  <c r="IGC1178" i="1"/>
  <c r="IGC1177" i="1" s="1"/>
  <c r="ISK1178" i="1"/>
  <c r="ISK1177" i="1" s="1"/>
  <c r="JHE1178" i="1"/>
  <c r="JHE1177" i="1" s="1"/>
  <c r="JVY1178" i="1"/>
  <c r="JVY1177" i="1" s="1"/>
  <c r="KIG1178" i="1"/>
  <c r="KIG1177" i="1" s="1"/>
  <c r="KXA1178" i="1"/>
  <c r="KXA1177" i="1" s="1"/>
  <c r="LLU1178" i="1"/>
  <c r="LLU1177" i="1" s="1"/>
  <c r="MDA1178" i="1"/>
  <c r="MDA1177" i="1" s="1"/>
  <c r="MPI1178" i="1"/>
  <c r="MPI1177" i="1" s="1"/>
  <c r="NBQ1178" i="1"/>
  <c r="NBQ1177" i="1" s="1"/>
  <c r="NQK1178" i="1"/>
  <c r="NQK1177" i="1" s="1"/>
  <c r="OFE1178" i="1"/>
  <c r="OFE1177" i="1" s="1"/>
  <c r="ORM1178" i="1"/>
  <c r="ORM1177" i="1" s="1"/>
  <c r="PGG1178" i="1"/>
  <c r="PGG1177" i="1" s="1"/>
  <c r="PXM1178" i="1"/>
  <c r="PXM1177" i="1" s="1"/>
  <c r="QOS1178" i="1"/>
  <c r="QOS1177" i="1" s="1"/>
  <c r="RDM1178" i="1"/>
  <c r="RDM1177" i="1" s="1"/>
  <c r="RSG1178" i="1"/>
  <c r="RSG1177" i="1" s="1"/>
  <c r="SHA1178" i="1"/>
  <c r="SHA1177" i="1" s="1"/>
  <c r="TAS1178" i="1"/>
  <c r="TAS1177" i="1" s="1"/>
  <c r="TNA1178" i="1"/>
  <c r="TNA1177" i="1" s="1"/>
  <c r="UBU1178" i="1"/>
  <c r="UBU1177" i="1" s="1"/>
  <c r="UOC1178" i="1"/>
  <c r="UOC1177" i="1" s="1"/>
  <c r="VFI1178" i="1"/>
  <c r="VFI1177" i="1" s="1"/>
  <c r="VUC1178" i="1"/>
  <c r="VUC1177" i="1" s="1"/>
  <c r="WIW1178" i="1"/>
  <c r="WIW1177" i="1" s="1"/>
  <c r="WXQ1178" i="1"/>
  <c r="WXQ1177" i="1" s="1"/>
  <c r="DUK1178" i="1"/>
  <c r="DUK1177" i="1" s="1"/>
  <c r="EGS1178" i="1"/>
  <c r="EGS1177" i="1" s="1"/>
  <c r="ETA1178" i="1"/>
  <c r="ETA1177" i="1" s="1"/>
  <c r="FHU1178" i="1"/>
  <c r="FHU1177" i="1" s="1"/>
  <c r="FWO1178" i="1"/>
  <c r="FWO1177" i="1" s="1"/>
  <c r="GIW1178" i="1"/>
  <c r="GIW1177" i="1" s="1"/>
  <c r="GXQ1178" i="1"/>
  <c r="GXQ1177" i="1" s="1"/>
  <c r="HJY1178" i="1"/>
  <c r="HJY1177" i="1" s="1"/>
  <c r="HYS1178" i="1"/>
  <c r="HYS1177" i="1" s="1"/>
  <c r="ILA1178" i="1"/>
  <c r="ILA1177" i="1" s="1"/>
  <c r="IZU1178" i="1"/>
  <c r="IZU1177" i="1" s="1"/>
  <c r="JRA1178" i="1"/>
  <c r="JRA1177" i="1" s="1"/>
  <c r="KDI1178" i="1"/>
  <c r="KDI1177" i="1" s="1"/>
  <c r="KPQ1178" i="1"/>
  <c r="KPQ1177" i="1" s="1"/>
  <c r="LEK1178" i="1"/>
  <c r="LEK1177" i="1" s="1"/>
  <c r="LVQ1178" i="1"/>
  <c r="LVQ1177" i="1" s="1"/>
  <c r="MFM1178" i="1"/>
  <c r="MFM1177" i="1" s="1"/>
  <c r="MUG1178" i="1"/>
  <c r="MUG1177" i="1" s="1"/>
  <c r="NJA1178" i="1"/>
  <c r="NJA1177" i="1" s="1"/>
  <c r="NVI1178" i="1"/>
  <c r="NVI1177" i="1" s="1"/>
  <c r="OKC1178" i="1"/>
  <c r="OKC1177" i="1" s="1"/>
  <c r="OYW1178" i="1"/>
  <c r="OYW1177" i="1" s="1"/>
  <c r="PQC1178" i="1"/>
  <c r="PQC1177" i="1" s="1"/>
  <c r="QCK1178" i="1"/>
  <c r="QCK1177" i="1" s="1"/>
  <c r="QMG1178" i="1"/>
  <c r="QMG1177" i="1" s="1"/>
  <c r="RBA1178" i="1"/>
  <c r="RBA1177" i="1" s="1"/>
  <c r="RUS1178" i="1"/>
  <c r="RUS1177" i="1" s="1"/>
  <c r="SJM1178" i="1"/>
  <c r="SJM1177" i="1" s="1"/>
  <c r="SYG1178" i="1"/>
  <c r="SYG1177" i="1" s="1"/>
  <c r="TPM1178" i="1"/>
  <c r="TPM1177" i="1" s="1"/>
  <c r="UEG1178" i="1"/>
  <c r="UEG1177" i="1" s="1"/>
  <c r="UQO1178" i="1"/>
  <c r="UQO1177" i="1" s="1"/>
  <c r="VCW1178" i="1"/>
  <c r="VCW1177" i="1" s="1"/>
  <c r="VRQ1178" i="1"/>
  <c r="VRQ1177" i="1" s="1"/>
  <c r="WGK1178" i="1"/>
  <c r="WGK1177" i="1" s="1"/>
  <c r="WVE1178" i="1"/>
  <c r="WVE1177" i="1" s="1"/>
  <c r="DRY1178" i="1"/>
  <c r="DRY1177" i="1" s="1"/>
  <c r="EEG1178" i="1"/>
  <c r="EEG1177" i="1" s="1"/>
  <c r="EJE1178" i="1"/>
  <c r="EJE1177" i="1" s="1"/>
  <c r="EVM1178" i="1"/>
  <c r="EVM1177" i="1" s="1"/>
  <c r="FCW1178" i="1"/>
  <c r="FCW1177" i="1" s="1"/>
  <c r="FKG1178" i="1"/>
  <c r="FKG1177" i="1" s="1"/>
  <c r="FUC1178" i="1"/>
  <c r="FUC1177" i="1" s="1"/>
  <c r="FZA1178" i="1"/>
  <c r="FZA1177" i="1" s="1"/>
  <c r="GLI1178" i="1"/>
  <c r="GLI1177" i="1" s="1"/>
  <c r="GSS1178" i="1"/>
  <c r="GSS1177" i="1" s="1"/>
  <c r="HAC1178" i="1"/>
  <c r="HAC1177" i="1" s="1"/>
  <c r="HHM1178" i="1"/>
  <c r="HHM1177" i="1" s="1"/>
  <c r="HOW1178" i="1"/>
  <c r="HOW1177" i="1" s="1"/>
  <c r="HWG1178" i="1"/>
  <c r="HWG1177" i="1" s="1"/>
  <c r="IDQ1178" i="1"/>
  <c r="IDQ1177" i="1" s="1"/>
  <c r="INM1178" i="1"/>
  <c r="INM1177" i="1" s="1"/>
  <c r="IUW1178" i="1"/>
  <c r="IUW1177" i="1" s="1"/>
  <c r="JCG1178" i="1"/>
  <c r="JCG1177" i="1" s="1"/>
  <c r="JJQ1178" i="1"/>
  <c r="JJQ1177" i="1" s="1"/>
  <c r="JTM1178" i="1"/>
  <c r="JTM1177" i="1" s="1"/>
  <c r="KAW1178" i="1"/>
  <c r="KAW1177" i="1" s="1"/>
  <c r="KKS1178" i="1"/>
  <c r="KKS1177" i="1" s="1"/>
  <c r="KUO1178" i="1"/>
  <c r="KUO1177" i="1" s="1"/>
  <c r="LBY1178" i="1"/>
  <c r="LBY1177" i="1" s="1"/>
  <c r="LJI1178" i="1"/>
  <c r="LJI1177" i="1" s="1"/>
  <c r="LQS1178" i="1"/>
  <c r="LQS1177" i="1" s="1"/>
  <c r="MAO1178" i="1"/>
  <c r="MAO1177" i="1" s="1"/>
  <c r="MKK1178" i="1"/>
  <c r="MKK1177" i="1" s="1"/>
  <c r="MRU1178" i="1"/>
  <c r="MRU1177" i="1" s="1"/>
  <c r="MZE1178" i="1"/>
  <c r="MZE1177" i="1" s="1"/>
  <c r="NGO1178" i="1"/>
  <c r="NGO1177" i="1" s="1"/>
  <c r="NNY1178" i="1"/>
  <c r="NNY1177" i="1" s="1"/>
  <c r="NXU1178" i="1"/>
  <c r="NXU1177" i="1" s="1"/>
  <c r="OCS1178" i="1"/>
  <c r="OCS1177" i="1" s="1"/>
  <c r="OMO1178" i="1"/>
  <c r="OMO1177" i="1" s="1"/>
  <c r="OWK1178" i="1"/>
  <c r="OWK1177" i="1" s="1"/>
  <c r="PDU1178" i="1"/>
  <c r="PDU1177" i="1" s="1"/>
  <c r="PLE1178" i="1"/>
  <c r="PLE1177" i="1" s="1"/>
  <c r="PSO1178" i="1"/>
  <c r="PSO1177" i="1" s="1"/>
  <c r="PZY1178" i="1"/>
  <c r="PZY1177" i="1" s="1"/>
  <c r="QHI1178" i="1"/>
  <c r="QHI1177" i="1" s="1"/>
  <c r="QRE1178" i="1"/>
  <c r="QRE1177" i="1" s="1"/>
  <c r="QYO1178" i="1"/>
  <c r="QYO1177" i="1" s="1"/>
  <c r="RIK1178" i="1"/>
  <c r="RIK1177" i="1" s="1"/>
  <c r="RNI1178" i="1"/>
  <c r="RNI1177" i="1" s="1"/>
  <c r="RXE1178" i="1"/>
  <c r="RXE1177" i="1" s="1"/>
  <c r="SCC1178" i="1"/>
  <c r="SCC1177" i="1" s="1"/>
  <c r="SOK1178" i="1"/>
  <c r="SOK1177" i="1" s="1"/>
  <c r="STI1178" i="1"/>
  <c r="STI1177" i="1" s="1"/>
  <c r="TDE1178" i="1"/>
  <c r="TDE1177" i="1" s="1"/>
  <c r="TIC1178" i="1"/>
  <c r="TIC1177" i="1" s="1"/>
  <c r="TRY1178" i="1"/>
  <c r="TRY1177" i="1" s="1"/>
  <c r="TZI1178" i="1"/>
  <c r="TZI1177" i="1" s="1"/>
  <c r="UJE1178" i="1"/>
  <c r="UJE1177" i="1" s="1"/>
  <c r="UTA1178" i="1"/>
  <c r="UTA1177" i="1" s="1"/>
  <c r="VAK1178" i="1"/>
  <c r="VAK1177" i="1" s="1"/>
  <c r="VKG1178" i="1"/>
  <c r="VKG1177" i="1" s="1"/>
  <c r="VPE1178" i="1"/>
  <c r="VPE1177" i="1" s="1"/>
  <c r="VZA1178" i="1"/>
  <c r="VZA1177" i="1" s="1"/>
  <c r="WDY1178" i="1"/>
  <c r="WDY1177" i="1" s="1"/>
  <c r="WNU1178" i="1"/>
  <c r="WNU1177" i="1" s="1"/>
  <c r="XAC1178" i="1"/>
  <c r="XAC1177" i="1" s="1"/>
  <c r="DQK1178" i="1"/>
  <c r="DQK1177" i="1" s="1"/>
  <c r="DVI1178" i="1"/>
  <c r="DVI1177" i="1" s="1"/>
  <c r="EAG1178" i="1"/>
  <c r="EAG1177" i="1" s="1"/>
  <c r="EFE1178" i="1"/>
  <c r="EFE1177" i="1" s="1"/>
  <c r="EKC1178" i="1"/>
  <c r="EKC1177" i="1" s="1"/>
  <c r="EMO1178" i="1"/>
  <c r="EMO1177" i="1" s="1"/>
  <c r="EPA1178" i="1"/>
  <c r="EPA1177" i="1" s="1"/>
  <c r="ERM1178" i="1"/>
  <c r="ERM1177" i="1" s="1"/>
  <c r="ETY1178" i="1"/>
  <c r="ETY1177" i="1" s="1"/>
  <c r="EWK1178" i="1"/>
  <c r="EWK1177" i="1" s="1"/>
  <c r="EYW1178" i="1"/>
  <c r="EYW1177" i="1" s="1"/>
  <c r="FBI1178" i="1"/>
  <c r="FBI1177" i="1" s="1"/>
  <c r="FDU1178" i="1"/>
  <c r="FDU1177" i="1" s="1"/>
  <c r="FIS1178" i="1"/>
  <c r="FIS1177" i="1" s="1"/>
  <c r="FQC1178" i="1"/>
  <c r="FQC1177" i="1" s="1"/>
  <c r="FSO1178" i="1"/>
  <c r="FSO1177" i="1" s="1"/>
  <c r="FXM1178" i="1"/>
  <c r="FXM1177" i="1" s="1"/>
  <c r="GCK1178" i="1"/>
  <c r="GCK1177" i="1" s="1"/>
  <c r="GEW1178" i="1"/>
  <c r="GEW1177" i="1" s="1"/>
  <c r="GHI1178" i="1"/>
  <c r="GHI1177" i="1" s="1"/>
  <c r="GOS1178" i="1"/>
  <c r="GOS1177" i="1" s="1"/>
  <c r="GRE1178" i="1"/>
  <c r="GRE1177" i="1" s="1"/>
  <c r="GTQ1178" i="1"/>
  <c r="GTQ1177" i="1" s="1"/>
  <c r="GYO1178" i="1"/>
  <c r="GYO1177" i="1" s="1"/>
  <c r="HDM1178" i="1"/>
  <c r="HDM1177" i="1" s="1"/>
  <c r="HFY1178" i="1"/>
  <c r="HFY1177" i="1" s="1"/>
  <c r="HIK1178" i="1"/>
  <c r="HIK1177" i="1" s="1"/>
  <c r="HNI1178" i="1"/>
  <c r="HNI1177" i="1" s="1"/>
  <c r="HPU1178" i="1"/>
  <c r="HPU1177" i="1" s="1"/>
  <c r="HSG1178" i="1"/>
  <c r="HSG1177" i="1" s="1"/>
  <c r="HUS1178" i="1"/>
  <c r="HUS1177" i="1" s="1"/>
  <c r="HXE1178" i="1"/>
  <c r="HXE1177" i="1" s="1"/>
  <c r="HZQ1178" i="1"/>
  <c r="HZQ1177" i="1" s="1"/>
  <c r="ICC1178" i="1"/>
  <c r="ICC1177" i="1" s="1"/>
  <c r="IHA1178" i="1"/>
  <c r="IHA1177" i="1" s="1"/>
  <c r="IJM1178" i="1"/>
  <c r="IJM1177" i="1" s="1"/>
  <c r="ILY1178" i="1"/>
  <c r="ILY1177" i="1" s="1"/>
  <c r="IQW1178" i="1"/>
  <c r="IQW1177" i="1" s="1"/>
  <c r="ITI1178" i="1"/>
  <c r="ITI1177" i="1" s="1"/>
  <c r="IVU1178" i="1"/>
  <c r="IVU1177" i="1" s="1"/>
  <c r="IYG1178" i="1"/>
  <c r="IYG1177" i="1" s="1"/>
  <c r="JAS1178" i="1"/>
  <c r="JAS1177" i="1" s="1"/>
  <c r="JDE1178" i="1"/>
  <c r="JDE1177" i="1" s="1"/>
  <c r="JFQ1178" i="1"/>
  <c r="JFQ1177" i="1" s="1"/>
  <c r="JPM1178" i="1"/>
  <c r="JPM1177" i="1" s="1"/>
  <c r="JRY1178" i="1"/>
  <c r="JRY1177" i="1" s="1"/>
  <c r="JWW1178" i="1"/>
  <c r="JWW1177" i="1" s="1"/>
  <c r="KJE1178" i="1"/>
  <c r="KJE1177" i="1" s="1"/>
  <c r="KOC1178" i="1"/>
  <c r="KOC1177" i="1" s="1"/>
  <c r="KQO1178" i="1"/>
  <c r="KQO1177" i="1" s="1"/>
  <c r="LCW1178" i="1"/>
  <c r="LCW1177" i="1" s="1"/>
  <c r="LFI1178" i="1"/>
  <c r="LFI1177" i="1" s="1"/>
  <c r="LKG1178" i="1"/>
  <c r="LKG1177" i="1" s="1"/>
  <c r="LPE1178" i="1"/>
  <c r="LPE1177" i="1" s="1"/>
  <c r="LUC1178" i="1"/>
  <c r="LUC1177" i="1" s="1"/>
  <c r="LZA1178" i="1"/>
  <c r="LZA1177" i="1" s="1"/>
  <c r="MDY1178" i="1"/>
  <c r="MDY1177" i="1" s="1"/>
  <c r="MIW1178" i="1"/>
  <c r="MIW1177" i="1" s="1"/>
  <c r="MQG1178" i="1"/>
  <c r="MQG1177" i="1" s="1"/>
  <c r="MXQ1178" i="1"/>
  <c r="MXQ1177" i="1" s="1"/>
  <c r="NAC1178" i="1"/>
  <c r="NAC1177" i="1" s="1"/>
  <c r="NFA1178" i="1"/>
  <c r="NFA1177" i="1" s="1"/>
  <c r="NJY1178" i="1"/>
  <c r="NJY1177" i="1" s="1"/>
  <c r="NRI1178" i="1"/>
  <c r="NRI1177" i="1" s="1"/>
  <c r="NWG1178" i="1"/>
  <c r="NWG1177" i="1" s="1"/>
  <c r="NYS1178" i="1"/>
  <c r="NYS1177" i="1" s="1"/>
  <c r="OBE1178" i="1"/>
  <c r="OBE1177" i="1" s="1"/>
  <c r="OGC1178" i="1"/>
  <c r="OGC1177" i="1" s="1"/>
  <c r="OIO1178" i="1"/>
  <c r="OIO1177" i="1" s="1"/>
  <c r="OLA1178" i="1"/>
  <c r="OLA1177" i="1" s="1"/>
  <c r="ONM1178" i="1"/>
  <c r="ONM1177" i="1" s="1"/>
  <c r="OPY1178" i="1"/>
  <c r="OPY1177" i="1" s="1"/>
  <c r="OSK1178" i="1"/>
  <c r="OSK1177" i="1" s="1"/>
  <c r="OXI1178" i="1"/>
  <c r="OXI1177" i="1" s="1"/>
  <c r="PES1178" i="1"/>
  <c r="PES1177" i="1" s="1"/>
  <c r="PJQ1178" i="1"/>
  <c r="PJQ1177" i="1" s="1"/>
  <c r="PVY1178" i="1"/>
  <c r="PVY1177" i="1" s="1"/>
  <c r="QAW1178" i="1"/>
  <c r="QAW1177" i="1" s="1"/>
  <c r="SUG1178" i="1"/>
  <c r="SUG1177" i="1" s="1"/>
  <c r="SZE1178" i="1"/>
  <c r="SZE1177" i="1" s="1"/>
  <c r="TEC1178" i="1"/>
  <c r="TEC1177" i="1" s="1"/>
  <c r="TGO1178" i="1"/>
  <c r="TGO1177" i="1" s="1"/>
  <c r="TJA1178" i="1"/>
  <c r="TJA1177" i="1" s="1"/>
  <c r="TLM1178" i="1"/>
  <c r="TLM1177" i="1" s="1"/>
  <c r="TNY1178" i="1"/>
  <c r="TNY1177" i="1" s="1"/>
  <c r="UHQ1178" i="1"/>
  <c r="UHQ1177" i="1" s="1"/>
  <c r="VDU1178" i="1"/>
  <c r="VDU1177" i="1" s="1"/>
  <c r="STA1178" i="1"/>
  <c r="STA1177" i="1" s="1"/>
  <c r="DLE1178" i="1"/>
  <c r="DLE1177" i="1" s="1"/>
  <c r="DNQ1178" i="1"/>
  <c r="DNQ1177" i="1" s="1"/>
  <c r="DQC1178" i="1"/>
  <c r="DQC1177" i="1" s="1"/>
  <c r="DXM1178" i="1"/>
  <c r="DXM1177" i="1" s="1"/>
  <c r="ECK1178" i="1"/>
  <c r="ECK1177" i="1" s="1"/>
  <c r="EEW1178" i="1"/>
  <c r="EEW1177" i="1" s="1"/>
  <c r="EHI1178" i="1"/>
  <c r="EHI1177" i="1" s="1"/>
  <c r="EJU1178" i="1"/>
  <c r="EJU1177" i="1" s="1"/>
  <c r="EMG1178" i="1"/>
  <c r="EMG1177" i="1" s="1"/>
  <c r="EOS1178" i="1"/>
  <c r="EOS1177" i="1" s="1"/>
  <c r="ETQ1178" i="1"/>
  <c r="ETQ1177" i="1" s="1"/>
  <c r="EWC1178" i="1"/>
  <c r="EWC1177" i="1" s="1"/>
  <c r="EYO1178" i="1"/>
  <c r="EYO1177" i="1" s="1"/>
  <c r="FBA1178" i="1"/>
  <c r="FBA1177" i="1" s="1"/>
  <c r="FDM1178" i="1"/>
  <c r="FDM1177" i="1" s="1"/>
  <c r="FKW1178" i="1"/>
  <c r="FKW1177" i="1" s="1"/>
  <c r="FPU1178" i="1"/>
  <c r="FPU1177" i="1" s="1"/>
  <c r="FSG1178" i="1"/>
  <c r="FSG1177" i="1" s="1"/>
  <c r="FUS1178" i="1"/>
  <c r="FUS1177" i="1" s="1"/>
  <c r="FXE1178" i="1"/>
  <c r="FXE1177" i="1" s="1"/>
  <c r="FZQ1178" i="1"/>
  <c r="FZQ1177" i="1" s="1"/>
  <c r="GCC1178" i="1"/>
  <c r="GCC1177" i="1" s="1"/>
  <c r="GHA1178" i="1"/>
  <c r="GHA1177" i="1" s="1"/>
  <c r="GJM1178" i="1"/>
  <c r="GJM1177" i="1" s="1"/>
  <c r="GLY1178" i="1"/>
  <c r="GLY1177" i="1" s="1"/>
  <c r="GOK1178" i="1"/>
  <c r="GOK1177" i="1" s="1"/>
  <c r="GQW1178" i="1"/>
  <c r="GQW1177" i="1" s="1"/>
  <c r="GVU1178" i="1"/>
  <c r="GVU1177" i="1" s="1"/>
  <c r="GYG1178" i="1"/>
  <c r="GYG1177" i="1" s="1"/>
  <c r="HDE1178" i="1"/>
  <c r="HDE1177" i="1" s="1"/>
  <c r="HFQ1178" i="1"/>
  <c r="HFQ1177" i="1" s="1"/>
  <c r="HIC1178" i="1"/>
  <c r="HIC1177" i="1" s="1"/>
  <c r="HKO1178" i="1"/>
  <c r="HKO1177" i="1" s="1"/>
  <c r="HPM1178" i="1"/>
  <c r="HPM1177" i="1" s="1"/>
  <c r="HUK1178" i="1"/>
  <c r="HUK1177" i="1" s="1"/>
  <c r="HWW1178" i="1"/>
  <c r="HWW1177" i="1" s="1"/>
  <c r="HZI1178" i="1"/>
  <c r="HZI1177" i="1" s="1"/>
  <c r="IBU1178" i="1"/>
  <c r="IBU1177" i="1" s="1"/>
  <c r="IEG1178" i="1"/>
  <c r="IEG1177" i="1" s="1"/>
  <c r="IJE1178" i="1"/>
  <c r="IJE1177" i="1" s="1"/>
  <c r="ILQ1178" i="1"/>
  <c r="ILQ1177" i="1" s="1"/>
  <c r="IQO1178" i="1"/>
  <c r="IQO1177" i="1" s="1"/>
  <c r="ITA1178" i="1"/>
  <c r="ITA1177" i="1" s="1"/>
  <c r="IVM1178" i="1"/>
  <c r="IVM1177" i="1" s="1"/>
  <c r="IXY1178" i="1"/>
  <c r="IXY1177" i="1" s="1"/>
  <c r="JCW1178" i="1"/>
  <c r="JCW1177" i="1" s="1"/>
  <c r="JFI1178" i="1"/>
  <c r="JFI1177" i="1" s="1"/>
  <c r="JHU1178" i="1"/>
  <c r="JHU1177" i="1" s="1"/>
  <c r="JKG1178" i="1"/>
  <c r="JKG1177" i="1" s="1"/>
  <c r="JMS1178" i="1"/>
  <c r="JMS1177" i="1" s="1"/>
  <c r="JPE1178" i="1"/>
  <c r="JPE1177" i="1" s="1"/>
  <c r="JRQ1178" i="1"/>
  <c r="JRQ1177" i="1" s="1"/>
  <c r="JUC1178" i="1"/>
  <c r="JUC1177" i="1" s="1"/>
  <c r="JWO1178" i="1"/>
  <c r="JWO1177" i="1" s="1"/>
  <c r="JZA1178" i="1"/>
  <c r="JZA1177" i="1" s="1"/>
  <c r="KBM1178" i="1"/>
  <c r="KBM1177" i="1" s="1"/>
  <c r="KDY1178" i="1"/>
  <c r="KDY1177" i="1" s="1"/>
  <c r="KGK1178" i="1"/>
  <c r="KGK1177" i="1" s="1"/>
  <c r="KIW1178" i="1"/>
  <c r="KIW1177" i="1" s="1"/>
  <c r="KLI1178" i="1"/>
  <c r="KLI1177" i="1" s="1"/>
  <c r="KNU1178" i="1"/>
  <c r="KNU1177" i="1" s="1"/>
  <c r="KQG1178" i="1"/>
  <c r="KQG1177" i="1" s="1"/>
  <c r="KSS1178" i="1"/>
  <c r="KSS1177" i="1" s="1"/>
  <c r="KVE1178" i="1"/>
  <c r="KVE1177" i="1" s="1"/>
  <c r="KXQ1178" i="1"/>
  <c r="KXQ1177" i="1" s="1"/>
  <c r="LAC1178" i="1"/>
  <c r="LAC1177" i="1" s="1"/>
  <c r="LCO1178" i="1"/>
  <c r="LCO1177" i="1" s="1"/>
  <c r="LFA1178" i="1"/>
  <c r="LFA1177" i="1" s="1"/>
  <c r="LHM1178" i="1"/>
  <c r="LHM1177" i="1" s="1"/>
  <c r="LJY1178" i="1"/>
  <c r="LJY1177" i="1" s="1"/>
  <c r="LMK1178" i="1"/>
  <c r="LMK1177" i="1" s="1"/>
  <c r="LOW1178" i="1"/>
  <c r="LOW1177" i="1" s="1"/>
  <c r="LRI1178" i="1"/>
  <c r="LRI1177" i="1" s="1"/>
  <c r="LTU1178" i="1"/>
  <c r="LTU1177" i="1" s="1"/>
  <c r="LWG1178" i="1"/>
  <c r="LWG1177" i="1" s="1"/>
  <c r="LYS1178" i="1"/>
  <c r="LYS1177" i="1" s="1"/>
  <c r="MBE1178" i="1"/>
  <c r="MBE1177" i="1" s="1"/>
  <c r="MDQ1178" i="1"/>
  <c r="MDQ1177" i="1" s="1"/>
  <c r="MGC1178" i="1"/>
  <c r="MGC1177" i="1" s="1"/>
  <c r="MIO1178" i="1"/>
  <c r="MIO1177" i="1" s="1"/>
  <c r="MLA1178" i="1"/>
  <c r="MLA1177" i="1" s="1"/>
  <c r="MNM1178" i="1"/>
  <c r="MNM1177" i="1" s="1"/>
  <c r="MPY1178" i="1"/>
  <c r="MPY1177" i="1" s="1"/>
  <c r="MSK1178" i="1"/>
  <c r="MSK1177" i="1" s="1"/>
  <c r="MUW1178" i="1"/>
  <c r="MUW1177" i="1" s="1"/>
  <c r="MXI1178" i="1"/>
  <c r="MXI1177" i="1" s="1"/>
  <c r="MZU1178" i="1"/>
  <c r="MZU1177" i="1" s="1"/>
  <c r="NCG1178" i="1"/>
  <c r="NCG1177" i="1" s="1"/>
  <c r="NES1178" i="1"/>
  <c r="NES1177" i="1" s="1"/>
  <c r="NHE1178" i="1"/>
  <c r="NHE1177" i="1" s="1"/>
  <c r="NJQ1178" i="1"/>
  <c r="NJQ1177" i="1" s="1"/>
  <c r="NMC1178" i="1"/>
  <c r="NMC1177" i="1" s="1"/>
  <c r="NOO1178" i="1"/>
  <c r="NOO1177" i="1" s="1"/>
  <c r="NRA1178" i="1"/>
  <c r="NRA1177" i="1" s="1"/>
  <c r="NTM1178" i="1"/>
  <c r="NTM1177" i="1" s="1"/>
  <c r="NVY1178" i="1"/>
  <c r="NVY1177" i="1" s="1"/>
  <c r="NYK1178" i="1"/>
  <c r="NYK1177" i="1" s="1"/>
  <c r="OAW1178" i="1"/>
  <c r="OAW1177" i="1" s="1"/>
  <c r="ODI1178" i="1"/>
  <c r="ODI1177" i="1" s="1"/>
  <c r="OFU1178" i="1"/>
  <c r="OFU1177" i="1" s="1"/>
  <c r="OIG1178" i="1"/>
  <c r="OIG1177" i="1" s="1"/>
  <c r="OKS1178" i="1"/>
  <c r="OKS1177" i="1" s="1"/>
  <c r="ONE1178" i="1"/>
  <c r="ONE1177" i="1" s="1"/>
  <c r="OPQ1178" i="1"/>
  <c r="OPQ1177" i="1" s="1"/>
  <c r="OSC1178" i="1"/>
  <c r="OSC1177" i="1" s="1"/>
  <c r="OUO1178" i="1"/>
  <c r="OUO1177" i="1" s="1"/>
  <c r="OXA1178" i="1"/>
  <c r="OXA1177" i="1" s="1"/>
  <c r="OZM1178" i="1"/>
  <c r="OZM1177" i="1" s="1"/>
  <c r="PBY1178" i="1"/>
  <c r="PBY1177" i="1" s="1"/>
  <c r="PGW1178" i="1"/>
  <c r="PGW1177" i="1" s="1"/>
  <c r="PJI1178" i="1"/>
  <c r="PJI1177" i="1" s="1"/>
  <c r="PLU1178" i="1"/>
  <c r="PLU1177" i="1" s="1"/>
  <c r="POG1178" i="1"/>
  <c r="POG1177" i="1" s="1"/>
  <c r="PQS1178" i="1"/>
  <c r="PQS1177" i="1" s="1"/>
  <c r="PTE1178" i="1"/>
  <c r="PTE1177" i="1" s="1"/>
  <c r="PVQ1178" i="1"/>
  <c r="PVQ1177" i="1" s="1"/>
  <c r="PYC1178" i="1"/>
  <c r="PYC1177" i="1" s="1"/>
  <c r="QAO1178" i="1"/>
  <c r="QAO1177" i="1" s="1"/>
  <c r="QDA1178" i="1"/>
  <c r="QDA1177" i="1" s="1"/>
  <c r="QFM1178" i="1"/>
  <c r="QFM1177" i="1" s="1"/>
  <c r="QHY1178" i="1"/>
  <c r="QHY1177" i="1" s="1"/>
  <c r="QKK1178" i="1"/>
  <c r="QKK1177" i="1" s="1"/>
  <c r="QMW1178" i="1"/>
  <c r="QMW1177" i="1" s="1"/>
  <c r="QPI1178" i="1"/>
  <c r="QPI1177" i="1" s="1"/>
  <c r="QRU1178" i="1"/>
  <c r="QRU1177" i="1" s="1"/>
  <c r="QUG1178" i="1"/>
  <c r="QUG1177" i="1" s="1"/>
  <c r="QWS1178" i="1"/>
  <c r="QWS1177" i="1" s="1"/>
  <c r="QZE1178" i="1"/>
  <c r="QZE1177" i="1" s="1"/>
  <c r="RBQ1178" i="1"/>
  <c r="RBQ1177" i="1" s="1"/>
  <c r="REC1178" i="1"/>
  <c r="REC1177" i="1" s="1"/>
  <c r="RGO1178" i="1"/>
  <c r="RGO1177" i="1" s="1"/>
  <c r="RJA1178" i="1"/>
  <c r="RJA1177" i="1" s="1"/>
  <c r="RLM1178" i="1"/>
  <c r="RLM1177" i="1" s="1"/>
  <c r="RNY1178" i="1"/>
  <c r="RNY1177" i="1" s="1"/>
  <c r="RQK1178" i="1"/>
  <c r="RQK1177" i="1" s="1"/>
  <c r="RSW1178" i="1"/>
  <c r="RSW1177" i="1" s="1"/>
  <c r="RVI1178" i="1"/>
  <c r="RVI1177" i="1" s="1"/>
  <c r="RXU1178" i="1"/>
  <c r="RXU1177" i="1" s="1"/>
  <c r="SAG1178" i="1"/>
  <c r="SAG1177" i="1" s="1"/>
  <c r="SCS1178" i="1"/>
  <c r="SCS1177" i="1" s="1"/>
  <c r="SFE1178" i="1"/>
  <c r="SFE1177" i="1" s="1"/>
  <c r="SHQ1178" i="1"/>
  <c r="SHQ1177" i="1" s="1"/>
  <c r="SKC1178" i="1"/>
  <c r="SKC1177" i="1" s="1"/>
  <c r="SMO1178" i="1"/>
  <c r="SMO1177" i="1" s="1"/>
  <c r="SPA1178" i="1"/>
  <c r="SPA1177" i="1" s="1"/>
  <c r="SRM1178" i="1"/>
  <c r="SRM1177" i="1" s="1"/>
  <c r="STY1178" i="1"/>
  <c r="STY1177" i="1" s="1"/>
  <c r="SWK1178" i="1"/>
  <c r="SWK1177" i="1" s="1"/>
  <c r="SYW1178" i="1"/>
  <c r="SYW1177" i="1" s="1"/>
  <c r="TBI1178" i="1"/>
  <c r="TBI1177" i="1" s="1"/>
  <c r="TDU1178" i="1"/>
  <c r="TDU1177" i="1" s="1"/>
  <c r="TGG1178" i="1"/>
  <c r="TGG1177" i="1" s="1"/>
  <c r="TIS1178" i="1"/>
  <c r="TIS1177" i="1" s="1"/>
  <c r="TLE1178" i="1"/>
  <c r="TLE1177" i="1" s="1"/>
  <c r="TNQ1178" i="1"/>
  <c r="TNQ1177" i="1" s="1"/>
  <c r="TQC1178" i="1"/>
  <c r="TQC1177" i="1" s="1"/>
  <c r="TSO1178" i="1"/>
  <c r="TSO1177" i="1" s="1"/>
  <c r="TVA1178" i="1"/>
  <c r="TVA1177" i="1" s="1"/>
  <c r="TXM1178" i="1"/>
  <c r="TXM1177" i="1" s="1"/>
  <c r="TZY1178" i="1"/>
  <c r="TZY1177" i="1" s="1"/>
  <c r="UCK1178" i="1"/>
  <c r="UCK1177" i="1" s="1"/>
  <c r="UEW1178" i="1"/>
  <c r="UEW1177" i="1" s="1"/>
  <c r="UHI1178" i="1"/>
  <c r="UHI1177" i="1" s="1"/>
  <c r="UJU1178" i="1"/>
  <c r="UJU1177" i="1" s="1"/>
  <c r="UMG1178" i="1"/>
  <c r="UMG1177" i="1" s="1"/>
  <c r="UOS1178" i="1"/>
  <c r="UOS1177" i="1" s="1"/>
  <c r="URE1178" i="1"/>
  <c r="URE1177" i="1" s="1"/>
  <c r="UTQ1178" i="1"/>
  <c r="UTQ1177" i="1" s="1"/>
  <c r="UWC1178" i="1"/>
  <c r="UWC1177" i="1" s="1"/>
  <c r="UYO1178" i="1"/>
  <c r="UYO1177" i="1" s="1"/>
  <c r="VBA1178" i="1"/>
  <c r="VBA1177" i="1" s="1"/>
  <c r="VDM1178" i="1"/>
  <c r="VDM1177" i="1" s="1"/>
  <c r="VFY1178" i="1"/>
  <c r="VFY1177" i="1" s="1"/>
  <c r="VIK1178" i="1"/>
  <c r="VIK1177" i="1" s="1"/>
  <c r="VKW1178" i="1"/>
  <c r="VKW1177" i="1" s="1"/>
  <c r="VNI1178" i="1"/>
  <c r="VNI1177" i="1" s="1"/>
  <c r="VPU1178" i="1"/>
  <c r="VPU1177" i="1" s="1"/>
  <c r="VSG1178" i="1"/>
  <c r="VSG1177" i="1" s="1"/>
  <c r="VUS1178" i="1"/>
  <c r="VUS1177" i="1" s="1"/>
  <c r="VXE1178" i="1"/>
  <c r="VXE1177" i="1" s="1"/>
  <c r="VZQ1178" i="1"/>
  <c r="VZQ1177" i="1" s="1"/>
  <c r="WCC1178" i="1"/>
  <c r="WCC1177" i="1" s="1"/>
  <c r="WEO1178" i="1"/>
  <c r="WEO1177" i="1" s="1"/>
  <c r="WHA1178" i="1"/>
  <c r="WHA1177" i="1" s="1"/>
  <c r="WJM1178" i="1"/>
  <c r="WJM1177" i="1" s="1"/>
  <c r="WLY1178" i="1"/>
  <c r="WLY1177" i="1" s="1"/>
  <c r="WOK1178" i="1"/>
  <c r="WOK1177" i="1" s="1"/>
  <c r="WQW1178" i="1"/>
  <c r="WQW1177" i="1" s="1"/>
  <c r="WTI1178" i="1"/>
  <c r="WTI1177" i="1" s="1"/>
  <c r="WVU1178" i="1"/>
  <c r="WVU1177" i="1" s="1"/>
  <c r="WYG1178" i="1"/>
  <c r="WYG1177" i="1" s="1"/>
  <c r="XAS1178" i="1"/>
  <c r="XAS1177" i="1" s="1"/>
  <c r="XDE1178" i="1"/>
  <c r="XDE1177" i="1" s="1"/>
  <c r="DUS1178" i="1"/>
  <c r="DUS1177" i="1" s="1"/>
  <c r="ELY1178" i="1"/>
  <c r="ELY1177" i="1" s="1"/>
  <c r="FFQ1178" i="1"/>
  <c r="FFQ1177" i="1" s="1"/>
  <c r="GEG1178" i="1"/>
  <c r="GEG1177" i="1" s="1"/>
  <c r="GXY1178" i="1"/>
  <c r="GXY1177" i="1" s="1"/>
  <c r="HKG1178" i="1"/>
  <c r="HKG1177" i="1" s="1"/>
  <c r="HRQ1178" i="1"/>
  <c r="HRQ1177" i="1" s="1"/>
  <c r="IIW1178" i="1"/>
  <c r="IIW1177" i="1" s="1"/>
  <c r="IXQ1178" i="1"/>
  <c r="IXQ1177" i="1" s="1"/>
  <c r="JYS1178" i="1"/>
  <c r="JYS1177" i="1" s="1"/>
  <c r="MFE1178" i="1"/>
  <c r="MFE1177" i="1" s="1"/>
  <c r="DSG1178" i="1"/>
  <c r="DSG1177" i="1" s="1"/>
  <c r="FKO1178" i="1"/>
  <c r="FKO1177" i="1" s="1"/>
  <c r="FZI1178" i="1"/>
  <c r="FZI1177" i="1" s="1"/>
  <c r="GTA1178" i="1"/>
  <c r="GTA1177" i="1" s="1"/>
  <c r="IGK1178" i="1"/>
  <c r="IGK1177" i="1" s="1"/>
  <c r="KSK1178" i="1"/>
  <c r="KSK1177" i="1" s="1"/>
  <c r="MAW1178" i="1"/>
  <c r="MAW1177" i="1" s="1"/>
  <c r="DPU1178" i="1"/>
  <c r="DPU1177" i="1" s="1"/>
  <c r="DXE1178" i="1"/>
  <c r="DXE1177" i="1" s="1"/>
  <c r="EJM1178" i="1"/>
  <c r="EJM1177" i="1" s="1"/>
  <c r="EQW1178" i="1"/>
  <c r="EQW1177" i="1" s="1"/>
  <c r="FDE1178" i="1"/>
  <c r="FDE1177" i="1" s="1"/>
  <c r="FIC1178" i="1"/>
  <c r="FIC1177" i="1" s="1"/>
  <c r="FWW1178" i="1"/>
  <c r="FWW1177" i="1" s="1"/>
  <c r="GVM1178" i="1"/>
  <c r="GVM1177" i="1" s="1"/>
  <c r="HMS1178" i="1"/>
  <c r="HMS1177" i="1" s="1"/>
  <c r="IDY1178" i="1"/>
  <c r="IDY1177" i="1" s="1"/>
  <c r="ILI1178" i="1"/>
  <c r="ILI1177" i="1" s="1"/>
  <c r="JAC1178" i="1"/>
  <c r="JAC1177" i="1" s="1"/>
  <c r="KNM1178" i="1"/>
  <c r="KNM1177" i="1" s="1"/>
  <c r="DKG1178" i="1"/>
  <c r="DKG1177" i="1" s="1"/>
  <c r="DMS1178" i="1"/>
  <c r="DMS1177" i="1" s="1"/>
  <c r="DPE1178" i="1"/>
  <c r="DPE1177" i="1" s="1"/>
  <c r="DRQ1178" i="1"/>
  <c r="DRQ1177" i="1" s="1"/>
  <c r="DUC1178" i="1"/>
  <c r="DUC1177" i="1" s="1"/>
  <c r="DWO1178" i="1"/>
  <c r="DWO1177" i="1" s="1"/>
  <c r="DZA1178" i="1"/>
  <c r="DZA1177" i="1" s="1"/>
  <c r="EBM1178" i="1"/>
  <c r="EBM1177" i="1" s="1"/>
  <c r="EDY1178" i="1"/>
  <c r="EDY1177" i="1" s="1"/>
  <c r="EGK1178" i="1"/>
  <c r="EGK1177" i="1" s="1"/>
  <c r="EIW1178" i="1"/>
  <c r="EIW1177" i="1" s="1"/>
  <c r="ELI1178" i="1"/>
  <c r="ELI1177" i="1" s="1"/>
  <c r="ENU1178" i="1"/>
  <c r="ENU1177" i="1" s="1"/>
  <c r="EQG1178" i="1"/>
  <c r="EQG1177" i="1" s="1"/>
  <c r="ESS1178" i="1"/>
  <c r="ESS1177" i="1" s="1"/>
  <c r="EVE1178" i="1"/>
  <c r="EVE1177" i="1" s="1"/>
  <c r="EXQ1178" i="1"/>
  <c r="EXQ1177" i="1" s="1"/>
  <c r="FAC1178" i="1"/>
  <c r="FAC1177" i="1" s="1"/>
  <c r="FCO1178" i="1"/>
  <c r="FCO1177" i="1" s="1"/>
  <c r="FFA1178" i="1"/>
  <c r="FFA1177" i="1" s="1"/>
  <c r="FHM1178" i="1"/>
  <c r="FHM1177" i="1" s="1"/>
  <c r="FJY1178" i="1"/>
  <c r="FJY1177" i="1" s="1"/>
  <c r="FMK1178" i="1"/>
  <c r="FMK1177" i="1" s="1"/>
  <c r="FOW1178" i="1"/>
  <c r="FOW1177" i="1" s="1"/>
  <c r="FRI1178" i="1"/>
  <c r="FRI1177" i="1" s="1"/>
  <c r="FTU1178" i="1"/>
  <c r="FTU1177" i="1" s="1"/>
  <c r="FWG1178" i="1"/>
  <c r="FWG1177" i="1" s="1"/>
  <c r="FYS1178" i="1"/>
  <c r="FYS1177" i="1" s="1"/>
  <c r="GBE1178" i="1"/>
  <c r="GBE1177" i="1" s="1"/>
  <c r="GDQ1178" i="1"/>
  <c r="GDQ1177" i="1" s="1"/>
  <c r="GGC1178" i="1"/>
  <c r="GGC1177" i="1" s="1"/>
  <c r="GIO1178" i="1"/>
  <c r="GIO1177" i="1" s="1"/>
  <c r="GLA1178" i="1"/>
  <c r="GLA1177" i="1" s="1"/>
  <c r="GNM1178" i="1"/>
  <c r="GNM1177" i="1" s="1"/>
  <c r="GPY1178" i="1"/>
  <c r="GPY1177" i="1" s="1"/>
  <c r="GSK1178" i="1"/>
  <c r="GSK1177" i="1" s="1"/>
  <c r="GUW1178" i="1"/>
  <c r="GUW1177" i="1" s="1"/>
  <c r="GXI1178" i="1"/>
  <c r="GXI1177" i="1" s="1"/>
  <c r="GZU1178" i="1"/>
  <c r="GZU1177" i="1" s="1"/>
  <c r="HCG1178" i="1"/>
  <c r="HCG1177" i="1" s="1"/>
  <c r="HES1178" i="1"/>
  <c r="HES1177" i="1" s="1"/>
  <c r="HHE1178" i="1"/>
  <c r="HHE1177" i="1" s="1"/>
  <c r="HJQ1178" i="1"/>
  <c r="HJQ1177" i="1" s="1"/>
  <c r="HMC1178" i="1"/>
  <c r="HMC1177" i="1" s="1"/>
  <c r="HOO1178" i="1"/>
  <c r="HOO1177" i="1" s="1"/>
  <c r="HRA1178" i="1"/>
  <c r="HRA1177" i="1" s="1"/>
  <c r="HTM1178" i="1"/>
  <c r="HTM1177" i="1" s="1"/>
  <c r="HVY1178" i="1"/>
  <c r="HVY1177" i="1" s="1"/>
  <c r="HYK1178" i="1"/>
  <c r="HYK1177" i="1" s="1"/>
  <c r="IAW1178" i="1"/>
  <c r="IAW1177" i="1" s="1"/>
  <c r="IDI1178" i="1"/>
  <c r="IDI1177" i="1" s="1"/>
  <c r="IFU1178" i="1"/>
  <c r="IFU1177" i="1" s="1"/>
  <c r="IIG1178" i="1"/>
  <c r="IIG1177" i="1" s="1"/>
  <c r="IKS1178" i="1"/>
  <c r="IKS1177" i="1" s="1"/>
  <c r="INE1178" i="1"/>
  <c r="INE1177" i="1" s="1"/>
  <c r="IPQ1178" i="1"/>
  <c r="IPQ1177" i="1" s="1"/>
  <c r="ISC1178" i="1"/>
  <c r="ISC1177" i="1" s="1"/>
  <c r="IUO1178" i="1"/>
  <c r="IUO1177" i="1" s="1"/>
  <c r="IXA1178" i="1"/>
  <c r="IXA1177" i="1" s="1"/>
  <c r="IZM1178" i="1"/>
  <c r="IZM1177" i="1" s="1"/>
  <c r="JBY1178" i="1"/>
  <c r="JBY1177" i="1" s="1"/>
  <c r="JEK1178" i="1"/>
  <c r="JEK1177" i="1" s="1"/>
  <c r="JGW1178" i="1"/>
  <c r="JGW1177" i="1" s="1"/>
  <c r="JJI1178" i="1"/>
  <c r="JJI1177" i="1" s="1"/>
  <c r="JLU1178" i="1"/>
  <c r="JLU1177" i="1" s="1"/>
  <c r="JOG1178" i="1"/>
  <c r="JOG1177" i="1" s="1"/>
  <c r="JQS1178" i="1"/>
  <c r="JQS1177" i="1" s="1"/>
  <c r="JTE1178" i="1"/>
  <c r="JTE1177" i="1" s="1"/>
  <c r="JVQ1178" i="1"/>
  <c r="JVQ1177" i="1" s="1"/>
  <c r="JYC1178" i="1"/>
  <c r="JYC1177" i="1" s="1"/>
  <c r="KAO1178" i="1"/>
  <c r="KAO1177" i="1" s="1"/>
  <c r="KDA1178" i="1"/>
  <c r="KDA1177" i="1" s="1"/>
  <c r="KFM1178" i="1"/>
  <c r="KFM1177" i="1" s="1"/>
  <c r="KHY1178" i="1"/>
  <c r="KHY1177" i="1" s="1"/>
  <c r="KKK1178" i="1"/>
  <c r="KKK1177" i="1" s="1"/>
  <c r="KMW1178" i="1"/>
  <c r="KMW1177" i="1" s="1"/>
  <c r="KPI1178" i="1"/>
  <c r="KPI1177" i="1" s="1"/>
  <c r="KRU1178" i="1"/>
  <c r="KRU1177" i="1" s="1"/>
  <c r="KUG1178" i="1"/>
  <c r="KUG1177" i="1" s="1"/>
  <c r="KWS1178" i="1"/>
  <c r="KWS1177" i="1" s="1"/>
  <c r="KZE1178" i="1"/>
  <c r="KZE1177" i="1" s="1"/>
  <c r="LBQ1178" i="1"/>
  <c r="LBQ1177" i="1" s="1"/>
  <c r="LEC1178" i="1"/>
  <c r="LEC1177" i="1" s="1"/>
  <c r="LGO1178" i="1"/>
  <c r="LGO1177" i="1" s="1"/>
  <c r="LJA1178" i="1"/>
  <c r="LJA1177" i="1" s="1"/>
  <c r="LLM1178" i="1"/>
  <c r="LLM1177" i="1" s="1"/>
  <c r="LNY1178" i="1"/>
  <c r="LNY1177" i="1" s="1"/>
  <c r="LQK1178" i="1"/>
  <c r="LQK1177" i="1" s="1"/>
  <c r="LSW1178" i="1"/>
  <c r="LSW1177" i="1" s="1"/>
  <c r="LVI1178" i="1"/>
  <c r="LVI1177" i="1" s="1"/>
  <c r="LXU1178" i="1"/>
  <c r="LXU1177" i="1" s="1"/>
  <c r="MAG1178" i="1"/>
  <c r="MAG1177" i="1" s="1"/>
  <c r="MCS1178" i="1"/>
  <c r="MCS1177" i="1" s="1"/>
  <c r="MHQ1178" i="1"/>
  <c r="MHQ1177" i="1" s="1"/>
  <c r="MKC1178" i="1"/>
  <c r="MKC1177" i="1" s="1"/>
  <c r="MMO1178" i="1"/>
  <c r="MMO1177" i="1" s="1"/>
  <c r="MPA1178" i="1"/>
  <c r="MPA1177" i="1" s="1"/>
  <c r="MRM1178" i="1"/>
  <c r="MRM1177" i="1" s="1"/>
  <c r="MTY1178" i="1"/>
  <c r="MTY1177" i="1" s="1"/>
  <c r="MWK1178" i="1"/>
  <c r="MWK1177" i="1" s="1"/>
  <c r="MYW1178" i="1"/>
  <c r="MYW1177" i="1" s="1"/>
  <c r="NBI1178" i="1"/>
  <c r="NBI1177" i="1" s="1"/>
  <c r="NDU1178" i="1"/>
  <c r="NDU1177" i="1" s="1"/>
  <c r="NGG1178" i="1"/>
  <c r="NGG1177" i="1" s="1"/>
  <c r="NIS1178" i="1"/>
  <c r="NIS1177" i="1" s="1"/>
  <c r="NLE1178" i="1"/>
  <c r="NLE1177" i="1" s="1"/>
  <c r="NNQ1178" i="1"/>
  <c r="NNQ1177" i="1" s="1"/>
  <c r="NQC1178" i="1"/>
  <c r="NQC1177" i="1" s="1"/>
  <c r="NSO1178" i="1"/>
  <c r="NSO1177" i="1" s="1"/>
  <c r="NVA1178" i="1"/>
  <c r="NVA1177" i="1" s="1"/>
  <c r="NXM1178" i="1"/>
  <c r="NXM1177" i="1" s="1"/>
  <c r="NZY1178" i="1"/>
  <c r="NZY1177" i="1" s="1"/>
  <c r="OCK1178" i="1"/>
  <c r="OCK1177" i="1" s="1"/>
  <c r="OEW1178" i="1"/>
  <c r="OEW1177" i="1" s="1"/>
  <c r="OHI1178" i="1"/>
  <c r="OHI1177" i="1" s="1"/>
  <c r="OJU1178" i="1"/>
  <c r="OJU1177" i="1" s="1"/>
  <c r="OMG1178" i="1"/>
  <c r="OMG1177" i="1" s="1"/>
  <c r="OOS1178" i="1"/>
  <c r="OOS1177" i="1" s="1"/>
  <c r="ORE1178" i="1"/>
  <c r="ORE1177" i="1" s="1"/>
  <c r="OTQ1178" i="1"/>
  <c r="OTQ1177" i="1" s="1"/>
  <c r="OWC1178" i="1"/>
  <c r="OWC1177" i="1" s="1"/>
  <c r="OYO1178" i="1"/>
  <c r="OYO1177" i="1" s="1"/>
  <c r="GEO1178" i="1"/>
  <c r="GEO1177" i="1" s="1"/>
  <c r="HAS1178" i="1"/>
  <c r="HAS1177" i="1" s="1"/>
  <c r="IGS1178" i="1"/>
  <c r="IGS1177" i="1" s="1"/>
  <c r="IOC1178" i="1"/>
  <c r="IOC1177" i="1" s="1"/>
  <c r="PBA1178" i="1"/>
  <c r="PBA1177" i="1" s="1"/>
  <c r="PDM1178" i="1"/>
  <c r="PDM1177" i="1" s="1"/>
  <c r="PFY1178" i="1"/>
  <c r="PFY1177" i="1" s="1"/>
  <c r="PIK1178" i="1"/>
  <c r="PIK1177" i="1" s="1"/>
  <c r="PKW1178" i="1"/>
  <c r="PKW1177" i="1" s="1"/>
  <c r="PNI1178" i="1"/>
  <c r="PNI1177" i="1" s="1"/>
  <c r="PPU1178" i="1"/>
  <c r="PPU1177" i="1" s="1"/>
  <c r="PSG1178" i="1"/>
  <c r="PSG1177" i="1" s="1"/>
  <c r="PUS1178" i="1"/>
  <c r="PUS1177" i="1" s="1"/>
  <c r="PXE1178" i="1"/>
  <c r="PXE1177" i="1" s="1"/>
  <c r="PZQ1178" i="1"/>
  <c r="PZQ1177" i="1" s="1"/>
  <c r="QCC1178" i="1"/>
  <c r="QCC1177" i="1" s="1"/>
  <c r="QEO1178" i="1"/>
  <c r="QEO1177" i="1" s="1"/>
  <c r="QHA1178" i="1"/>
  <c r="QHA1177" i="1" s="1"/>
  <c r="QJM1178" i="1"/>
  <c r="QJM1177" i="1" s="1"/>
  <c r="QLY1178" i="1"/>
  <c r="QLY1177" i="1" s="1"/>
  <c r="QOK1178" i="1"/>
  <c r="QOK1177" i="1" s="1"/>
  <c r="QQW1178" i="1"/>
  <c r="QQW1177" i="1" s="1"/>
  <c r="QTI1178" i="1"/>
  <c r="QTI1177" i="1" s="1"/>
  <c r="QVU1178" i="1"/>
  <c r="QVU1177" i="1" s="1"/>
  <c r="QYG1178" i="1"/>
  <c r="QYG1177" i="1" s="1"/>
  <c r="RAS1178" i="1"/>
  <c r="RAS1177" i="1" s="1"/>
  <c r="RDE1178" i="1"/>
  <c r="RDE1177" i="1" s="1"/>
  <c r="RFQ1178" i="1"/>
  <c r="RFQ1177" i="1" s="1"/>
  <c r="RIC1178" i="1"/>
  <c r="RIC1177" i="1" s="1"/>
  <c r="RKO1178" i="1"/>
  <c r="RKO1177" i="1" s="1"/>
  <c r="RNA1178" i="1"/>
  <c r="RNA1177" i="1" s="1"/>
  <c r="RPM1178" i="1"/>
  <c r="RPM1177" i="1" s="1"/>
  <c r="RRY1178" i="1"/>
  <c r="RRY1177" i="1" s="1"/>
  <c r="RUK1178" i="1"/>
  <c r="RUK1177" i="1" s="1"/>
  <c r="RWW1178" i="1"/>
  <c r="RWW1177" i="1" s="1"/>
  <c r="RZI1178" i="1"/>
  <c r="RZI1177" i="1" s="1"/>
  <c r="SBU1178" i="1"/>
  <c r="SBU1177" i="1" s="1"/>
  <c r="SEG1178" i="1"/>
  <c r="SEG1177" i="1" s="1"/>
  <c r="SGS1178" i="1"/>
  <c r="SGS1177" i="1" s="1"/>
  <c r="SJE1178" i="1"/>
  <c r="SJE1177" i="1" s="1"/>
  <c r="SLQ1178" i="1"/>
  <c r="SLQ1177" i="1" s="1"/>
  <c r="SOC1178" i="1"/>
  <c r="SOC1177" i="1" s="1"/>
  <c r="SQO1178" i="1"/>
  <c r="SQO1177" i="1" s="1"/>
  <c r="SVM1178" i="1"/>
  <c r="SVM1177" i="1" s="1"/>
  <c r="SXY1178" i="1"/>
  <c r="SXY1177" i="1" s="1"/>
  <c r="TAK1178" i="1"/>
  <c r="TAK1177" i="1" s="1"/>
  <c r="TCW1178" i="1"/>
  <c r="TCW1177" i="1" s="1"/>
  <c r="TFI1178" i="1"/>
  <c r="TFI1177" i="1" s="1"/>
  <c r="THU1178" i="1"/>
  <c r="THU1177" i="1" s="1"/>
  <c r="TKG1178" i="1"/>
  <c r="TKG1177" i="1" s="1"/>
  <c r="TMS1178" i="1"/>
  <c r="TMS1177" i="1" s="1"/>
  <c r="TPE1178" i="1"/>
  <c r="TPE1177" i="1" s="1"/>
  <c r="TRQ1178" i="1"/>
  <c r="TRQ1177" i="1" s="1"/>
  <c r="TUC1178" i="1"/>
  <c r="TUC1177" i="1" s="1"/>
  <c r="TWO1178" i="1"/>
  <c r="TWO1177" i="1" s="1"/>
  <c r="TZA1178" i="1"/>
  <c r="TZA1177" i="1" s="1"/>
  <c r="UBM1178" i="1"/>
  <c r="UBM1177" i="1" s="1"/>
  <c r="UDY1178" i="1"/>
  <c r="UDY1177" i="1" s="1"/>
  <c r="UGK1178" i="1"/>
  <c r="UGK1177" i="1" s="1"/>
  <c r="UIW1178" i="1"/>
  <c r="UIW1177" i="1" s="1"/>
  <c r="ULI1178" i="1"/>
  <c r="ULI1177" i="1" s="1"/>
  <c r="UNU1178" i="1"/>
  <c r="UNU1177" i="1" s="1"/>
  <c r="UQG1178" i="1"/>
  <c r="UQG1177" i="1" s="1"/>
  <c r="USS1178" i="1"/>
  <c r="USS1177" i="1" s="1"/>
  <c r="UVE1178" i="1"/>
  <c r="UVE1177" i="1" s="1"/>
  <c r="UXQ1178" i="1"/>
  <c r="UXQ1177" i="1" s="1"/>
  <c r="VAC1178" i="1"/>
  <c r="VAC1177" i="1" s="1"/>
  <c r="VCO1178" i="1"/>
  <c r="VCO1177" i="1" s="1"/>
  <c r="VFA1178" i="1"/>
  <c r="VFA1177" i="1" s="1"/>
  <c r="VHM1178" i="1"/>
  <c r="VHM1177" i="1" s="1"/>
  <c r="VJY1178" i="1"/>
  <c r="VJY1177" i="1" s="1"/>
  <c r="VMK1178" i="1"/>
  <c r="VMK1177" i="1" s="1"/>
  <c r="VOW1178" i="1"/>
  <c r="VOW1177" i="1" s="1"/>
  <c r="VRI1178" i="1"/>
  <c r="VRI1177" i="1" s="1"/>
  <c r="VTU1178" i="1"/>
  <c r="VTU1177" i="1" s="1"/>
  <c r="VWG1178" i="1"/>
  <c r="VWG1177" i="1" s="1"/>
  <c r="VYS1178" i="1"/>
  <c r="VYS1177" i="1" s="1"/>
  <c r="WBE1178" i="1"/>
  <c r="WBE1177" i="1" s="1"/>
  <c r="WDQ1178" i="1"/>
  <c r="WDQ1177" i="1" s="1"/>
  <c r="WGC1178" i="1"/>
  <c r="WGC1177" i="1" s="1"/>
  <c r="WIO1178" i="1"/>
  <c r="WIO1177" i="1" s="1"/>
  <c r="WLA1178" i="1"/>
  <c r="WLA1177" i="1" s="1"/>
  <c r="WNM1178" i="1"/>
  <c r="WNM1177" i="1" s="1"/>
  <c r="WPY1178" i="1"/>
  <c r="WPY1177" i="1" s="1"/>
  <c r="WSK1178" i="1"/>
  <c r="WSK1177" i="1" s="1"/>
  <c r="WUW1178" i="1"/>
  <c r="WUW1177" i="1" s="1"/>
  <c r="WXI1178" i="1"/>
  <c r="WXI1177" i="1" s="1"/>
  <c r="WZU1178" i="1"/>
  <c r="WZU1177" i="1" s="1"/>
  <c r="XCG1178" i="1"/>
  <c r="XCG1177" i="1" s="1"/>
  <c r="HNA1178" i="1"/>
  <c r="HNA1177" i="1" s="1"/>
  <c r="JAK1178" i="1"/>
  <c r="JAK1177" i="1" s="1"/>
  <c r="PEK1178" i="1"/>
  <c r="PEK1177" i="1" s="1"/>
  <c r="DVA1178" i="1"/>
  <c r="DVA1177" i="1" s="1"/>
  <c r="DZY1178" i="1"/>
  <c r="DZY1177" i="1" s="1"/>
  <c r="ERE1178" i="1"/>
  <c r="ERE1177" i="1" s="1"/>
  <c r="FIK1178" i="1"/>
  <c r="FIK1177" i="1" s="1"/>
  <c r="FNI1178" i="1"/>
  <c r="FNI1177" i="1" s="1"/>
  <c r="GTI1178" i="1"/>
  <c r="GTI1177" i="1" s="1"/>
  <c r="HRY1178" i="1"/>
  <c r="HRY1177" i="1" s="1"/>
  <c r="EYG1178" i="1"/>
  <c r="EYG1177" i="1" s="1"/>
  <c r="FPM1178" i="1"/>
  <c r="FPM1177" i="1" s="1"/>
  <c r="GOC1178" i="1"/>
  <c r="GOC1177" i="1" s="1"/>
  <c r="HAK1178" i="1"/>
  <c r="HAK1177" i="1" s="1"/>
  <c r="IBM1178" i="1"/>
  <c r="IBM1177" i="1" s="1"/>
  <c r="INU1178" i="1"/>
  <c r="INU1177" i="1" s="1"/>
  <c r="JFA1178" i="1"/>
  <c r="JFA1177" i="1" s="1"/>
  <c r="JTU1178" i="1"/>
  <c r="JTU1177" i="1" s="1"/>
  <c r="KGC1178" i="1"/>
  <c r="KGC1177" i="1" s="1"/>
  <c r="KUW1178" i="1"/>
  <c r="KUW1177" i="1" s="1"/>
  <c r="LJQ1178" i="1"/>
  <c r="LJQ1177" i="1" s="1"/>
  <c r="LTM1178" i="1"/>
  <c r="LTM1177" i="1" s="1"/>
  <c r="MIG1178" i="1"/>
  <c r="MIG1177" i="1" s="1"/>
  <c r="MXA1178" i="1"/>
  <c r="MXA1177" i="1" s="1"/>
  <c r="NJI1178" i="1"/>
  <c r="NJI1177" i="1" s="1"/>
  <c r="OHY1178" i="1"/>
  <c r="OHY1177" i="1" s="1"/>
  <c r="OZE1178" i="1"/>
  <c r="OZE1177" i="1" s="1"/>
  <c r="PLM1178" i="1"/>
  <c r="PLM1177" i="1" s="1"/>
  <c r="QCS1178" i="1"/>
  <c r="QCS1177" i="1" s="1"/>
  <c r="QPA1178" i="1"/>
  <c r="QPA1177" i="1" s="1"/>
  <c r="RBI1178" i="1"/>
  <c r="RBI1177" i="1" s="1"/>
  <c r="RSO1178" i="1"/>
  <c r="RSO1177" i="1" s="1"/>
  <c r="SEW1178" i="1"/>
  <c r="SEW1177" i="1" s="1"/>
  <c r="SRE1178" i="1"/>
  <c r="SRE1177" i="1" s="1"/>
  <c r="TDM1178" i="1"/>
  <c r="TDM1177" i="1" s="1"/>
  <c r="TUS1178" i="1"/>
  <c r="TUS1177" i="1" s="1"/>
  <c r="UJM1178" i="1"/>
  <c r="UJM1177" i="1" s="1"/>
  <c r="UYG1178" i="1"/>
  <c r="UYG1177" i="1" s="1"/>
  <c r="VNA1178" i="1"/>
  <c r="VNA1177" i="1" s="1"/>
  <c r="VWW1178" i="1"/>
  <c r="VWW1177" i="1" s="1"/>
  <c r="WLQ1178" i="1"/>
  <c r="WLQ1177" i="1" s="1"/>
  <c r="XCW1178" i="1"/>
  <c r="XCW1177" i="1" s="1"/>
  <c r="EVU1178" i="1"/>
  <c r="EVU1177" i="1" s="1"/>
  <c r="FNA1178" i="1"/>
  <c r="FNA1177" i="1" s="1"/>
  <c r="GLQ1178" i="1"/>
  <c r="GLQ1177" i="1" s="1"/>
  <c r="HFI1178" i="1"/>
  <c r="HFI1177" i="1" s="1"/>
  <c r="ISS1178" i="1"/>
  <c r="ISS1177" i="1" s="1"/>
  <c r="JMK1178" i="1"/>
  <c r="JMK1177" i="1" s="1"/>
  <c r="KBE1178" i="1"/>
  <c r="KBE1177" i="1" s="1"/>
  <c r="LCG1178" i="1"/>
  <c r="LCG1177" i="1" s="1"/>
  <c r="LRA1178" i="1"/>
  <c r="LRA1177" i="1" s="1"/>
  <c r="MDI1178" i="1"/>
  <c r="MDI1177" i="1" s="1"/>
  <c r="MSC1178" i="1"/>
  <c r="MSC1177" i="1" s="1"/>
  <c r="NGW1178" i="1"/>
  <c r="NGW1177" i="1" s="1"/>
  <c r="NTE1178" i="1"/>
  <c r="NTE1177" i="1" s="1"/>
  <c r="OKK1178" i="1"/>
  <c r="OKK1177" i="1" s="1"/>
  <c r="OWS1178" i="1"/>
  <c r="OWS1177" i="1" s="1"/>
  <c r="PJA1178" i="1"/>
  <c r="PJA1177" i="1" s="1"/>
  <c r="PVI1178" i="1"/>
  <c r="PVI1177" i="1" s="1"/>
  <c r="QMO1178" i="1"/>
  <c r="QMO1177" i="1" s="1"/>
  <c r="QYW1178" i="1"/>
  <c r="QYW1177" i="1" s="1"/>
  <c r="RQC1178" i="1"/>
  <c r="RQC1177" i="1" s="1"/>
  <c r="SCK1178" i="1"/>
  <c r="SCK1177" i="1" s="1"/>
  <c r="SOS1178" i="1"/>
  <c r="SOS1177" i="1" s="1"/>
  <c r="TBA1178" i="1"/>
  <c r="TBA1177" i="1" s="1"/>
  <c r="TPU1178" i="1"/>
  <c r="TPU1177" i="1" s="1"/>
  <c r="UEO1178" i="1"/>
  <c r="UEO1177" i="1" s="1"/>
  <c r="UQW1178" i="1"/>
  <c r="UQW1177" i="1" s="1"/>
  <c r="VKO1178" i="1"/>
  <c r="VKO1177" i="1" s="1"/>
  <c r="VZI1178" i="1"/>
  <c r="VZI1177" i="1" s="1"/>
  <c r="WJE1178" i="1"/>
  <c r="WJE1177" i="1" s="1"/>
  <c r="XAK1178" i="1"/>
  <c r="XAK1177" i="1" s="1"/>
  <c r="ECC1178" i="1"/>
  <c r="ECC1177" i="1" s="1"/>
  <c r="ETI1178" i="1"/>
  <c r="ETI1177" i="1" s="1"/>
  <c r="FRY1178" i="1"/>
  <c r="FRY1177" i="1" s="1"/>
  <c r="GGS1178" i="1"/>
  <c r="GGS1177" i="1" s="1"/>
  <c r="HHU1178" i="1"/>
  <c r="HHU1177" i="1" s="1"/>
  <c r="HZA1178" i="1"/>
  <c r="HZA1177" i="1" s="1"/>
  <c r="JRI1178" i="1"/>
  <c r="JRI1177" i="1" s="1"/>
  <c r="KDQ1178" i="1"/>
  <c r="KDQ1177" i="1" s="1"/>
  <c r="LHE1178" i="1"/>
  <c r="LHE1177" i="1" s="1"/>
  <c r="LYK1178" i="1"/>
  <c r="LYK1177" i="1" s="1"/>
  <c r="MNE1178" i="1"/>
  <c r="MNE1177" i="1" s="1"/>
  <c r="MZM1178" i="1"/>
  <c r="MZM1177" i="1" s="1"/>
  <c r="NLU1178" i="1"/>
  <c r="NLU1177" i="1" s="1"/>
  <c r="OAO1178" i="1"/>
  <c r="OAO1177" i="1" s="1"/>
  <c r="OPI1178" i="1"/>
  <c r="OPI1177" i="1" s="1"/>
  <c r="PBQ1178" i="1"/>
  <c r="PBQ1177" i="1" s="1"/>
  <c r="PSW1178" i="1"/>
  <c r="PSW1177" i="1" s="1"/>
  <c r="QFE1178" i="1"/>
  <c r="QFE1177" i="1" s="1"/>
  <c r="QRM1178" i="1"/>
  <c r="QRM1177" i="1" s="1"/>
  <c r="RDU1178" i="1"/>
  <c r="RDU1177" i="1" s="1"/>
  <c r="RVA1178" i="1"/>
  <c r="RVA1177" i="1" s="1"/>
  <c r="SHI1178" i="1"/>
  <c r="SHI1177" i="1" s="1"/>
  <c r="STQ1178" i="1"/>
  <c r="STQ1177" i="1" s="1"/>
  <c r="TKW1178" i="1"/>
  <c r="TKW1177" i="1" s="1"/>
  <c r="TXE1178" i="1"/>
  <c r="TXE1177" i="1" s="1"/>
  <c r="UHA1178" i="1"/>
  <c r="UHA1177" i="1" s="1"/>
  <c r="UTI1178" i="1"/>
  <c r="UTI1177" i="1" s="1"/>
  <c r="VIC1178" i="1"/>
  <c r="VIC1177" i="1" s="1"/>
  <c r="VUK1178" i="1"/>
  <c r="VUK1177" i="1" s="1"/>
  <c r="WGS1178" i="1"/>
  <c r="WGS1177" i="1" s="1"/>
  <c r="WTA1178" i="1"/>
  <c r="WTA1177" i="1" s="1"/>
  <c r="DKW1178" i="1"/>
  <c r="DKW1177" i="1" s="1"/>
  <c r="EEO1178" i="1"/>
  <c r="EEO1177" i="1" s="1"/>
  <c r="FUK1178" i="1"/>
  <c r="FUK1177" i="1" s="1"/>
  <c r="HUC1178" i="1"/>
  <c r="HUC1177" i="1" s="1"/>
  <c r="IQG1178" i="1"/>
  <c r="IQG1177" i="1" s="1"/>
  <c r="JJY1178" i="1"/>
  <c r="JJY1177" i="1" s="1"/>
  <c r="JWG1178" i="1"/>
  <c r="JWG1177" i="1" s="1"/>
  <c r="KIO1178" i="1"/>
  <c r="KIO1177" i="1" s="1"/>
  <c r="KPY1178" i="1"/>
  <c r="KPY1177" i="1" s="1"/>
  <c r="KZU1178" i="1"/>
  <c r="KZU1177" i="1" s="1"/>
  <c r="LMC1178" i="1"/>
  <c r="LMC1177" i="1" s="1"/>
  <c r="LVY1178" i="1"/>
  <c r="LVY1177" i="1" s="1"/>
  <c r="MFU1178" i="1"/>
  <c r="MFU1177" i="1" s="1"/>
  <c r="MPQ1178" i="1"/>
  <c r="MPQ1177" i="1" s="1"/>
  <c r="NBY1178" i="1"/>
  <c r="NBY1177" i="1" s="1"/>
  <c r="NOG1178" i="1"/>
  <c r="NOG1177" i="1" s="1"/>
  <c r="NYC1178" i="1"/>
  <c r="NYC1177" i="1" s="1"/>
  <c r="OFM1178" i="1"/>
  <c r="OFM1177" i="1" s="1"/>
  <c r="ORU1178" i="1"/>
  <c r="ORU1177" i="1" s="1"/>
  <c r="PEC1178" i="1"/>
  <c r="PEC1177" i="1" s="1"/>
  <c r="PNY1178" i="1"/>
  <c r="PNY1177" i="1" s="1"/>
  <c r="PXU1178" i="1"/>
  <c r="PXU1177" i="1" s="1"/>
  <c r="QHQ1178" i="1"/>
  <c r="QHQ1177" i="1" s="1"/>
  <c r="QTY1178" i="1"/>
  <c r="QTY1177" i="1" s="1"/>
  <c r="RIS1178" i="1"/>
  <c r="RIS1177" i="1" s="1"/>
  <c r="RNQ1178" i="1"/>
  <c r="RNQ1177" i="1" s="1"/>
  <c r="RZY1178" i="1"/>
  <c r="RZY1177" i="1" s="1"/>
  <c r="SMG1178" i="1"/>
  <c r="SMG1177" i="1" s="1"/>
  <c r="SYO1178" i="1"/>
  <c r="SYO1177" i="1" s="1"/>
  <c r="TIK1178" i="1"/>
  <c r="TIK1177" i="1" s="1"/>
  <c r="TSG1178" i="1"/>
  <c r="TSG1177" i="1" s="1"/>
  <c r="UCC1178" i="1"/>
  <c r="UCC1177" i="1" s="1"/>
  <c r="UOK1178" i="1"/>
  <c r="UOK1177" i="1" s="1"/>
  <c r="VAS1178" i="1"/>
  <c r="VAS1177" i="1" s="1"/>
  <c r="VFQ1178" i="1"/>
  <c r="VFQ1177" i="1" s="1"/>
  <c r="VPM1178" i="1"/>
  <c r="VPM1177" i="1" s="1"/>
  <c r="WBU1178" i="1"/>
  <c r="WBU1177" i="1" s="1"/>
  <c r="WOC1178" i="1"/>
  <c r="WOC1177" i="1" s="1"/>
  <c r="WVM1178" i="1"/>
  <c r="WVM1177" i="1" s="1"/>
  <c r="DNI1178" i="1"/>
  <c r="DNI1177" i="1" s="1"/>
  <c r="DZQ1178" i="1"/>
  <c r="DZQ1177" i="1" s="1"/>
  <c r="EHA1178" i="1"/>
  <c r="EHA1177" i="1" s="1"/>
  <c r="FAS1178" i="1"/>
  <c r="FAS1177" i="1" s="1"/>
  <c r="GJE1178" i="1"/>
  <c r="GJE1177" i="1" s="1"/>
  <c r="HCW1178" i="1"/>
  <c r="HCW1177" i="1" s="1"/>
  <c r="HWO1178" i="1"/>
  <c r="HWO1177" i="1" s="1"/>
  <c r="IVE1178" i="1"/>
  <c r="IVE1177" i="1" s="1"/>
  <c r="JHM1178" i="1"/>
  <c r="JHM1177" i="1" s="1"/>
  <c r="JOW1178" i="1"/>
  <c r="JOW1177" i="1" s="1"/>
  <c r="KLA1178" i="1"/>
  <c r="KLA1177" i="1" s="1"/>
  <c r="KXI1178" i="1"/>
  <c r="KXI1177" i="1" s="1"/>
  <c r="LES1178" i="1"/>
  <c r="LES1177" i="1" s="1"/>
  <c r="LOO1178" i="1"/>
  <c r="LOO1177" i="1" s="1"/>
  <c r="MKS1178" i="1"/>
  <c r="MKS1177" i="1" s="1"/>
  <c r="MUO1178" i="1"/>
  <c r="MUO1177" i="1" s="1"/>
  <c r="NEK1178" i="1"/>
  <c r="NEK1177" i="1" s="1"/>
  <c r="NQS1178" i="1"/>
  <c r="NQS1177" i="1" s="1"/>
  <c r="ODA1178" i="1"/>
  <c r="ODA1177" i="1" s="1"/>
  <c r="OMW1178" i="1"/>
  <c r="OMW1177" i="1" s="1"/>
  <c r="OUG1178" i="1"/>
  <c r="OUG1177" i="1" s="1"/>
  <c r="PGO1178" i="1"/>
  <c r="PGO1177" i="1" s="1"/>
  <c r="PQK1178" i="1"/>
  <c r="PQK1177" i="1" s="1"/>
  <c r="QAG1178" i="1"/>
  <c r="QAG1177" i="1" s="1"/>
  <c r="QKC1178" i="1"/>
  <c r="QKC1177" i="1" s="1"/>
  <c r="QWK1178" i="1"/>
  <c r="QWK1177" i="1" s="1"/>
  <c r="RGG1178" i="1"/>
  <c r="RGG1177" i="1" s="1"/>
  <c r="RLE1178" i="1"/>
  <c r="RLE1177" i="1" s="1"/>
  <c r="RXM1178" i="1"/>
  <c r="RXM1177" i="1" s="1"/>
  <c r="SJU1178" i="1"/>
  <c r="SJU1177" i="1" s="1"/>
  <c r="SWC1178" i="1"/>
  <c r="SWC1177" i="1" s="1"/>
  <c r="TFY1178" i="1"/>
  <c r="TFY1177" i="1" s="1"/>
  <c r="TNI1178" i="1"/>
  <c r="TNI1177" i="1" s="1"/>
  <c r="TZQ1178" i="1"/>
  <c r="TZQ1177" i="1" s="1"/>
  <c r="ULY1178" i="1"/>
  <c r="ULY1177" i="1" s="1"/>
  <c r="UVU1178" i="1"/>
  <c r="UVU1177" i="1" s="1"/>
  <c r="VDE1178" i="1"/>
  <c r="VDE1177" i="1" s="1"/>
  <c r="VRY1178" i="1"/>
  <c r="VRY1177" i="1" s="1"/>
  <c r="WEG1178" i="1"/>
  <c r="WEG1177" i="1" s="1"/>
  <c r="WQO1178" i="1"/>
  <c r="WQO1177" i="1" s="1"/>
  <c r="WXY1178" i="1"/>
  <c r="WXY1177" i="1" s="1"/>
  <c r="H1264" i="1" l="1"/>
  <c r="H1232" i="1"/>
  <c r="H1312" i="1"/>
  <c r="H1344" i="1"/>
  <c r="H1368" i="1"/>
  <c r="H1332" i="1"/>
  <c r="H53" i="1" s="1"/>
  <c r="H1276" i="1"/>
  <c r="H1252" i="1"/>
  <c r="H1356" i="1"/>
  <c r="H1288" i="1"/>
  <c r="H50" i="1" s="1"/>
  <c r="H1300" i="1"/>
  <c r="H1435" i="1"/>
  <c r="H1434" i="1"/>
  <c r="H1390" i="1"/>
  <c r="H837" i="1"/>
  <c r="H1419" i="1" l="1"/>
  <c r="H987" i="1"/>
  <c r="H49" i="1" s="1"/>
  <c r="H1003" i="1" l="1"/>
  <c r="H57" i="1" s="1"/>
  <c r="H1001" i="1"/>
  <c r="H56" i="1" s="1"/>
  <c r="H999" i="1"/>
  <c r="H55" i="1" s="1"/>
  <c r="H997" i="1"/>
  <c r="H54" i="1" s="1"/>
  <c r="H993" i="1"/>
  <c r="H52" i="1" s="1"/>
  <c r="H983" i="1"/>
  <c r="H47" i="1" s="1"/>
  <c r="H981" i="1"/>
  <c r="H46" i="1" s="1"/>
  <c r="H985" i="1"/>
  <c r="H48" i="1" s="1"/>
  <c r="H991" i="1"/>
  <c r="H51" i="1" s="1"/>
  <c r="H1005" i="1"/>
  <c r="H58" i="1" s="1"/>
  <c r="H114" i="1"/>
  <c r="H775" i="1"/>
  <c r="H760" i="1"/>
  <c r="H745" i="1"/>
  <c r="H724" i="1"/>
  <c r="H706" i="1"/>
  <c r="H689" i="1"/>
  <c r="H670" i="1"/>
  <c r="H652" i="1"/>
  <c r="H635" i="1"/>
  <c r="H614" i="1"/>
  <c r="H593" i="1"/>
  <c r="H574" i="1"/>
  <c r="H542" i="1"/>
  <c r="H1112" i="1"/>
  <c r="H1157" i="1"/>
  <c r="H40" i="1" s="1"/>
  <c r="H941" i="1"/>
  <c r="H940" i="1"/>
  <c r="H920" i="1" s="1"/>
  <c r="H68" i="1" s="1"/>
  <c r="H271" i="1"/>
  <c r="H254" i="1"/>
  <c r="H1195" i="1"/>
  <c r="H1166" i="1"/>
  <c r="H1162" i="1"/>
  <c r="H1158" i="1"/>
  <c r="H1154" i="1"/>
  <c r="H1149" i="1"/>
  <c r="H1143" i="1"/>
  <c r="H37" i="1" s="1"/>
  <c r="H1140" i="1"/>
  <c r="H1136" i="1"/>
  <c r="H1132" i="1"/>
  <c r="H1128" i="1"/>
  <c r="H1124" i="1"/>
  <c r="H1123" i="1" s="1"/>
  <c r="H32" i="1" s="1"/>
  <c r="H1114" i="1"/>
  <c r="H1113" i="1" s="1"/>
  <c r="H30" i="1" s="1"/>
  <c r="H1094" i="1"/>
  <c r="H1093" i="1" s="1"/>
  <c r="H1083" i="1"/>
  <c r="H1078" i="1"/>
  <c r="H979" i="1"/>
  <c r="H45" i="1" s="1"/>
  <c r="H977" i="1"/>
  <c r="H936" i="1"/>
  <c r="H922" i="1"/>
  <c r="H908" i="1"/>
  <c r="H495" i="1"/>
  <c r="H460" i="1"/>
  <c r="H445" i="1"/>
  <c r="H433" i="1"/>
  <c r="H415" i="1"/>
  <c r="H400" i="1"/>
  <c r="H384" i="1"/>
  <c r="H350" i="1"/>
  <c r="H334" i="1"/>
  <c r="H318" i="1"/>
  <c r="H298" i="1"/>
  <c r="H264" i="1"/>
  <c r="H26" i="1" s="1"/>
  <c r="H252" i="1"/>
  <c r="H143" i="1" s="1"/>
  <c r="H127" i="1"/>
  <c r="H23" i="1" s="1"/>
  <c r="H109" i="1"/>
  <c r="H108" i="1" s="1"/>
  <c r="H104" i="1"/>
  <c r="H103" i="1" s="1"/>
  <c r="H90" i="1"/>
  <c r="H85" i="1"/>
  <c r="H1148" i="1"/>
  <c r="H38" i="1" s="1"/>
  <c r="H1108" i="1" l="1"/>
  <c r="H1107" i="1" s="1"/>
  <c r="H84" i="1"/>
  <c r="H1109" i="1"/>
  <c r="H1131" i="1"/>
  <c r="H34" i="1" s="1"/>
  <c r="H1139" i="1"/>
  <c r="H36" i="1" s="1"/>
  <c r="H1153" i="1"/>
  <c r="H39" i="1" s="1"/>
  <c r="H1161" i="1"/>
  <c r="H41" i="1" s="1"/>
  <c r="H1077" i="1"/>
  <c r="H1082" i="1"/>
  <c r="H1127" i="1"/>
  <c r="H33" i="1" s="1"/>
  <c r="H1135" i="1"/>
  <c r="H35" i="1" s="1"/>
  <c r="H1165" i="1"/>
  <c r="H42" i="1" s="1"/>
  <c r="H1194" i="1"/>
  <c r="H367" i="1"/>
  <c r="H555" i="1"/>
  <c r="H976" i="1"/>
  <c r="H975" i="1" s="1"/>
  <c r="H1176" i="1"/>
  <c r="H1174" i="1" s="1"/>
  <c r="H1076" i="1" l="1"/>
  <c r="H1175" i="1"/>
  <c r="H17" i="1"/>
  <c r="H1193" i="1"/>
  <c r="H1192" i="1" s="1"/>
  <c r="H44" i="1" s="1"/>
  <c r="H524" i="1"/>
  <c r="H22" i="1" l="1"/>
  <c r="H1075" i="1"/>
  <c r="H83" i="1"/>
  <c r="H82" i="1" s="1"/>
  <c r="H1180" i="1"/>
  <c r="H21" i="1" l="1"/>
  <c r="H1189" i="1"/>
  <c r="H1188" i="1" s="1"/>
  <c r="H16" i="1" l="1"/>
  <c r="H14" i="1" l="1"/>
  <c r="H11" i="1" l="1"/>
  <c r="H70" i="1" l="1"/>
</calcChain>
</file>

<file path=xl/sharedStrings.xml><?xml version="1.0" encoding="utf-8"?>
<sst xmlns="http://schemas.openxmlformats.org/spreadsheetml/2006/main" count="43385" uniqueCount="561">
  <si>
    <t>РАСПРЕДЕЛЕНИЕ</t>
  </si>
  <si>
    <t>Наименование показателя</t>
  </si>
  <si>
    <t>Вед</t>
  </si>
  <si>
    <t>Рз</t>
  </si>
  <si>
    <t>ПР</t>
  </si>
  <si>
    <t>ЦСР</t>
  </si>
  <si>
    <t>ВР</t>
  </si>
  <si>
    <t>ЭКР</t>
  </si>
  <si>
    <t>План первоначальный</t>
  </si>
  <si>
    <t>1. СОБСТВЕННЫЕ ДОХОДЫ РАЙОНА:</t>
  </si>
  <si>
    <t>000 1 00 00000 00 0000 000</t>
  </si>
  <si>
    <t xml:space="preserve">2. БЕЗВОЗМ. ПОСТУПЛЕНИЯ: </t>
  </si>
  <si>
    <t>000 2 00 00000 00 0000 000</t>
  </si>
  <si>
    <t xml:space="preserve"> - дотации</t>
  </si>
  <si>
    <t xml:space="preserve"> - субсидии</t>
  </si>
  <si>
    <t xml:space="preserve"> - субвенции</t>
  </si>
  <si>
    <t xml:space="preserve">1.Райадминистрация </t>
  </si>
  <si>
    <t>2.Контрольно - счетная палата</t>
  </si>
  <si>
    <t xml:space="preserve">3.Собрание депутатов </t>
  </si>
  <si>
    <t>в том числе:</t>
  </si>
  <si>
    <t>ДОХОДЫ ВСЕГО:</t>
  </si>
  <si>
    <t>РФФПМР - ДОТАЦИЯ</t>
  </si>
  <si>
    <t>СОБСТВЕННЫЕ ДОХОДЫ</t>
  </si>
  <si>
    <t>РАСХОДЫ ПО УЧРЕЖДЕНИЯМ:</t>
  </si>
  <si>
    <t>СОДЕРЖАНИЕ ОРГАНОВ МЕСТНОГО САМОУПРАВЛЕНИЯ</t>
  </si>
  <si>
    <t>1. АДМИНИСТРАЦИЯ МО "УНЦУКУЛЬСКИЙ РАЙОН"</t>
  </si>
  <si>
    <t>001</t>
  </si>
  <si>
    <t>Функционирование высшего должностного лица органа местного самоуправления</t>
  </si>
  <si>
    <t>0000000000</t>
  </si>
  <si>
    <t>Оплата труда, в том числе:</t>
  </si>
  <si>
    <t>Заработная плата</t>
  </si>
  <si>
    <t>Начисления на зарплату</t>
  </si>
  <si>
    <t>Функционирование Правительства РФ, высших органов исполн. власти субъектов РФ, местных администраций</t>
  </si>
  <si>
    <t>Оплата услуг связи</t>
  </si>
  <si>
    <t>Оплата потребления электроэнергии</t>
  </si>
  <si>
    <t>Оплата воды</t>
  </si>
  <si>
    <t>Текущий ремонт</t>
  </si>
  <si>
    <t>Налог на имущество</t>
  </si>
  <si>
    <t>Оплата ГСМ</t>
  </si>
  <si>
    <t>Начисления на заработную плату</t>
  </si>
  <si>
    <t>Сельское хозяйство и рыболовство</t>
  </si>
  <si>
    <t>Увеличение стоимости осн.средств</t>
  </si>
  <si>
    <t>2.Собрание депутатов</t>
  </si>
  <si>
    <t>Функционирование законодательных (представительных) органов гос. власти и местного самоуправления</t>
  </si>
  <si>
    <t>Функционирование законодательных (представительных) органов гос. власти и местного самоуправления (Аппарат)</t>
  </si>
  <si>
    <t>Прочие работы и услуги</t>
  </si>
  <si>
    <t>Увеличение стоимости основных средств</t>
  </si>
  <si>
    <t xml:space="preserve">3.Контрольно - счетная палата </t>
  </si>
  <si>
    <t>Обеспечение деятельности финансовых, налоговых и таможенных органов и органов надзора</t>
  </si>
  <si>
    <t>992</t>
  </si>
  <si>
    <t>На оплату услуг связи</t>
  </si>
  <si>
    <t>01</t>
  </si>
  <si>
    <t>06</t>
  </si>
  <si>
    <t>221</t>
  </si>
  <si>
    <t>Резервный фонд</t>
  </si>
  <si>
    <t>11</t>
  </si>
  <si>
    <t>000</t>
  </si>
  <si>
    <t xml:space="preserve">Резервный фонд главы </t>
  </si>
  <si>
    <t>Мероприятия по АТК</t>
  </si>
  <si>
    <t>Начисление на зарплату</t>
  </si>
  <si>
    <t>Ликвидация последствий ЧС</t>
  </si>
  <si>
    <t>Мероприятия по противодействию наркотикам</t>
  </si>
  <si>
    <t>Антикоррупционные мероприятия</t>
  </si>
  <si>
    <t>Профилактика правонарушений</t>
  </si>
  <si>
    <t>Дорожный фонд</t>
  </si>
  <si>
    <t>Ремонт и содержание автодорог</t>
  </si>
  <si>
    <t>Молодежная политика и оздоровление детей</t>
  </si>
  <si>
    <t>Проведение мероприятий для детей и молодежи</t>
  </si>
  <si>
    <t>Пенсионное обеспечение</t>
  </si>
  <si>
    <t>Доплата к пенсиям мун. служащих</t>
  </si>
  <si>
    <t xml:space="preserve">Физическая культура и спорт </t>
  </si>
  <si>
    <t>Периодические издания, учр.органами зак. и исп. власти</t>
  </si>
  <si>
    <t>ДЕТСКИЕ ДОШКОЛЬНЫЕ УЧРЕЖДЕНИЯ</t>
  </si>
  <si>
    <t>Земельный налог</t>
  </si>
  <si>
    <t>Питание ДОУ</t>
  </si>
  <si>
    <t>ОБЩЕОБРАЗОВАТЕЛЬНЫЕ УЧРЕЖДЕНИЯ</t>
  </si>
  <si>
    <t>Транспортный налог</t>
  </si>
  <si>
    <t>Дворцы и дома культуры</t>
  </si>
  <si>
    <t xml:space="preserve">Библиотеки </t>
  </si>
  <si>
    <t>Подписка</t>
  </si>
  <si>
    <t>РАСХОДЫ ЗА СЧЕТ ФОНДА СОФИНАНСИРОВАНИЯ СОЦ. РАСХОДОВ - СУБСИДИИ</t>
  </si>
  <si>
    <t>РАСХОДЫ ВСЕГО:</t>
  </si>
  <si>
    <t>1. МКОУ "УСОШ №1" с.Унцукуль</t>
  </si>
  <si>
    <t>2. МКОУ "УСОШ №2" с.Унцукуль</t>
  </si>
  <si>
    <t>3. МКОУ "ЗСОШ " с.Зирани</t>
  </si>
  <si>
    <t>4. МКОУ "АСОШ " с.Ашильта</t>
  </si>
  <si>
    <t>5. МКОУ "КСОШ " с.Кахабросо</t>
  </si>
  <si>
    <t>6. МКОУ "БСОШ " с.Балахани</t>
  </si>
  <si>
    <t>7. МКОУ "ГСОШ " с.Гимры</t>
  </si>
  <si>
    <t>8. МКОУ "ЦСОШ " с.Цатаних</t>
  </si>
  <si>
    <t>9. МКОУ "ИСОШ " с.Ирганай</t>
  </si>
  <si>
    <t>10. МКОУ "АСОШ " с.Аракани</t>
  </si>
  <si>
    <t>11. МКОУ "ГПСОШ " п.Гимры</t>
  </si>
  <si>
    <t>12. МКОУ "ШСОШ " п.Шамилькала</t>
  </si>
  <si>
    <t>13. МКОУ "ХСОШ " с.Харачи</t>
  </si>
  <si>
    <t>14. МКОУ "МСОШ " с.Моксох</t>
  </si>
  <si>
    <t>15. МКОУ "ИСОШ " с.Иштибури</t>
  </si>
  <si>
    <t>ФОНДА КОМПЕНСАЦИИ - СУБВЕНЦИИ</t>
  </si>
  <si>
    <t xml:space="preserve"> -  на выполнение передаваемых полномочий субъектов РФ всего:</t>
  </si>
  <si>
    <t xml:space="preserve"> - на реализацию основных общеобразовательных программ (госстандарт образования)</t>
  </si>
  <si>
    <t xml:space="preserve"> -  на организацию и осуществление деятельности по опеке и попечительству</t>
  </si>
  <si>
    <t xml:space="preserve"> -  на выполнение полномочий по образованию  и организации  деятельности административных комиссий по делам несовершеннолетних</t>
  </si>
  <si>
    <t xml:space="preserve"> -  на исполнение полномочий по расчету и распределению дотаций поселениям, входящим в состав мун.района</t>
  </si>
  <si>
    <t>На содержание ребенка в семье опекуна и приемной семье, а также на оплату труда приемному родителю</t>
  </si>
  <si>
    <t>Административная комиссия:</t>
  </si>
  <si>
    <t>Архив</t>
  </si>
  <si>
    <t>Организация деятельности по опеке и попечительству</t>
  </si>
  <si>
    <t>Социальное обеспечение населения</t>
  </si>
  <si>
    <t>ИТОГО по ДОУ</t>
  </si>
  <si>
    <t>В ТОМ ЧИСЛЕ: ГОССТАНДАРТ ПО ДОУ</t>
  </si>
  <si>
    <t>Начисление на заработную плату</t>
  </si>
  <si>
    <t>На компенсацию части родительской платы за содержание детей в ДОУ</t>
  </si>
  <si>
    <t>2.МКОУ ДОУ №1 "Ромашка" с.Унцукуль</t>
  </si>
  <si>
    <t>3.МКОУ ДОУ №2 "Ласточка" с.Унцукуль</t>
  </si>
  <si>
    <t>4.МКОУ ДОУ №3 "Фиалка" с.Ирганай</t>
  </si>
  <si>
    <t>5.МКОУ ДОУ №4 "Теремок" с.Гимры</t>
  </si>
  <si>
    <t>6.МКОУ ДОУ №5 "Соколенок" с.Майданск</t>
  </si>
  <si>
    <t>7.МКОУ ДОУ №6 "Звездочка" с.Балахани</t>
  </si>
  <si>
    <t>8.МКОУ ДОУ №7 "Улыбка" с.Аракани</t>
  </si>
  <si>
    <t>9.МКОУ ДОУ №8 "Солнышко" п.Шамилькала</t>
  </si>
  <si>
    <t>10.МКОУ ДОУ №9 "Сказка" п.Шамилькала</t>
  </si>
  <si>
    <t>11.МКОУ ДОУ №10 "Снежинка" с.Кахабросо</t>
  </si>
  <si>
    <t>12.МКОУ ДОУ №11 "Сосна" с.Ашильта</t>
  </si>
  <si>
    <t>13.МКОУ ДОУ №12 "Чебурашка" с.Цатаних</t>
  </si>
  <si>
    <t>14.МКОУ ДОУ №13 "Колобок" п.Гимры</t>
  </si>
  <si>
    <t>15. МКОУ "УСОШ №1" с.Унцукуль</t>
  </si>
  <si>
    <t>Школы</t>
  </si>
  <si>
    <t>16. МКОУ "УСОШ №2" с.Унцукуль</t>
  </si>
  <si>
    <t>17. МКОУ "ЗСОШ " с.Зирани</t>
  </si>
  <si>
    <t>18. МКОУ "АСОШ " с.Ашильта</t>
  </si>
  <si>
    <t>19. МКОУ "КСОШ " с.Кахабросо</t>
  </si>
  <si>
    <t>20. МКОУ "БСОШ " с.Балахани</t>
  </si>
  <si>
    <t>21. МКОУ "ГСОШ " с.Гимры</t>
  </si>
  <si>
    <t>22. МКОУ "ЦСОШ " с.Цатаних</t>
  </si>
  <si>
    <t>23. МКОУ "ИСОШ " с.Ирганай</t>
  </si>
  <si>
    <t>24. МКОУ "АСОШ " с.Аракани</t>
  </si>
  <si>
    <t>25. МКОУ "ГПСОШ " п.Гимры</t>
  </si>
  <si>
    <t>26. МКОУ "ШСОШ " п.Шамилькала</t>
  </si>
  <si>
    <t>27. МКОУ "ХСОШ " с.Харачи</t>
  </si>
  <si>
    <t>28. МКОУ "МСОШ " с.Моксох</t>
  </si>
  <si>
    <t>29. МКОУ "ИСОШ " с.Иштибури</t>
  </si>
  <si>
    <t>4. ОТДЕЛ ФИНАНСОВ УНЦУКУЛЬСКОГО РАЙОНА:</t>
  </si>
  <si>
    <t xml:space="preserve">Командировочные </t>
  </si>
  <si>
    <t xml:space="preserve">4.Отдел финансов </t>
  </si>
  <si>
    <t>Оплата котельно-печного топлива (уголь)</t>
  </si>
  <si>
    <t>Оплата котельно-печного топлива (дрова)</t>
  </si>
  <si>
    <t>Комиссия по делам несовершеннолетних:</t>
  </si>
  <si>
    <t>в том числе задолженность</t>
  </si>
  <si>
    <t>Физкультура и спорт</t>
  </si>
  <si>
    <t>Увеличение стоимости прочих материалов</t>
  </si>
  <si>
    <t>346</t>
  </si>
  <si>
    <t>000 2 02 29999 05 0000 150</t>
  </si>
  <si>
    <t>000 2 02 35118 05 0000 150</t>
  </si>
  <si>
    <t>000 2 02 30024 05 0000 150</t>
  </si>
  <si>
    <t>000 2 02 30027 05 0000 150</t>
  </si>
  <si>
    <t>000 2 02 30029 05 0000 150</t>
  </si>
  <si>
    <t>000 2 02 35082 05 0000 150</t>
  </si>
  <si>
    <t>000 2 02 35120 05 0000 150</t>
  </si>
  <si>
    <t xml:space="preserve"> - на реализацию основных общеобразовательных программ (госстандарт дошкольного образов.)</t>
  </si>
  <si>
    <t>Увеличение стоимости прочих мат.запасов</t>
  </si>
  <si>
    <t>Аппарат отдела образования</t>
  </si>
  <si>
    <t>9. МКДОУ №1 "Ромашка" с.Унцукуль:</t>
  </si>
  <si>
    <t>10. МКДОУ №2 "Ласточка" с.Унцукуль:</t>
  </si>
  <si>
    <t>11. МКДОУ №3 "Фиалка" с.Ирганай:</t>
  </si>
  <si>
    <t>12. МКДОУ №4 "Теремок" с.Гимры:</t>
  </si>
  <si>
    <t>13. МКДОУ №5 "Соколенок" с.Майданск:</t>
  </si>
  <si>
    <t>14. МКДОУ №6 "Звездочка" с.Балахани:</t>
  </si>
  <si>
    <t>15. МКДОУ №7 "Улыбка" с.Аракани:</t>
  </si>
  <si>
    <t>16. МКДОУ №8 "Солнышко" п.Шамилькала:</t>
  </si>
  <si>
    <t>17. МКДОУ №9 "Сказка" п.Шамилькала:</t>
  </si>
  <si>
    <t>18. МКДОУ №10 "Снежинка" с.Кахабросо:</t>
  </si>
  <si>
    <t>19. МКДОУ №11 "Сосна" с.Ашильта:</t>
  </si>
  <si>
    <t>20. МКДОУ №12 "Чебурашка" с.Цатаних:</t>
  </si>
  <si>
    <t>21. МКДОУ №13 "Колобок" пос.Гимры</t>
  </si>
  <si>
    <t>22. МКОУ "УСОШ №1" с.Унцукуль</t>
  </si>
  <si>
    <t>23. МКОУ "УСОШ №2" с.Унцукуль</t>
  </si>
  <si>
    <t>24. МКОУ "ЗСОШ " с.Зирани</t>
  </si>
  <si>
    <t>25. МКОУ "АСОШ " с.Ашильта</t>
  </si>
  <si>
    <t>26. МКОУ "КСОШ " с.Кахабросо</t>
  </si>
  <si>
    <t>27. МКОУ "БСОШ " с.Балахани</t>
  </si>
  <si>
    <t>28. МКОУ "ГСОШ " с.Гимры</t>
  </si>
  <si>
    <t>29. МКОУ "ЦСОШ " с.Цатаних</t>
  </si>
  <si>
    <t>30. МКОУ "ИСОШ " с.Ирганай</t>
  </si>
  <si>
    <t>31. МКОУ "АСОШ " с.Аракани</t>
  </si>
  <si>
    <t>32. МКОУ "ГПСОШ " п.Гимры</t>
  </si>
  <si>
    <t>33. МКОУ "ШСОШ " п.Шамилькала</t>
  </si>
  <si>
    <t>Межбюджетные трансферты поселениям всего:</t>
  </si>
  <si>
    <t>Командировочные</t>
  </si>
  <si>
    <t>Увеличение стоимости стройматериалов</t>
  </si>
  <si>
    <t>МЕЖБЮДЖЕТНЫЕ ТРАНСФЕРТЫ:</t>
  </si>
  <si>
    <t xml:space="preserve"> - субсидия</t>
  </si>
  <si>
    <t xml:space="preserve"> - субвенция</t>
  </si>
  <si>
    <t>000 2 02 02000 00 0000 150</t>
  </si>
  <si>
    <t>000 2 02 03000 00 0000 150</t>
  </si>
  <si>
    <t>000 2 02 15001 05 0000 150</t>
  </si>
  <si>
    <t>000 2 02 01000 00 0000 150</t>
  </si>
  <si>
    <t>Командировочные ДОУ</t>
  </si>
  <si>
    <t>Командировочные школ</t>
  </si>
  <si>
    <t xml:space="preserve"> - Государственная программа "Формирование современной городской среды"</t>
  </si>
  <si>
    <t>05</t>
  </si>
  <si>
    <t>03</t>
  </si>
  <si>
    <t xml:space="preserve"> На проведение молодежного форума (ден.премии)</t>
  </si>
  <si>
    <t xml:space="preserve">Премии по итогам физкультурных мероприятий </t>
  </si>
  <si>
    <t>Мероприятия по ФиС (грамоты и медали)</t>
  </si>
  <si>
    <t>Процентные платежи за обслуживание государственного (муниципального) долга</t>
  </si>
  <si>
    <t>2610227880</t>
  </si>
  <si>
    <t xml:space="preserve">Начальник </t>
  </si>
  <si>
    <t>000 2 02 25519 05 0000 150</t>
  </si>
  <si>
    <t>00</t>
  </si>
  <si>
    <t>04</t>
  </si>
  <si>
    <t>09</t>
  </si>
  <si>
    <t>07</t>
  </si>
  <si>
    <t>02</t>
  </si>
  <si>
    <r>
      <t xml:space="preserve"> - Государственная программа "Формирование современной городской среды", </t>
    </r>
    <r>
      <rPr>
        <i/>
        <sz val="11"/>
        <rFont val="Times New Roman"/>
        <family val="1"/>
        <charset val="204"/>
      </rPr>
      <t>в т.ч.</t>
    </r>
  </si>
  <si>
    <t xml:space="preserve"> - на выполнение полномочий по образованию  и организации  деят-ти административных комиссий</t>
  </si>
  <si>
    <t xml:space="preserve"> - на выполнение государственных полномочий Республики Дагестан по хранению, комплектованию, учету и использованию Архивного фонда РД</t>
  </si>
  <si>
    <t>Ликвидация последствий ЧС (ГСМ)</t>
  </si>
  <si>
    <t>Ликвидация последствий ЧС (питание)</t>
  </si>
  <si>
    <t>Ликвидация последствий ЧС (стройматериалы)</t>
  </si>
  <si>
    <t>Ликвидация последствий ЧС (медикаменты)</t>
  </si>
  <si>
    <t>Ликвидация последствий ЧС (мягкий инвентарь)</t>
  </si>
  <si>
    <t>Ликвидация последствий ЧС (мат.помощь ф/л)</t>
  </si>
  <si>
    <t>Туризм и туристическая деятельность</t>
  </si>
  <si>
    <t>Арендная плата</t>
  </si>
  <si>
    <t>Топосъемка земельных участков МО "С/с Араканский" и МО "С/с Унцукульский"</t>
  </si>
  <si>
    <t>Ген.планы, ПЗЗ и карт (планов) для границ поселений</t>
  </si>
  <si>
    <t>На капитальный ремонт школ</t>
  </si>
  <si>
    <t>Расходы по программе "100 школ" (местный)</t>
  </si>
  <si>
    <t xml:space="preserve">Общеобразовательных учреждений </t>
  </si>
  <si>
    <t>Дошкольных образовательных учреждений</t>
  </si>
  <si>
    <t>Другие вопросы в области национальной экономики</t>
  </si>
  <si>
    <t>000 2 19 00000 00 0000 150</t>
  </si>
  <si>
    <t>36. МКОУ "ИООШ " с.Иштибури</t>
  </si>
  <si>
    <t>35. МКОУ "МООШ " с.Моксох</t>
  </si>
  <si>
    <t>34. МКОУ "ХООШ " с.Харачи</t>
  </si>
  <si>
    <t>000 2 02 25304 05 0000 150</t>
  </si>
  <si>
    <t>000 2 02 35303 05 0000 150</t>
  </si>
  <si>
    <r>
      <t xml:space="preserve">Оплата за КЛАССНОЕ РУКОВОДСТВО - школы                                </t>
    </r>
    <r>
      <rPr>
        <b/>
        <sz val="11"/>
        <color indexed="10"/>
        <rFont val="Times New Roman"/>
        <family val="1"/>
        <charset val="204"/>
      </rPr>
      <t>(20-53030-00000-00000)</t>
    </r>
  </si>
  <si>
    <t>19202R3030</t>
  </si>
  <si>
    <t>ГОССТАНДАРТ ОБРАЗОВАНИЯ ПО ШКОЛАМ</t>
  </si>
  <si>
    <r>
      <t xml:space="preserve">Оплата за КЛ. РУКОВОДСТВО                                </t>
    </r>
    <r>
      <rPr>
        <b/>
        <sz val="11"/>
        <color indexed="10"/>
        <rFont val="Times New Roman"/>
        <family val="1"/>
        <charset val="204"/>
      </rPr>
      <t>(20-53030-00000-00000)</t>
    </r>
  </si>
  <si>
    <t>Общее образование-ГСО</t>
  </si>
  <si>
    <t>ВОЗВРАТ ОСТАТКОВ СУБСИДИЙ, СУБВЕНЦИЙ И ИМТ, ИМЕЮЩИХ ЦЕЛЕВОЕ НАЗНАЧЕНИЕ ПРОШЛЫХ ЛЕТ ИЗ БЮДЖЕТОВ МУНИЦИПАЛЬНЫХ РАЙОНОВ</t>
  </si>
  <si>
    <t>1934239900</t>
  </si>
  <si>
    <t>9994239900</t>
  </si>
  <si>
    <t>9999990059</t>
  </si>
  <si>
    <t>Субсидии МБУ на иные цели</t>
  </si>
  <si>
    <t xml:space="preserve">Субсидии МБУ на фин. обеспечение муниципального задания на оказание муниц. услуг (выполнение работ) </t>
  </si>
  <si>
    <t xml:space="preserve"> - СУБСИДИИ МБУ "Управление строительства, единого заказчика и ЖКХ"</t>
  </si>
  <si>
    <t>ИСПОЛНЕНИЕ РАСХОДНОЙ ЧАСТИ БЮДЖЕТА ЗА СЧЕТ МБТ</t>
  </si>
  <si>
    <t>Аттестация рабочих мест</t>
  </si>
  <si>
    <t>Субсидии МБУ "ЕИС" (на выполнение муниц. задания)</t>
  </si>
  <si>
    <t>ИСПОЛНЕНИЕ РАСХОДНОЙ ЧАСТИ БЮДЖЕТА ЗА СЧЕТ налоговых и неналоговых доходов</t>
  </si>
  <si>
    <t>Прочие работы и услуги по ФиС</t>
  </si>
  <si>
    <t>Капитальный ремонт автодорог</t>
  </si>
  <si>
    <t>Фонд всеобуча</t>
  </si>
  <si>
    <t>ФС-СУБСИДИИ</t>
  </si>
  <si>
    <t>000 2 02 30000 00 0000 150</t>
  </si>
  <si>
    <t>000 2 02 20000 00 0000 150</t>
  </si>
  <si>
    <t xml:space="preserve">На поддержку отрасли культуры  за счет местного бюджета                       </t>
  </si>
  <si>
    <t>Оповещение населения о ЧС</t>
  </si>
  <si>
    <t xml:space="preserve">Другие общегосударственные вопросы </t>
  </si>
  <si>
    <t>На обесп. питанием детей с ОВЗ, в т.ч. детей-инвал. на дому</t>
  </si>
  <si>
    <t>Уплата иных платежей</t>
  </si>
  <si>
    <t>Больничные за счет работодателя</t>
  </si>
  <si>
    <t>Соц.помощь населению</t>
  </si>
  <si>
    <t>Пожарная безопасность образовательных учреждений</t>
  </si>
  <si>
    <t xml:space="preserve"> - СУБСИДИИ МБУ ДОД на выполнение муницип.задания</t>
  </si>
  <si>
    <t>Процентные платежи за обслуживание мун. долга</t>
  </si>
  <si>
    <t xml:space="preserve"> - Государственная программа "Развитие культуры в РД"</t>
  </si>
  <si>
    <t>Командировочные - суточные</t>
  </si>
  <si>
    <t>Командировочные - проживание</t>
  </si>
  <si>
    <t>Антитеррористические мероприятия</t>
  </si>
  <si>
    <t>Пожарная безопасность</t>
  </si>
  <si>
    <t>Уплата иных платежей (штрафы, пени)</t>
  </si>
  <si>
    <t>На проведение мероприятий</t>
  </si>
  <si>
    <t>РФФП Поселений - перечисления бюджетам поселений дотаций на выравнивание уровня бюджетной обеспеченности</t>
  </si>
  <si>
    <t>9990041120</t>
  </si>
  <si>
    <t>5. МКУ "Служба земельно - кадастровых и имущественных отношений"</t>
  </si>
  <si>
    <t>6. МКУ "Центр обслуживания муниципальных учреждений"</t>
  </si>
  <si>
    <t>7. МКУ "Отдел по ГОиЧС, ПБ и ЕДДС"</t>
  </si>
  <si>
    <t xml:space="preserve">Поступления от денежных пожертвований, предоставляемые негосударственными организациями получателям средств бюджетов мун.районов (от меценатов) </t>
  </si>
  <si>
    <t>000 2 04 05020 05 0000 150</t>
  </si>
  <si>
    <t xml:space="preserve"> -поступления от денежных пожертвований, предоставляемые негосударственными организациями получателям средств бюджетов мун.районов (от меценатов) </t>
  </si>
  <si>
    <t>000 2 04 05000 00 0000 150</t>
  </si>
  <si>
    <t>На профессион. переподготовку и повышение квалификации муниципальных служащих</t>
  </si>
  <si>
    <t>000 2 02 25467 05 0000 150</t>
  </si>
  <si>
    <t xml:space="preserve"> - Субсидии на поддержку дорожной деятельности</t>
  </si>
  <si>
    <t xml:space="preserve"> - 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</t>
  </si>
  <si>
    <t>000 2 02 20041 05 0000 150</t>
  </si>
  <si>
    <t>000 2 02 25555 05 0000 150</t>
  </si>
  <si>
    <t>Питание детей с ОВЗ</t>
  </si>
  <si>
    <t xml:space="preserve"> - Прочие субсидии на обеспечение бесплатным двухразовым питанием обучающихся с ОВЗ, в т.ч. детей-инвалидов, осваивающих основные общеобразовательные программы на дому</t>
  </si>
  <si>
    <t>Членские взносы Ассоциации "совет муниципальных образований"</t>
  </si>
  <si>
    <t>На устранение нарушений в области безопасности дорожного движения</t>
  </si>
  <si>
    <t>000 2 02 25179 05 0000 150</t>
  </si>
  <si>
    <t>20209L4670</t>
  </si>
  <si>
    <t>Приобретение формы для специалистов</t>
  </si>
  <si>
    <t xml:space="preserve">Капитальный ремонт внутрисельской автомобильной дороги в МО "Унцукульский район" </t>
  </si>
  <si>
    <r>
      <rPr>
        <b/>
        <u/>
        <sz val="11"/>
        <rFont val="Times New Roman"/>
        <family val="1"/>
        <charset val="204"/>
      </rPr>
      <t>Иные Межбюджетные трансферты</t>
    </r>
    <r>
      <rPr>
        <b/>
        <sz val="11"/>
        <rFont val="Times New Roman"/>
        <family val="1"/>
        <charset val="204"/>
      </rPr>
      <t xml:space="preserve"> бюджетам городских и сельских поселений на осуществление части полномочий в соответствии с заключенным соглашениями (дорожный фонд на ПКРТИ и ремонт и содержание автом.дорог об.пользования)</t>
    </r>
  </si>
  <si>
    <t xml:space="preserve"> - Субсидии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</si>
  <si>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000 2 02 35179 05 0000 150</t>
  </si>
  <si>
    <t>202A255191</t>
  </si>
  <si>
    <t>202A255192</t>
  </si>
  <si>
    <t>39. ОТДЕЛ КУЛЬТУРЫ:</t>
  </si>
  <si>
    <t>Господдержка лучших сельских учреждений культуры (Унцукульская Межпос.районная библиотека при МКУ Отдел культуры Адм.МО «Унцукульский район) (2355190Х100230000000)</t>
  </si>
  <si>
    <t xml:space="preserve"> Гос. поддержка лучших работников сельских учр. культуры (Магомедалиева Патимат-Заграт Гамзатовна –методист межпос. центр.библиотеки при МКУ ОК)(2355190Х100250000000)</t>
  </si>
  <si>
    <t>12</t>
  </si>
  <si>
    <t>28. АДМИНИСТРАЦИЯ МО "УНЦУКУЛЬСКИЙ РАЙОН"</t>
  </si>
  <si>
    <t>Оплата ПСД кап.ремонта дорог (Минтранс)</t>
  </si>
  <si>
    <t xml:space="preserve">Страхование </t>
  </si>
  <si>
    <t>Оплата штрафа в области безопасности дорожного движения</t>
  </si>
  <si>
    <t>Психиатрическое освидетельствование педработников образовательных учреждений</t>
  </si>
  <si>
    <t>Перечисления бюджетам поселений ИМТ на решение вопросов местного значения - переданные полномочия на водоснабжение</t>
  </si>
  <si>
    <t>9994209900</t>
  </si>
  <si>
    <t>9994219900</t>
  </si>
  <si>
    <t>2. МКОУ "Шамилькалинская СОШ"</t>
  </si>
  <si>
    <t>3. МКОУ "Ирганайская СОШ"</t>
  </si>
  <si>
    <t>4. МКОУ "Гимринская СОШ"</t>
  </si>
  <si>
    <t>15.МКОУ ДОУ №14 "Малютка" с.Унцукуль</t>
  </si>
  <si>
    <t>21. МКДОУ №14 "Малютка" с. Унцукуль:</t>
  </si>
  <si>
    <t>Социальный заказ</t>
  </si>
  <si>
    <t>24В</t>
  </si>
  <si>
    <t>Программа комплексного развития трансп. инфраструктуры</t>
  </si>
  <si>
    <t>Субсидии МБУ на финансовое обеспечение мун.задания на оказание мун.услуг (выполнение работ)</t>
  </si>
  <si>
    <t>Субсидии МБУ на финансовое обеспечение мун.задания на оказание мун.услуг (выполнение работ) - ДЮСШ</t>
  </si>
  <si>
    <t>22. МКДОУ №14 "Малютка" с. Унцукуль</t>
  </si>
  <si>
    <t>23. МКОУ "УСОШ №1" с.Унцукуль</t>
  </si>
  <si>
    <t>24. МКОУ "УСОШ №2" с.Унцукуль</t>
  </si>
  <si>
    <t>25. МКОУ "ЗСОШ " с.Зирани</t>
  </si>
  <si>
    <t>26. МКОУ "АСОШ " с.Ашильта</t>
  </si>
  <si>
    <t>27. МКОУ "КСОШ " с.Кахабросо</t>
  </si>
  <si>
    <t>28. МКОУ "БСОШ " с.Балахани</t>
  </si>
  <si>
    <t>29. МКОУ "ГСОШ " с.Гимры</t>
  </si>
  <si>
    <t>30. МКОУ "ЦСОШ " с.Цатаних</t>
  </si>
  <si>
    <t>31. МКОУ "ИСОШ " с.Ирганай</t>
  </si>
  <si>
    <t>32. МКОУ "АСОШ " с.Аракани</t>
  </si>
  <si>
    <t>33. МКОУ "ГПСОШ " п.Гимры</t>
  </si>
  <si>
    <t>34. МКОУ "ШСОШ " п.Шамилькала</t>
  </si>
  <si>
    <t>35. МКОУ "ХСОШ " с.Харачи</t>
  </si>
  <si>
    <t>36. МКОУ "МСОШ " с.Моксох</t>
  </si>
  <si>
    <t>37. МКОУ "ИООШ " с.Иштибури</t>
  </si>
  <si>
    <t>Субсидии бюджетным учреждениям на фин.обеспечение гос. (мун.) задания в рамках исполнения гос. (мун.) соц.заказа на оказание гос. (мун.) услуг в соц.сфере</t>
  </si>
  <si>
    <t>Субсидии в целях фин.обеспечения (возмещения) исполнения гос.(мун.) соц.заказа на оказание гос.(мун.) услуг в соц.сфере, предоставляемые бюдж.учреждениям по результатам отбора исполнителей услуг</t>
  </si>
  <si>
    <t>Субсидии в целях фин.обеспечения (возмещения) исполнения гос.(мун.) соц.заказа на оказание госу(мун.) услуг в соц.сфере, предоставляемые автономным учреждениям по результатам отбора исп-й услуг</t>
  </si>
  <si>
    <t>Субсидии в целях фин.обеспечения (возмещения) исполнения гос.(мун.) соц.заказа на оказание гос.(мун.) услуг в соц.сфере, предоставляемые автономным учреждениям по результатам отбора исп-лей услуг</t>
  </si>
  <si>
    <t>Субсидии в целях фин.обеспечения (возмещения) исполнения гос. (мун.) соц.заказа на оказание гос.(мун.) услуг в социальной сфере</t>
  </si>
  <si>
    <t>Субсидии на выполнение муницип. задания не по ПФ ДОД</t>
  </si>
  <si>
    <t xml:space="preserve"> - Госпрограмма "Развитие культуры в РД":</t>
  </si>
  <si>
    <t>На обеспечение резервирующим источником питания (генераторами)</t>
  </si>
  <si>
    <t>На реализацию проектов местных инициатив за счет местного бюджета</t>
  </si>
  <si>
    <t>На пополнение библиотечных фондов книгами дагестанских авторов</t>
  </si>
  <si>
    <t>Оплата воды и водоотведения</t>
  </si>
  <si>
    <t>Оплата вывоза мусора</t>
  </si>
  <si>
    <t xml:space="preserve"> - Исполнение требований законодательства в сфере водоснабжения и водоотведения</t>
  </si>
  <si>
    <t>Возврат неиспользованных целевых бюджетных средств в респ.бюджет</t>
  </si>
  <si>
    <t>Аренда транспорта</t>
  </si>
  <si>
    <t>461F255550</t>
  </si>
  <si>
    <t>19402L3040</t>
  </si>
  <si>
    <t>194028185И</t>
  </si>
  <si>
    <t>20204R5194</t>
  </si>
  <si>
    <t>16203R0820</t>
  </si>
  <si>
    <t>194012201Г</t>
  </si>
  <si>
    <t>191EВ51790</t>
  </si>
  <si>
    <t>194022202Г</t>
  </si>
  <si>
    <t>19402R3030</t>
  </si>
  <si>
    <t>Учебные пособия, средства обучения</t>
  </si>
  <si>
    <t>Соц.помощь населению с рез.фонда</t>
  </si>
  <si>
    <t xml:space="preserve">ПСД ремонта автодорог </t>
  </si>
  <si>
    <t>Строительство и реконструкция автодорог</t>
  </si>
  <si>
    <t>Кап. ремонт автодорог (Минтранс- софин-е из м/б)</t>
  </si>
  <si>
    <t>Дорожное хозяйство</t>
  </si>
  <si>
    <t>Коммунальное хозяйство</t>
  </si>
  <si>
    <t>162054522R</t>
  </si>
  <si>
    <t>Жилижно-коммунальное хозяйство</t>
  </si>
  <si>
    <t>На проверку ПСД по благ-ву сквера в п.Шамилькала</t>
  </si>
  <si>
    <t>Уплата иных платежей  МКДОУ № 1, 2, 3, 5, 7, 8, 11, 12</t>
  </si>
  <si>
    <t>На исполнение судебного решения (основной долг по программе "100 школ")</t>
  </si>
  <si>
    <t>На исполнение судебного решения (пеня и госпошлина)</t>
  </si>
  <si>
    <t>000 2 02 27112 05 0000 150</t>
  </si>
  <si>
    <t xml:space="preserve"> - Прочие субсидии на ПМИ - реконструкция водопровода в  с. Гимры</t>
  </si>
  <si>
    <t xml:space="preserve"> - Прочие субсидии на проведение работ по описанию границ населенных пунктов, тер.зон, занесение в ЕГРН сведений о них</t>
  </si>
  <si>
    <t xml:space="preserve"> - Прочие субсидии на ПМИ - бетонирование улиц в с. Майданское</t>
  </si>
  <si>
    <t>Расходы на дорожный фонд (Минтранс РД)</t>
  </si>
  <si>
    <t>Расходы на ПМИ</t>
  </si>
  <si>
    <t>На проведение работ по описанию границ населенных пунктов, тер.зон, занесение в ЕГРН сведений о них</t>
  </si>
  <si>
    <t>Расходы на генпланы и ИЗЗ</t>
  </si>
  <si>
    <t>Реконструкция водопровода по ул. М.Айгунова и Имама Газимагомеда в с. Гимры</t>
  </si>
  <si>
    <t>Расходы по РИЦ</t>
  </si>
  <si>
    <t>РАСХОДЫ ЗА СЧЕТ СРЕДСТВ ПЕРЕХОДЯЩЕГО ОСТАТКА 2023 ГОДА</t>
  </si>
  <si>
    <t>РАСХОДЫ ЗА СЧЕТ ИНЫХ МЕЖБЮДЖЕТНЫХ ТРАНСФЕРТОВ НА 2024 ГОД</t>
  </si>
  <si>
    <t>Прочие  межбюджетные трансферты</t>
  </si>
  <si>
    <t>000 2 02 49999 05 0000 150</t>
  </si>
  <si>
    <t>Капитальный ремонт здания Администрации в п.Шамилькала</t>
  </si>
  <si>
    <t>в том числе задолженность на 01.01.2024г.</t>
  </si>
  <si>
    <t xml:space="preserve"> - Проект местных инициатив</t>
  </si>
  <si>
    <t>ПМИ - на бетонирование улицы Абулгасана с. Майданское</t>
  </si>
  <si>
    <t>На осуществление первичного воинского учета на территориях, где отсутствуют военные комиссариаты (23-51180-00000-00000)</t>
  </si>
  <si>
    <t xml:space="preserve">000 2 19 35118 05 0000 150 </t>
  </si>
  <si>
    <t>ПМИ - на бетонирование улиц с. Майданское (м/б)</t>
  </si>
  <si>
    <t>ПМИ - на бетонирование улиц с. Майданское  (меценат)</t>
  </si>
  <si>
    <t>000 2 02 04000 00 0000 150</t>
  </si>
  <si>
    <t xml:space="preserve"> - иные межбюджетные трансферты</t>
  </si>
  <si>
    <t>ПМИ - на бетонирование улицы Абулгасана с. Майданское  (меценат ост. 23г.)</t>
  </si>
  <si>
    <t>Увеличение стоимости мягкого инвентаря</t>
  </si>
  <si>
    <t>ПМИ - на реконструкцию водопровода с. Гимры (м/б)</t>
  </si>
  <si>
    <t>ПМИ - на реконструкцию водопровода с. Гимры (меценат)</t>
  </si>
  <si>
    <t>На благоустройство парка в п. Шамилькала</t>
  </si>
  <si>
    <t>Приобретение генератора</t>
  </si>
  <si>
    <t xml:space="preserve"> - Исполнение постановлений по исп.пр-ву по поселениям в сфере водоснабжения и водоотведения</t>
  </si>
  <si>
    <t>Физическая культура</t>
  </si>
  <si>
    <t>Подготовка основания футбольного поля в с. Балахани</t>
  </si>
  <si>
    <t>На проведение работ по описанию границ населенных пунктов, тер.зон, занесение в ЕГРН сведений о них (софин-е м/б)</t>
  </si>
  <si>
    <t>310</t>
  </si>
  <si>
    <t>Бетонирование улиц Койсубулинская, Н.Идриса, М.Ярагского, Им.Гамзатбека с заменой трубопровода в с.Майданское</t>
  </si>
  <si>
    <t>Приобретение киоска</t>
  </si>
  <si>
    <t xml:space="preserve"> </t>
  </si>
  <si>
    <t>III. ДЕФИЦИТ БЮДЖЕТА:</t>
  </si>
  <si>
    <t>ИСТОЧНИКИ ПОКРЫТИЯ ДЕФИЦИТА БЮДЖЕТА:</t>
  </si>
  <si>
    <t xml:space="preserve">Прочие субвенции - на организацию проведения мероприятий по отлову и содержанию безнадзорных животных </t>
  </si>
  <si>
    <t>000 2 02 39999 05 0000 150</t>
  </si>
  <si>
    <t xml:space="preserve">На работы по отлову и содержанию безнадзорных животных </t>
  </si>
  <si>
    <t>Остаток средств на счете районного бюджета на 01.01.2025 года</t>
  </si>
  <si>
    <t>2025 год</t>
  </si>
  <si>
    <t>2026 год</t>
  </si>
  <si>
    <t>УСЛОВНО-УТВЕРЖДЕННЫЕ РАСХОДЫ</t>
  </si>
  <si>
    <t>На двухразовое питание в лагерях с дневным пребыванием детей</t>
  </si>
  <si>
    <t xml:space="preserve"> - Прочие субсидии на организацию двухразового питания в лагерях с дневным пребыванием детей</t>
  </si>
  <si>
    <t>II. ВСЕГО РАСХОДЫ года:</t>
  </si>
  <si>
    <t>2027 год</t>
  </si>
  <si>
    <t>99 99 9999999999</t>
  </si>
  <si>
    <t>Условно-утвержденные расходы</t>
  </si>
  <si>
    <t>БЮДЖЕТНЫХ АССИГНОВАНИЙ ПО ВИДАМ ДОХОДОВ И ПО ПОЛУЧАТЕЛЯМ СРЕДСТВ РАЙОННОГО БЮДЖЕТА УНЦУКУЛЬСКОГО РАЙОНА К ПРОЕКТУ БЮДЖЕТА НА 2025г.  И ПЛАНОВЫЙ ПЕРИОД 2026-2027гг.</t>
  </si>
  <si>
    <t>I. ВСЕГО ДОХОДЫ года:</t>
  </si>
  <si>
    <t>На проведение аккарицидных обработок в эпидсезон</t>
  </si>
  <si>
    <t>Оплата водоотведения и вывоз мусора</t>
  </si>
  <si>
    <t xml:space="preserve"> - Субсидии на софинансирование капитальных вложений </t>
  </si>
  <si>
    <t xml:space="preserve"> - Прочие субсидии на выплату компенсации педработникам, привлекаемым к проведению ГИА</t>
  </si>
  <si>
    <t xml:space="preserve"> - Прочие субсидии на реализацию госпрограммы "Развитие государственной гражданской службы в РД"</t>
  </si>
  <si>
    <t>На обеспечение выплат ежемесячного вознаграждения советникам директора по воспитанию и взаимодействию с детскими общественными объединениями</t>
  </si>
  <si>
    <t>Компенсация педработникам</t>
  </si>
  <si>
    <t>Страховые взносы на компенсацию</t>
  </si>
  <si>
    <t>194022207А</t>
  </si>
  <si>
    <t>1. МКОУ "ШСОШ " п.Шамилькала</t>
  </si>
  <si>
    <t>2. МКОУ "ГСОШ " с.Гимры</t>
  </si>
  <si>
    <t>3. МКОУ "АСОШ " с.Аракани</t>
  </si>
  <si>
    <t>4. МКОУ "ГПСОШ " п.Гимры</t>
  </si>
  <si>
    <t>На профессион. переподготовку и повышение квалификации муниципальных служащих (софин-е м/б)</t>
  </si>
  <si>
    <t>0140179130</t>
  </si>
  <si>
    <t>На реализацию ГП "Развитие гос.гражданской службы в РД, господдержка развития мун.службы в РД"</t>
  </si>
  <si>
    <t>13</t>
  </si>
  <si>
    <t>00000000000</t>
  </si>
  <si>
    <t>Питание двухразовое в лагерях с дневным пребыванием детей</t>
  </si>
  <si>
    <t>1. МКОУ "КСОШ " с.Кахабросо</t>
  </si>
  <si>
    <t>На двухразовое питание в лагерях с дневным пребыванием детей (софин-е из м/б)</t>
  </si>
  <si>
    <t xml:space="preserve">Заработная плата </t>
  </si>
  <si>
    <t xml:space="preserve">Начисления на заработную плату </t>
  </si>
  <si>
    <t>194072209Л</t>
  </si>
  <si>
    <t>На реализацию мероприятий по модернизации школьных систем образования:</t>
  </si>
  <si>
    <t>На выплату компенсаций педработникам, привлекаемым к проведению ГИА</t>
  </si>
  <si>
    <t>Оплата ГСМ (для генератора)</t>
  </si>
  <si>
    <t>На ПСД ДОУ:</t>
  </si>
  <si>
    <t xml:space="preserve"> - На приобретение контейнеров</t>
  </si>
  <si>
    <t xml:space="preserve"> - На создание контейнерных площадок</t>
  </si>
  <si>
    <t>УЧРЕЖДЕНИЯ ДОПОЛНИТЕЛЬНОГО ОБРАЗОВАНИЯ ДЕТЕЙ:</t>
  </si>
  <si>
    <t>37. МКУДО "Унцукульский РЦДОД"</t>
  </si>
  <si>
    <t>38. МКУДО "Гимринский ДДТ"</t>
  </si>
  <si>
    <t>39. МКУДО "ДДТ п. Шамилькала"</t>
  </si>
  <si>
    <t>ДЮСШ всего:</t>
  </si>
  <si>
    <t>ДДТ+СЮТ+ШИ:</t>
  </si>
  <si>
    <t>40. МКУДО "СДЮТЭ с. Унцукуль""</t>
  </si>
  <si>
    <t>41. Школа искусств</t>
  </si>
  <si>
    <t>42. МКУДО "ДЮСШ с. Гимры"</t>
  </si>
  <si>
    <t>43. МКУДО "ДЮСШ с. Балахани"</t>
  </si>
  <si>
    <t>44. МКУДО "ДЮСШ с. Унцукуль"</t>
  </si>
  <si>
    <t>45. МКУДО "ДЮСШ пос. Шамилькала"</t>
  </si>
  <si>
    <t>38. МКУДО "Унцукульский РЦДОД"</t>
  </si>
  <si>
    <t>39. МКУДО "ДДТ с. Гимры"</t>
  </si>
  <si>
    <t>40. МКУДО "ДДТ пос. Шамилькала"</t>
  </si>
  <si>
    <t>41. МКУДО "СДЮТЭ с. Унцукуль"</t>
  </si>
  <si>
    <t>42. МКУ "Школа искусств"</t>
  </si>
  <si>
    <t>43. МКУДО "ДЮСШ с. Гимры"</t>
  </si>
  <si>
    <t>44. МКУДО "ДЮСШ с. Балахани"</t>
  </si>
  <si>
    <t>45. МКУДО "ДЮСШ с. Унцукуль</t>
  </si>
  <si>
    <t>46. МКУДО "ДЮСШ пос. Шамилькала"</t>
  </si>
  <si>
    <t>47. МКУ "Отдел культуры"</t>
  </si>
  <si>
    <t>ПРОЧИЕ РАСХОДЫ АДМИНИСТРАЦИИ МО "УНЦУКУЛЬСКИЙ РАЙОН"</t>
  </si>
  <si>
    <t>5. МКУ "Служба земельно - кадастровых и имущественных отношений":</t>
  </si>
  <si>
    <t>6. МКУ "Центр обслуживания муниципальных учреждений":</t>
  </si>
  <si>
    <t>7. МКУ "Отдел ГОиЧС, ПБ и ЕДДС":</t>
  </si>
  <si>
    <t>8. МКДОУ №1 "Ромашка" с.Унцукуль:</t>
  </si>
  <si>
    <t>9. МКДОУ №2 "Ласточка" с.Унцукуль:</t>
  </si>
  <si>
    <t>10. МКДОУ №3 "Фиалка" с.Ирганай:</t>
  </si>
  <si>
    <t>11. МКДОУ №4 "Теремок" с.Гимры:</t>
  </si>
  <si>
    <t>12. МКДОУ №5 "Соколенок" с.Майданск:</t>
  </si>
  <si>
    <t>13. МКДОУ №6 "Звездочка" с.Балахани:</t>
  </si>
  <si>
    <t>14. МКДОУ №7 "Улыбка" с.Аракани:</t>
  </si>
  <si>
    <t>15. МКДОУ №8 "Солнышко" п.Шамилькала:</t>
  </si>
  <si>
    <t>16. МКДОУ №9 "Сказка" п.Шамилькала:</t>
  </si>
  <si>
    <t>17. МКДОУ №10 "Снежинка" с.Кахабросо:</t>
  </si>
  <si>
    <t>18. МКДОУ №11 "Сосна" с.Ашильта:</t>
  </si>
  <si>
    <t>19. МКДОУ №12 "Чебурашка" с.Цатаних:</t>
  </si>
  <si>
    <t>20. МКДОУ №13 "Колобок" п.Гимры:</t>
  </si>
  <si>
    <t xml:space="preserve">На оплату ПСД кап.ремонта МКДОУ </t>
  </si>
  <si>
    <t>В рамках проведения ОГЭ и ЕГЭ</t>
  </si>
  <si>
    <t>19201R7500</t>
  </si>
  <si>
    <t>На капитальный ремонт школ (м/б софин-е)</t>
  </si>
  <si>
    <t>На проведение кадастровых работ (оформление прав на бесхозные объекты)</t>
  </si>
  <si>
    <t>46. МКУ "Отдел образования"</t>
  </si>
  <si>
    <t>47. МКУ "ОТДЕЛ КУЛЬТУРЫ":</t>
  </si>
  <si>
    <t>1. МКУ "Отдел образования"</t>
  </si>
  <si>
    <t>8. МКУ "Отдел образования"</t>
  </si>
  <si>
    <t>На выплату компенсаций педработникам, привлекаемым к проведению ГИА (софин-е из м/б)</t>
  </si>
  <si>
    <t xml:space="preserve">к Решению Собрания депутатов Унцукульского района </t>
  </si>
  <si>
    <t>"О  бюджете МО "Унцукульский район" на 2025г. и плановый период 2026-2027гг."</t>
  </si>
  <si>
    <t>На проведение мероприятий (ЕГЭ и ОГЭ)</t>
  </si>
  <si>
    <t>РИЦ - подводящий водопровод к с. Унцукуль (R2020228265344000067) (софин-е из м/б)</t>
  </si>
  <si>
    <t>РИЦ - реконструкция водопроводных сетей п.Шамилькала (R2020228265315500068) (софин-е из м/б)</t>
  </si>
  <si>
    <t>Местный бюджет (2555550Х121310000000)</t>
  </si>
  <si>
    <r>
      <t>Перечисления бюджетам поселений МО "С/с Майданский"</t>
    </r>
    <r>
      <rPr>
        <u/>
        <sz val="11"/>
        <rFont val="Times New Roman"/>
        <family val="1"/>
        <charset val="204"/>
      </rPr>
      <t>субсидий</t>
    </r>
    <r>
      <rPr>
        <sz val="11"/>
        <rFont val="Times New Roman"/>
        <family val="1"/>
        <charset val="204"/>
      </rPr>
      <t xml:space="preserve"> на обесп. МТБ ДК в сельской местн.     (23-54670-00000-00001)                                   </t>
    </r>
  </si>
  <si>
    <r>
      <t>Перечисления бюджетам поселений средств софин-ния</t>
    </r>
    <r>
      <rPr>
        <u/>
        <sz val="11"/>
        <rFont val="Times New Roman"/>
        <family val="1"/>
        <charset val="204"/>
      </rPr>
      <t>субсидии</t>
    </r>
    <r>
      <rPr>
        <sz val="11"/>
        <rFont val="Times New Roman"/>
        <family val="1"/>
        <charset val="204"/>
      </rPr>
      <t xml:space="preserve"> на государственную поддержку лучших сельских учр. культуры (МКУ «ЦКД Администрации МО «село Цатаних) (2355190Х100230000000)</t>
    </r>
  </si>
  <si>
    <t>Перечисления бюджетам поселений средств софин-ния субсидии на гос. поддержку лучших работников сельских учр. культуры (Джамалудинова Хатимат Магомедовна - директор МКУ "ЦКД адм.МО "село Цатаних") (2355190Х100250000000)</t>
  </si>
  <si>
    <t>Оплата котельно-печного топлива (дизель)</t>
  </si>
  <si>
    <t>Питание 1-4 классов (25-53040-00000-00002)</t>
  </si>
  <si>
    <t>Комплектование книжных фондов библиотек муниципальных образований (2555190Х232780000001)</t>
  </si>
  <si>
    <t xml:space="preserve"> - Субсидии на организацию горячего питания в муниц. общеобразовательных учрежд. (25-53040-00000-00001)</t>
  </si>
  <si>
    <t xml:space="preserve"> - Субсидии на поддержку отрасли Культуры - на модернизацию библиотек в части комплектования книжных фондов (2555190Х232780000001)</t>
  </si>
  <si>
    <t xml:space="preserve"> - Субсидии на поддержку отрасли Культуры - лучший работник культуры (23-55190-00000-01001)</t>
  </si>
  <si>
    <t xml:space="preserve"> - Субсидии на поддержку отрасли Культуры - лучшее учреждение культуры (23-55190-00000-01002)</t>
  </si>
  <si>
    <t xml:space="preserve"> - Субсидии на поддержку муниципальных программ формирования современной городской среды  (2455550Х121310000000)</t>
  </si>
  <si>
    <t xml:space="preserve"> - Субсидии на софинансирование капитальных вложений в объекты муниципальной собственности - на подводящий водопровод к с.Унцукуль (R2020228265344000067)</t>
  </si>
  <si>
    <t xml:space="preserve"> - Субсидии на софинансирование капитальных вложений в объекты муниципальной собственности - на реконструкцию водопроводных сетей пос. Шамилькала (R2020228265315500068)</t>
  </si>
  <si>
    <t xml:space="preserve"> - Субсидии на капит.ремонт МКУ ДО "ДШИ" с. Унцукуль (К3;С3;М3-М5197-03001-00000)</t>
  </si>
  <si>
    <t>Питание 1-4 классов (фед.) (25-53040-00000-00002)</t>
  </si>
  <si>
    <t>Подводящий водопровод к с.Унцукуль (R2020228265344000067)</t>
  </si>
  <si>
    <t>Реконструкция водопроводных сетей пос. Шамилькала (R2020228265315500068)</t>
  </si>
  <si>
    <t>Федеральная часть (2555550Х121310000000)</t>
  </si>
  <si>
    <t>Республиканская часть  (2555550Х121310000000)</t>
  </si>
  <si>
    <t>Федеральная часть (2555190Х232780000001)</t>
  </si>
  <si>
    <t>Республиканская часть  (2555190Х232780000001)</t>
  </si>
  <si>
    <t>На обеспечение жилыми помещ. детей-сирот (фед. и респ.) (2550820Х256420000000)</t>
  </si>
  <si>
    <t>На осуществление первичного воинского учета на территориях, где отсутствуют военные комиссариаты                  (25-51180-00000-00000)</t>
  </si>
  <si>
    <t>На осуществление полномочий по составлению (изменению) списков кандидатов в присяжные засед. фед.судов общ.юрисд. РФ (25-51200-00000-00000)</t>
  </si>
  <si>
    <t>На проведение мероприятий по обеспечению деятельности советников директора по воспитанию и взаимодействию с детскими общественными объединениями (25-51790-00000-00001)</t>
  </si>
  <si>
    <t xml:space="preserve">На ежемесячное денеж.вознаграждение за классное руководство педаг.раб.школ (25-53030-00000-00001) </t>
  </si>
  <si>
    <t>Составление (измен.) списков кандид в прис.засед.фед.судов общей юрисд. РФ                                           (25-51200-00000-00000)</t>
  </si>
  <si>
    <t>На обеспечение жилыми помещениями детей - сирот респ.  (2550820Х2564200000)</t>
  </si>
  <si>
    <t>Перечисления бюджетам поселений субвенций на осуществление полномочий по первичному воинскому учету (ВУС) (25-51180-00000-00000)</t>
  </si>
  <si>
    <t>Оплата за КЛАССНОЕ РУКОВОДСТВО - школы                                (25-53030-00000-00001)</t>
  </si>
  <si>
    <t>Обеспечение деятельности советников директора (25-51790-00000-00001) (фед.)</t>
  </si>
  <si>
    <t>Заработная плата (25-51790-00000-00001)</t>
  </si>
  <si>
    <t>Начисления на заработную плату (25-51790-00000-00001)</t>
  </si>
  <si>
    <t xml:space="preserve">На обеспечение выплат ежемесячного вознаграждения советникам директоров по воспитанию (25-50500-00000-00001) </t>
  </si>
  <si>
    <t>Заработная плата (25-50500-00000-00001)</t>
  </si>
  <si>
    <t>Начисления на заработную плату (25-50500-00000-00001)</t>
  </si>
  <si>
    <t>Оплата за КЛ. РУКОВОДСТВО(25-53030-00000-00001)</t>
  </si>
  <si>
    <t>Оплата СОВЕТНИКАМ ДИРЕКТОРА (25-51790-00000-00001)</t>
  </si>
  <si>
    <t>ЕЖЕМЕСЯЧНОЕ ВОЗНАГРАЖДЕНИЕ СОВЕТНИКАМ ДИРЕКТОРА (25-50500-00000-00001)</t>
  </si>
  <si>
    <t>Приложение 25</t>
  </si>
  <si>
    <t>№ 107  от 25 декабря 2024г.</t>
  </si>
  <si>
    <t>На обеспечение жилыми помещениями детей - сирот фед.(2550820Х2564200000)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</si>
</sst>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р_._-;\-* #,##0.00_р_._-;_-* &quot;-&quot;??_р_._-;_-@_-"/>
    <numFmt numFmtId="165" formatCode="#,##0.000"/>
    <numFmt numFmtId="166" formatCode="0000"/>
    <numFmt numFmtId="167" formatCode="00"/>
    <numFmt numFmtId="168" formatCode="000"/>
    <numFmt numFmtId="169" formatCode="0000000"/>
    <numFmt numFmtId="170" formatCode="000.000"/>
    <numFmt numFmtId="171" formatCode="0000000000"/>
    <numFmt numFmtId="172" formatCode="#,##0.00000"/>
  </numFmts>
  <fonts count="54" x14ac:knownFonts="1"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0"/>
      <color indexed="10"/>
      <name val="Arial"/>
      <family val="2"/>
      <charset val="204"/>
    </font>
    <font>
      <i/>
      <sz val="12"/>
      <name val="Times New Roman"/>
      <family val="1"/>
      <charset val="204"/>
    </font>
    <font>
      <sz val="8"/>
      <name val="Arial Cyr"/>
      <charset val="204"/>
    </font>
    <font>
      <sz val="8"/>
      <name val="Arial Cyr"/>
      <family val="2"/>
      <charset val="204"/>
    </font>
    <font>
      <sz val="10"/>
      <color indexed="10"/>
      <name val="Times New Roman"/>
      <family val="1"/>
      <charset val="204"/>
    </font>
    <font>
      <i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i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0"/>
      <name val="Arial"/>
      <family val="2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0"/>
      <name val="Arial"/>
      <family val="2"/>
      <charset val="204"/>
    </font>
    <font>
      <b/>
      <i/>
      <sz val="11"/>
      <color rgb="FFFF0000"/>
      <name val="Times New Roman"/>
      <family val="1"/>
      <charset val="204"/>
    </font>
    <font>
      <b/>
      <sz val="12"/>
      <name val="Arial"/>
      <family val="2"/>
      <charset val="204"/>
    </font>
    <font>
      <i/>
      <sz val="11"/>
      <name val="Arial"/>
      <family val="2"/>
      <charset val="204"/>
    </font>
    <font>
      <i/>
      <sz val="11"/>
      <color rgb="FF00B0F0"/>
      <name val="Times New Roman"/>
      <family val="1"/>
      <charset val="204"/>
    </font>
    <font>
      <sz val="11"/>
      <color rgb="FF00B0F0"/>
      <name val="Times New Roman"/>
      <family val="1"/>
      <charset val="204"/>
    </font>
    <font>
      <b/>
      <sz val="11"/>
      <color rgb="FF00B0F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</fills>
  <borders count="10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5">
    <xf numFmtId="0" fontId="0" fillId="0" borderId="0"/>
    <xf numFmtId="0" fontId="27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7" fillId="0" borderId="0"/>
    <xf numFmtId="0" fontId="36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501">
    <xf numFmtId="0" fontId="0" fillId="0" borderId="0" xfId="0"/>
    <xf numFmtId="0" fontId="2" fillId="0" borderId="0" xfId="5" applyFont="1"/>
    <xf numFmtId="0" fontId="2" fillId="0" borderId="0" xfId="5" applyFont="1" applyAlignment="1">
      <alignment horizontal="center"/>
    </xf>
    <xf numFmtId="0" fontId="1" fillId="0" borderId="0" xfId="5"/>
    <xf numFmtId="0" fontId="2" fillId="0" borderId="0" xfId="5" applyFont="1" applyAlignment="1"/>
    <xf numFmtId="0" fontId="4" fillId="0" borderId="1" xfId="5" applyFont="1" applyFill="1" applyBorder="1" applyAlignment="1">
      <alignment horizontal="center" vertical="center" wrapText="1"/>
    </xf>
    <xf numFmtId="0" fontId="4" fillId="0" borderId="2" xfId="5" applyFont="1" applyFill="1" applyBorder="1" applyAlignment="1">
      <alignment horizontal="center" vertical="center" wrapText="1"/>
    </xf>
    <xf numFmtId="0" fontId="7" fillId="0" borderId="5" xfId="16" applyFont="1" applyFill="1" applyBorder="1" applyAlignment="1">
      <alignment wrapText="1"/>
    </xf>
    <xf numFmtId="0" fontId="8" fillId="0" borderId="5" xfId="16" applyFont="1" applyFill="1" applyBorder="1" applyAlignment="1">
      <alignment wrapText="1"/>
    </xf>
    <xf numFmtId="0" fontId="6" fillId="0" borderId="3" xfId="5" applyFont="1" applyBorder="1" applyAlignment="1">
      <alignment horizontal="center"/>
    </xf>
    <xf numFmtId="0" fontId="7" fillId="0" borderId="5" xfId="5" applyFont="1" applyBorder="1"/>
    <xf numFmtId="0" fontId="10" fillId="0" borderId="0" xfId="5" applyFont="1"/>
    <xf numFmtId="49" fontId="11" fillId="2" borderId="11" xfId="11" applyNumberFormat="1" applyFont="1" applyFill="1" applyBorder="1" applyAlignment="1" applyProtection="1">
      <alignment horizontal="left" wrapText="1"/>
      <protection hidden="1"/>
    </xf>
    <xf numFmtId="49" fontId="11" fillId="2" borderId="12" xfId="11" applyNumberFormat="1" applyFont="1" applyFill="1" applyBorder="1" applyAlignment="1" applyProtection="1">
      <alignment horizontal="center"/>
      <protection hidden="1"/>
    </xf>
    <xf numFmtId="3" fontId="11" fillId="2" borderId="12" xfId="11" applyNumberFormat="1" applyFont="1" applyFill="1" applyBorder="1" applyAlignment="1" applyProtection="1">
      <alignment horizontal="right"/>
      <protection hidden="1"/>
    </xf>
    <xf numFmtId="0" fontId="12" fillId="0" borderId="0" xfId="5" applyFont="1"/>
    <xf numFmtId="49" fontId="11" fillId="2" borderId="1" xfId="11" applyNumberFormat="1" applyFont="1" applyFill="1" applyBorder="1" applyAlignment="1" applyProtection="1">
      <alignment horizontal="left" wrapText="1"/>
      <protection hidden="1"/>
    </xf>
    <xf numFmtId="49" fontId="11" fillId="2" borderId="2" xfId="11" applyNumberFormat="1" applyFont="1" applyFill="1" applyBorder="1" applyAlignment="1" applyProtection="1">
      <alignment horizontal="center"/>
      <protection hidden="1"/>
    </xf>
    <xf numFmtId="3" fontId="11" fillId="2" borderId="2" xfId="11" applyNumberFormat="1" applyFont="1" applyFill="1" applyBorder="1" applyAlignment="1" applyProtection="1">
      <alignment horizontal="right"/>
      <protection hidden="1"/>
    </xf>
    <xf numFmtId="166" fontId="11" fillId="0" borderId="3" xfId="14" applyNumberFormat="1" applyFont="1" applyFill="1" applyBorder="1" applyAlignment="1" applyProtection="1">
      <alignment wrapText="1"/>
      <protection hidden="1"/>
    </xf>
    <xf numFmtId="49" fontId="11" fillId="0" borderId="4" xfId="11" applyNumberFormat="1" applyFont="1" applyFill="1" applyBorder="1" applyAlignment="1" applyProtection="1">
      <alignment horizontal="center"/>
      <protection hidden="1"/>
    </xf>
    <xf numFmtId="167" fontId="11" fillId="0" borderId="4" xfId="14" applyNumberFormat="1" applyFont="1" applyFill="1" applyBorder="1" applyAlignment="1" applyProtection="1">
      <alignment horizontal="center"/>
      <protection hidden="1"/>
    </xf>
    <xf numFmtId="168" fontId="11" fillId="0" borderId="4" xfId="14" applyNumberFormat="1" applyFont="1" applyFill="1" applyBorder="1" applyAlignment="1" applyProtection="1">
      <alignment horizontal="center"/>
      <protection hidden="1"/>
    </xf>
    <xf numFmtId="166" fontId="13" fillId="0" borderId="5" xfId="11" applyNumberFormat="1" applyFont="1" applyFill="1" applyBorder="1" applyAlignment="1" applyProtection="1">
      <alignment wrapText="1"/>
      <protection hidden="1"/>
    </xf>
    <xf numFmtId="49" fontId="13" fillId="0" borderId="6" xfId="11" applyNumberFormat="1" applyFont="1" applyFill="1" applyBorder="1" applyAlignment="1" applyProtection="1">
      <alignment horizontal="center"/>
      <protection hidden="1"/>
    </xf>
    <xf numFmtId="167" fontId="13" fillId="0" borderId="6" xfId="11" applyNumberFormat="1" applyFont="1" applyFill="1" applyBorder="1" applyAlignment="1" applyProtection="1">
      <alignment horizontal="center"/>
      <protection hidden="1"/>
    </xf>
    <xf numFmtId="169" fontId="13" fillId="0" borderId="6" xfId="11" applyNumberFormat="1" applyFont="1" applyFill="1" applyBorder="1" applyAlignment="1" applyProtection="1">
      <alignment horizontal="center"/>
      <protection hidden="1"/>
    </xf>
    <xf numFmtId="168" fontId="13" fillId="0" borderId="6" xfId="11" applyNumberFormat="1" applyFont="1" applyFill="1" applyBorder="1" applyAlignment="1" applyProtection="1">
      <alignment horizontal="center"/>
      <protection hidden="1"/>
    </xf>
    <xf numFmtId="0" fontId="14" fillId="0" borderId="5" xfId="5" applyFont="1" applyBorder="1"/>
    <xf numFmtId="49" fontId="14" fillId="0" borderId="6" xfId="11" applyNumberFormat="1" applyFont="1" applyFill="1" applyBorder="1" applyAlignment="1" applyProtection="1">
      <alignment horizontal="center"/>
      <protection hidden="1"/>
    </xf>
    <xf numFmtId="167" fontId="14" fillId="0" borderId="6" xfId="11" applyNumberFormat="1" applyFont="1" applyFill="1" applyBorder="1" applyAlignment="1" applyProtection="1">
      <alignment horizontal="center"/>
      <protection hidden="1"/>
    </xf>
    <xf numFmtId="169" fontId="14" fillId="0" borderId="6" xfId="11" applyNumberFormat="1" applyFont="1" applyFill="1" applyBorder="1" applyAlignment="1" applyProtection="1">
      <alignment horizontal="center"/>
      <protection hidden="1"/>
    </xf>
    <xf numFmtId="168" fontId="14" fillId="0" borderId="6" xfId="11" applyNumberFormat="1" applyFont="1" applyFill="1" applyBorder="1" applyAlignment="1" applyProtection="1">
      <alignment horizontal="center"/>
      <protection hidden="1"/>
    </xf>
    <xf numFmtId="166" fontId="14" fillId="0" borderId="5" xfId="11" applyNumberFormat="1" applyFont="1" applyFill="1" applyBorder="1" applyAlignment="1" applyProtection="1">
      <alignment wrapText="1"/>
      <protection hidden="1"/>
    </xf>
    <xf numFmtId="166" fontId="11" fillId="0" borderId="5" xfId="14" applyNumberFormat="1" applyFont="1" applyFill="1" applyBorder="1" applyAlignment="1" applyProtection="1">
      <alignment wrapText="1"/>
      <protection hidden="1"/>
    </xf>
    <xf numFmtId="49" fontId="11" fillId="0" borderId="6" xfId="11" applyNumberFormat="1" applyFont="1" applyFill="1" applyBorder="1" applyAlignment="1" applyProtection="1">
      <alignment horizontal="center"/>
      <protection hidden="1"/>
    </xf>
    <xf numFmtId="167" fontId="11" fillId="0" borderId="6" xfId="14" applyNumberFormat="1" applyFont="1" applyFill="1" applyBorder="1" applyAlignment="1" applyProtection="1">
      <alignment horizontal="center"/>
      <protection hidden="1"/>
    </xf>
    <xf numFmtId="168" fontId="11" fillId="0" borderId="6" xfId="14" applyNumberFormat="1" applyFont="1" applyFill="1" applyBorder="1" applyAlignment="1" applyProtection="1">
      <alignment horizontal="center"/>
      <protection hidden="1"/>
    </xf>
    <xf numFmtId="0" fontId="14" fillId="0" borderId="6" xfId="5" applyFont="1" applyBorder="1" applyAlignment="1">
      <alignment horizontal="center"/>
    </xf>
    <xf numFmtId="0" fontId="14" fillId="0" borderId="5" xfId="5" applyFont="1" applyFill="1" applyBorder="1"/>
    <xf numFmtId="167" fontId="11" fillId="0" borderId="6" xfId="11" applyNumberFormat="1" applyFont="1" applyFill="1" applyBorder="1" applyAlignment="1" applyProtection="1">
      <alignment horizontal="center"/>
      <protection hidden="1"/>
    </xf>
    <xf numFmtId="169" fontId="11" fillId="0" borderId="6" xfId="11" applyNumberFormat="1" applyFont="1" applyFill="1" applyBorder="1" applyAlignment="1" applyProtection="1">
      <alignment horizontal="center"/>
      <protection hidden="1"/>
    </xf>
    <xf numFmtId="168" fontId="11" fillId="0" borderId="6" xfId="11" applyNumberFormat="1" applyFont="1" applyFill="1" applyBorder="1" applyAlignment="1" applyProtection="1">
      <alignment horizontal="center"/>
      <protection hidden="1"/>
    </xf>
    <xf numFmtId="0" fontId="15" fillId="0" borderId="0" xfId="5" applyFont="1"/>
    <xf numFmtId="166" fontId="11" fillId="0" borderId="5" xfId="11" applyNumberFormat="1" applyFont="1" applyFill="1" applyBorder="1" applyAlignment="1" applyProtection="1">
      <alignment wrapText="1"/>
      <protection hidden="1"/>
    </xf>
    <xf numFmtId="49" fontId="11" fillId="0" borderId="6" xfId="11" applyNumberFormat="1" applyFont="1" applyFill="1" applyBorder="1" applyAlignment="1" applyProtection="1">
      <alignment horizontal="center" wrapText="1"/>
      <protection hidden="1"/>
    </xf>
    <xf numFmtId="49" fontId="13" fillId="0" borderId="6" xfId="11" applyNumberFormat="1" applyFont="1" applyFill="1" applyBorder="1" applyAlignment="1" applyProtection="1">
      <alignment horizontal="center" wrapText="1"/>
      <protection hidden="1"/>
    </xf>
    <xf numFmtId="49" fontId="14" fillId="0" borderId="6" xfId="5" applyNumberFormat="1" applyFont="1" applyBorder="1" applyAlignment="1">
      <alignment horizontal="center"/>
    </xf>
    <xf numFmtId="0" fontId="16" fillId="0" borderId="0" xfId="5" applyFont="1"/>
    <xf numFmtId="0" fontId="17" fillId="0" borderId="5" xfId="5" applyFont="1" applyBorder="1" applyAlignment="1">
      <alignment wrapText="1"/>
    </xf>
    <xf numFmtId="49" fontId="17" fillId="0" borderId="6" xfId="5" applyNumberFormat="1" applyFont="1" applyBorder="1" applyAlignment="1">
      <alignment horizontal="center"/>
    </xf>
    <xf numFmtId="167" fontId="17" fillId="0" borderId="6" xfId="11" applyNumberFormat="1" applyFont="1" applyFill="1" applyBorder="1" applyAlignment="1" applyProtection="1">
      <alignment horizontal="center"/>
      <protection hidden="1"/>
    </xf>
    <xf numFmtId="168" fontId="17" fillId="0" borderId="6" xfId="11" applyNumberFormat="1" applyFont="1" applyFill="1" applyBorder="1" applyAlignment="1" applyProtection="1">
      <alignment horizontal="center"/>
      <protection hidden="1"/>
    </xf>
    <xf numFmtId="0" fontId="18" fillId="0" borderId="0" xfId="5" applyFont="1"/>
    <xf numFmtId="49" fontId="14" fillId="0" borderId="6" xfId="16" applyNumberFormat="1" applyFont="1" applyBorder="1" applyAlignment="1">
      <alignment horizontal="center"/>
    </xf>
    <xf numFmtId="167" fontId="14" fillId="0" borderId="14" xfId="11" applyNumberFormat="1" applyFont="1" applyFill="1" applyBorder="1" applyAlignment="1" applyProtection="1">
      <alignment horizontal="center"/>
      <protection hidden="1"/>
    </xf>
    <xf numFmtId="168" fontId="14" fillId="0" borderId="14" xfId="11" applyNumberFormat="1" applyFont="1" applyFill="1" applyBorder="1" applyAlignment="1" applyProtection="1">
      <alignment horizontal="center"/>
      <protection hidden="1"/>
    </xf>
    <xf numFmtId="49" fontId="11" fillId="4" borderId="4" xfId="11" applyNumberFormat="1" applyFont="1" applyFill="1" applyBorder="1" applyAlignment="1" applyProtection="1">
      <alignment horizontal="center"/>
      <protection hidden="1"/>
    </xf>
    <xf numFmtId="167" fontId="11" fillId="4" borderId="4" xfId="11" applyNumberFormat="1" applyFont="1" applyFill="1" applyBorder="1" applyAlignment="1" applyProtection="1">
      <alignment horizontal="center"/>
      <protection hidden="1"/>
    </xf>
    <xf numFmtId="169" fontId="11" fillId="4" borderId="4" xfId="11" applyNumberFormat="1" applyFont="1" applyFill="1" applyBorder="1" applyAlignment="1" applyProtection="1">
      <alignment horizontal="center"/>
      <protection hidden="1"/>
    </xf>
    <xf numFmtId="168" fontId="11" fillId="4" borderId="4" xfId="11" applyNumberFormat="1" applyFont="1" applyFill="1" applyBorder="1" applyAlignment="1" applyProtection="1">
      <alignment horizontal="center"/>
      <protection hidden="1"/>
    </xf>
    <xf numFmtId="49" fontId="13" fillId="4" borderId="6" xfId="11" applyNumberFormat="1" applyFont="1" applyFill="1" applyBorder="1" applyAlignment="1" applyProtection="1">
      <alignment horizontal="center"/>
      <protection hidden="1"/>
    </xf>
    <xf numFmtId="167" fontId="13" fillId="4" borderId="6" xfId="11" applyNumberFormat="1" applyFont="1" applyFill="1" applyBorder="1" applyAlignment="1" applyProtection="1">
      <alignment horizontal="center"/>
      <protection hidden="1"/>
    </xf>
    <xf numFmtId="169" fontId="13" fillId="4" borderId="6" xfId="11" applyNumberFormat="1" applyFont="1" applyFill="1" applyBorder="1" applyAlignment="1" applyProtection="1">
      <alignment horizontal="center"/>
      <protection hidden="1"/>
    </xf>
    <xf numFmtId="168" fontId="13" fillId="4" borderId="6" xfId="11" applyNumberFormat="1" applyFont="1" applyFill="1" applyBorder="1" applyAlignment="1" applyProtection="1">
      <alignment horizontal="center"/>
      <protection hidden="1"/>
    </xf>
    <xf numFmtId="49" fontId="14" fillId="4" borderId="6" xfId="11" applyNumberFormat="1" applyFont="1" applyFill="1" applyBorder="1" applyAlignment="1" applyProtection="1">
      <alignment horizontal="center"/>
      <protection hidden="1"/>
    </xf>
    <xf numFmtId="167" fontId="14" fillId="4" borderId="6" xfId="11" applyNumberFormat="1" applyFont="1" applyFill="1" applyBorder="1" applyAlignment="1" applyProtection="1">
      <alignment horizontal="center"/>
      <protection hidden="1"/>
    </xf>
    <xf numFmtId="169" fontId="14" fillId="4" borderId="6" xfId="11" applyNumberFormat="1" applyFont="1" applyFill="1" applyBorder="1" applyAlignment="1" applyProtection="1">
      <alignment horizontal="center"/>
      <protection hidden="1"/>
    </xf>
    <xf numFmtId="168" fontId="14" fillId="4" borderId="6" xfId="11" applyNumberFormat="1" applyFont="1" applyFill="1" applyBorder="1" applyAlignment="1" applyProtection="1">
      <alignment horizontal="center"/>
      <protection hidden="1"/>
    </xf>
    <xf numFmtId="0" fontId="19" fillId="0" borderId="0" xfId="5" applyFont="1"/>
    <xf numFmtId="49" fontId="11" fillId="2" borderId="10" xfId="11" applyNumberFormat="1" applyFont="1" applyFill="1" applyBorder="1" applyAlignment="1" applyProtection="1">
      <alignment horizontal="center"/>
      <protection hidden="1"/>
    </xf>
    <xf numFmtId="169" fontId="11" fillId="2" borderId="10" xfId="11" applyNumberFormat="1" applyFont="1" applyFill="1" applyBorder="1" applyAlignment="1" applyProtection="1">
      <alignment horizontal="center"/>
      <protection hidden="1"/>
    </xf>
    <xf numFmtId="166" fontId="11" fillId="0" borderId="3" xfId="11" applyNumberFormat="1" applyFont="1" applyFill="1" applyBorder="1" applyAlignment="1" applyProtection="1">
      <alignment wrapText="1"/>
      <protection hidden="1"/>
    </xf>
    <xf numFmtId="167" fontId="11" fillId="0" borderId="4" xfId="11" applyNumberFormat="1" applyFont="1" applyFill="1" applyBorder="1" applyAlignment="1" applyProtection="1">
      <alignment horizontal="center"/>
      <protection hidden="1"/>
    </xf>
    <xf numFmtId="168" fontId="11" fillId="0" borderId="4" xfId="11" applyNumberFormat="1" applyFont="1" applyFill="1" applyBorder="1" applyAlignment="1" applyProtection="1">
      <alignment horizontal="center"/>
      <protection hidden="1"/>
    </xf>
    <xf numFmtId="165" fontId="13" fillId="0" borderId="6" xfId="11" applyNumberFormat="1" applyFont="1" applyFill="1" applyBorder="1" applyAlignment="1" applyProtection="1">
      <alignment horizontal="right"/>
      <protection hidden="1"/>
    </xf>
    <xf numFmtId="49" fontId="14" fillId="0" borderId="6" xfId="11" applyNumberFormat="1" applyFont="1" applyFill="1" applyBorder="1" applyAlignment="1" applyProtection="1">
      <alignment horizontal="center" wrapText="1"/>
      <protection hidden="1"/>
    </xf>
    <xf numFmtId="166" fontId="13" fillId="0" borderId="5" xfId="12" applyNumberFormat="1" applyFont="1" applyFill="1" applyBorder="1" applyAlignment="1" applyProtection="1">
      <alignment wrapText="1"/>
      <protection hidden="1"/>
    </xf>
    <xf numFmtId="49" fontId="13" fillId="0" borderId="6" xfId="12" applyNumberFormat="1" applyFont="1" applyFill="1" applyBorder="1" applyAlignment="1" applyProtection="1">
      <alignment horizontal="center"/>
      <protection hidden="1"/>
    </xf>
    <xf numFmtId="167" fontId="13" fillId="0" borderId="6" xfId="12" applyNumberFormat="1" applyFont="1" applyFill="1" applyBorder="1" applyAlignment="1" applyProtection="1">
      <alignment horizontal="center"/>
      <protection hidden="1"/>
    </xf>
    <xf numFmtId="168" fontId="13" fillId="0" borderId="6" xfId="12" applyNumberFormat="1" applyFont="1" applyFill="1" applyBorder="1" applyAlignment="1" applyProtection="1">
      <alignment horizontal="center"/>
      <protection hidden="1"/>
    </xf>
    <xf numFmtId="166" fontId="11" fillId="0" borderId="5" xfId="12" applyNumberFormat="1" applyFont="1" applyFill="1" applyBorder="1" applyAlignment="1" applyProtection="1">
      <alignment wrapText="1"/>
      <protection hidden="1"/>
    </xf>
    <xf numFmtId="49" fontId="11" fillId="0" borderId="6" xfId="12" applyNumberFormat="1" applyFont="1" applyFill="1" applyBorder="1" applyAlignment="1" applyProtection="1">
      <alignment horizontal="center"/>
      <protection hidden="1"/>
    </xf>
    <xf numFmtId="167" fontId="11" fillId="0" borderId="6" xfId="12" applyNumberFormat="1" applyFont="1" applyFill="1" applyBorder="1" applyAlignment="1" applyProtection="1">
      <alignment horizontal="center"/>
      <protection hidden="1"/>
    </xf>
    <xf numFmtId="168" fontId="11" fillId="0" borderId="6" xfId="12" applyNumberFormat="1" applyFont="1" applyFill="1" applyBorder="1" applyAlignment="1" applyProtection="1">
      <alignment horizontal="center"/>
      <protection hidden="1"/>
    </xf>
    <xf numFmtId="168" fontId="13" fillId="0" borderId="5" xfId="9" applyNumberFormat="1" applyFont="1" applyFill="1" applyBorder="1" applyAlignment="1" applyProtection="1">
      <alignment wrapText="1"/>
      <protection hidden="1"/>
    </xf>
    <xf numFmtId="0" fontId="20" fillId="0" borderId="0" xfId="5" applyFont="1"/>
    <xf numFmtId="0" fontId="11" fillId="0" borderId="5" xfId="5" applyFont="1" applyBorder="1"/>
    <xf numFmtId="49" fontId="11" fillId="0" borderId="6" xfId="5" applyNumberFormat="1" applyFont="1" applyBorder="1" applyAlignment="1">
      <alignment horizontal="center"/>
    </xf>
    <xf numFmtId="0" fontId="1" fillId="0" borderId="0" xfId="11" applyFill="1"/>
    <xf numFmtId="0" fontId="11" fillId="0" borderId="16" xfId="5" applyFont="1" applyFill="1" applyBorder="1" applyAlignment="1">
      <alignment horizontal="left" vertical="top" wrapText="1"/>
    </xf>
    <xf numFmtId="49" fontId="17" fillId="0" borderId="14" xfId="16" applyNumberFormat="1" applyFont="1" applyBorder="1" applyAlignment="1">
      <alignment horizontal="center"/>
    </xf>
    <xf numFmtId="167" fontId="17" fillId="0" borderId="14" xfId="14" applyNumberFormat="1" applyFont="1" applyFill="1" applyBorder="1" applyAlignment="1" applyProtection="1">
      <alignment horizontal="center"/>
      <protection hidden="1"/>
    </xf>
    <xf numFmtId="171" fontId="17" fillId="0" borderId="14" xfId="14" applyNumberFormat="1" applyFont="1" applyFill="1" applyBorder="1" applyAlignment="1" applyProtection="1">
      <alignment horizontal="center" wrapText="1"/>
      <protection hidden="1"/>
    </xf>
    <xf numFmtId="168" fontId="17" fillId="0" borderId="14" xfId="14" applyNumberFormat="1" applyFont="1" applyFill="1" applyBorder="1" applyAlignment="1" applyProtection="1">
      <alignment horizontal="center"/>
      <protection hidden="1"/>
    </xf>
    <xf numFmtId="0" fontId="21" fillId="0" borderId="0" xfId="5" applyFont="1"/>
    <xf numFmtId="166" fontId="13" fillId="0" borderId="3" xfId="11" applyNumberFormat="1" applyFont="1" applyFill="1" applyBorder="1" applyAlignment="1" applyProtection="1">
      <alignment wrapText="1"/>
      <protection hidden="1"/>
    </xf>
    <xf numFmtId="49" fontId="13" fillId="0" borderId="4" xfId="9" applyNumberFormat="1" applyFont="1" applyFill="1" applyBorder="1" applyAlignment="1" applyProtection="1">
      <alignment horizontal="center" wrapText="1"/>
      <protection hidden="1"/>
    </xf>
    <xf numFmtId="167" fontId="13" fillId="0" borderId="4" xfId="11" applyNumberFormat="1" applyFont="1" applyFill="1" applyBorder="1" applyAlignment="1" applyProtection="1">
      <alignment horizontal="center"/>
      <protection hidden="1"/>
    </xf>
    <xf numFmtId="168" fontId="13" fillId="0" borderId="4" xfId="11" applyNumberFormat="1" applyFont="1" applyFill="1" applyBorder="1" applyAlignment="1" applyProtection="1">
      <alignment horizontal="center"/>
      <protection hidden="1"/>
    </xf>
    <xf numFmtId="0" fontId="22" fillId="0" borderId="0" xfId="5" applyFont="1"/>
    <xf numFmtId="167" fontId="14" fillId="0" borderId="15" xfId="11" applyNumberFormat="1" applyFont="1" applyFill="1" applyBorder="1" applyAlignment="1" applyProtection="1">
      <alignment horizontal="center"/>
      <protection hidden="1"/>
    </xf>
    <xf numFmtId="168" fontId="14" fillId="0" borderId="5" xfId="9" applyNumberFormat="1" applyFont="1" applyFill="1" applyBorder="1" applyAlignment="1" applyProtection="1">
      <alignment wrapText="1"/>
      <protection hidden="1"/>
    </xf>
    <xf numFmtId="169" fontId="13" fillId="0" borderId="4" xfId="11" applyNumberFormat="1" applyFont="1" applyFill="1" applyBorder="1" applyAlignment="1" applyProtection="1">
      <alignment horizontal="center"/>
      <protection hidden="1"/>
    </xf>
    <xf numFmtId="49" fontId="11" fillId="2" borderId="12" xfId="11" applyNumberFormat="1" applyFont="1" applyFill="1" applyBorder="1" applyAlignment="1" applyProtection="1">
      <alignment horizontal="center" wrapText="1"/>
      <protection hidden="1"/>
    </xf>
    <xf numFmtId="167" fontId="11" fillId="2" borderId="12" xfId="11" applyNumberFormat="1" applyFont="1" applyFill="1" applyBorder="1" applyAlignment="1" applyProtection="1">
      <alignment horizontal="center"/>
      <protection hidden="1"/>
    </xf>
    <xf numFmtId="169" fontId="11" fillId="2" borderId="12" xfId="11" applyNumberFormat="1" applyFont="1" applyFill="1" applyBorder="1" applyAlignment="1" applyProtection="1">
      <alignment horizontal="center"/>
      <protection hidden="1"/>
    </xf>
    <xf numFmtId="168" fontId="11" fillId="2" borderId="12" xfId="11" applyNumberFormat="1" applyFont="1" applyFill="1" applyBorder="1" applyAlignment="1" applyProtection="1">
      <alignment horizontal="center"/>
      <protection hidden="1"/>
    </xf>
    <xf numFmtId="0" fontId="23" fillId="0" borderId="0" xfId="5" applyFont="1"/>
    <xf numFmtId="0" fontId="14" fillId="0" borderId="5" xfId="16" applyFont="1" applyBorder="1"/>
    <xf numFmtId="0" fontId="14" fillId="0" borderId="6" xfId="16" applyFont="1" applyBorder="1" applyAlignment="1">
      <alignment horizontal="center"/>
    </xf>
    <xf numFmtId="0" fontId="14" fillId="0" borderId="14" xfId="16" applyFont="1" applyBorder="1" applyAlignment="1">
      <alignment horizontal="center"/>
    </xf>
    <xf numFmtId="49" fontId="13" fillId="0" borderId="4" xfId="11" applyNumberFormat="1" applyFont="1" applyFill="1" applyBorder="1" applyAlignment="1" applyProtection="1">
      <alignment horizontal="center" wrapText="1"/>
      <protection hidden="1"/>
    </xf>
    <xf numFmtId="49" fontId="14" fillId="0" borderId="6" xfId="16" applyNumberFormat="1" applyFont="1" applyFill="1" applyBorder="1" applyAlignment="1">
      <alignment horizontal="center"/>
    </xf>
    <xf numFmtId="49" fontId="11" fillId="0" borderId="4" xfId="16" applyNumberFormat="1" applyFont="1" applyBorder="1" applyAlignment="1">
      <alignment horizontal="center"/>
    </xf>
    <xf numFmtId="169" fontId="11" fillId="0" borderId="4" xfId="11" applyNumberFormat="1" applyFont="1" applyFill="1" applyBorder="1" applyAlignment="1" applyProtection="1">
      <alignment horizontal="center"/>
      <protection hidden="1"/>
    </xf>
    <xf numFmtId="0" fontId="4" fillId="0" borderId="0" xfId="5" applyFont="1"/>
    <xf numFmtId="49" fontId="13" fillId="0" borderId="6" xfId="16" applyNumberFormat="1" applyFont="1" applyBorder="1" applyAlignment="1">
      <alignment horizontal="center"/>
    </xf>
    <xf numFmtId="0" fontId="6" fillId="0" borderId="1" xfId="5" applyFont="1" applyBorder="1" applyAlignment="1">
      <alignment horizontal="center"/>
    </xf>
    <xf numFmtId="0" fontId="2" fillId="0" borderId="0" xfId="5" applyFont="1" applyBorder="1" applyAlignment="1">
      <alignment horizontal="center"/>
    </xf>
    <xf numFmtId="49" fontId="11" fillId="0" borderId="4" xfId="11" applyNumberFormat="1" applyFont="1" applyFill="1" applyBorder="1" applyAlignment="1" applyProtection="1">
      <alignment horizontal="center" wrapText="1"/>
      <protection hidden="1"/>
    </xf>
    <xf numFmtId="171" fontId="11" fillId="0" borderId="4" xfId="11" applyNumberFormat="1" applyFont="1" applyFill="1" applyBorder="1" applyAlignment="1" applyProtection="1">
      <alignment horizontal="center"/>
      <protection hidden="1"/>
    </xf>
    <xf numFmtId="171" fontId="14" fillId="0" borderId="6" xfId="11" applyNumberFormat="1" applyFont="1" applyFill="1" applyBorder="1" applyAlignment="1" applyProtection="1">
      <alignment horizontal="center"/>
      <protection hidden="1"/>
    </xf>
    <xf numFmtId="171" fontId="11" fillId="0" borderId="6" xfId="11" applyNumberFormat="1" applyFont="1" applyFill="1" applyBorder="1" applyAlignment="1" applyProtection="1">
      <alignment horizontal="center"/>
      <protection hidden="1"/>
    </xf>
    <xf numFmtId="0" fontId="1" fillId="0" borderId="0" xfId="5" applyFont="1"/>
    <xf numFmtId="0" fontId="25" fillId="0" borderId="0" xfId="5" applyFont="1"/>
    <xf numFmtId="0" fontId="26" fillId="0" borderId="5" xfId="0" applyFont="1" applyFill="1" applyBorder="1" applyAlignment="1">
      <alignment wrapText="1"/>
    </xf>
    <xf numFmtId="0" fontId="11" fillId="0" borderId="5" xfId="5" applyFont="1" applyFill="1" applyBorder="1" applyAlignment="1">
      <alignment wrapText="1"/>
    </xf>
    <xf numFmtId="171" fontId="13" fillId="0" borderId="6" xfId="11" applyNumberFormat="1" applyFont="1" applyFill="1" applyBorder="1" applyAlignment="1" applyProtection="1">
      <alignment horizontal="center"/>
      <protection hidden="1"/>
    </xf>
    <xf numFmtId="0" fontId="11" fillId="0" borderId="5" xfId="5" applyFont="1" applyFill="1" applyBorder="1" applyAlignment="1">
      <alignment horizontal="left" vertical="top" wrapText="1"/>
    </xf>
    <xf numFmtId="49" fontId="17" fillId="0" borderId="6" xfId="16" applyNumberFormat="1" applyFont="1" applyBorder="1" applyAlignment="1">
      <alignment horizontal="center"/>
    </xf>
    <xf numFmtId="167" fontId="17" fillId="0" borderId="6" xfId="14" applyNumberFormat="1" applyFont="1" applyFill="1" applyBorder="1" applyAlignment="1" applyProtection="1">
      <alignment horizontal="center"/>
      <protection hidden="1"/>
    </xf>
    <xf numFmtId="171" fontId="17" fillId="0" borderId="6" xfId="14" applyNumberFormat="1" applyFont="1" applyFill="1" applyBorder="1" applyAlignment="1" applyProtection="1">
      <alignment horizontal="center" wrapText="1"/>
      <protection hidden="1"/>
    </xf>
    <xf numFmtId="168" fontId="17" fillId="0" borderId="6" xfId="14" applyNumberFormat="1" applyFont="1" applyFill="1" applyBorder="1" applyAlignment="1" applyProtection="1">
      <alignment horizontal="center"/>
      <protection hidden="1"/>
    </xf>
    <xf numFmtId="0" fontId="11" fillId="3" borderId="3" xfId="5" applyFont="1" applyFill="1" applyBorder="1" applyAlignment="1">
      <alignment horizontal="center" vertical="top" wrapText="1"/>
    </xf>
    <xf numFmtId="0" fontId="11" fillId="3" borderId="4" xfId="5" applyFont="1" applyFill="1" applyBorder="1" applyAlignment="1">
      <alignment horizontal="center" vertical="top" wrapText="1"/>
    </xf>
    <xf numFmtId="171" fontId="11" fillId="3" borderId="4" xfId="5" applyNumberFormat="1" applyFont="1" applyFill="1" applyBorder="1" applyAlignment="1">
      <alignment horizontal="center" vertical="top" wrapText="1"/>
    </xf>
    <xf numFmtId="0" fontId="1" fillId="3" borderId="0" xfId="5" applyFill="1"/>
    <xf numFmtId="0" fontId="11" fillId="0" borderId="6" xfId="5" applyFont="1" applyBorder="1" applyAlignment="1">
      <alignment horizontal="center"/>
    </xf>
    <xf numFmtId="0" fontId="13" fillId="0" borderId="4" xfId="5" applyFont="1" applyBorder="1" applyAlignment="1">
      <alignment horizontal="center"/>
    </xf>
    <xf numFmtId="0" fontId="13" fillId="0" borderId="5" xfId="5" applyFont="1" applyBorder="1" applyAlignment="1">
      <alignment horizontal="left"/>
    </xf>
    <xf numFmtId="0" fontId="13" fillId="0" borderId="6" xfId="5" applyFont="1" applyBorder="1" applyAlignment="1">
      <alignment horizontal="center"/>
    </xf>
    <xf numFmtId="49" fontId="13" fillId="0" borderId="14" xfId="11" applyNumberFormat="1" applyFont="1" applyFill="1" applyBorder="1" applyAlignment="1" applyProtection="1">
      <alignment horizontal="center" wrapText="1"/>
      <protection hidden="1"/>
    </xf>
    <xf numFmtId="167" fontId="13" fillId="0" borderId="14" xfId="11" applyNumberFormat="1" applyFont="1" applyFill="1" applyBorder="1" applyAlignment="1" applyProtection="1">
      <alignment horizontal="center"/>
      <protection hidden="1"/>
    </xf>
    <xf numFmtId="171" fontId="13" fillId="0" borderId="14" xfId="11" applyNumberFormat="1" applyFont="1" applyFill="1" applyBorder="1" applyAlignment="1" applyProtection="1">
      <alignment horizontal="center"/>
      <protection hidden="1"/>
    </xf>
    <xf numFmtId="168" fontId="13" fillId="0" borderId="14" xfId="11" applyNumberFormat="1" applyFont="1" applyFill="1" applyBorder="1" applyAlignment="1" applyProtection="1">
      <alignment horizontal="center"/>
      <protection hidden="1"/>
    </xf>
    <xf numFmtId="0" fontId="13" fillId="0" borderId="14" xfId="5" applyFont="1" applyBorder="1" applyAlignment="1">
      <alignment horizontal="center"/>
    </xf>
    <xf numFmtId="165" fontId="14" fillId="0" borderId="6" xfId="11" applyNumberFormat="1" applyFont="1" applyFill="1" applyBorder="1" applyAlignment="1" applyProtection="1">
      <alignment horizontal="right" indent="1"/>
      <protection hidden="1"/>
    </xf>
    <xf numFmtId="49" fontId="14" fillId="0" borderId="0" xfId="16" applyNumberFormat="1" applyFont="1" applyBorder="1" applyAlignment="1">
      <alignment horizontal="center"/>
    </xf>
    <xf numFmtId="0" fontId="14" fillId="0" borderId="0" xfId="16" applyFont="1" applyBorder="1" applyAlignment="1">
      <alignment horizontal="center"/>
    </xf>
    <xf numFmtId="0" fontId="30" fillId="0" borderId="0" xfId="5" applyFont="1"/>
    <xf numFmtId="166" fontId="11" fillId="0" borderId="22" xfId="11" applyNumberFormat="1" applyFont="1" applyFill="1" applyBorder="1" applyAlignment="1" applyProtection="1">
      <alignment wrapText="1"/>
      <protection hidden="1"/>
    </xf>
    <xf numFmtId="49" fontId="11" fillId="0" borderId="23" xfId="11" applyNumberFormat="1" applyFont="1" applyFill="1" applyBorder="1" applyAlignment="1" applyProtection="1">
      <alignment horizontal="center" wrapText="1"/>
      <protection hidden="1"/>
    </xf>
    <xf numFmtId="167" fontId="11" fillId="0" borderId="23" xfId="11" applyNumberFormat="1" applyFont="1" applyFill="1" applyBorder="1" applyAlignment="1" applyProtection="1">
      <alignment horizontal="center"/>
      <protection hidden="1"/>
    </xf>
    <xf numFmtId="171" fontId="11" fillId="0" borderId="23" xfId="11" applyNumberFormat="1" applyFont="1" applyFill="1" applyBorder="1" applyAlignment="1" applyProtection="1">
      <alignment horizontal="center"/>
      <protection hidden="1"/>
    </xf>
    <xf numFmtId="168" fontId="11" fillId="0" borderId="23" xfId="11" applyNumberFormat="1" applyFont="1" applyFill="1" applyBorder="1" applyAlignment="1" applyProtection="1">
      <alignment horizontal="center"/>
      <protection hidden="1"/>
    </xf>
    <xf numFmtId="0" fontId="11" fillId="0" borderId="5" xfId="0" applyFont="1" applyFill="1" applyBorder="1" applyAlignment="1">
      <alignment wrapText="1"/>
    </xf>
    <xf numFmtId="0" fontId="31" fillId="0" borderId="0" xfId="5" applyFont="1"/>
    <xf numFmtId="0" fontId="13" fillId="0" borderId="0" xfId="5" applyFont="1"/>
    <xf numFmtId="167" fontId="13" fillId="0" borderId="23" xfId="11" applyNumberFormat="1" applyFont="1" applyFill="1" applyBorder="1" applyAlignment="1" applyProtection="1">
      <alignment horizontal="center"/>
      <protection hidden="1"/>
    </xf>
    <xf numFmtId="168" fontId="13" fillId="0" borderId="23" xfId="11" applyNumberFormat="1" applyFont="1" applyFill="1" applyBorder="1" applyAlignment="1" applyProtection="1">
      <alignment horizontal="center"/>
      <protection hidden="1"/>
    </xf>
    <xf numFmtId="169" fontId="13" fillId="0" borderId="14" xfId="11" applyNumberFormat="1" applyFont="1" applyFill="1" applyBorder="1" applyAlignment="1" applyProtection="1">
      <alignment horizontal="center"/>
      <protection hidden="1"/>
    </xf>
    <xf numFmtId="169" fontId="13" fillId="0" borderId="23" xfId="11" applyNumberFormat="1" applyFont="1" applyFill="1" applyBorder="1" applyAlignment="1" applyProtection="1">
      <alignment horizontal="center"/>
      <protection hidden="1"/>
    </xf>
    <xf numFmtId="0" fontId="14" fillId="0" borderId="16" xfId="16" applyFont="1" applyBorder="1"/>
    <xf numFmtId="0" fontId="32" fillId="0" borderId="0" xfId="5" applyFont="1"/>
    <xf numFmtId="0" fontId="4" fillId="0" borderId="18" xfId="5" applyFont="1" applyFill="1" applyBorder="1" applyAlignment="1">
      <alignment horizontal="center" vertical="center" wrapText="1"/>
    </xf>
    <xf numFmtId="0" fontId="4" fillId="0" borderId="19" xfId="5" applyFont="1" applyFill="1" applyBorder="1" applyAlignment="1">
      <alignment horizontal="center" vertical="center" wrapText="1"/>
    </xf>
    <xf numFmtId="0" fontId="13" fillId="0" borderId="5" xfId="5" applyFont="1" applyBorder="1"/>
    <xf numFmtId="0" fontId="13" fillId="0" borderId="5" xfId="5" applyFont="1" applyFill="1" applyBorder="1"/>
    <xf numFmtId="0" fontId="13" fillId="0" borderId="16" xfId="5" applyFont="1" applyBorder="1"/>
    <xf numFmtId="49" fontId="13" fillId="0" borderId="14" xfId="11" applyNumberFormat="1" applyFont="1" applyFill="1" applyBorder="1" applyAlignment="1" applyProtection="1">
      <alignment horizontal="center"/>
      <protection hidden="1"/>
    </xf>
    <xf numFmtId="49" fontId="13" fillId="0" borderId="14" xfId="16" applyNumberFormat="1" applyFont="1" applyBorder="1" applyAlignment="1">
      <alignment horizontal="center"/>
    </xf>
    <xf numFmtId="0" fontId="13" fillId="0" borderId="14" xfId="16" applyFont="1" applyBorder="1" applyAlignment="1">
      <alignment horizontal="center"/>
    </xf>
    <xf numFmtId="0" fontId="13" fillId="0" borderId="3" xfId="0" applyFont="1" applyBorder="1"/>
    <xf numFmtId="49" fontId="13" fillId="0" borderId="4" xfId="16" applyNumberFormat="1" applyFont="1" applyBorder="1" applyAlignment="1">
      <alignment horizontal="center"/>
    </xf>
    <xf numFmtId="168" fontId="13" fillId="4" borderId="4" xfId="11" applyNumberFormat="1" applyFont="1" applyFill="1" applyBorder="1" applyAlignment="1" applyProtection="1">
      <alignment horizontal="center"/>
      <protection hidden="1"/>
    </xf>
    <xf numFmtId="0" fontId="13" fillId="0" borderId="5" xfId="16" applyFont="1" applyBorder="1"/>
    <xf numFmtId="0" fontId="13" fillId="0" borderId="5" xfId="0" applyFont="1" applyBorder="1"/>
    <xf numFmtId="49" fontId="33" fillId="0" borderId="6" xfId="16" applyNumberFormat="1" applyFont="1" applyBorder="1" applyAlignment="1">
      <alignment horizontal="center"/>
    </xf>
    <xf numFmtId="167" fontId="33" fillId="0" borderId="6" xfId="11" applyNumberFormat="1" applyFont="1" applyFill="1" applyBorder="1" applyAlignment="1" applyProtection="1">
      <alignment horizontal="center"/>
      <protection hidden="1"/>
    </xf>
    <xf numFmtId="169" fontId="33" fillId="0" borderId="6" xfId="11" applyNumberFormat="1" applyFont="1" applyFill="1" applyBorder="1" applyAlignment="1" applyProtection="1">
      <alignment horizontal="center"/>
      <protection hidden="1"/>
    </xf>
    <xf numFmtId="168" fontId="33" fillId="0" borderId="6" xfId="11" applyNumberFormat="1" applyFont="1" applyFill="1" applyBorder="1" applyAlignment="1" applyProtection="1">
      <alignment horizontal="center"/>
      <protection hidden="1"/>
    </xf>
    <xf numFmtId="0" fontId="33" fillId="0" borderId="6" xfId="16" applyFont="1" applyBorder="1" applyAlignment="1">
      <alignment horizontal="center"/>
    </xf>
    <xf numFmtId="0" fontId="34" fillId="0" borderId="0" xfId="5" applyFont="1"/>
    <xf numFmtId="0" fontId="33" fillId="0" borderId="5" xfId="0" applyFont="1" applyBorder="1"/>
    <xf numFmtId="0" fontId="13" fillId="0" borderId="5" xfId="16" applyFont="1" applyFill="1" applyBorder="1"/>
    <xf numFmtId="49" fontId="13" fillId="0" borderId="6" xfId="16" applyNumberFormat="1" applyFont="1" applyFill="1" applyBorder="1" applyAlignment="1">
      <alignment horizontal="center"/>
    </xf>
    <xf numFmtId="0" fontId="29" fillId="0" borderId="0" xfId="5" applyFont="1"/>
    <xf numFmtId="0" fontId="13" fillId="0" borderId="16" xfId="5" applyFont="1" applyBorder="1" applyAlignment="1">
      <alignment horizontal="left"/>
    </xf>
    <xf numFmtId="49" fontId="11" fillId="0" borderId="23" xfId="16" applyNumberFormat="1" applyFont="1" applyBorder="1" applyAlignment="1">
      <alignment horizontal="center"/>
    </xf>
    <xf numFmtId="167" fontId="11" fillId="0" borderId="14" xfId="11" applyNumberFormat="1" applyFont="1" applyFill="1" applyBorder="1" applyAlignment="1" applyProtection="1">
      <alignment horizontal="center"/>
      <protection hidden="1"/>
    </xf>
    <xf numFmtId="168" fontId="11" fillId="0" borderId="14" xfId="11" applyNumberFormat="1" applyFont="1" applyFill="1" applyBorder="1" applyAlignment="1" applyProtection="1">
      <alignment horizontal="center"/>
      <protection hidden="1"/>
    </xf>
    <xf numFmtId="0" fontId="11" fillId="0" borderId="14" xfId="5" applyFont="1" applyBorder="1" applyAlignment="1">
      <alignment horizontal="center"/>
    </xf>
    <xf numFmtId="0" fontId="1" fillId="0" borderId="0" xfId="18" applyFont="1"/>
    <xf numFmtId="0" fontId="13" fillId="0" borderId="5" xfId="16" applyFont="1" applyFill="1" applyBorder="1" applyAlignment="1">
      <alignment wrapText="1"/>
    </xf>
    <xf numFmtId="0" fontId="15" fillId="0" borderId="0" xfId="5" applyFont="1" applyAlignment="1"/>
    <xf numFmtId="49" fontId="14" fillId="0" borderId="14" xfId="18" applyNumberFormat="1" applyFont="1" applyBorder="1" applyAlignment="1">
      <alignment horizontal="center"/>
    </xf>
    <xf numFmtId="167" fontId="14" fillId="0" borderId="14" xfId="15" applyNumberFormat="1" applyFont="1" applyFill="1" applyBorder="1" applyAlignment="1" applyProtection="1">
      <alignment horizontal="center"/>
      <protection hidden="1"/>
    </xf>
    <xf numFmtId="167" fontId="14" fillId="0" borderId="6" xfId="13" applyNumberFormat="1" applyFont="1" applyFill="1" applyBorder="1" applyAlignment="1" applyProtection="1">
      <alignment horizontal="center"/>
      <protection hidden="1"/>
    </xf>
    <xf numFmtId="168" fontId="14" fillId="0" borderId="6" xfId="13" applyNumberFormat="1" applyFont="1" applyFill="1" applyBorder="1" applyAlignment="1" applyProtection="1">
      <alignment horizontal="center"/>
      <protection hidden="1"/>
    </xf>
    <xf numFmtId="167" fontId="11" fillId="0" borderId="23" xfId="10" applyNumberFormat="1" applyFont="1" applyFill="1" applyBorder="1" applyAlignment="1" applyProtection="1">
      <alignment horizontal="center"/>
      <protection hidden="1"/>
    </xf>
    <xf numFmtId="169" fontId="11" fillId="0" borderId="23" xfId="10" applyNumberFormat="1" applyFont="1" applyFill="1" applyBorder="1" applyAlignment="1" applyProtection="1">
      <alignment horizontal="center"/>
      <protection hidden="1"/>
    </xf>
    <xf numFmtId="168" fontId="11" fillId="0" borderId="23" xfId="10" applyNumberFormat="1" applyFont="1" applyFill="1" applyBorder="1" applyAlignment="1" applyProtection="1">
      <alignment horizontal="center"/>
      <protection hidden="1"/>
    </xf>
    <xf numFmtId="166" fontId="13" fillId="0" borderId="22" xfId="10" applyNumberFormat="1" applyFont="1" applyFill="1" applyBorder="1" applyAlignment="1" applyProtection="1">
      <alignment wrapText="1"/>
      <protection hidden="1"/>
    </xf>
    <xf numFmtId="167" fontId="13" fillId="0" borderId="6" xfId="10" applyNumberFormat="1" applyFont="1" applyFill="1" applyBorder="1" applyAlignment="1" applyProtection="1">
      <alignment horizontal="center"/>
      <protection hidden="1"/>
    </xf>
    <xf numFmtId="169" fontId="13" fillId="0" borderId="6" xfId="10" applyNumberFormat="1" applyFont="1" applyFill="1" applyBorder="1" applyAlignment="1" applyProtection="1">
      <alignment horizontal="center"/>
      <protection hidden="1"/>
    </xf>
    <xf numFmtId="168" fontId="13" fillId="0" borderId="6" xfId="10" applyNumberFormat="1" applyFont="1" applyFill="1" applyBorder="1" applyAlignment="1" applyProtection="1">
      <alignment horizontal="center"/>
      <protection hidden="1"/>
    </xf>
    <xf numFmtId="167" fontId="14" fillId="0" borderId="6" xfId="10" applyNumberFormat="1" applyFont="1" applyFill="1" applyBorder="1" applyAlignment="1" applyProtection="1">
      <alignment horizontal="center"/>
      <protection hidden="1"/>
    </xf>
    <xf numFmtId="169" fontId="14" fillId="0" borderId="6" xfId="10" applyNumberFormat="1" applyFont="1" applyFill="1" applyBorder="1" applyAlignment="1" applyProtection="1">
      <alignment horizontal="center"/>
      <protection hidden="1"/>
    </xf>
    <xf numFmtId="168" fontId="14" fillId="0" borderId="6" xfId="10" applyNumberFormat="1" applyFont="1" applyFill="1" applyBorder="1" applyAlignment="1" applyProtection="1">
      <alignment horizontal="center"/>
      <protection hidden="1"/>
    </xf>
    <xf numFmtId="169" fontId="14" fillId="0" borderId="6" xfId="13" applyNumberFormat="1" applyFont="1" applyFill="1" applyBorder="1" applyAlignment="1" applyProtection="1">
      <alignment horizontal="center"/>
      <protection hidden="1"/>
    </xf>
    <xf numFmtId="0" fontId="13" fillId="0" borderId="5" xfId="0" applyFont="1" applyFill="1" applyBorder="1" applyAlignment="1">
      <alignment wrapText="1"/>
    </xf>
    <xf numFmtId="0" fontId="14" fillId="0" borderId="5" xfId="16" applyFont="1" applyFill="1" applyBorder="1" applyAlignment="1">
      <alignment wrapText="1"/>
    </xf>
    <xf numFmtId="166" fontId="11" fillId="2" borderId="1" xfId="11" applyNumberFormat="1" applyFont="1" applyFill="1" applyBorder="1" applyAlignment="1" applyProtection="1">
      <alignment wrapText="1"/>
      <protection hidden="1"/>
    </xf>
    <xf numFmtId="49" fontId="11" fillId="2" borderId="2" xfId="11" applyNumberFormat="1" applyFont="1" applyFill="1" applyBorder="1" applyAlignment="1" applyProtection="1">
      <alignment horizontal="center" wrapText="1"/>
      <protection hidden="1"/>
    </xf>
    <xf numFmtId="167" fontId="11" fillId="2" borderId="2" xfId="11" applyNumberFormat="1" applyFont="1" applyFill="1" applyBorder="1" applyAlignment="1" applyProtection="1">
      <alignment horizontal="center"/>
      <protection hidden="1"/>
    </xf>
    <xf numFmtId="168" fontId="11" fillId="2" borderId="2" xfId="11" applyNumberFormat="1" applyFont="1" applyFill="1" applyBorder="1" applyAlignment="1" applyProtection="1">
      <alignment horizontal="center"/>
      <protection hidden="1"/>
    </xf>
    <xf numFmtId="166" fontId="11" fillId="2" borderId="9" xfId="11" applyNumberFormat="1" applyFont="1" applyFill="1" applyBorder="1" applyAlignment="1" applyProtection="1">
      <alignment wrapText="1"/>
      <protection hidden="1"/>
    </xf>
    <xf numFmtId="49" fontId="11" fillId="2" borderId="10" xfId="11" applyNumberFormat="1" applyFont="1" applyFill="1" applyBorder="1" applyAlignment="1" applyProtection="1">
      <alignment horizontal="center" wrapText="1"/>
      <protection hidden="1"/>
    </xf>
    <xf numFmtId="167" fontId="11" fillId="2" borderId="10" xfId="11" applyNumberFormat="1" applyFont="1" applyFill="1" applyBorder="1" applyAlignment="1" applyProtection="1">
      <alignment horizontal="center"/>
      <protection hidden="1"/>
    </xf>
    <xf numFmtId="168" fontId="11" fillId="2" borderId="10" xfId="11" applyNumberFormat="1" applyFont="1" applyFill="1" applyBorder="1" applyAlignment="1" applyProtection="1">
      <alignment horizontal="center"/>
      <protection hidden="1"/>
    </xf>
    <xf numFmtId="0" fontId="14" fillId="0" borderId="16" xfId="5" applyFont="1" applyBorder="1"/>
    <xf numFmtId="0" fontId="11" fillId="4" borderId="22" xfId="7" applyFont="1" applyFill="1" applyBorder="1" applyAlignment="1">
      <alignment horizontal="left" wrapText="1"/>
    </xf>
    <xf numFmtId="49" fontId="11" fillId="6" borderId="36" xfId="12" applyNumberFormat="1" applyFont="1" applyFill="1" applyBorder="1" applyAlignment="1" applyProtection="1">
      <alignment horizontal="center"/>
      <protection hidden="1"/>
    </xf>
    <xf numFmtId="49" fontId="11" fillId="5" borderId="30" xfId="12" applyNumberFormat="1" applyFont="1" applyFill="1" applyBorder="1" applyAlignment="1" applyProtection="1">
      <alignment horizontal="left" wrapText="1"/>
      <protection hidden="1"/>
    </xf>
    <xf numFmtId="49" fontId="11" fillId="5" borderId="28" xfId="12" applyNumberFormat="1" applyFont="1" applyFill="1" applyBorder="1" applyAlignment="1" applyProtection="1">
      <alignment horizontal="center" wrapText="1"/>
      <protection hidden="1"/>
    </xf>
    <xf numFmtId="167" fontId="11" fillId="5" borderId="28" xfId="12" applyNumberFormat="1" applyFont="1" applyFill="1" applyBorder="1" applyAlignment="1" applyProtection="1">
      <alignment horizontal="center"/>
      <protection hidden="1"/>
    </xf>
    <xf numFmtId="169" fontId="11" fillId="5" borderId="28" xfId="12" applyNumberFormat="1" applyFont="1" applyFill="1" applyBorder="1" applyAlignment="1" applyProtection="1">
      <alignment horizontal="center"/>
      <protection hidden="1"/>
    </xf>
    <xf numFmtId="168" fontId="11" fillId="5" borderId="28" xfId="12" applyNumberFormat="1" applyFont="1" applyFill="1" applyBorder="1" applyAlignment="1" applyProtection="1">
      <alignment horizontal="center"/>
      <protection hidden="1"/>
    </xf>
    <xf numFmtId="0" fontId="11" fillId="0" borderId="5" xfId="6" applyFont="1" applyFill="1" applyBorder="1" applyAlignment="1">
      <alignment wrapText="1"/>
    </xf>
    <xf numFmtId="0" fontId="14" fillId="0" borderId="9" xfId="16" applyFont="1" applyBorder="1" applyAlignment="1">
      <alignment wrapText="1"/>
    </xf>
    <xf numFmtId="0" fontId="13" fillId="0" borderId="5" xfId="16" applyFont="1" applyBorder="1" applyAlignment="1">
      <alignment wrapText="1"/>
    </xf>
    <xf numFmtId="0" fontId="13" fillId="6" borderId="5" xfId="0" applyFont="1" applyFill="1" applyBorder="1" applyAlignment="1">
      <alignment wrapText="1"/>
    </xf>
    <xf numFmtId="166" fontId="11" fillId="9" borderId="5" xfId="10" applyNumberFormat="1" applyFont="1" applyFill="1" applyBorder="1" applyAlignment="1" applyProtection="1">
      <alignment wrapText="1"/>
      <protection hidden="1"/>
    </xf>
    <xf numFmtId="49" fontId="11" fillId="9" borderId="6" xfId="10" applyNumberFormat="1" applyFont="1" applyFill="1" applyBorder="1" applyAlignment="1" applyProtection="1">
      <alignment horizontal="center" wrapText="1"/>
      <protection hidden="1"/>
    </xf>
    <xf numFmtId="167" fontId="11" fillId="10" borderId="38" xfId="12" applyNumberFormat="1" applyFont="1" applyFill="1" applyBorder="1" applyAlignment="1" applyProtection="1">
      <alignment horizontal="center"/>
      <protection hidden="1"/>
    </xf>
    <xf numFmtId="169" fontId="11" fillId="10" borderId="38" xfId="12" applyNumberFormat="1" applyFont="1" applyFill="1" applyBorder="1" applyAlignment="1" applyProtection="1">
      <alignment horizontal="center"/>
      <protection hidden="1"/>
    </xf>
    <xf numFmtId="168" fontId="11" fillId="10" borderId="38" xfId="12" applyNumberFormat="1" applyFont="1" applyFill="1" applyBorder="1" applyAlignment="1" applyProtection="1">
      <alignment horizontal="center"/>
      <protection hidden="1"/>
    </xf>
    <xf numFmtId="168" fontId="11" fillId="10" borderId="54" xfId="12" applyNumberFormat="1" applyFont="1" applyFill="1" applyBorder="1" applyAlignment="1" applyProtection="1">
      <alignment horizontal="center"/>
      <protection hidden="1"/>
    </xf>
    <xf numFmtId="165" fontId="11" fillId="0" borderId="23" xfId="5" applyNumberFormat="1" applyFont="1" applyFill="1" applyBorder="1" applyAlignment="1">
      <alignment horizontal="right" wrapText="1"/>
    </xf>
    <xf numFmtId="166" fontId="11" fillId="9" borderId="22" xfId="10" applyNumberFormat="1" applyFont="1" applyFill="1" applyBorder="1" applyAlignment="1" applyProtection="1">
      <alignment wrapText="1"/>
      <protection hidden="1"/>
    </xf>
    <xf numFmtId="49" fontId="11" fillId="9" borderId="26" xfId="10" applyNumberFormat="1" applyFont="1" applyFill="1" applyBorder="1" applyAlignment="1" applyProtection="1">
      <alignment horizontal="center" wrapText="1"/>
      <protection hidden="1"/>
    </xf>
    <xf numFmtId="167" fontId="11" fillId="9" borderId="23" xfId="10" applyNumberFormat="1" applyFont="1" applyFill="1" applyBorder="1" applyAlignment="1" applyProtection="1">
      <alignment horizontal="center"/>
      <protection hidden="1"/>
    </xf>
    <xf numFmtId="169" fontId="11" fillId="9" borderId="23" xfId="10" applyNumberFormat="1" applyFont="1" applyFill="1" applyBorder="1" applyAlignment="1" applyProtection="1">
      <alignment horizontal="center"/>
      <protection hidden="1"/>
    </xf>
    <xf numFmtId="168" fontId="11" fillId="9" borderId="23" xfId="10" applyNumberFormat="1" applyFont="1" applyFill="1" applyBorder="1" applyAlignment="1" applyProtection="1">
      <alignment horizontal="center"/>
      <protection hidden="1"/>
    </xf>
    <xf numFmtId="0" fontId="17" fillId="9" borderId="5" xfId="16" applyFont="1" applyFill="1" applyBorder="1"/>
    <xf numFmtId="49" fontId="17" fillId="9" borderId="47" xfId="16" applyNumberFormat="1" applyFont="1" applyFill="1" applyBorder="1" applyAlignment="1">
      <alignment horizontal="center"/>
    </xf>
    <xf numFmtId="167" fontId="17" fillId="9" borderId="6" xfId="10" applyNumberFormat="1" applyFont="1" applyFill="1" applyBorder="1" applyAlignment="1" applyProtection="1">
      <alignment horizontal="center"/>
      <protection hidden="1"/>
    </xf>
    <xf numFmtId="169" fontId="17" fillId="9" borderId="6" xfId="10" applyNumberFormat="1" applyFont="1" applyFill="1" applyBorder="1" applyAlignment="1" applyProtection="1">
      <alignment horizontal="center"/>
      <protection hidden="1"/>
    </xf>
    <xf numFmtId="168" fontId="17" fillId="9" borderId="6" xfId="10" applyNumberFormat="1" applyFont="1" applyFill="1" applyBorder="1" applyAlignment="1" applyProtection="1">
      <alignment horizontal="center"/>
      <protection hidden="1"/>
    </xf>
    <xf numFmtId="0" fontId="17" fillId="9" borderId="6" xfId="16" applyFont="1" applyFill="1" applyBorder="1" applyAlignment="1">
      <alignment horizontal="center"/>
    </xf>
    <xf numFmtId="165" fontId="17" fillId="0" borderId="23" xfId="5" applyNumberFormat="1" applyFont="1" applyFill="1" applyBorder="1" applyAlignment="1">
      <alignment horizontal="right" vertical="top" wrapText="1"/>
    </xf>
    <xf numFmtId="49" fontId="17" fillId="9" borderId="58" xfId="16" applyNumberFormat="1" applyFont="1" applyFill="1" applyBorder="1" applyAlignment="1">
      <alignment horizontal="center"/>
    </xf>
    <xf numFmtId="167" fontId="17" fillId="9" borderId="14" xfId="10" applyNumberFormat="1" applyFont="1" applyFill="1" applyBorder="1" applyAlignment="1" applyProtection="1">
      <alignment horizontal="center"/>
      <protection hidden="1"/>
    </xf>
    <xf numFmtId="169" fontId="17" fillId="9" borderId="14" xfId="10" applyNumberFormat="1" applyFont="1" applyFill="1" applyBorder="1" applyAlignment="1" applyProtection="1">
      <alignment horizontal="center"/>
      <protection hidden="1"/>
    </xf>
    <xf numFmtId="168" fontId="17" fillId="9" borderId="14" xfId="10" applyNumberFormat="1" applyFont="1" applyFill="1" applyBorder="1" applyAlignment="1" applyProtection="1">
      <alignment horizontal="center"/>
      <protection hidden="1"/>
    </xf>
    <xf numFmtId="0" fontId="17" fillId="9" borderId="14" xfId="16" applyFont="1" applyFill="1" applyBorder="1" applyAlignment="1">
      <alignment horizontal="center"/>
    </xf>
    <xf numFmtId="0" fontId="17" fillId="9" borderId="16" xfId="16" applyFont="1" applyFill="1" applyBorder="1"/>
    <xf numFmtId="49" fontId="11" fillId="0" borderId="26" xfId="10" applyNumberFormat="1" applyFont="1" applyFill="1" applyBorder="1" applyAlignment="1" applyProtection="1">
      <alignment horizontal="center" wrapText="1"/>
      <protection hidden="1"/>
    </xf>
    <xf numFmtId="165" fontId="11" fillId="0" borderId="23" xfId="11" applyNumberFormat="1" applyFont="1" applyFill="1" applyBorder="1" applyAlignment="1" applyProtection="1">
      <alignment horizontal="right"/>
      <protection hidden="1"/>
    </xf>
    <xf numFmtId="49" fontId="13" fillId="0" borderId="47" xfId="10" applyNumberFormat="1" applyFont="1" applyFill="1" applyBorder="1" applyAlignment="1" applyProtection="1">
      <alignment horizontal="center" wrapText="1"/>
      <protection hidden="1"/>
    </xf>
    <xf numFmtId="49" fontId="14" fillId="0" borderId="47" xfId="16" applyNumberFormat="1" applyFont="1" applyBorder="1" applyAlignment="1">
      <alignment horizontal="center"/>
    </xf>
    <xf numFmtId="49" fontId="11" fillId="0" borderId="14" xfId="11" applyNumberFormat="1" applyFont="1" applyFill="1" applyBorder="1" applyAlignment="1" applyProtection="1">
      <alignment horizontal="center" wrapText="1"/>
      <protection hidden="1"/>
    </xf>
    <xf numFmtId="171" fontId="11" fillId="0" borderId="14" xfId="11" applyNumberFormat="1" applyFont="1" applyFill="1" applyBorder="1" applyAlignment="1" applyProtection="1">
      <alignment horizontal="center"/>
      <protection hidden="1"/>
    </xf>
    <xf numFmtId="0" fontId="11" fillId="3" borderId="5" xfId="5" applyFont="1" applyFill="1" applyBorder="1" applyAlignment="1">
      <alignment horizontal="center" vertical="top" wrapText="1"/>
    </xf>
    <xf numFmtId="0" fontId="11" fillId="3" borderId="6" xfId="5" applyFont="1" applyFill="1" applyBorder="1" applyAlignment="1">
      <alignment horizontal="center" vertical="top" wrapText="1"/>
    </xf>
    <xf numFmtId="171" fontId="11" fillId="3" borderId="6" xfId="5" applyNumberFormat="1" applyFont="1" applyFill="1" applyBorder="1" applyAlignment="1">
      <alignment horizontal="center" vertical="top" wrapText="1"/>
    </xf>
    <xf numFmtId="0" fontId="17" fillId="0" borderId="22" xfId="5" applyFont="1" applyBorder="1" applyAlignment="1">
      <alignment horizontal="left"/>
    </xf>
    <xf numFmtId="49" fontId="17" fillId="0" borderId="23" xfId="11" applyNumberFormat="1" applyFont="1" applyFill="1" applyBorder="1" applyAlignment="1" applyProtection="1">
      <alignment horizontal="center" wrapText="1"/>
      <protection hidden="1"/>
    </xf>
    <xf numFmtId="167" fontId="17" fillId="0" borderId="23" xfId="11" applyNumberFormat="1" applyFont="1" applyFill="1" applyBorder="1" applyAlignment="1" applyProtection="1">
      <alignment horizontal="center"/>
      <protection hidden="1"/>
    </xf>
    <xf numFmtId="171" fontId="17" fillId="0" borderId="23" xfId="11" applyNumberFormat="1" applyFont="1" applyFill="1" applyBorder="1" applyAlignment="1" applyProtection="1">
      <alignment horizontal="center"/>
      <protection hidden="1"/>
    </xf>
    <xf numFmtId="168" fontId="17" fillId="0" borderId="23" xfId="11" applyNumberFormat="1" applyFont="1" applyFill="1" applyBorder="1" applyAlignment="1" applyProtection="1">
      <alignment horizontal="center"/>
      <protection hidden="1"/>
    </xf>
    <xf numFmtId="0" fontId="17" fillId="0" borderId="23" xfId="5" applyFont="1" applyFill="1" applyBorder="1" applyAlignment="1">
      <alignment horizontal="center" vertical="top" wrapText="1"/>
    </xf>
    <xf numFmtId="0" fontId="17" fillId="0" borderId="5" xfId="5" applyFont="1" applyBorder="1" applyAlignment="1">
      <alignment horizontal="left"/>
    </xf>
    <xf numFmtId="49" fontId="17" fillId="0" borderId="6" xfId="11" applyNumberFormat="1" applyFont="1" applyFill="1" applyBorder="1" applyAlignment="1" applyProtection="1">
      <alignment horizontal="center" wrapText="1"/>
      <protection hidden="1"/>
    </xf>
    <xf numFmtId="171" fontId="17" fillId="0" borderId="6" xfId="11" applyNumberFormat="1" applyFont="1" applyFill="1" applyBorder="1" applyAlignment="1" applyProtection="1">
      <alignment horizontal="center"/>
      <protection hidden="1"/>
    </xf>
    <xf numFmtId="0" fontId="17" fillId="0" borderId="6" xfId="5" applyFont="1" applyFill="1" applyBorder="1" applyAlignment="1">
      <alignment horizontal="center" vertical="top" wrapText="1"/>
    </xf>
    <xf numFmtId="167" fontId="14" fillId="9" borderId="6" xfId="10" applyNumberFormat="1" applyFont="1" applyFill="1" applyBorder="1" applyAlignment="1" applyProtection="1">
      <alignment horizontal="center"/>
      <protection hidden="1"/>
    </xf>
    <xf numFmtId="168" fontId="14" fillId="9" borderId="6" xfId="10" applyNumberFormat="1" applyFont="1" applyFill="1" applyBorder="1" applyAlignment="1" applyProtection="1">
      <alignment horizontal="center"/>
      <protection hidden="1"/>
    </xf>
    <xf numFmtId="0" fontId="14" fillId="9" borderId="6" xfId="16" applyFont="1" applyFill="1" applyBorder="1" applyAlignment="1">
      <alignment horizontal="center"/>
    </xf>
    <xf numFmtId="167" fontId="14" fillId="0" borderId="14" xfId="10" applyNumberFormat="1" applyFont="1" applyFill="1" applyBorder="1" applyAlignment="1" applyProtection="1">
      <alignment horizontal="center"/>
      <protection hidden="1"/>
    </xf>
    <xf numFmtId="169" fontId="14" fillId="0" borderId="14" xfId="10" applyNumberFormat="1" applyFont="1" applyFill="1" applyBorder="1" applyAlignment="1" applyProtection="1">
      <alignment horizontal="center"/>
      <protection hidden="1"/>
    </xf>
    <xf numFmtId="168" fontId="14" fillId="0" borderId="14" xfId="10" applyNumberFormat="1" applyFont="1" applyFill="1" applyBorder="1" applyAlignment="1" applyProtection="1">
      <alignment horizontal="center"/>
      <protection hidden="1"/>
    </xf>
    <xf numFmtId="167" fontId="13" fillId="9" borderId="6" xfId="10" applyNumberFormat="1" applyFont="1" applyFill="1" applyBorder="1" applyAlignment="1" applyProtection="1">
      <alignment horizontal="center"/>
      <protection hidden="1"/>
    </xf>
    <xf numFmtId="168" fontId="13" fillId="9" borderId="6" xfId="10" applyNumberFormat="1" applyFont="1" applyFill="1" applyBorder="1" applyAlignment="1" applyProtection="1">
      <alignment horizontal="center"/>
      <protection hidden="1"/>
    </xf>
    <xf numFmtId="0" fontId="13" fillId="9" borderId="6" xfId="16" applyFont="1" applyFill="1" applyBorder="1" applyAlignment="1">
      <alignment horizontal="center"/>
    </xf>
    <xf numFmtId="0" fontId="11" fillId="11" borderId="3" xfId="7" applyFont="1" applyFill="1" applyBorder="1" applyAlignment="1">
      <alignment horizontal="left" wrapText="1"/>
    </xf>
    <xf numFmtId="0" fontId="14" fillId="4" borderId="5" xfId="7" applyFont="1" applyFill="1" applyBorder="1" applyAlignment="1">
      <alignment wrapText="1"/>
    </xf>
    <xf numFmtId="49" fontId="14" fillId="4" borderId="6" xfId="7" applyNumberFormat="1" applyFont="1" applyFill="1" applyBorder="1" applyAlignment="1">
      <alignment horizontal="center"/>
    </xf>
    <xf numFmtId="167" fontId="14" fillId="4" borderId="6" xfId="13" applyNumberFormat="1" applyFont="1" applyFill="1" applyBorder="1" applyAlignment="1" applyProtection="1">
      <alignment horizontal="center"/>
      <protection hidden="1"/>
    </xf>
    <xf numFmtId="49" fontId="14" fillId="4" borderId="6" xfId="13" applyNumberFormat="1" applyFont="1" applyFill="1" applyBorder="1" applyAlignment="1" applyProtection="1">
      <alignment horizontal="center"/>
      <protection hidden="1"/>
    </xf>
    <xf numFmtId="0" fontId="14" fillId="4" borderId="6" xfId="7" applyFont="1" applyFill="1" applyBorder="1" applyAlignment="1">
      <alignment horizontal="center"/>
    </xf>
    <xf numFmtId="49" fontId="14" fillId="4" borderId="14" xfId="7" applyNumberFormat="1" applyFont="1" applyFill="1" applyBorder="1" applyAlignment="1">
      <alignment horizontal="center"/>
    </xf>
    <xf numFmtId="167" fontId="14" fillId="4" borderId="14" xfId="13" applyNumberFormat="1" applyFont="1" applyFill="1" applyBorder="1" applyAlignment="1" applyProtection="1">
      <alignment horizontal="center"/>
      <protection hidden="1"/>
    </xf>
    <xf numFmtId="49" fontId="14" fillId="4" borderId="14" xfId="13" applyNumberFormat="1" applyFont="1" applyFill="1" applyBorder="1" applyAlignment="1" applyProtection="1">
      <alignment horizontal="center"/>
      <protection hidden="1"/>
    </xf>
    <xf numFmtId="168" fontId="14" fillId="4" borderId="14" xfId="13" applyNumberFormat="1" applyFont="1" applyFill="1" applyBorder="1" applyAlignment="1" applyProtection="1">
      <alignment horizontal="center"/>
      <protection hidden="1"/>
    </xf>
    <xf numFmtId="0" fontId="14" fillId="4" borderId="14" xfId="7" applyFont="1" applyFill="1" applyBorder="1" applyAlignment="1">
      <alignment horizontal="center"/>
    </xf>
    <xf numFmtId="167" fontId="11" fillId="11" borderId="6" xfId="11" applyNumberFormat="1" applyFont="1" applyFill="1" applyBorder="1" applyAlignment="1" applyProtection="1">
      <alignment horizontal="center"/>
      <protection hidden="1"/>
    </xf>
    <xf numFmtId="49" fontId="11" fillId="11" borderId="6" xfId="11" applyNumberFormat="1" applyFont="1" applyFill="1" applyBorder="1" applyAlignment="1" applyProtection="1">
      <alignment horizontal="center"/>
      <protection hidden="1"/>
    </xf>
    <xf numFmtId="168" fontId="11" fillId="11" borderId="6" xfId="11" applyNumberFormat="1" applyFont="1" applyFill="1" applyBorder="1" applyAlignment="1" applyProtection="1">
      <alignment horizontal="center"/>
      <protection hidden="1"/>
    </xf>
    <xf numFmtId="166" fontId="11" fillId="11" borderId="5" xfId="14" applyNumberFormat="1" applyFont="1" applyFill="1" applyBorder="1" applyAlignment="1" applyProtection="1">
      <alignment wrapText="1"/>
      <protection hidden="1"/>
    </xf>
    <xf numFmtId="167" fontId="11" fillId="11" borderId="6" xfId="14" applyNumberFormat="1" applyFont="1" applyFill="1" applyBorder="1" applyAlignment="1" applyProtection="1">
      <alignment horizontal="center"/>
      <protection hidden="1"/>
    </xf>
    <xf numFmtId="168" fontId="11" fillId="11" borderId="6" xfId="14" applyNumberFormat="1" applyFont="1" applyFill="1" applyBorder="1" applyAlignment="1" applyProtection="1">
      <alignment horizontal="center"/>
      <protection hidden="1"/>
    </xf>
    <xf numFmtId="4" fontId="11" fillId="11" borderId="6" xfId="11" applyNumberFormat="1" applyFont="1" applyFill="1" applyBorder="1" applyAlignment="1" applyProtection="1">
      <alignment horizontal="center"/>
      <protection hidden="1"/>
    </xf>
    <xf numFmtId="166" fontId="11" fillId="11" borderId="5" xfId="11" applyNumberFormat="1" applyFont="1" applyFill="1" applyBorder="1" applyAlignment="1" applyProtection="1">
      <alignment wrapText="1"/>
      <protection hidden="1"/>
    </xf>
    <xf numFmtId="169" fontId="11" fillId="11" borderId="6" xfId="11" applyNumberFormat="1" applyFont="1" applyFill="1" applyBorder="1" applyAlignment="1" applyProtection="1">
      <alignment horizontal="center"/>
      <protection hidden="1"/>
    </xf>
    <xf numFmtId="0" fontId="11" fillId="11" borderId="22" xfId="7" applyFont="1" applyFill="1" applyBorder="1" applyAlignment="1">
      <alignment wrapText="1"/>
    </xf>
    <xf numFmtId="49" fontId="11" fillId="11" borderId="23" xfId="5" applyNumberFormat="1" applyFont="1" applyFill="1" applyBorder="1" applyAlignment="1">
      <alignment horizontal="center"/>
    </xf>
    <xf numFmtId="167" fontId="11" fillId="11" borderId="23" xfId="11" applyNumberFormat="1" applyFont="1" applyFill="1" applyBorder="1" applyAlignment="1" applyProtection="1">
      <alignment horizontal="center"/>
      <protection hidden="1"/>
    </xf>
    <xf numFmtId="49" fontId="11" fillId="11" borderId="23" xfId="11" applyNumberFormat="1" applyFont="1" applyFill="1" applyBorder="1" applyAlignment="1" applyProtection="1">
      <alignment horizontal="center"/>
      <protection hidden="1"/>
    </xf>
    <xf numFmtId="168" fontId="11" fillId="11" borderId="23" xfId="11" applyNumberFormat="1" applyFont="1" applyFill="1" applyBorder="1" applyAlignment="1" applyProtection="1">
      <alignment horizontal="center"/>
      <protection hidden="1"/>
    </xf>
    <xf numFmtId="0" fontId="11" fillId="11" borderId="23" xfId="5" applyFont="1" applyFill="1" applyBorder="1" applyAlignment="1">
      <alignment horizontal="center"/>
    </xf>
    <xf numFmtId="168" fontId="14" fillId="0" borderId="14" xfId="15" applyNumberFormat="1" applyFont="1" applyFill="1" applyBorder="1" applyAlignment="1" applyProtection="1">
      <alignment horizontal="center"/>
      <protection hidden="1"/>
    </xf>
    <xf numFmtId="0" fontId="11" fillId="11" borderId="22" xfId="5" applyFont="1" applyFill="1" applyBorder="1"/>
    <xf numFmtId="0" fontId="11" fillId="11" borderId="5" xfId="7" applyFont="1" applyFill="1" applyBorder="1" applyAlignment="1">
      <alignment wrapText="1"/>
    </xf>
    <xf numFmtId="0" fontId="14" fillId="0" borderId="5" xfId="7" applyFont="1" applyBorder="1" applyAlignment="1">
      <alignment wrapText="1"/>
    </xf>
    <xf numFmtId="49" fontId="14" fillId="0" borderId="6" xfId="13" applyNumberFormat="1" applyFont="1" applyFill="1" applyBorder="1" applyAlignment="1" applyProtection="1">
      <alignment horizontal="center" wrapText="1"/>
      <protection hidden="1"/>
    </xf>
    <xf numFmtId="169" fontId="14" fillId="0" borderId="6" xfId="15" applyNumberFormat="1" applyFont="1" applyFill="1" applyBorder="1" applyAlignment="1" applyProtection="1">
      <alignment horizontal="center"/>
      <protection hidden="1"/>
    </xf>
    <xf numFmtId="49" fontId="11" fillId="11" borderId="10" xfId="7" applyNumberFormat="1" applyFont="1" applyFill="1" applyBorder="1" applyAlignment="1">
      <alignment horizontal="center"/>
    </xf>
    <xf numFmtId="167" fontId="11" fillId="11" borderId="10" xfId="13" applyNumberFormat="1" applyFont="1" applyFill="1" applyBorder="1" applyAlignment="1" applyProtection="1">
      <alignment horizontal="center"/>
      <protection hidden="1"/>
    </xf>
    <xf numFmtId="168" fontId="11" fillId="11" borderId="10" xfId="13" applyNumberFormat="1" applyFont="1" applyFill="1" applyBorder="1" applyAlignment="1" applyProtection="1">
      <alignment horizontal="center"/>
      <protection hidden="1"/>
    </xf>
    <xf numFmtId="0" fontId="14" fillId="11" borderId="10" xfId="7" applyFont="1" applyFill="1" applyBorder="1" applyAlignment="1">
      <alignment horizontal="center"/>
    </xf>
    <xf numFmtId="0" fontId="11" fillId="2" borderId="35" xfId="6" applyFont="1" applyFill="1" applyBorder="1" applyAlignment="1">
      <alignment wrapText="1"/>
    </xf>
    <xf numFmtId="0" fontId="11" fillId="4" borderId="3" xfId="7" applyFont="1" applyFill="1" applyBorder="1" applyAlignment="1">
      <alignment horizontal="left" wrapText="1"/>
    </xf>
    <xf numFmtId="166" fontId="11" fillId="2" borderId="18" xfId="10" applyNumberFormat="1" applyFont="1" applyFill="1" applyBorder="1" applyAlignment="1" applyProtection="1">
      <alignment wrapText="1"/>
      <protection hidden="1"/>
    </xf>
    <xf numFmtId="49" fontId="11" fillId="2" borderId="19" xfId="13" applyNumberFormat="1" applyFont="1" applyFill="1" applyBorder="1" applyAlignment="1" applyProtection="1">
      <alignment horizontal="center"/>
      <protection hidden="1"/>
    </xf>
    <xf numFmtId="167" fontId="11" fillId="2" borderId="19" xfId="13" applyNumberFormat="1" applyFont="1" applyFill="1" applyBorder="1" applyAlignment="1" applyProtection="1">
      <alignment horizontal="center"/>
      <protection hidden="1"/>
    </xf>
    <xf numFmtId="169" fontId="11" fillId="2" borderId="19" xfId="13" applyNumberFormat="1" applyFont="1" applyFill="1" applyBorder="1" applyAlignment="1" applyProtection="1">
      <alignment horizontal="center"/>
      <protection hidden="1"/>
    </xf>
    <xf numFmtId="168" fontId="11" fillId="2" borderId="19" xfId="13" applyNumberFormat="1" applyFont="1" applyFill="1" applyBorder="1" applyAlignment="1" applyProtection="1">
      <alignment horizontal="center"/>
      <protection hidden="1"/>
    </xf>
    <xf numFmtId="167" fontId="13" fillId="0" borderId="15" xfId="11" applyNumberFormat="1" applyFont="1" applyFill="1" applyBorder="1" applyAlignment="1" applyProtection="1">
      <alignment horizontal="center"/>
      <protection hidden="1"/>
    </xf>
    <xf numFmtId="169" fontId="13" fillId="0" borderId="15" xfId="11" applyNumberFormat="1" applyFont="1" applyFill="1" applyBorder="1" applyAlignment="1" applyProtection="1">
      <alignment horizontal="center"/>
      <protection hidden="1"/>
    </xf>
    <xf numFmtId="168" fontId="13" fillId="0" borderId="15" xfId="11" applyNumberFormat="1" applyFont="1" applyFill="1" applyBorder="1" applyAlignment="1" applyProtection="1">
      <alignment horizontal="center"/>
      <protection hidden="1"/>
    </xf>
    <xf numFmtId="0" fontId="13" fillId="0" borderId="6" xfId="16" applyFont="1" applyBorder="1" applyAlignment="1">
      <alignment horizontal="center"/>
    </xf>
    <xf numFmtId="0" fontId="4" fillId="0" borderId="18" xfId="11" applyNumberFormat="1" applyFont="1" applyFill="1" applyBorder="1" applyAlignment="1" applyProtection="1">
      <alignment horizontal="centerContinuous"/>
      <protection hidden="1"/>
    </xf>
    <xf numFmtId="0" fontId="4" fillId="0" borderId="19" xfId="11" applyNumberFormat="1" applyFont="1" applyFill="1" applyBorder="1" applyAlignment="1" applyProtection="1">
      <alignment horizontal="center"/>
      <protection hidden="1"/>
    </xf>
    <xf numFmtId="168" fontId="14" fillId="0" borderId="15" xfId="11" applyNumberFormat="1" applyFont="1" applyFill="1" applyBorder="1" applyAlignment="1" applyProtection="1">
      <alignment horizontal="center"/>
      <protection hidden="1"/>
    </xf>
    <xf numFmtId="0" fontId="14" fillId="0" borderId="15" xfId="5" applyFont="1" applyBorder="1" applyAlignment="1">
      <alignment horizontal="center"/>
    </xf>
    <xf numFmtId="49" fontId="13" fillId="0" borderId="6" xfId="9" applyNumberFormat="1" applyFont="1" applyFill="1" applyBorder="1" applyAlignment="1" applyProtection="1">
      <alignment horizontal="center" wrapText="1"/>
      <protection hidden="1"/>
    </xf>
    <xf numFmtId="169" fontId="11" fillId="2" borderId="2" xfId="11" applyNumberFormat="1" applyFont="1" applyFill="1" applyBorder="1" applyAlignment="1" applyProtection="1">
      <alignment horizontal="center"/>
      <protection hidden="1"/>
    </xf>
    <xf numFmtId="49" fontId="13" fillId="0" borderId="15" xfId="16" applyNumberFormat="1" applyFont="1" applyBorder="1" applyAlignment="1">
      <alignment horizontal="center"/>
    </xf>
    <xf numFmtId="0" fontId="13" fillId="0" borderId="15" xfId="16" applyFont="1" applyBorder="1" applyAlignment="1">
      <alignment horizontal="center"/>
    </xf>
    <xf numFmtId="0" fontId="13" fillId="0" borderId="17" xfId="5" applyFont="1" applyBorder="1"/>
    <xf numFmtId="166" fontId="13" fillId="0" borderId="22" xfId="11" applyNumberFormat="1" applyFont="1" applyFill="1" applyBorder="1" applyAlignment="1" applyProtection="1">
      <alignment wrapText="1"/>
      <protection hidden="1"/>
    </xf>
    <xf numFmtId="49" fontId="11" fillId="11" borderId="6" xfId="13" applyNumberFormat="1" applyFont="1" applyFill="1" applyBorder="1" applyAlignment="1" applyProtection="1">
      <alignment horizontal="center"/>
      <protection hidden="1"/>
    </xf>
    <xf numFmtId="167" fontId="11" fillId="11" borderId="6" xfId="13" applyNumberFormat="1" applyFont="1" applyFill="1" applyBorder="1" applyAlignment="1" applyProtection="1">
      <alignment horizontal="center"/>
      <protection hidden="1"/>
    </xf>
    <xf numFmtId="49" fontId="11" fillId="12" borderId="6" xfId="12" applyNumberFormat="1" applyFont="1" applyFill="1" applyBorder="1" applyAlignment="1" applyProtection="1">
      <alignment horizontal="center"/>
      <protection hidden="1"/>
    </xf>
    <xf numFmtId="168" fontId="11" fillId="11" borderId="6" xfId="13" applyNumberFormat="1" applyFont="1" applyFill="1" applyBorder="1" applyAlignment="1" applyProtection="1">
      <alignment horizontal="center"/>
      <protection hidden="1"/>
    </xf>
    <xf numFmtId="168" fontId="11" fillId="2" borderId="9" xfId="9" applyNumberFormat="1" applyFont="1" applyFill="1" applyBorder="1" applyAlignment="1" applyProtection="1">
      <alignment wrapText="1"/>
      <protection hidden="1"/>
    </xf>
    <xf numFmtId="0" fontId="11" fillId="11" borderId="27" xfId="5" applyFont="1" applyFill="1" applyBorder="1" applyAlignment="1">
      <alignment horizontal="center"/>
    </xf>
    <xf numFmtId="168" fontId="13" fillId="0" borderId="24" xfId="12" applyNumberFormat="1" applyFont="1" applyFill="1" applyBorder="1" applyAlignment="1" applyProtection="1">
      <alignment horizontal="center"/>
      <protection hidden="1"/>
    </xf>
    <xf numFmtId="0" fontId="33" fillId="0" borderId="0" xfId="5" applyFont="1"/>
    <xf numFmtId="0" fontId="13" fillId="0" borderId="5" xfId="0" applyFont="1" applyFill="1" applyBorder="1"/>
    <xf numFmtId="49" fontId="11" fillId="0" borderId="6" xfId="16" applyNumberFormat="1" applyFont="1" applyBorder="1" applyAlignment="1">
      <alignment horizontal="center"/>
    </xf>
    <xf numFmtId="0" fontId="11" fillId="0" borderId="6" xfId="16" applyFont="1" applyBorder="1" applyAlignment="1">
      <alignment horizontal="center"/>
    </xf>
    <xf numFmtId="0" fontId="11" fillId="0" borderId="5" xfId="0" applyFont="1" applyBorder="1"/>
    <xf numFmtId="166" fontId="13" fillId="0" borderId="5" xfId="10" applyNumberFormat="1" applyFont="1" applyFill="1" applyBorder="1" applyAlignment="1" applyProtection="1">
      <alignment wrapText="1"/>
      <protection hidden="1"/>
    </xf>
    <xf numFmtId="49" fontId="14" fillId="0" borderId="14" xfId="16" applyNumberFormat="1" applyFont="1" applyBorder="1" applyAlignment="1">
      <alignment horizontal="center"/>
    </xf>
    <xf numFmtId="3" fontId="4" fillId="0" borderId="19" xfId="11" applyNumberFormat="1" applyFont="1" applyFill="1" applyBorder="1" applyAlignment="1" applyProtection="1">
      <alignment horizontal="center"/>
      <protection hidden="1"/>
    </xf>
    <xf numFmtId="0" fontId="11" fillId="0" borderId="17" xfId="5" applyFont="1" applyFill="1" applyBorder="1" applyAlignment="1">
      <alignment horizontal="left" vertical="top" wrapText="1"/>
    </xf>
    <xf numFmtId="167" fontId="14" fillId="0" borderId="0" xfId="10" applyNumberFormat="1" applyFont="1" applyFill="1" applyBorder="1" applyAlignment="1" applyProtection="1">
      <alignment horizontal="center"/>
      <protection hidden="1"/>
    </xf>
    <xf numFmtId="169" fontId="14" fillId="0" borderId="0" xfId="10" applyNumberFormat="1" applyFont="1" applyFill="1" applyBorder="1" applyAlignment="1" applyProtection="1">
      <alignment horizontal="center"/>
      <protection hidden="1"/>
    </xf>
    <xf numFmtId="168" fontId="14" fillId="0" borderId="0" xfId="10" applyNumberFormat="1" applyFont="1" applyFill="1" applyBorder="1" applyAlignment="1" applyProtection="1">
      <alignment horizontal="center"/>
      <protection hidden="1"/>
    </xf>
    <xf numFmtId="0" fontId="26" fillId="0" borderId="17" xfId="0" applyFont="1" applyFill="1" applyBorder="1" applyAlignment="1">
      <alignment wrapText="1"/>
    </xf>
    <xf numFmtId="49" fontId="14" fillId="0" borderId="15" xfId="11" applyNumberFormat="1" applyFont="1" applyFill="1" applyBorder="1" applyAlignment="1" applyProtection="1">
      <alignment horizontal="center"/>
      <protection hidden="1"/>
    </xf>
    <xf numFmtId="171" fontId="14" fillId="0" borderId="15" xfId="11" applyNumberFormat="1" applyFont="1" applyFill="1" applyBorder="1" applyAlignment="1" applyProtection="1">
      <alignment horizontal="center"/>
      <protection hidden="1"/>
    </xf>
    <xf numFmtId="0" fontId="7" fillId="0" borderId="3" xfId="0" applyFont="1" applyFill="1" applyBorder="1" applyAlignment="1">
      <alignment wrapText="1"/>
    </xf>
    <xf numFmtId="0" fontId="11" fillId="0" borderId="4" xfId="5" applyFont="1" applyBorder="1" applyAlignment="1">
      <alignment horizontal="center"/>
    </xf>
    <xf numFmtId="0" fontId="6" fillId="0" borderId="18" xfId="5" applyFont="1" applyBorder="1" applyAlignment="1">
      <alignment horizontal="center"/>
    </xf>
    <xf numFmtId="0" fontId="7" fillId="0" borderId="5" xfId="5" applyFont="1" applyBorder="1" applyAlignment="1">
      <alignment wrapText="1"/>
    </xf>
    <xf numFmtId="0" fontId="20" fillId="0" borderId="0" xfId="5" applyFont="1" applyAlignment="1"/>
    <xf numFmtId="49" fontId="13" fillId="0" borderId="6" xfId="10" applyNumberFormat="1" applyFont="1" applyFill="1" applyBorder="1" applyAlignment="1" applyProtection="1">
      <alignment horizontal="center" wrapText="1"/>
      <protection hidden="1"/>
    </xf>
    <xf numFmtId="0" fontId="13" fillId="0" borderId="72" xfId="6" applyFont="1" applyBorder="1" applyAlignment="1">
      <alignment wrapText="1"/>
    </xf>
    <xf numFmtId="169" fontId="14" fillId="0" borderId="15" xfId="10" applyNumberFormat="1" applyFont="1" applyFill="1" applyBorder="1" applyAlignment="1" applyProtection="1">
      <alignment horizontal="center"/>
      <protection hidden="1"/>
    </xf>
    <xf numFmtId="0" fontId="14" fillId="0" borderId="15" xfId="16" applyFont="1" applyFill="1" applyBorder="1" applyAlignment="1">
      <alignment horizontal="center"/>
    </xf>
    <xf numFmtId="0" fontId="42" fillId="0" borderId="0" xfId="5" applyFont="1"/>
    <xf numFmtId="49" fontId="14" fillId="0" borderId="15" xfId="5" applyNumberFormat="1" applyFont="1" applyBorder="1" applyAlignment="1">
      <alignment horizontal="center"/>
    </xf>
    <xf numFmtId="0" fontId="14" fillId="0" borderId="17" xfId="5" applyFont="1" applyBorder="1"/>
    <xf numFmtId="49" fontId="13" fillId="0" borderId="23" xfId="11" applyNumberFormat="1" applyFont="1" applyFill="1" applyBorder="1" applyAlignment="1" applyProtection="1">
      <alignment horizontal="center"/>
      <protection hidden="1"/>
    </xf>
    <xf numFmtId="0" fontId="8" fillId="0" borderId="5" xfId="16" applyFont="1" applyFill="1" applyBorder="1" applyAlignment="1">
      <alignment horizontal="justify" vertical="top" wrapText="1"/>
    </xf>
    <xf numFmtId="0" fontId="11" fillId="0" borderId="22" xfId="6" applyFont="1" applyFill="1" applyBorder="1" applyAlignment="1">
      <alignment horizontal="left" vertical="top" wrapText="1"/>
    </xf>
    <xf numFmtId="49" fontId="11" fillId="0" borderId="23" xfId="18" applyNumberFormat="1" applyFont="1" applyBorder="1" applyAlignment="1">
      <alignment horizontal="center"/>
    </xf>
    <xf numFmtId="167" fontId="11" fillId="0" borderId="23" xfId="15" applyNumberFormat="1" applyFont="1" applyFill="1" applyBorder="1" applyAlignment="1" applyProtection="1">
      <alignment horizontal="center"/>
      <protection hidden="1"/>
    </xf>
    <xf numFmtId="169" fontId="11" fillId="0" borderId="23" xfId="15" applyNumberFormat="1" applyFont="1" applyFill="1" applyBorder="1" applyAlignment="1" applyProtection="1">
      <alignment horizontal="center"/>
      <protection hidden="1"/>
    </xf>
    <xf numFmtId="168" fontId="11" fillId="0" borderId="23" xfId="15" applyNumberFormat="1" applyFont="1" applyFill="1" applyBorder="1" applyAlignment="1" applyProtection="1">
      <alignment horizontal="center"/>
      <protection hidden="1"/>
    </xf>
    <xf numFmtId="166" fontId="11" fillId="2" borderId="11" xfId="11" applyNumberFormat="1" applyFont="1" applyFill="1" applyBorder="1" applyAlignment="1" applyProtection="1">
      <alignment wrapText="1"/>
      <protection hidden="1"/>
    </xf>
    <xf numFmtId="0" fontId="11" fillId="3" borderId="9" xfId="5" applyFont="1" applyFill="1" applyBorder="1"/>
    <xf numFmtId="49" fontId="11" fillId="3" borderId="10" xfId="11" applyNumberFormat="1" applyFont="1" applyFill="1" applyBorder="1" applyAlignment="1" applyProtection="1">
      <alignment horizontal="center"/>
      <protection hidden="1"/>
    </xf>
    <xf numFmtId="167" fontId="11" fillId="3" borderId="10" xfId="11" applyNumberFormat="1" applyFont="1" applyFill="1" applyBorder="1" applyAlignment="1" applyProtection="1">
      <alignment horizontal="center"/>
      <protection hidden="1"/>
    </xf>
    <xf numFmtId="169" fontId="11" fillId="3" borderId="10" xfId="11" applyNumberFormat="1" applyFont="1" applyFill="1" applyBorder="1" applyAlignment="1" applyProtection="1">
      <alignment horizontal="center"/>
      <protection hidden="1"/>
    </xf>
    <xf numFmtId="168" fontId="11" fillId="3" borderId="10" xfId="11" applyNumberFormat="1" applyFont="1" applyFill="1" applyBorder="1" applyAlignment="1" applyProtection="1">
      <alignment horizontal="center"/>
      <protection hidden="1"/>
    </xf>
    <xf numFmtId="49" fontId="14" fillId="0" borderId="14" xfId="11" applyNumberFormat="1" applyFont="1" applyFill="1" applyBorder="1" applyAlignment="1" applyProtection="1">
      <alignment horizontal="center"/>
      <protection hidden="1"/>
    </xf>
    <xf numFmtId="169" fontId="14" fillId="0" borderId="14" xfId="11" applyNumberFormat="1" applyFont="1" applyFill="1" applyBorder="1" applyAlignment="1" applyProtection="1">
      <alignment horizontal="center"/>
      <protection hidden="1"/>
    </xf>
    <xf numFmtId="49" fontId="11" fillId="2" borderId="9" xfId="11" applyNumberFormat="1" applyFont="1" applyFill="1" applyBorder="1" applyAlignment="1" applyProtection="1">
      <alignment horizontal="left" wrapText="1"/>
      <protection hidden="1"/>
    </xf>
    <xf numFmtId="3" fontId="11" fillId="2" borderId="10" xfId="11" applyNumberFormat="1" applyFont="1" applyFill="1" applyBorder="1" applyAlignment="1" applyProtection="1">
      <alignment horizontal="right"/>
      <protection hidden="1"/>
    </xf>
    <xf numFmtId="49" fontId="11" fillId="0" borderId="3" xfId="11" applyNumberFormat="1" applyFont="1" applyFill="1" applyBorder="1" applyAlignment="1" applyProtection="1">
      <alignment horizontal="left" wrapText="1"/>
      <protection hidden="1"/>
    </xf>
    <xf numFmtId="3" fontId="11" fillId="0" borderId="4" xfId="11" applyNumberFormat="1" applyFont="1" applyFill="1" applyBorder="1" applyAlignment="1" applyProtection="1">
      <alignment horizontal="right"/>
      <protection hidden="1"/>
    </xf>
    <xf numFmtId="0" fontId="14" fillId="0" borderId="5" xfId="6" applyFont="1" applyBorder="1" applyAlignment="1">
      <alignment wrapText="1"/>
    </xf>
    <xf numFmtId="49" fontId="11" fillId="11" borderId="10" xfId="11" applyNumberFormat="1" applyFont="1" applyFill="1" applyBorder="1" applyAlignment="1" applyProtection="1">
      <alignment horizontal="center"/>
      <protection hidden="1"/>
    </xf>
    <xf numFmtId="49" fontId="13" fillId="9" borderId="6" xfId="5" applyNumberFormat="1" applyFont="1" applyFill="1" applyBorder="1" applyAlignment="1">
      <alignment horizontal="center"/>
    </xf>
    <xf numFmtId="167" fontId="13" fillId="9" borderId="6" xfId="11" applyNumberFormat="1" applyFont="1" applyFill="1" applyBorder="1" applyAlignment="1" applyProtection="1">
      <alignment horizontal="center"/>
      <protection hidden="1"/>
    </xf>
    <xf numFmtId="49" fontId="13" fillId="9" borderId="6" xfId="11" applyNumberFormat="1" applyFont="1" applyFill="1" applyBorder="1" applyAlignment="1" applyProtection="1">
      <alignment horizontal="center"/>
      <protection hidden="1"/>
    </xf>
    <xf numFmtId="168" fontId="13" fillId="9" borderId="6" xfId="11" applyNumberFormat="1" applyFont="1" applyFill="1" applyBorder="1" applyAlignment="1" applyProtection="1">
      <alignment horizontal="center"/>
      <protection hidden="1"/>
    </xf>
    <xf numFmtId="0" fontId="11" fillId="11" borderId="9" xfId="5" applyFont="1" applyFill="1" applyBorder="1" applyAlignment="1">
      <alignment horizontal="left" wrapText="1"/>
    </xf>
    <xf numFmtId="0" fontId="13" fillId="9" borderId="5" xfId="5" applyFont="1" applyFill="1" applyBorder="1"/>
    <xf numFmtId="169" fontId="14" fillId="0" borderId="15" xfId="15" applyNumberFormat="1" applyFont="1" applyFill="1" applyBorder="1" applyAlignment="1" applyProtection="1">
      <alignment horizontal="center"/>
      <protection hidden="1"/>
    </xf>
    <xf numFmtId="49" fontId="14" fillId="0" borderId="6" xfId="18" applyNumberFormat="1" applyFont="1" applyBorder="1" applyAlignment="1">
      <alignment horizontal="center"/>
    </xf>
    <xf numFmtId="167" fontId="14" fillId="0" borderId="6" xfId="15" applyNumberFormat="1" applyFont="1" applyFill="1" applyBorder="1" applyAlignment="1" applyProtection="1">
      <alignment horizontal="center"/>
      <protection hidden="1"/>
    </xf>
    <xf numFmtId="168" fontId="14" fillId="0" borderId="6" xfId="15" applyNumberFormat="1" applyFont="1" applyFill="1" applyBorder="1" applyAlignment="1" applyProtection="1">
      <alignment horizontal="center"/>
      <protection hidden="1"/>
    </xf>
    <xf numFmtId="49" fontId="11" fillId="0" borderId="4" xfId="12" applyNumberFormat="1" applyFont="1" applyFill="1" applyBorder="1" applyAlignment="1" applyProtection="1">
      <alignment horizontal="center"/>
      <protection hidden="1"/>
    </xf>
    <xf numFmtId="0" fontId="14" fillId="0" borderId="16" xfId="6" applyFont="1" applyBorder="1" applyAlignment="1">
      <alignment wrapText="1"/>
    </xf>
    <xf numFmtId="0" fontId="11" fillId="11" borderId="9" xfId="7" applyFont="1" applyFill="1" applyBorder="1" applyAlignment="1">
      <alignment horizontal="left" wrapText="1"/>
    </xf>
    <xf numFmtId="49" fontId="11" fillId="12" borderId="73" xfId="12" applyNumberFormat="1" applyFont="1" applyFill="1" applyBorder="1" applyAlignment="1" applyProtection="1">
      <alignment horizontal="center"/>
      <protection hidden="1"/>
    </xf>
    <xf numFmtId="49" fontId="13" fillId="0" borderId="10" xfId="7" applyNumberFormat="1" applyFont="1" applyBorder="1" applyAlignment="1">
      <alignment horizontal="center"/>
    </xf>
    <xf numFmtId="167" fontId="13" fillId="0" borderId="10" xfId="13" applyNumberFormat="1" applyFont="1" applyFill="1" applyBorder="1" applyAlignment="1" applyProtection="1">
      <alignment horizontal="center"/>
      <protection hidden="1"/>
    </xf>
    <xf numFmtId="169" fontId="13" fillId="0" borderId="10" xfId="13" applyNumberFormat="1" applyFont="1" applyFill="1" applyBorder="1" applyAlignment="1" applyProtection="1">
      <alignment horizontal="center"/>
      <protection hidden="1"/>
    </xf>
    <xf numFmtId="168" fontId="13" fillId="0" borderId="10" xfId="13" applyNumberFormat="1" applyFont="1" applyFill="1" applyBorder="1" applyAlignment="1" applyProtection="1">
      <alignment horizontal="center"/>
      <protection hidden="1"/>
    </xf>
    <xf numFmtId="0" fontId="13" fillId="0" borderId="10" xfId="7" applyFont="1" applyBorder="1" applyAlignment="1">
      <alignment horizontal="center"/>
    </xf>
    <xf numFmtId="0" fontId="11" fillId="0" borderId="11" xfId="7" applyFont="1" applyFill="1" applyBorder="1" applyAlignment="1">
      <alignment wrapText="1"/>
    </xf>
    <xf numFmtId="49" fontId="11" fillId="0" borderId="12" xfId="7" applyNumberFormat="1" applyFont="1" applyFill="1" applyBorder="1" applyAlignment="1">
      <alignment horizontal="center"/>
    </xf>
    <xf numFmtId="167" fontId="11" fillId="0" borderId="12" xfId="13" applyNumberFormat="1" applyFont="1" applyFill="1" applyBorder="1" applyAlignment="1" applyProtection="1">
      <alignment horizontal="center"/>
      <protection hidden="1"/>
    </xf>
    <xf numFmtId="49" fontId="11" fillId="0" borderId="12" xfId="13" applyNumberFormat="1" applyFont="1" applyFill="1" applyBorder="1" applyAlignment="1" applyProtection="1">
      <alignment horizontal="center"/>
      <protection hidden="1"/>
    </xf>
    <xf numFmtId="168" fontId="11" fillId="0" borderId="12" xfId="13" applyNumberFormat="1" applyFont="1" applyFill="1" applyBorder="1" applyAlignment="1" applyProtection="1">
      <alignment horizontal="center"/>
      <protection hidden="1"/>
    </xf>
    <xf numFmtId="0" fontId="11" fillId="0" borderId="12" xfId="7" applyFont="1" applyFill="1" applyBorder="1" applyAlignment="1">
      <alignment horizontal="center"/>
    </xf>
    <xf numFmtId="49" fontId="11" fillId="4" borderId="6" xfId="13" applyNumberFormat="1" applyFont="1" applyFill="1" applyBorder="1" applyAlignment="1" applyProtection="1">
      <alignment horizontal="center"/>
      <protection hidden="1"/>
    </xf>
    <xf numFmtId="167" fontId="11" fillId="4" borderId="6" xfId="13" applyNumberFormat="1" applyFont="1" applyFill="1" applyBorder="1" applyAlignment="1" applyProtection="1">
      <alignment horizontal="center"/>
      <protection hidden="1"/>
    </xf>
    <xf numFmtId="169" fontId="11" fillId="4" borderId="6" xfId="13" applyNumberFormat="1" applyFont="1" applyFill="1" applyBorder="1" applyAlignment="1" applyProtection="1">
      <alignment horizontal="center"/>
      <protection hidden="1"/>
    </xf>
    <xf numFmtId="168" fontId="11" fillId="4" borderId="6" xfId="13" applyNumberFormat="1" applyFont="1" applyFill="1" applyBorder="1" applyAlignment="1" applyProtection="1">
      <alignment horizontal="center"/>
      <protection hidden="1"/>
    </xf>
    <xf numFmtId="49" fontId="11" fillId="12" borderId="4" xfId="12" applyNumberFormat="1" applyFont="1" applyFill="1" applyBorder="1" applyAlignment="1" applyProtection="1">
      <alignment horizontal="center"/>
      <protection hidden="1"/>
    </xf>
    <xf numFmtId="166" fontId="11" fillId="4" borderId="5" xfId="13" applyNumberFormat="1" applyFont="1" applyFill="1" applyBorder="1" applyAlignment="1" applyProtection="1">
      <alignment wrapText="1"/>
      <protection hidden="1"/>
    </xf>
    <xf numFmtId="168" fontId="11" fillId="2" borderId="1" xfId="9" applyNumberFormat="1" applyFont="1" applyFill="1" applyBorder="1" applyAlignment="1" applyProtection="1">
      <alignment wrapText="1"/>
      <protection hidden="1"/>
    </xf>
    <xf numFmtId="49" fontId="13" fillId="9" borderId="6" xfId="10" applyNumberFormat="1" applyFont="1" applyFill="1" applyBorder="1" applyAlignment="1" applyProtection="1">
      <alignment horizontal="center" wrapText="1"/>
      <protection hidden="1"/>
    </xf>
    <xf numFmtId="166" fontId="13" fillId="9" borderId="5" xfId="10" applyNumberFormat="1" applyFont="1" applyFill="1" applyBorder="1" applyAlignment="1" applyProtection="1">
      <alignment wrapText="1"/>
      <protection hidden="1"/>
    </xf>
    <xf numFmtId="166" fontId="12" fillId="9" borderId="5" xfId="10" applyNumberFormat="1" applyFont="1" applyFill="1" applyBorder="1" applyAlignment="1" applyProtection="1">
      <alignment wrapText="1"/>
      <protection hidden="1"/>
    </xf>
    <xf numFmtId="0" fontId="13" fillId="0" borderId="4" xfId="16" applyFont="1" applyBorder="1" applyAlignment="1">
      <alignment horizontal="center"/>
    </xf>
    <xf numFmtId="167" fontId="11" fillId="0" borderId="6" xfId="10" applyNumberFormat="1" applyFont="1" applyFill="1" applyBorder="1" applyAlignment="1" applyProtection="1">
      <alignment horizontal="center"/>
      <protection hidden="1"/>
    </xf>
    <xf numFmtId="169" fontId="11" fillId="0" borderId="6" xfId="10" applyNumberFormat="1" applyFont="1" applyFill="1" applyBorder="1" applyAlignment="1" applyProtection="1">
      <alignment horizontal="center"/>
      <protection hidden="1"/>
    </xf>
    <xf numFmtId="168" fontId="11" fillId="0" borderId="6" xfId="10" applyNumberFormat="1" applyFont="1" applyFill="1" applyBorder="1" applyAlignment="1" applyProtection="1">
      <alignment horizontal="center"/>
      <protection hidden="1"/>
    </xf>
    <xf numFmtId="166" fontId="11" fillId="0" borderId="22" xfId="10" applyNumberFormat="1" applyFont="1" applyFill="1" applyBorder="1" applyAlignment="1" applyProtection="1">
      <alignment wrapText="1"/>
      <protection hidden="1"/>
    </xf>
    <xf numFmtId="0" fontId="13" fillId="0" borderId="16" xfId="16" applyFont="1" applyBorder="1"/>
    <xf numFmtId="0" fontId="14" fillId="0" borderId="17" xfId="16" applyFont="1" applyBorder="1"/>
    <xf numFmtId="49" fontId="14" fillId="0" borderId="15" xfId="16" applyNumberFormat="1" applyFont="1" applyBorder="1" applyAlignment="1">
      <alignment horizontal="center"/>
    </xf>
    <xf numFmtId="167" fontId="14" fillId="0" borderId="15" xfId="10" applyNumberFormat="1" applyFont="1" applyFill="1" applyBorder="1" applyAlignment="1" applyProtection="1">
      <alignment horizontal="center"/>
      <protection hidden="1"/>
    </xf>
    <xf numFmtId="168" fontId="14" fillId="0" borderId="15" xfId="10" applyNumberFormat="1" applyFont="1" applyFill="1" applyBorder="1" applyAlignment="1" applyProtection="1">
      <alignment horizontal="center"/>
      <protection hidden="1"/>
    </xf>
    <xf numFmtId="0" fontId="14" fillId="0" borderId="15" xfId="16" applyFont="1" applyBorder="1" applyAlignment="1">
      <alignment horizontal="center"/>
    </xf>
    <xf numFmtId="0" fontId="4" fillId="0" borderId="1" xfId="11" applyNumberFormat="1" applyFont="1" applyFill="1" applyBorder="1" applyAlignment="1" applyProtection="1">
      <alignment horizontal="centerContinuous"/>
      <protection hidden="1"/>
    </xf>
    <xf numFmtId="0" fontId="4" fillId="0" borderId="2" xfId="11" applyNumberFormat="1" applyFont="1" applyFill="1" applyBorder="1" applyAlignment="1" applyProtection="1">
      <alignment horizontal="center"/>
      <protection hidden="1"/>
    </xf>
    <xf numFmtId="3" fontId="4" fillId="0" borderId="2" xfId="11" applyNumberFormat="1" applyFont="1" applyFill="1" applyBorder="1" applyAlignment="1" applyProtection="1">
      <alignment horizontal="center"/>
      <protection hidden="1"/>
    </xf>
    <xf numFmtId="0" fontId="6" fillId="0" borderId="22" xfId="5" applyFont="1" applyBorder="1" applyAlignment="1">
      <alignment horizontal="center"/>
    </xf>
    <xf numFmtId="0" fontId="13" fillId="0" borderId="5" xfId="6" applyFont="1" applyBorder="1" applyAlignment="1">
      <alignment wrapText="1"/>
    </xf>
    <xf numFmtId="0" fontId="13" fillId="6" borderId="5" xfId="18" applyFont="1" applyFill="1" applyBorder="1" applyAlignment="1">
      <alignment wrapText="1"/>
    </xf>
    <xf numFmtId="0" fontId="13" fillId="6" borderId="17" xfId="18" applyFont="1" applyFill="1" applyBorder="1" applyAlignment="1">
      <alignment wrapText="1"/>
    </xf>
    <xf numFmtId="49" fontId="11" fillId="6" borderId="6" xfId="12" applyNumberFormat="1" applyFont="1" applyFill="1" applyBorder="1" applyAlignment="1" applyProtection="1">
      <alignment horizontal="center"/>
      <protection hidden="1"/>
    </xf>
    <xf numFmtId="49" fontId="11" fillId="6" borderId="4" xfId="12" applyNumberFormat="1" applyFont="1" applyFill="1" applyBorder="1" applyAlignment="1" applyProtection="1">
      <alignment horizontal="center"/>
      <protection hidden="1"/>
    </xf>
    <xf numFmtId="0" fontId="11" fillId="4" borderId="5" xfId="7" applyFont="1" applyFill="1" applyBorder="1" applyAlignment="1">
      <alignment horizontal="left" wrapText="1"/>
    </xf>
    <xf numFmtId="0" fontId="2" fillId="2" borderId="2" xfId="5" applyFont="1" applyFill="1" applyBorder="1" applyAlignment="1">
      <alignment horizontal="center"/>
    </xf>
    <xf numFmtId="0" fontId="2" fillId="2" borderId="10" xfId="5" applyFont="1" applyFill="1" applyBorder="1" applyAlignment="1">
      <alignment horizontal="center"/>
    </xf>
    <xf numFmtId="0" fontId="14" fillId="0" borderId="16" xfId="5" applyFont="1" applyFill="1" applyBorder="1" applyAlignment="1">
      <alignment horizontal="left" vertical="top" wrapText="1"/>
    </xf>
    <xf numFmtId="49" fontId="13" fillId="9" borderId="6" xfId="16" applyNumberFormat="1" applyFont="1" applyFill="1" applyBorder="1" applyAlignment="1">
      <alignment horizontal="center"/>
    </xf>
    <xf numFmtId="49" fontId="11" fillId="0" borderId="6" xfId="10" applyNumberFormat="1" applyFont="1" applyFill="1" applyBorder="1" applyAlignment="1" applyProtection="1">
      <alignment horizontal="center" wrapText="1"/>
      <protection hidden="1"/>
    </xf>
    <xf numFmtId="49" fontId="14" fillId="9" borderId="6" xfId="16" applyNumberFormat="1" applyFont="1" applyFill="1" applyBorder="1" applyAlignment="1">
      <alignment horizontal="center"/>
    </xf>
    <xf numFmtId="0" fontId="8" fillId="0" borderId="17" xfId="5" applyFont="1" applyBorder="1" applyAlignment="1">
      <alignment wrapText="1"/>
    </xf>
    <xf numFmtId="0" fontId="7" fillId="0" borderId="22" xfId="16" applyFont="1" applyFill="1" applyBorder="1" applyAlignment="1">
      <alignment horizontal="left" wrapText="1"/>
    </xf>
    <xf numFmtId="0" fontId="11" fillId="17" borderId="18" xfId="5" applyFont="1" applyFill="1" applyBorder="1" applyAlignment="1">
      <alignment horizontal="left" wrapText="1"/>
    </xf>
    <xf numFmtId="0" fontId="11" fillId="17" borderId="19" xfId="5" applyFont="1" applyFill="1" applyBorder="1" applyAlignment="1">
      <alignment horizontal="center" vertical="top" wrapText="1"/>
    </xf>
    <xf numFmtId="171" fontId="11" fillId="17" borderId="19" xfId="5" applyNumberFormat="1" applyFont="1" applyFill="1" applyBorder="1" applyAlignment="1">
      <alignment horizontal="center" vertical="top" wrapText="1"/>
    </xf>
    <xf numFmtId="166" fontId="11" fillId="2" borderId="18" xfId="11" applyNumberFormat="1" applyFont="1" applyFill="1" applyBorder="1" applyAlignment="1" applyProtection="1">
      <alignment wrapText="1"/>
      <protection hidden="1"/>
    </xf>
    <xf numFmtId="49" fontId="11" fillId="2" borderId="19" xfId="11" applyNumberFormat="1" applyFont="1" applyFill="1" applyBorder="1" applyAlignment="1" applyProtection="1">
      <alignment horizontal="center" wrapText="1"/>
      <protection hidden="1"/>
    </xf>
    <xf numFmtId="167" fontId="11" fillId="2" borderId="19" xfId="11" applyNumberFormat="1" applyFont="1" applyFill="1" applyBorder="1" applyAlignment="1" applyProtection="1">
      <alignment horizontal="center"/>
      <protection hidden="1"/>
    </xf>
    <xf numFmtId="171" fontId="11" fillId="2" borderId="19" xfId="11" applyNumberFormat="1" applyFont="1" applyFill="1" applyBorder="1" applyAlignment="1" applyProtection="1">
      <alignment horizontal="center"/>
      <protection hidden="1"/>
    </xf>
    <xf numFmtId="168" fontId="11" fillId="2" borderId="19" xfId="11" applyNumberFormat="1" applyFont="1" applyFill="1" applyBorder="1" applyAlignment="1" applyProtection="1">
      <alignment horizontal="center"/>
      <protection hidden="1"/>
    </xf>
    <xf numFmtId="166" fontId="11" fillId="17" borderId="18" xfId="10" applyNumberFormat="1" applyFont="1" applyFill="1" applyBorder="1" applyAlignment="1" applyProtection="1">
      <alignment wrapText="1"/>
      <protection hidden="1"/>
    </xf>
    <xf numFmtId="49" fontId="11" fillId="17" borderId="19" xfId="10" applyNumberFormat="1" applyFont="1" applyFill="1" applyBorder="1" applyAlignment="1" applyProtection="1">
      <alignment horizontal="center" wrapText="1"/>
      <protection hidden="1"/>
    </xf>
    <xf numFmtId="167" fontId="11" fillId="18" borderId="37" xfId="12" applyNumberFormat="1" applyFont="1" applyFill="1" applyBorder="1" applyAlignment="1" applyProtection="1">
      <alignment horizontal="center"/>
      <protection hidden="1"/>
    </xf>
    <xf numFmtId="169" fontId="11" fillId="18" borderId="37" xfId="12" applyNumberFormat="1" applyFont="1" applyFill="1" applyBorder="1" applyAlignment="1" applyProtection="1">
      <alignment horizontal="center"/>
      <protection hidden="1"/>
    </xf>
    <xf numFmtId="168" fontId="11" fillId="18" borderId="37" xfId="12" applyNumberFormat="1" applyFont="1" applyFill="1" applyBorder="1" applyAlignment="1" applyProtection="1">
      <alignment horizontal="center"/>
      <protection hidden="1"/>
    </xf>
    <xf numFmtId="168" fontId="11" fillId="18" borderId="39" xfId="12" applyNumberFormat="1" applyFont="1" applyFill="1" applyBorder="1" applyAlignment="1" applyProtection="1">
      <alignment horizontal="center"/>
      <protection hidden="1"/>
    </xf>
    <xf numFmtId="49" fontId="14" fillId="0" borderId="6" xfId="10" applyNumberFormat="1" applyFont="1" applyFill="1" applyBorder="1" applyAlignment="1" applyProtection="1">
      <alignment horizontal="center" wrapText="1"/>
      <protection hidden="1"/>
    </xf>
    <xf numFmtId="166" fontId="11" fillId="0" borderId="3" xfId="10" applyNumberFormat="1" applyFont="1" applyFill="1" applyBorder="1" applyAlignment="1" applyProtection="1">
      <alignment wrapText="1"/>
      <protection hidden="1"/>
    </xf>
    <xf numFmtId="49" fontId="11" fillId="0" borderId="4" xfId="10" applyNumberFormat="1" applyFont="1" applyFill="1" applyBorder="1" applyAlignment="1" applyProtection="1">
      <alignment horizontal="center" wrapText="1"/>
      <protection hidden="1"/>
    </xf>
    <xf numFmtId="167" fontId="11" fillId="0" borderId="4" xfId="10" applyNumberFormat="1" applyFont="1" applyFill="1" applyBorder="1" applyAlignment="1" applyProtection="1">
      <alignment horizontal="center"/>
      <protection hidden="1"/>
    </xf>
    <xf numFmtId="168" fontId="11" fillId="0" borderId="4" xfId="10" applyNumberFormat="1" applyFont="1" applyFill="1" applyBorder="1" applyAlignment="1" applyProtection="1">
      <alignment horizontal="center"/>
      <protection hidden="1"/>
    </xf>
    <xf numFmtId="166" fontId="16" fillId="0" borderId="5" xfId="10" applyNumberFormat="1" applyFont="1" applyFill="1" applyBorder="1" applyAlignment="1" applyProtection="1">
      <alignment wrapText="1"/>
      <protection hidden="1"/>
    </xf>
    <xf numFmtId="167" fontId="13" fillId="0" borderId="6" xfId="13" applyNumberFormat="1" applyFont="1" applyFill="1" applyBorder="1" applyAlignment="1" applyProtection="1">
      <alignment horizontal="center"/>
      <protection hidden="1"/>
    </xf>
    <xf numFmtId="169" fontId="13" fillId="0" borderId="6" xfId="13" applyNumberFormat="1" applyFont="1" applyFill="1" applyBorder="1" applyAlignment="1" applyProtection="1">
      <alignment horizontal="center"/>
      <protection hidden="1"/>
    </xf>
    <xf numFmtId="168" fontId="13" fillId="0" borderId="6" xfId="13" applyNumberFormat="1" applyFont="1" applyFill="1" applyBorder="1" applyAlignment="1" applyProtection="1">
      <alignment horizontal="center"/>
      <protection hidden="1"/>
    </xf>
    <xf numFmtId="0" fontId="13" fillId="0" borderId="35" xfId="6" applyFont="1" applyBorder="1" applyAlignment="1">
      <alignment wrapText="1"/>
    </xf>
    <xf numFmtId="49" fontId="13" fillId="0" borderId="23" xfId="7" applyNumberFormat="1" applyFont="1" applyBorder="1" applyAlignment="1">
      <alignment horizontal="center"/>
    </xf>
    <xf numFmtId="167" fontId="13" fillId="0" borderId="23" xfId="13" applyNumberFormat="1" applyFont="1" applyFill="1" applyBorder="1" applyAlignment="1" applyProtection="1">
      <alignment horizontal="center"/>
      <protection hidden="1"/>
    </xf>
    <xf numFmtId="49" fontId="13" fillId="0" borderId="23" xfId="13" applyNumberFormat="1" applyFont="1" applyFill="1" applyBorder="1" applyAlignment="1" applyProtection="1">
      <alignment horizontal="center"/>
      <protection hidden="1"/>
    </xf>
    <xf numFmtId="168" fontId="13" fillId="0" borderId="23" xfId="13" applyNumberFormat="1" applyFont="1" applyFill="1" applyBorder="1" applyAlignment="1" applyProtection="1">
      <alignment horizontal="center"/>
      <protection hidden="1"/>
    </xf>
    <xf numFmtId="0" fontId="13" fillId="0" borderId="23" xfId="7" applyFont="1" applyBorder="1" applyAlignment="1">
      <alignment horizontal="center"/>
    </xf>
    <xf numFmtId="0" fontId="13" fillId="6" borderId="35" xfId="2" applyFont="1" applyFill="1" applyBorder="1" applyAlignment="1">
      <alignment wrapText="1"/>
    </xf>
    <xf numFmtId="49" fontId="13" fillId="0" borderId="23" xfId="2" applyNumberFormat="1" applyFont="1" applyBorder="1" applyAlignment="1">
      <alignment horizontal="center"/>
    </xf>
    <xf numFmtId="169" fontId="13" fillId="0" borderId="23" xfId="13" applyNumberFormat="1" applyFont="1" applyFill="1" applyBorder="1" applyAlignment="1" applyProtection="1">
      <alignment horizontal="center"/>
      <protection hidden="1"/>
    </xf>
    <xf numFmtId="0" fontId="11" fillId="6" borderId="1" xfId="2" applyFont="1" applyFill="1" applyBorder="1" applyAlignment="1">
      <alignment wrapText="1"/>
    </xf>
    <xf numFmtId="49" fontId="11" fillId="0" borderId="2" xfId="2" applyNumberFormat="1" applyFont="1" applyBorder="1" applyAlignment="1">
      <alignment horizontal="center"/>
    </xf>
    <xf numFmtId="167" fontId="11" fillId="0" borderId="2" xfId="13" applyNumberFormat="1" applyFont="1" applyFill="1" applyBorder="1" applyAlignment="1" applyProtection="1">
      <alignment horizontal="center"/>
      <protection hidden="1"/>
    </xf>
    <xf numFmtId="49" fontId="11" fillId="0" borderId="2" xfId="15" applyNumberFormat="1" applyFont="1" applyFill="1" applyBorder="1" applyAlignment="1" applyProtection="1">
      <alignment horizontal="center"/>
      <protection hidden="1"/>
    </xf>
    <xf numFmtId="168" fontId="11" fillId="0" borderId="2" xfId="13" applyNumberFormat="1" applyFont="1" applyFill="1" applyBorder="1" applyAlignment="1" applyProtection="1">
      <alignment horizontal="center"/>
      <protection hidden="1"/>
    </xf>
    <xf numFmtId="167" fontId="13" fillId="0" borderId="14" xfId="13" applyNumberFormat="1" applyFont="1" applyFill="1" applyBorder="1" applyAlignment="1" applyProtection="1">
      <alignment horizontal="center"/>
      <protection hidden="1"/>
    </xf>
    <xf numFmtId="169" fontId="13" fillId="0" borderId="14" xfId="13" applyNumberFormat="1" applyFont="1" applyFill="1" applyBorder="1" applyAlignment="1" applyProtection="1">
      <alignment horizontal="center"/>
      <protection hidden="1"/>
    </xf>
    <xf numFmtId="168" fontId="13" fillId="0" borderId="14" xfId="13" applyNumberFormat="1" applyFont="1" applyFill="1" applyBorder="1" applyAlignment="1" applyProtection="1">
      <alignment horizontal="center"/>
      <protection hidden="1"/>
    </xf>
    <xf numFmtId="0" fontId="13" fillId="0" borderId="11" xfId="6" applyFont="1" applyBorder="1" applyAlignment="1">
      <alignment wrapText="1"/>
    </xf>
    <xf numFmtId="49" fontId="13" fillId="0" borderId="12" xfId="18" applyNumberFormat="1" applyFont="1" applyBorder="1" applyAlignment="1">
      <alignment horizontal="center"/>
    </xf>
    <xf numFmtId="167" fontId="13" fillId="0" borderId="12" xfId="15" applyNumberFormat="1" applyFont="1" applyFill="1" applyBorder="1" applyAlignment="1" applyProtection="1">
      <alignment horizontal="center"/>
      <protection hidden="1"/>
    </xf>
    <xf numFmtId="169" fontId="13" fillId="0" borderId="12" xfId="15" applyNumberFormat="1" applyFont="1" applyFill="1" applyBorder="1" applyAlignment="1" applyProtection="1">
      <alignment horizontal="center"/>
      <protection hidden="1"/>
    </xf>
    <xf numFmtId="168" fontId="13" fillId="0" borderId="12" xfId="15" applyNumberFormat="1" applyFont="1" applyFill="1" applyBorder="1" applyAlignment="1" applyProtection="1">
      <alignment horizontal="center"/>
      <protection hidden="1"/>
    </xf>
    <xf numFmtId="0" fontId="11" fillId="15" borderId="3" xfId="7" applyFont="1" applyFill="1" applyBorder="1" applyAlignment="1">
      <alignment horizontal="left" wrapText="1"/>
    </xf>
    <xf numFmtId="49" fontId="11" fillId="16" borderId="33" xfId="12" applyNumberFormat="1" applyFont="1" applyFill="1" applyBorder="1" applyAlignment="1" applyProtection="1">
      <alignment horizontal="center"/>
      <protection hidden="1"/>
    </xf>
    <xf numFmtId="0" fontId="13" fillId="0" borderId="9" xfId="5" applyFont="1" applyBorder="1"/>
    <xf numFmtId="49" fontId="13" fillId="0" borderId="10" xfId="16" applyNumberFormat="1" applyFont="1" applyBorder="1" applyAlignment="1">
      <alignment horizontal="center"/>
    </xf>
    <xf numFmtId="167" fontId="13" fillId="0" borderId="10" xfId="11" applyNumberFormat="1" applyFont="1" applyFill="1" applyBorder="1" applyAlignment="1" applyProtection="1">
      <alignment horizontal="center"/>
      <protection hidden="1"/>
    </xf>
    <xf numFmtId="169" fontId="13" fillId="0" borderId="10" xfId="11" applyNumberFormat="1" applyFont="1" applyFill="1" applyBorder="1" applyAlignment="1" applyProtection="1">
      <alignment horizontal="center"/>
      <protection hidden="1"/>
    </xf>
    <xf numFmtId="168" fontId="13" fillId="0" borderId="10" xfId="11" applyNumberFormat="1" applyFont="1" applyFill="1" applyBorder="1" applyAlignment="1" applyProtection="1">
      <alignment horizontal="center"/>
      <protection hidden="1"/>
    </xf>
    <xf numFmtId="0" fontId="13" fillId="0" borderId="10" xfId="16" applyFont="1" applyBorder="1" applyAlignment="1">
      <alignment horizontal="center"/>
    </xf>
    <xf numFmtId="169" fontId="11" fillId="2" borderId="19" xfId="11" applyNumberFormat="1" applyFont="1" applyFill="1" applyBorder="1" applyAlignment="1" applyProtection="1">
      <alignment horizontal="center"/>
      <protection hidden="1"/>
    </xf>
    <xf numFmtId="0" fontId="11" fillId="2" borderId="18" xfId="16" applyFont="1" applyFill="1" applyBorder="1"/>
    <xf numFmtId="49" fontId="11" fillId="2" borderId="19" xfId="16" applyNumberFormat="1" applyFont="1" applyFill="1" applyBorder="1" applyAlignment="1">
      <alignment horizontal="center"/>
    </xf>
    <xf numFmtId="0" fontId="11" fillId="2" borderId="19" xfId="16" applyFont="1" applyFill="1" applyBorder="1" applyAlignment="1">
      <alignment horizontal="center"/>
    </xf>
    <xf numFmtId="166" fontId="13" fillId="0" borderId="22" xfId="12" applyNumberFormat="1" applyFont="1" applyFill="1" applyBorder="1" applyAlignment="1" applyProtection="1">
      <alignment wrapText="1"/>
      <protection hidden="1"/>
    </xf>
    <xf numFmtId="49" fontId="13" fillId="0" borderId="23" xfId="12" applyNumberFormat="1" applyFont="1" applyFill="1" applyBorder="1" applyAlignment="1" applyProtection="1">
      <alignment horizontal="center"/>
      <protection hidden="1"/>
    </xf>
    <xf numFmtId="167" fontId="13" fillId="0" borderId="23" xfId="12" applyNumberFormat="1" applyFont="1" applyFill="1" applyBorder="1" applyAlignment="1" applyProtection="1">
      <alignment horizontal="center"/>
      <protection hidden="1"/>
    </xf>
    <xf numFmtId="168" fontId="13" fillId="0" borderId="23" xfId="12" applyNumberFormat="1" applyFont="1" applyFill="1" applyBorder="1" applyAlignment="1" applyProtection="1">
      <alignment horizontal="center"/>
      <protection hidden="1"/>
    </xf>
    <xf numFmtId="49" fontId="13" fillId="0" borderId="6" xfId="5" applyNumberFormat="1" applyFont="1" applyBorder="1" applyAlignment="1">
      <alignment horizontal="center"/>
    </xf>
    <xf numFmtId="49" fontId="13" fillId="0" borderId="6" xfId="13" applyNumberFormat="1" applyFont="1" applyFill="1" applyBorder="1" applyAlignment="1" applyProtection="1">
      <alignment horizontal="center"/>
      <protection hidden="1"/>
    </xf>
    <xf numFmtId="0" fontId="13" fillId="0" borderId="17" xfId="16" applyFont="1" applyBorder="1"/>
    <xf numFmtId="0" fontId="13" fillId="0" borderId="16" xfId="16" applyFont="1" applyBorder="1" applyAlignment="1">
      <alignment wrapText="1"/>
    </xf>
    <xf numFmtId="0" fontId="11" fillId="11" borderId="18" xfId="7" applyFont="1" applyFill="1" applyBorder="1" applyAlignment="1">
      <alignment horizontal="left" wrapText="1"/>
    </xf>
    <xf numFmtId="49" fontId="11" fillId="12" borderId="37" xfId="12" applyNumberFormat="1" applyFont="1" applyFill="1" applyBorder="1" applyAlignment="1" applyProtection="1">
      <alignment horizontal="center"/>
      <protection hidden="1"/>
    </xf>
    <xf numFmtId="0" fontId="6" fillId="13" borderId="60" xfId="6" applyFont="1" applyFill="1" applyBorder="1" applyAlignment="1">
      <alignment horizontal="center" wrapText="1"/>
    </xf>
    <xf numFmtId="0" fontId="13" fillId="0" borderId="11" xfId="5" applyFont="1" applyBorder="1"/>
    <xf numFmtId="167" fontId="13" fillId="0" borderId="12" xfId="11" applyNumberFormat="1" applyFont="1" applyFill="1" applyBorder="1" applyAlignment="1" applyProtection="1">
      <alignment horizontal="center"/>
      <protection hidden="1"/>
    </xf>
    <xf numFmtId="169" fontId="13" fillId="0" borderId="12" xfId="11" applyNumberFormat="1" applyFont="1" applyFill="1" applyBorder="1" applyAlignment="1" applyProtection="1">
      <alignment horizontal="center"/>
      <protection hidden="1"/>
    </xf>
    <xf numFmtId="168" fontId="13" fillId="0" borderId="12" xfId="11" applyNumberFormat="1" applyFont="1" applyFill="1" applyBorder="1" applyAlignment="1" applyProtection="1">
      <alignment horizontal="center"/>
      <protection hidden="1"/>
    </xf>
    <xf numFmtId="0" fontId="14" fillId="4" borderId="5" xfId="7" applyNumberFormat="1" applyFont="1" applyFill="1" applyBorder="1" applyAlignment="1">
      <alignment wrapText="1"/>
    </xf>
    <xf numFmtId="0" fontId="11" fillId="0" borderId="17" xfId="5" applyFont="1" applyBorder="1"/>
    <xf numFmtId="49" fontId="11" fillId="0" borderId="15" xfId="5" applyNumberFormat="1" applyFont="1" applyBorder="1" applyAlignment="1">
      <alignment horizontal="center"/>
    </xf>
    <xf numFmtId="167" fontId="11" fillId="0" borderId="15" xfId="11" applyNumberFormat="1" applyFont="1" applyFill="1" applyBorder="1" applyAlignment="1" applyProtection="1">
      <alignment horizontal="center"/>
      <protection hidden="1"/>
    </xf>
    <xf numFmtId="169" fontId="11" fillId="0" borderId="15" xfId="11" applyNumberFormat="1" applyFont="1" applyFill="1" applyBorder="1" applyAlignment="1" applyProtection="1">
      <alignment horizontal="center"/>
      <protection hidden="1"/>
    </xf>
    <xf numFmtId="168" fontId="11" fillId="0" borderId="15" xfId="11" applyNumberFormat="1" applyFont="1" applyFill="1" applyBorder="1" applyAlignment="1" applyProtection="1">
      <alignment horizontal="center"/>
      <protection hidden="1"/>
    </xf>
    <xf numFmtId="0" fontId="11" fillId="0" borderId="15" xfId="5" applyFont="1" applyBorder="1" applyAlignment="1">
      <alignment horizontal="center"/>
    </xf>
    <xf numFmtId="49" fontId="13" fillId="0" borderId="12" xfId="5" applyNumberFormat="1" applyFont="1" applyBorder="1" applyAlignment="1">
      <alignment horizontal="center"/>
    </xf>
    <xf numFmtId="166" fontId="11" fillId="11" borderId="18" xfId="11" applyNumberFormat="1" applyFont="1" applyFill="1" applyBorder="1" applyAlignment="1" applyProtection="1">
      <alignment wrapText="1"/>
      <protection hidden="1"/>
    </xf>
    <xf numFmtId="49" fontId="11" fillId="11" borderId="19" xfId="11" applyNumberFormat="1" applyFont="1" applyFill="1" applyBorder="1" applyAlignment="1" applyProtection="1">
      <alignment horizontal="center" wrapText="1"/>
      <protection hidden="1"/>
    </xf>
    <xf numFmtId="167" fontId="11" fillId="11" borderId="19" xfId="11" applyNumberFormat="1" applyFont="1" applyFill="1" applyBorder="1" applyAlignment="1" applyProtection="1">
      <alignment horizontal="center"/>
      <protection hidden="1"/>
    </xf>
    <xf numFmtId="49" fontId="11" fillId="11" borderId="19" xfId="11" applyNumberFormat="1" applyFont="1" applyFill="1" applyBorder="1" applyAlignment="1" applyProtection="1">
      <alignment horizontal="center"/>
      <protection hidden="1"/>
    </xf>
    <xf numFmtId="168" fontId="11" fillId="11" borderId="19" xfId="11" applyNumberFormat="1" applyFont="1" applyFill="1" applyBorder="1" applyAlignment="1" applyProtection="1">
      <alignment horizontal="center"/>
      <protection hidden="1"/>
    </xf>
    <xf numFmtId="0" fontId="13" fillId="0" borderId="11" xfId="7" applyFont="1" applyFill="1" applyBorder="1" applyAlignment="1">
      <alignment wrapText="1"/>
    </xf>
    <xf numFmtId="172" fontId="6" fillId="2" borderId="23" xfId="5" applyNumberFormat="1" applyFont="1" applyFill="1" applyBorder="1" applyAlignment="1">
      <alignment horizontal="center"/>
    </xf>
    <xf numFmtId="172" fontId="6" fillId="2" borderId="19" xfId="5" applyNumberFormat="1" applyFont="1" applyFill="1" applyBorder="1" applyAlignment="1">
      <alignment horizontal="center"/>
    </xf>
    <xf numFmtId="172" fontId="11" fillId="0" borderId="6" xfId="11" applyNumberFormat="1" applyFont="1" applyFill="1" applyBorder="1" applyAlignment="1" applyProtection="1">
      <alignment horizontal="right"/>
      <protection hidden="1"/>
    </xf>
    <xf numFmtId="172" fontId="7" fillId="0" borderId="4" xfId="5" applyNumberFormat="1" applyFont="1" applyBorder="1" applyAlignment="1">
      <alignment horizontal="center"/>
    </xf>
    <xf numFmtId="172" fontId="7" fillId="0" borderId="23" xfId="5" applyNumberFormat="1" applyFont="1" applyBorder="1" applyAlignment="1">
      <alignment horizontal="center"/>
    </xf>
    <xf numFmtId="172" fontId="7" fillId="0" borderId="6" xfId="5" applyNumberFormat="1" applyFont="1" applyBorder="1" applyAlignment="1">
      <alignment horizontal="center"/>
    </xf>
    <xf numFmtId="172" fontId="7" fillId="0" borderId="15" xfId="5" applyNumberFormat="1" applyFont="1" applyBorder="1" applyAlignment="1">
      <alignment horizontal="center"/>
    </xf>
    <xf numFmtId="172" fontId="13" fillId="0" borderId="6" xfId="8" applyNumberFormat="1" applyFont="1" applyFill="1" applyBorder="1" applyAlignment="1" applyProtection="1">
      <alignment horizontal="right"/>
      <protection hidden="1"/>
    </xf>
    <xf numFmtId="172" fontId="6" fillId="0" borderId="4" xfId="5" applyNumberFormat="1" applyFont="1" applyBorder="1" applyAlignment="1">
      <alignment horizontal="center"/>
    </xf>
    <xf numFmtId="172" fontId="7" fillId="8" borderId="23" xfId="12" applyNumberFormat="1" applyFont="1" applyFill="1" applyBorder="1" applyAlignment="1" applyProtection="1">
      <alignment horizontal="right"/>
      <protection hidden="1"/>
    </xf>
    <xf numFmtId="172" fontId="14" fillId="0" borderId="6" xfId="11" applyNumberFormat="1" applyFont="1" applyFill="1" applyBorder="1" applyAlignment="1" applyProtection="1">
      <alignment horizontal="right"/>
      <protection hidden="1"/>
    </xf>
    <xf numFmtId="172" fontId="7" fillId="0" borderId="23" xfId="16" applyNumberFormat="1" applyFont="1" applyFill="1" applyBorder="1" applyAlignment="1">
      <alignment horizontal="center"/>
    </xf>
    <xf numFmtId="172" fontId="8" fillId="0" borderId="6" xfId="16" applyNumberFormat="1" applyFont="1" applyFill="1" applyBorder="1" applyAlignment="1">
      <alignment horizontal="center"/>
    </xf>
    <xf numFmtId="172" fontId="7" fillId="0" borderId="6" xfId="16" applyNumberFormat="1" applyFont="1" applyFill="1" applyBorder="1" applyAlignment="1">
      <alignment horizontal="center"/>
    </xf>
    <xf numFmtId="172" fontId="8" fillId="0" borderId="6" xfId="8" applyNumberFormat="1" applyFont="1" applyFill="1" applyBorder="1" applyAlignment="1" applyProtection="1">
      <alignment horizontal="center"/>
      <protection hidden="1"/>
    </xf>
    <xf numFmtId="0" fontId="11" fillId="6" borderId="5" xfId="0" applyFont="1" applyFill="1" applyBorder="1" applyAlignment="1">
      <alignment wrapText="1"/>
    </xf>
    <xf numFmtId="49" fontId="11" fillId="0" borderId="6" xfId="0" applyNumberFormat="1" applyFont="1" applyBorder="1" applyAlignment="1">
      <alignment horizontal="center"/>
    </xf>
    <xf numFmtId="167" fontId="11" fillId="0" borderId="6" xfId="13" applyNumberFormat="1" applyFont="1" applyFill="1" applyBorder="1" applyAlignment="1" applyProtection="1">
      <alignment horizontal="center"/>
      <protection hidden="1"/>
    </xf>
    <xf numFmtId="169" fontId="11" fillId="0" borderId="6" xfId="13" applyNumberFormat="1" applyFont="1" applyFill="1" applyBorder="1" applyAlignment="1" applyProtection="1">
      <alignment horizontal="center"/>
      <protection hidden="1"/>
    </xf>
    <xf numFmtId="168" fontId="11" fillId="0" borderId="6" xfId="13" applyNumberFormat="1" applyFont="1" applyFill="1" applyBorder="1" applyAlignment="1" applyProtection="1">
      <alignment horizontal="center"/>
      <protection hidden="1"/>
    </xf>
    <xf numFmtId="172" fontId="13" fillId="0" borderId="15" xfId="8" applyNumberFormat="1" applyFont="1" applyFill="1" applyBorder="1" applyAlignment="1" applyProtection="1">
      <alignment horizontal="right"/>
      <protection hidden="1"/>
    </xf>
    <xf numFmtId="172" fontId="14" fillId="0" borderId="6" xfId="10" applyNumberFormat="1" applyFont="1" applyFill="1" applyBorder="1" applyAlignment="1" applyProtection="1">
      <alignment horizontal="right"/>
      <protection hidden="1"/>
    </xf>
    <xf numFmtId="0" fontId="11" fillId="20" borderId="18" xfId="7" applyFont="1" applyFill="1" applyBorder="1" applyAlignment="1">
      <alignment horizontal="left" wrapText="1"/>
    </xf>
    <xf numFmtId="49" fontId="11" fillId="21" borderId="37" xfId="12" applyNumberFormat="1" applyFont="1" applyFill="1" applyBorder="1" applyAlignment="1" applyProtection="1">
      <alignment horizontal="center"/>
      <protection hidden="1"/>
    </xf>
    <xf numFmtId="166" fontId="11" fillId="0" borderId="5" xfId="20" applyNumberFormat="1" applyFont="1" applyFill="1" applyBorder="1" applyAlignment="1" applyProtection="1">
      <alignment wrapText="1"/>
      <protection hidden="1"/>
    </xf>
    <xf numFmtId="168" fontId="11" fillId="0" borderId="6" xfId="20" applyNumberFormat="1" applyFont="1" applyFill="1" applyBorder="1" applyAlignment="1" applyProtection="1">
      <alignment horizontal="center"/>
      <protection hidden="1"/>
    </xf>
    <xf numFmtId="0" fontId="13" fillId="6" borderId="22" xfId="0" applyFont="1" applyFill="1" applyBorder="1" applyAlignment="1">
      <alignment wrapText="1"/>
    </xf>
    <xf numFmtId="0" fontId="13" fillId="6" borderId="16" xfId="0" applyFont="1" applyFill="1" applyBorder="1" applyAlignment="1">
      <alignment wrapText="1"/>
    </xf>
    <xf numFmtId="49" fontId="13" fillId="0" borderId="14" xfId="0" applyNumberFormat="1" applyFont="1" applyBorder="1" applyAlignment="1">
      <alignment horizontal="center"/>
    </xf>
    <xf numFmtId="0" fontId="13" fillId="6" borderId="17" xfId="2" applyFont="1" applyFill="1" applyBorder="1" applyAlignment="1">
      <alignment wrapText="1"/>
    </xf>
    <xf numFmtId="49" fontId="13" fillId="0" borderId="15" xfId="2" applyNumberFormat="1" applyFont="1" applyBorder="1" applyAlignment="1">
      <alignment horizontal="center"/>
    </xf>
    <xf numFmtId="167" fontId="13" fillId="0" borderId="15" xfId="13" applyNumberFormat="1" applyFont="1" applyFill="1" applyBorder="1" applyAlignment="1" applyProtection="1">
      <alignment horizontal="center"/>
      <protection hidden="1"/>
    </xf>
    <xf numFmtId="169" fontId="13" fillId="0" borderId="15" xfId="13" applyNumberFormat="1" applyFont="1" applyFill="1" applyBorder="1" applyAlignment="1" applyProtection="1">
      <alignment horizontal="center"/>
      <protection hidden="1"/>
    </xf>
    <xf numFmtId="168" fontId="13" fillId="0" borderId="15" xfId="13" applyNumberFormat="1" applyFont="1" applyFill="1" applyBorder="1" applyAlignment="1" applyProtection="1">
      <alignment horizontal="center"/>
      <protection hidden="1"/>
    </xf>
    <xf numFmtId="172" fontId="15" fillId="0" borderId="0" xfId="5" applyNumberFormat="1" applyFont="1" applyAlignment="1">
      <alignment horizontal="right"/>
    </xf>
    <xf numFmtId="172" fontId="2" fillId="0" borderId="0" xfId="5" applyNumberFormat="1" applyFont="1"/>
    <xf numFmtId="172" fontId="11" fillId="0" borderId="2" xfId="5" applyNumberFormat="1" applyFont="1" applyFill="1" applyBorder="1" applyAlignment="1">
      <alignment horizontal="center" vertical="center" wrapText="1"/>
    </xf>
    <xf numFmtId="172" fontId="8" fillId="0" borderId="15" xfId="5" applyNumberFormat="1" applyFont="1" applyBorder="1"/>
    <xf numFmtId="172" fontId="7" fillId="3" borderId="2" xfId="5" applyNumberFormat="1" applyFont="1" applyFill="1" applyBorder="1" applyAlignment="1">
      <alignment horizontal="center"/>
    </xf>
    <xf numFmtId="172" fontId="6" fillId="2" borderId="4" xfId="5" applyNumberFormat="1" applyFont="1" applyFill="1" applyBorder="1" applyAlignment="1">
      <alignment horizontal="center"/>
    </xf>
    <xf numFmtId="172" fontId="9" fillId="0" borderId="6" xfId="5" applyNumberFormat="1" applyFont="1" applyBorder="1"/>
    <xf numFmtId="172" fontId="9" fillId="0" borderId="14" xfId="5" applyNumberFormat="1" applyFont="1" applyBorder="1"/>
    <xf numFmtId="172" fontId="2" fillId="0" borderId="0" xfId="5" applyNumberFormat="1" applyFont="1" applyBorder="1"/>
    <xf numFmtId="172" fontId="7" fillId="0" borderId="6" xfId="5" applyNumberFormat="1" applyFont="1" applyBorder="1"/>
    <xf numFmtId="172" fontId="11" fillId="2" borderId="12" xfId="11" applyNumberFormat="1" applyFont="1" applyFill="1" applyBorder="1" applyAlignment="1" applyProtection="1">
      <alignment horizontal="right"/>
      <protection hidden="1"/>
    </xf>
    <xf numFmtId="172" fontId="11" fillId="2" borderId="2" xfId="11" applyNumberFormat="1" applyFont="1" applyFill="1" applyBorder="1" applyAlignment="1" applyProtection="1">
      <alignment horizontal="right"/>
      <protection hidden="1"/>
    </xf>
    <xf numFmtId="172" fontId="11" fillId="0" borderId="4" xfId="14" applyNumberFormat="1" applyFont="1" applyFill="1" applyBorder="1" applyAlignment="1" applyProtection="1">
      <alignment horizontal="right"/>
      <protection hidden="1"/>
    </xf>
    <xf numFmtId="172" fontId="13" fillId="0" borderId="6" xfId="11" applyNumberFormat="1" applyFont="1" applyFill="1" applyBorder="1" applyAlignment="1" applyProtection="1">
      <alignment horizontal="right"/>
      <protection hidden="1"/>
    </xf>
    <xf numFmtId="172" fontId="14" fillId="0" borderId="6" xfId="5" applyNumberFormat="1" applyFont="1" applyBorder="1"/>
    <xf numFmtId="172" fontId="13" fillId="0" borderId="6" xfId="5" applyNumberFormat="1" applyFont="1" applyBorder="1"/>
    <xf numFmtId="172" fontId="14" fillId="0" borderId="14" xfId="11" applyNumberFormat="1" applyFont="1" applyFill="1" applyBorder="1" applyAlignment="1" applyProtection="1">
      <alignment horizontal="right"/>
      <protection hidden="1"/>
    </xf>
    <xf numFmtId="172" fontId="11" fillId="3" borderId="10" xfId="11" applyNumberFormat="1" applyFont="1" applyFill="1" applyBorder="1" applyAlignment="1" applyProtection="1">
      <alignment horizontal="right"/>
      <protection hidden="1"/>
    </xf>
    <xf numFmtId="172" fontId="11" fillId="4" borderId="4" xfId="11" applyNumberFormat="1" applyFont="1" applyFill="1" applyBorder="1" applyAlignment="1" applyProtection="1">
      <alignment horizontal="right"/>
      <protection hidden="1"/>
    </xf>
    <xf numFmtId="172" fontId="13" fillId="4" borderId="6" xfId="11" applyNumberFormat="1" applyFont="1" applyFill="1" applyBorder="1" applyAlignment="1" applyProtection="1">
      <alignment horizontal="right"/>
      <protection hidden="1"/>
    </xf>
    <xf numFmtId="172" fontId="13" fillId="0" borderId="14" xfId="11" applyNumberFormat="1" applyFont="1" applyFill="1" applyBorder="1" applyAlignment="1" applyProtection="1">
      <alignment horizontal="right"/>
      <protection hidden="1"/>
    </xf>
    <xf numFmtId="172" fontId="11" fillId="2" borderId="10" xfId="11" applyNumberFormat="1" applyFont="1" applyFill="1" applyBorder="1" applyAlignment="1" applyProtection="1">
      <alignment horizontal="right"/>
      <protection hidden="1"/>
    </xf>
    <xf numFmtId="172" fontId="11" fillId="0" borderId="4" xfId="11" applyNumberFormat="1" applyFont="1" applyFill="1" applyBorder="1" applyAlignment="1" applyProtection="1">
      <alignment horizontal="right"/>
      <protection hidden="1"/>
    </xf>
    <xf numFmtId="172" fontId="11" fillId="0" borderId="6" xfId="5" applyNumberFormat="1" applyFont="1" applyBorder="1" applyAlignment="1">
      <alignment horizontal="right"/>
    </xf>
    <xf numFmtId="172" fontId="11" fillId="0" borderId="15" xfId="5" applyNumberFormat="1" applyFont="1" applyBorder="1" applyAlignment="1">
      <alignment horizontal="right"/>
    </xf>
    <xf numFmtId="172" fontId="11" fillId="11" borderId="19" xfId="11" applyNumberFormat="1" applyFont="1" applyFill="1" applyBorder="1" applyAlignment="1" applyProtection="1">
      <alignment horizontal="right"/>
      <protection hidden="1"/>
    </xf>
    <xf numFmtId="172" fontId="13" fillId="0" borderId="12" xfId="5" applyNumberFormat="1" applyFont="1" applyBorder="1" applyAlignment="1">
      <alignment horizontal="right"/>
    </xf>
    <xf numFmtId="172" fontId="14" fillId="0" borderId="15" xfId="5" applyNumberFormat="1" applyFont="1" applyBorder="1" applyAlignment="1">
      <alignment horizontal="right"/>
    </xf>
    <xf numFmtId="172" fontId="13" fillId="0" borderId="6" xfId="5" applyNumberFormat="1" applyFont="1" applyBorder="1" applyAlignment="1">
      <alignment horizontal="right"/>
    </xf>
    <xf numFmtId="172" fontId="13" fillId="0" borderId="23" xfId="5" applyNumberFormat="1" applyFont="1" applyFill="1" applyBorder="1" applyAlignment="1">
      <alignment horizontal="right"/>
    </xf>
    <xf numFmtId="172" fontId="11" fillId="11" borderId="10" xfId="12" applyNumberFormat="1" applyFont="1" applyFill="1" applyBorder="1" applyAlignment="1" applyProtection="1">
      <alignment horizontal="right"/>
      <protection hidden="1"/>
    </xf>
    <xf numFmtId="172" fontId="13" fillId="9" borderId="6" xfId="5" applyNumberFormat="1" applyFont="1" applyFill="1" applyBorder="1" applyAlignment="1">
      <alignment horizontal="right"/>
    </xf>
    <xf numFmtId="172" fontId="14" fillId="0" borderId="14" xfId="8" applyNumberFormat="1" applyFont="1" applyFill="1" applyBorder="1" applyAlignment="1" applyProtection="1">
      <alignment horizontal="right"/>
      <protection hidden="1"/>
    </xf>
    <xf numFmtId="172" fontId="11" fillId="11" borderId="74" xfId="10" applyNumberFormat="1" applyFont="1" applyFill="1" applyBorder="1" applyAlignment="1" applyProtection="1">
      <alignment horizontal="right"/>
      <protection hidden="1"/>
    </xf>
    <xf numFmtId="172" fontId="14" fillId="4" borderId="6" xfId="7" applyNumberFormat="1" applyFont="1" applyFill="1" applyBorder="1" applyAlignment="1"/>
    <xf numFmtId="172" fontId="14" fillId="4" borderId="14" xfId="7" applyNumberFormat="1" applyFont="1" applyFill="1" applyBorder="1" applyAlignment="1"/>
    <xf numFmtId="172" fontId="11" fillId="11" borderId="23" xfId="5" applyNumberFormat="1" applyFont="1" applyFill="1" applyBorder="1" applyAlignment="1">
      <alignment horizontal="right"/>
    </xf>
    <xf numFmtId="172" fontId="11" fillId="11" borderId="6" xfId="5" applyNumberFormat="1" applyFont="1" applyFill="1" applyBorder="1" applyAlignment="1">
      <alignment horizontal="right"/>
    </xf>
    <xf numFmtId="172" fontId="11" fillId="11" borderId="39" xfId="10" applyNumberFormat="1" applyFont="1" applyFill="1" applyBorder="1" applyAlignment="1" applyProtection="1">
      <alignment horizontal="right"/>
      <protection hidden="1"/>
    </xf>
    <xf numFmtId="172" fontId="11" fillId="4" borderId="43" xfId="10" applyNumberFormat="1" applyFont="1" applyFill="1" applyBorder="1" applyAlignment="1" applyProtection="1">
      <alignment horizontal="right"/>
      <protection hidden="1"/>
    </xf>
    <xf numFmtId="172" fontId="13" fillId="0" borderId="73" xfId="12" applyNumberFormat="1" applyFont="1" applyFill="1" applyBorder="1" applyAlignment="1" applyProtection="1">
      <alignment horizontal="right"/>
      <protection hidden="1"/>
    </xf>
    <xf numFmtId="172" fontId="11" fillId="11" borderId="4" xfId="10" applyNumberFormat="1" applyFont="1" applyFill="1" applyBorder="1" applyAlignment="1" applyProtection="1">
      <alignment horizontal="right"/>
      <protection hidden="1"/>
    </xf>
    <xf numFmtId="172" fontId="11" fillId="4" borderId="6" xfId="13" applyNumberFormat="1" applyFont="1" applyFill="1" applyBorder="1" applyAlignment="1" applyProtection="1">
      <alignment horizontal="right"/>
      <protection hidden="1"/>
    </xf>
    <xf numFmtId="172" fontId="11" fillId="11" borderId="4" xfId="5" applyNumberFormat="1" applyFont="1" applyFill="1" applyBorder="1" applyAlignment="1">
      <alignment horizontal="right"/>
    </xf>
    <xf numFmtId="172" fontId="14" fillId="0" borderId="6" xfId="5" applyNumberFormat="1" applyFont="1" applyBorder="1" applyAlignment="1">
      <alignment horizontal="right"/>
    </xf>
    <xf numFmtId="172" fontId="11" fillId="11" borderId="6" xfId="14" applyNumberFormat="1" applyFont="1" applyFill="1" applyBorder="1" applyAlignment="1" applyProtection="1">
      <protection hidden="1"/>
    </xf>
    <xf numFmtId="172" fontId="13" fillId="0" borderId="23" xfId="11" applyNumberFormat="1" applyFont="1" applyFill="1" applyBorder="1" applyAlignment="1" applyProtection="1">
      <alignment horizontal="right"/>
      <protection hidden="1"/>
    </xf>
    <xf numFmtId="172" fontId="11" fillId="11" borderId="6" xfId="11" applyNumberFormat="1" applyFont="1" applyFill="1" applyBorder="1" applyAlignment="1" applyProtection="1">
      <alignment horizontal="right"/>
      <protection hidden="1"/>
    </xf>
    <xf numFmtId="172" fontId="11" fillId="11" borderId="6" xfId="13" applyNumberFormat="1" applyFont="1" applyFill="1" applyBorder="1" applyAlignment="1" applyProtection="1">
      <alignment horizontal="right"/>
      <protection hidden="1"/>
    </xf>
    <xf numFmtId="172" fontId="11" fillId="0" borderId="47" xfId="12" applyNumberFormat="1" applyFont="1" applyFill="1" applyBorder="1" applyAlignment="1" applyProtection="1">
      <alignment horizontal="right"/>
      <protection hidden="1"/>
    </xf>
    <xf numFmtId="172" fontId="13" fillId="0" borderId="6" xfId="12" applyNumberFormat="1" applyFont="1" applyFill="1" applyBorder="1" applyAlignment="1" applyProtection="1">
      <alignment horizontal="right"/>
      <protection hidden="1"/>
    </xf>
    <xf numFmtId="172" fontId="13" fillId="0" borderId="36" xfId="12" applyNumberFormat="1" applyFont="1" applyFill="1" applyBorder="1" applyAlignment="1" applyProtection="1">
      <alignment horizontal="right"/>
      <protection hidden="1"/>
    </xf>
    <xf numFmtId="172" fontId="13" fillId="0" borderId="4" xfId="11" applyNumberFormat="1" applyFont="1" applyFill="1" applyBorder="1" applyAlignment="1" applyProtection="1">
      <alignment horizontal="right"/>
      <protection hidden="1"/>
    </xf>
    <xf numFmtId="172" fontId="13" fillId="4" borderId="4" xfId="11" applyNumberFormat="1" applyFont="1" applyFill="1" applyBorder="1" applyAlignment="1" applyProtection="1">
      <alignment horizontal="right"/>
      <protection hidden="1"/>
    </xf>
    <xf numFmtId="172" fontId="14" fillId="4" borderId="6" xfId="11" applyNumberFormat="1" applyFont="1" applyFill="1" applyBorder="1" applyAlignment="1" applyProtection="1">
      <alignment horizontal="right"/>
      <protection hidden="1"/>
    </xf>
    <xf numFmtId="172" fontId="33" fillId="0" borderId="6" xfId="11" applyNumberFormat="1" applyFont="1" applyFill="1" applyBorder="1" applyAlignment="1" applyProtection="1">
      <alignment horizontal="right"/>
      <protection hidden="1"/>
    </xf>
    <xf numFmtId="172" fontId="11" fillId="2" borderId="19" xfId="11" applyNumberFormat="1" applyFont="1" applyFill="1" applyBorder="1" applyAlignment="1" applyProtection="1">
      <alignment horizontal="right"/>
      <protection hidden="1"/>
    </xf>
    <xf numFmtId="172" fontId="13" fillId="9" borderId="6" xfId="10" applyNumberFormat="1" applyFont="1" applyFill="1" applyBorder="1" applyAlignment="1" applyProtection="1">
      <alignment horizontal="right"/>
      <protection hidden="1"/>
    </xf>
    <xf numFmtId="172" fontId="39" fillId="0" borderId="6" xfId="11" applyNumberFormat="1" applyFont="1" applyFill="1" applyBorder="1" applyAlignment="1" applyProtection="1">
      <alignment horizontal="right"/>
      <protection hidden="1"/>
    </xf>
    <xf numFmtId="172" fontId="13" fillId="0" borderId="10" xfId="11" applyNumberFormat="1" applyFont="1" applyFill="1" applyBorder="1" applyAlignment="1" applyProtection="1">
      <alignment horizontal="right"/>
      <protection hidden="1"/>
    </xf>
    <xf numFmtId="172" fontId="13" fillId="0" borderId="15" xfId="11" applyNumberFormat="1" applyFont="1" applyFill="1" applyBorder="1" applyAlignment="1" applyProtection="1">
      <alignment horizontal="right"/>
      <protection hidden="1"/>
    </xf>
    <xf numFmtId="172" fontId="11" fillId="0" borderId="23" xfId="10" applyNumberFormat="1" applyFont="1" applyFill="1" applyBorder="1" applyAlignment="1" applyProtection="1">
      <alignment horizontal="right"/>
      <protection hidden="1"/>
    </xf>
    <xf numFmtId="172" fontId="13" fillId="0" borderId="6" xfId="10" applyNumberFormat="1" applyFont="1" applyFill="1" applyBorder="1" applyAlignment="1" applyProtection="1">
      <alignment horizontal="right"/>
      <protection hidden="1"/>
    </xf>
    <xf numFmtId="172" fontId="14" fillId="0" borderId="15" xfId="10" applyNumberFormat="1" applyFont="1" applyFill="1" applyBorder="1" applyAlignment="1" applyProtection="1">
      <alignment horizontal="right"/>
      <protection hidden="1"/>
    </xf>
    <xf numFmtId="172" fontId="13" fillId="0" borderId="15" xfId="12" applyNumberFormat="1" applyFont="1" applyFill="1" applyBorder="1" applyAlignment="1" applyProtection="1">
      <alignment horizontal="right"/>
      <protection hidden="1"/>
    </xf>
    <xf numFmtId="172" fontId="24" fillId="0" borderId="0" xfId="5" applyNumberFormat="1" applyFont="1" applyBorder="1" applyAlignment="1">
      <alignment horizontal="center" wrapText="1"/>
    </xf>
    <xf numFmtId="172" fontId="11" fillId="0" borderId="23" xfId="11" applyNumberFormat="1" applyFont="1" applyFill="1" applyBorder="1" applyAlignment="1" applyProtection="1">
      <alignment horizontal="right"/>
      <protection hidden="1"/>
    </xf>
    <xf numFmtId="172" fontId="14" fillId="0" borderId="15" xfId="11" applyNumberFormat="1" applyFont="1" applyFill="1" applyBorder="1" applyAlignment="1" applyProtection="1">
      <alignment horizontal="right"/>
      <protection hidden="1"/>
    </xf>
    <xf numFmtId="172" fontId="11" fillId="4" borderId="4" xfId="10" applyNumberFormat="1" applyFont="1" applyFill="1" applyBorder="1" applyAlignment="1" applyProtection="1">
      <alignment horizontal="right"/>
      <protection hidden="1"/>
    </xf>
    <xf numFmtId="172" fontId="14" fillId="0" borderId="6" xfId="8" applyNumberFormat="1" applyFont="1" applyFill="1" applyBorder="1" applyAlignment="1" applyProtection="1">
      <alignment horizontal="right"/>
      <protection hidden="1"/>
    </xf>
    <xf numFmtId="172" fontId="13" fillId="0" borderId="6" xfId="16" applyNumberFormat="1" applyFont="1" applyFill="1" applyBorder="1" applyAlignment="1">
      <alignment horizontal="center"/>
    </xf>
    <xf numFmtId="172" fontId="14" fillId="0" borderId="6" xfId="16" applyNumberFormat="1" applyFont="1" applyFill="1" applyBorder="1" applyAlignment="1">
      <alignment horizontal="center"/>
    </xf>
    <xf numFmtId="172" fontId="14" fillId="0" borderId="6" xfId="8" applyNumberFormat="1" applyFont="1" applyFill="1" applyBorder="1" applyAlignment="1" applyProtection="1">
      <alignment horizontal="center"/>
      <protection hidden="1"/>
    </xf>
    <xf numFmtId="172" fontId="13" fillId="0" borderId="6" xfId="0" applyNumberFormat="1" applyFont="1" applyFill="1" applyBorder="1" applyAlignment="1">
      <alignment horizontal="center"/>
    </xf>
    <xf numFmtId="172" fontId="13" fillId="0" borderId="6" xfId="8" applyNumberFormat="1" applyFont="1" applyFill="1" applyBorder="1" applyAlignment="1" applyProtection="1">
      <alignment horizontal="center"/>
      <protection hidden="1"/>
    </xf>
    <xf numFmtId="172" fontId="6" fillId="0" borderId="19" xfId="11" applyNumberFormat="1" applyFont="1" applyFill="1" applyBorder="1" applyAlignment="1" applyProtection="1">
      <alignment horizontal="center"/>
      <protection hidden="1"/>
    </xf>
    <xf numFmtId="172" fontId="11" fillId="0" borderId="6" xfId="5" applyNumberFormat="1" applyFont="1" applyBorder="1" applyAlignment="1"/>
    <xf numFmtId="172" fontId="13" fillId="0" borderId="6" xfId="5" applyNumberFormat="1" applyFont="1" applyBorder="1" applyAlignment="1"/>
    <xf numFmtId="172" fontId="26" fillId="0" borderId="6" xfId="0" applyNumberFormat="1" applyFont="1" applyFill="1" applyBorder="1" applyAlignment="1">
      <alignment horizontal="right"/>
    </xf>
    <xf numFmtId="172" fontId="11" fillId="0" borderId="4" xfId="5" applyNumberFormat="1" applyFont="1" applyBorder="1" applyAlignment="1">
      <alignment horizontal="right"/>
    </xf>
    <xf numFmtId="172" fontId="11" fillId="3" borderId="4" xfId="5" applyNumberFormat="1" applyFont="1" applyFill="1" applyBorder="1" applyAlignment="1">
      <alignment horizontal="center" vertical="top" wrapText="1"/>
    </xf>
    <xf numFmtId="172" fontId="11" fillId="3" borderId="6" xfId="5" applyNumberFormat="1" applyFont="1" applyFill="1" applyBorder="1" applyAlignment="1">
      <alignment horizontal="center" vertical="top" wrapText="1"/>
    </xf>
    <xf numFmtId="172" fontId="11" fillId="0" borderId="23" xfId="5" applyNumberFormat="1" applyFont="1" applyFill="1" applyBorder="1" applyAlignment="1">
      <alignment horizontal="right" wrapText="1"/>
    </xf>
    <xf numFmtId="172" fontId="13" fillId="0" borderId="14" xfId="5" applyNumberFormat="1" applyFont="1" applyFill="1" applyBorder="1" applyAlignment="1">
      <alignment horizontal="right" wrapText="1"/>
    </xf>
    <xf numFmtId="172" fontId="13" fillId="0" borderId="14" xfId="5" applyNumberFormat="1" applyFont="1" applyFill="1" applyBorder="1" applyAlignment="1">
      <alignment horizontal="right" vertical="top" wrapText="1"/>
    </xf>
    <xf numFmtId="172" fontId="11" fillId="17" borderId="19" xfId="5" applyNumberFormat="1" applyFont="1" applyFill="1" applyBorder="1" applyAlignment="1">
      <alignment horizontal="center" wrapText="1"/>
    </xf>
    <xf numFmtId="172" fontId="11" fillId="17" borderId="19" xfId="5" applyNumberFormat="1" applyFont="1" applyFill="1" applyBorder="1" applyAlignment="1">
      <alignment horizontal="right" wrapText="1"/>
    </xf>
    <xf numFmtId="172" fontId="17" fillId="0" borderId="23" xfId="5" applyNumberFormat="1" applyFont="1" applyFill="1" applyBorder="1" applyAlignment="1">
      <alignment horizontal="right" vertical="top" wrapText="1"/>
    </xf>
    <xf numFmtId="172" fontId="17" fillId="0" borderId="14" xfId="5" applyNumberFormat="1" applyFont="1" applyFill="1" applyBorder="1" applyAlignment="1">
      <alignment horizontal="right" vertical="top" wrapText="1"/>
    </xf>
    <xf numFmtId="172" fontId="7" fillId="17" borderId="2" xfId="12" applyNumberFormat="1" applyFont="1" applyFill="1" applyBorder="1" applyAlignment="1" applyProtection="1">
      <alignment horizontal="right"/>
      <protection hidden="1"/>
    </xf>
    <xf numFmtId="172" fontId="14" fillId="0" borderId="6" xfId="11" applyNumberFormat="1" applyFont="1" applyFill="1" applyBorder="1" applyAlignment="1" applyProtection="1">
      <alignment horizontal="right" indent="1"/>
      <protection hidden="1"/>
    </xf>
    <xf numFmtId="172" fontId="13" fillId="0" borderId="6" xfId="5" applyNumberFormat="1" applyFont="1" applyFill="1" applyBorder="1" applyAlignment="1">
      <alignment horizontal="center" vertical="top" wrapText="1"/>
    </xf>
    <xf numFmtId="172" fontId="14" fillId="9" borderId="15" xfId="10" applyNumberFormat="1" applyFont="1" applyFill="1" applyBorder="1" applyAlignment="1" applyProtection="1">
      <alignment horizontal="right"/>
      <protection hidden="1"/>
    </xf>
    <xf numFmtId="172" fontId="14" fillId="0" borderId="6" xfId="11" applyNumberFormat="1" applyFont="1" applyFill="1" applyBorder="1" applyAlignment="1" applyProtection="1">
      <alignment horizontal="center"/>
      <protection hidden="1"/>
    </xf>
    <xf numFmtId="172" fontId="14" fillId="0" borderId="14" xfId="11" applyNumberFormat="1" applyFont="1" applyFill="1" applyBorder="1" applyAlignment="1" applyProtection="1">
      <alignment horizontal="right" indent="1"/>
      <protection hidden="1"/>
    </xf>
    <xf numFmtId="172" fontId="14" fillId="0" borderId="0" xfId="11" applyNumberFormat="1" applyFont="1" applyFill="1" applyBorder="1" applyAlignment="1" applyProtection="1">
      <alignment horizontal="right" indent="1"/>
      <protection hidden="1"/>
    </xf>
    <xf numFmtId="172" fontId="11" fillId="0" borderId="2" xfId="11" applyNumberFormat="1" applyFont="1" applyFill="1" applyBorder="1" applyAlignment="1" applyProtection="1">
      <alignment horizontal="right"/>
      <protection hidden="1"/>
    </xf>
    <xf numFmtId="172" fontId="11" fillId="2" borderId="44" xfId="12" applyNumberFormat="1" applyFont="1" applyFill="1" applyBorder="1" applyAlignment="1" applyProtection="1">
      <alignment horizontal="right" vertical="center"/>
      <protection hidden="1"/>
    </xf>
    <xf numFmtId="172" fontId="11" fillId="5" borderId="31" xfId="12" applyNumberFormat="1" applyFont="1" applyFill="1" applyBorder="1" applyAlignment="1" applyProtection="1">
      <alignment horizontal="right"/>
      <protection hidden="1"/>
    </xf>
    <xf numFmtId="172" fontId="11" fillId="2" borderId="39" xfId="12" applyNumberFormat="1" applyFont="1" applyFill="1" applyBorder="1" applyAlignment="1" applyProtection="1">
      <alignment horizontal="right" vertical="center"/>
      <protection hidden="1"/>
    </xf>
    <xf numFmtId="172" fontId="11" fillId="14" borderId="74" xfId="12" applyNumberFormat="1" applyFont="1" applyFill="1" applyBorder="1" applyAlignment="1" applyProtection="1">
      <alignment horizontal="right" vertical="center"/>
      <protection hidden="1"/>
    </xf>
    <xf numFmtId="172" fontId="11" fillId="15" borderId="45" xfId="10" applyNumberFormat="1" applyFont="1" applyFill="1" applyBorder="1" applyAlignment="1" applyProtection="1">
      <alignment horizontal="right"/>
      <protection hidden="1"/>
    </xf>
    <xf numFmtId="172" fontId="13" fillId="0" borderId="12" xfId="8" applyNumberFormat="1" applyFont="1" applyFill="1" applyBorder="1" applyAlignment="1" applyProtection="1">
      <alignment horizontal="right"/>
      <protection hidden="1"/>
    </xf>
    <xf numFmtId="172" fontId="6" fillId="13" borderId="67" xfId="6" applyNumberFormat="1" applyFont="1" applyFill="1" applyBorder="1" applyAlignment="1">
      <alignment horizontal="right"/>
    </xf>
    <xf numFmtId="172" fontId="11" fillId="2" borderId="23" xfId="17" applyNumberFormat="1" applyFont="1" applyFill="1" applyBorder="1" applyAlignment="1">
      <alignment horizontal="right"/>
    </xf>
    <xf numFmtId="172" fontId="13" fillId="0" borderId="6" xfId="17" applyNumberFormat="1" applyFont="1" applyFill="1" applyBorder="1" applyAlignment="1">
      <alignment horizontal="right"/>
    </xf>
    <xf numFmtId="172" fontId="11" fillId="0" borderId="6" xfId="17" applyNumberFormat="1" applyFont="1" applyFill="1" applyBorder="1" applyAlignment="1">
      <alignment horizontal="right"/>
    </xf>
    <xf numFmtId="172" fontId="13" fillId="0" borderId="14" xfId="10" applyNumberFormat="1" applyFont="1" applyFill="1" applyBorder="1" applyAlignment="1" applyProtection="1">
      <alignment horizontal="right"/>
      <protection hidden="1"/>
    </xf>
    <xf numFmtId="172" fontId="26" fillId="0" borderId="0" xfId="23" applyNumberFormat="1" applyFont="1" applyAlignment="1">
      <alignment horizontal="right"/>
    </xf>
    <xf numFmtId="172" fontId="16" fillId="0" borderId="0" xfId="23" applyNumberFormat="1" applyFont="1" applyAlignment="1">
      <alignment horizontal="right"/>
    </xf>
    <xf numFmtId="172" fontId="11" fillId="20" borderId="80" xfId="10" applyNumberFormat="1" applyFont="1" applyFill="1" applyBorder="1" applyAlignment="1" applyProtection="1">
      <alignment horizontal="right"/>
      <protection hidden="1"/>
    </xf>
    <xf numFmtId="172" fontId="11" fillId="0" borderId="68" xfId="7" applyNumberFormat="1" applyFont="1" applyFill="1" applyBorder="1" applyAlignment="1"/>
    <xf numFmtId="172" fontId="11" fillId="2" borderId="76" xfId="11" applyNumberFormat="1" applyFont="1" applyFill="1" applyBorder="1" applyAlignment="1" applyProtection="1">
      <alignment horizontal="right"/>
      <protection hidden="1"/>
    </xf>
    <xf numFmtId="172" fontId="11" fillId="0" borderId="2" xfId="12" applyNumberFormat="1" applyFont="1" applyFill="1" applyBorder="1" applyAlignment="1" applyProtection="1">
      <alignment horizontal="right"/>
      <protection hidden="1"/>
    </xf>
    <xf numFmtId="172" fontId="13" fillId="0" borderId="14" xfId="12" applyNumberFormat="1" applyFont="1" applyFill="1" applyBorder="1" applyAlignment="1" applyProtection="1">
      <alignment horizontal="right"/>
      <protection hidden="1"/>
    </xf>
    <xf numFmtId="172" fontId="39" fillId="0" borderId="23" xfId="12" applyNumberFormat="1" applyFont="1" applyFill="1" applyBorder="1" applyAlignment="1" applyProtection="1">
      <alignment horizontal="right"/>
      <protection hidden="1"/>
    </xf>
    <xf numFmtId="172" fontId="6" fillId="0" borderId="23" xfId="11" applyNumberFormat="1" applyFont="1" applyFill="1" applyBorder="1" applyAlignment="1" applyProtection="1">
      <alignment horizontal="right"/>
      <protection hidden="1"/>
    </xf>
    <xf numFmtId="172" fontId="11" fillId="0" borderId="4" xfId="10" applyNumberFormat="1" applyFont="1" applyFill="1" applyBorder="1" applyAlignment="1" applyProtection="1">
      <alignment horizontal="right"/>
      <protection hidden="1"/>
    </xf>
    <xf numFmtId="172" fontId="11" fillId="0" borderId="6" xfId="10" applyNumberFormat="1" applyFont="1" applyFill="1" applyBorder="1" applyAlignment="1" applyProtection="1">
      <alignment horizontal="right"/>
      <protection hidden="1"/>
    </xf>
    <xf numFmtId="172" fontId="11" fillId="0" borderId="6" xfId="12" applyNumberFormat="1" applyFont="1" applyFill="1" applyBorder="1" applyAlignment="1" applyProtection="1">
      <alignment horizontal="right"/>
      <protection hidden="1"/>
    </xf>
    <xf numFmtId="172" fontId="14" fillId="0" borderId="6" xfId="5" applyNumberFormat="1" applyFont="1" applyBorder="1" applyAlignment="1"/>
    <xf numFmtId="171" fontId="13" fillId="0" borderId="6" xfId="0" applyNumberFormat="1" applyFont="1" applyBorder="1" applyAlignment="1" applyProtection="1">
      <alignment horizontal="center"/>
      <protection hidden="1"/>
    </xf>
    <xf numFmtId="171" fontId="14" fillId="0" borderId="6" xfId="0" applyNumberFormat="1" applyFont="1" applyBorder="1" applyAlignment="1" applyProtection="1">
      <alignment horizontal="center"/>
      <protection hidden="1"/>
    </xf>
    <xf numFmtId="171" fontId="11" fillId="0" borderId="6" xfId="0" applyNumberFormat="1" applyFont="1" applyBorder="1" applyAlignment="1" applyProtection="1">
      <alignment horizontal="center"/>
      <protection hidden="1"/>
    </xf>
    <xf numFmtId="171" fontId="11" fillId="0" borderId="6" xfId="20" applyNumberFormat="1" applyFont="1" applyFill="1" applyBorder="1" applyAlignment="1" applyProtection="1">
      <alignment horizontal="center"/>
      <protection hidden="1"/>
    </xf>
    <xf numFmtId="171" fontId="17" fillId="0" borderId="6" xfId="20" applyNumberFormat="1" applyFont="1" applyFill="1" applyBorder="1" applyAlignment="1" applyProtection="1">
      <alignment horizontal="center"/>
      <protection hidden="1"/>
    </xf>
    <xf numFmtId="171" fontId="13" fillId="0" borderId="23" xfId="20" applyNumberFormat="1" applyFont="1" applyFill="1" applyBorder="1" applyAlignment="1" applyProtection="1">
      <alignment horizontal="center"/>
      <protection hidden="1"/>
    </xf>
    <xf numFmtId="171" fontId="13" fillId="0" borderId="6" xfId="20" applyNumberFormat="1" applyFont="1" applyFill="1" applyBorder="1" applyAlignment="1" applyProtection="1">
      <alignment horizontal="center"/>
      <protection hidden="1"/>
    </xf>
    <xf numFmtId="0" fontId="17" fillId="0" borderId="5" xfId="16" applyFont="1" applyBorder="1"/>
    <xf numFmtId="0" fontId="17" fillId="0" borderId="6" xfId="16" applyFont="1" applyBorder="1" applyAlignment="1">
      <alignment horizontal="center"/>
    </xf>
    <xf numFmtId="172" fontId="17" fillId="0" borderId="6" xfId="11" applyNumberFormat="1" applyFont="1" applyFill="1" applyBorder="1" applyAlignment="1" applyProtection="1">
      <alignment horizontal="right"/>
      <protection hidden="1"/>
    </xf>
    <xf numFmtId="0" fontId="17" fillId="0" borderId="17" xfId="16" applyFont="1" applyBorder="1"/>
    <xf numFmtId="49" fontId="17" fillId="0" borderId="15" xfId="16" applyNumberFormat="1" applyFont="1" applyBorder="1" applyAlignment="1">
      <alignment horizontal="center"/>
    </xf>
    <xf numFmtId="167" fontId="17" fillId="0" borderId="15" xfId="11" applyNumberFormat="1" applyFont="1" applyFill="1" applyBorder="1" applyAlignment="1" applyProtection="1">
      <alignment horizontal="center"/>
      <protection hidden="1"/>
    </xf>
    <xf numFmtId="171" fontId="17" fillId="0" borderId="15" xfId="11" applyNumberFormat="1" applyFont="1" applyFill="1" applyBorder="1" applyAlignment="1" applyProtection="1">
      <alignment horizontal="center"/>
      <protection hidden="1"/>
    </xf>
    <xf numFmtId="168" fontId="17" fillId="0" borderId="15" xfId="11" applyNumberFormat="1" applyFont="1" applyFill="1" applyBorder="1" applyAlignment="1" applyProtection="1">
      <alignment horizontal="center"/>
      <protection hidden="1"/>
    </xf>
    <xf numFmtId="0" fontId="17" fillId="0" borderId="15" xfId="16" applyFont="1" applyBorder="1" applyAlignment="1">
      <alignment horizontal="center"/>
    </xf>
    <xf numFmtId="171" fontId="11" fillId="0" borderId="2" xfId="11" applyNumberFormat="1" applyFont="1" applyFill="1" applyBorder="1" applyAlignment="1" applyProtection="1">
      <alignment horizontal="center"/>
      <protection hidden="1"/>
    </xf>
    <xf numFmtId="0" fontId="17" fillId="0" borderId="22" xfId="16" applyFont="1" applyBorder="1"/>
    <xf numFmtId="0" fontId="47" fillId="0" borderId="0" xfId="5" applyFont="1"/>
    <xf numFmtId="49" fontId="17" fillId="9" borderId="66" xfId="16" applyNumberFormat="1" applyFont="1" applyFill="1" applyBorder="1" applyAlignment="1">
      <alignment horizontal="center"/>
    </xf>
    <xf numFmtId="167" fontId="17" fillId="9" borderId="15" xfId="10" applyNumberFormat="1" applyFont="1" applyFill="1" applyBorder="1" applyAlignment="1" applyProtection="1">
      <alignment horizontal="center"/>
      <protection hidden="1"/>
    </xf>
    <xf numFmtId="168" fontId="17" fillId="9" borderId="15" xfId="10" applyNumberFormat="1" applyFont="1" applyFill="1" applyBorder="1" applyAlignment="1" applyProtection="1">
      <alignment horizontal="center"/>
      <protection hidden="1"/>
    </xf>
    <xf numFmtId="0" fontId="17" fillId="9" borderId="15" xfId="16" applyFont="1" applyFill="1" applyBorder="1" applyAlignment="1">
      <alignment horizontal="center"/>
    </xf>
    <xf numFmtId="169" fontId="14" fillId="0" borderId="14" xfId="13" applyNumberFormat="1" applyFont="1" applyFill="1" applyBorder="1" applyAlignment="1" applyProtection="1">
      <alignment horizontal="center"/>
      <protection hidden="1"/>
    </xf>
    <xf numFmtId="0" fontId="7" fillId="0" borderId="16" xfId="5" applyFont="1" applyBorder="1"/>
    <xf numFmtId="172" fontId="46" fillId="0" borderId="14" xfId="5" applyNumberFormat="1" applyFont="1" applyBorder="1"/>
    <xf numFmtId="172" fontId="6" fillId="0" borderId="19" xfId="11" applyNumberFormat="1" applyFont="1" applyFill="1" applyBorder="1" applyAlignment="1" applyProtection="1">
      <alignment horizontal="right"/>
      <protection hidden="1"/>
    </xf>
    <xf numFmtId="172" fontId="14" fillId="0" borderId="47" xfId="8" applyNumberFormat="1" applyFont="1" applyFill="1" applyBorder="1" applyAlignment="1" applyProtection="1">
      <alignment horizontal="right"/>
      <protection hidden="1"/>
    </xf>
    <xf numFmtId="172" fontId="14" fillId="0" borderId="58" xfId="8" applyNumberFormat="1" applyFont="1" applyFill="1" applyBorder="1" applyAlignment="1" applyProtection="1">
      <alignment horizontal="right"/>
      <protection hidden="1"/>
    </xf>
    <xf numFmtId="172" fontId="11" fillId="0" borderId="8" xfId="11" applyNumberFormat="1" applyFont="1" applyFill="1" applyBorder="1" applyAlignment="1" applyProtection="1">
      <alignment horizontal="right"/>
      <protection hidden="1"/>
    </xf>
    <xf numFmtId="172" fontId="11" fillId="0" borderId="7" xfId="11" applyNumberFormat="1" applyFont="1" applyFill="1" applyBorder="1" applyAlignment="1" applyProtection="1">
      <alignment horizontal="right"/>
      <protection hidden="1"/>
    </xf>
    <xf numFmtId="172" fontId="7" fillId="17" borderId="81" xfId="12" applyNumberFormat="1" applyFont="1" applyFill="1" applyBorder="1" applyAlignment="1" applyProtection="1">
      <alignment horizontal="right"/>
      <protection hidden="1"/>
    </xf>
    <xf numFmtId="172" fontId="14" fillId="0" borderId="8" xfId="11" applyNumberFormat="1" applyFont="1" applyFill="1" applyBorder="1" applyAlignment="1" applyProtection="1">
      <alignment horizontal="right"/>
      <protection hidden="1"/>
    </xf>
    <xf numFmtId="0" fontId="11" fillId="11" borderId="1" xfId="7" applyFont="1" applyFill="1" applyBorder="1" applyAlignment="1">
      <alignment wrapText="1"/>
    </xf>
    <xf numFmtId="49" fontId="11" fillId="11" borderId="2" xfId="5" applyNumberFormat="1" applyFont="1" applyFill="1" applyBorder="1" applyAlignment="1">
      <alignment horizontal="center"/>
    </xf>
    <xf numFmtId="167" fontId="11" fillId="11" borderId="2" xfId="11" applyNumberFormat="1" applyFont="1" applyFill="1" applyBorder="1" applyAlignment="1" applyProtection="1">
      <alignment horizontal="center"/>
      <protection hidden="1"/>
    </xf>
    <xf numFmtId="49" fontId="11" fillId="11" borderId="2" xfId="11" applyNumberFormat="1" applyFont="1" applyFill="1" applyBorder="1" applyAlignment="1" applyProtection="1">
      <alignment horizontal="center"/>
      <protection hidden="1"/>
    </xf>
    <xf numFmtId="168" fontId="11" fillId="11" borderId="2" xfId="11" applyNumberFormat="1" applyFont="1" applyFill="1" applyBorder="1" applyAlignment="1" applyProtection="1">
      <alignment horizontal="center"/>
      <protection hidden="1"/>
    </xf>
    <xf numFmtId="0" fontId="11" fillId="11" borderId="2" xfId="5" applyFont="1" applyFill="1" applyBorder="1" applyAlignment="1">
      <alignment horizontal="center"/>
    </xf>
    <xf numFmtId="172" fontId="11" fillId="11" borderId="2" xfId="5" applyNumberFormat="1" applyFont="1" applyFill="1" applyBorder="1" applyAlignment="1">
      <alignment horizontal="right"/>
    </xf>
    <xf numFmtId="0" fontId="11" fillId="0" borderId="16" xfId="5" applyFont="1" applyBorder="1" applyAlignment="1">
      <alignment wrapText="1"/>
    </xf>
    <xf numFmtId="49" fontId="11" fillId="0" borderId="14" xfId="5" applyNumberFormat="1" applyFont="1" applyBorder="1" applyAlignment="1">
      <alignment horizontal="center"/>
    </xf>
    <xf numFmtId="49" fontId="11" fillId="0" borderId="14" xfId="13" applyNumberFormat="1" applyFont="1" applyFill="1" applyBorder="1" applyAlignment="1" applyProtection="1">
      <alignment horizontal="center"/>
      <protection hidden="1"/>
    </xf>
    <xf numFmtId="172" fontId="11" fillId="0" borderId="14" xfId="5" applyNumberFormat="1" applyFont="1" applyBorder="1" applyAlignment="1">
      <alignment horizontal="right"/>
    </xf>
    <xf numFmtId="166" fontId="13" fillId="0" borderId="11" xfId="12" applyNumberFormat="1" applyFont="1" applyFill="1" applyBorder="1" applyAlignment="1" applyProtection="1">
      <alignment wrapText="1"/>
      <protection hidden="1"/>
    </xf>
    <xf numFmtId="49" fontId="13" fillId="0" borderId="12" xfId="12" applyNumberFormat="1" applyFont="1" applyFill="1" applyBorder="1" applyAlignment="1" applyProtection="1">
      <alignment horizontal="center"/>
      <protection hidden="1"/>
    </xf>
    <xf numFmtId="167" fontId="13" fillId="0" borderId="12" xfId="12" applyNumberFormat="1" applyFont="1" applyFill="1" applyBorder="1" applyAlignment="1" applyProtection="1">
      <alignment horizontal="center"/>
      <protection hidden="1"/>
    </xf>
    <xf numFmtId="168" fontId="13" fillId="0" borderId="12" xfId="12" applyNumberFormat="1" applyFont="1" applyFill="1" applyBorder="1" applyAlignment="1" applyProtection="1">
      <alignment horizontal="center"/>
      <protection hidden="1"/>
    </xf>
    <xf numFmtId="172" fontId="13" fillId="0" borderId="12" xfId="5" applyNumberFormat="1" applyFont="1" applyFill="1" applyBorder="1" applyAlignment="1">
      <alignment horizontal="right"/>
    </xf>
    <xf numFmtId="0" fontId="11" fillId="22" borderId="18" xfId="5" applyFont="1" applyFill="1" applyBorder="1" applyAlignment="1">
      <alignment wrapText="1"/>
    </xf>
    <xf numFmtId="49" fontId="11" fillId="22" borderId="19" xfId="5" applyNumberFormat="1" applyFont="1" applyFill="1" applyBorder="1" applyAlignment="1">
      <alignment horizontal="center"/>
    </xf>
    <xf numFmtId="167" fontId="11" fillId="22" borderId="19" xfId="11" applyNumberFormat="1" applyFont="1" applyFill="1" applyBorder="1" applyAlignment="1" applyProtection="1">
      <alignment horizontal="center"/>
      <protection hidden="1"/>
    </xf>
    <xf numFmtId="49" fontId="11" fillId="22" borderId="19" xfId="13" applyNumberFormat="1" applyFont="1" applyFill="1" applyBorder="1" applyAlignment="1" applyProtection="1">
      <alignment horizontal="center"/>
      <protection hidden="1"/>
    </xf>
    <xf numFmtId="168" fontId="11" fillId="22" borderId="19" xfId="11" applyNumberFormat="1" applyFont="1" applyFill="1" applyBorder="1" applyAlignment="1" applyProtection="1">
      <alignment horizontal="center"/>
      <protection hidden="1"/>
    </xf>
    <xf numFmtId="0" fontId="11" fillId="22" borderId="19" xfId="5" applyFont="1" applyFill="1" applyBorder="1" applyAlignment="1">
      <alignment horizontal="center"/>
    </xf>
    <xf numFmtId="172" fontId="11" fillId="22" borderId="19" xfId="5" applyNumberFormat="1" applyFont="1" applyFill="1" applyBorder="1" applyAlignment="1">
      <alignment horizontal="right"/>
    </xf>
    <xf numFmtId="0" fontId="13" fillId="0" borderId="0" xfId="5" applyFont="1" applyFill="1"/>
    <xf numFmtId="0" fontId="11" fillId="11" borderId="1" xfId="7" applyFont="1" applyFill="1" applyBorder="1" applyAlignment="1">
      <alignment horizontal="left" wrapText="1"/>
    </xf>
    <xf numFmtId="49" fontId="11" fillId="11" borderId="2" xfId="12" applyNumberFormat="1" applyFont="1" applyFill="1" applyBorder="1" applyAlignment="1" applyProtection="1">
      <alignment horizontal="center"/>
      <protection hidden="1"/>
    </xf>
    <xf numFmtId="172" fontId="11" fillId="11" borderId="2" xfId="12" applyNumberFormat="1" applyFont="1" applyFill="1" applyBorder="1" applyAlignment="1" applyProtection="1">
      <alignment horizontal="right"/>
      <protection hidden="1"/>
    </xf>
    <xf numFmtId="0" fontId="11" fillId="11" borderId="11" xfId="7" applyFont="1" applyFill="1" applyBorder="1" applyAlignment="1">
      <alignment horizontal="left" wrapText="1"/>
    </xf>
    <xf numFmtId="49" fontId="11" fillId="11" borderId="12" xfId="12" applyNumberFormat="1" applyFont="1" applyFill="1" applyBorder="1" applyAlignment="1" applyProtection="1">
      <alignment horizontal="center"/>
      <protection hidden="1"/>
    </xf>
    <xf numFmtId="172" fontId="11" fillId="11" borderId="12" xfId="12" applyNumberFormat="1" applyFont="1" applyFill="1" applyBorder="1" applyAlignment="1" applyProtection="1">
      <alignment horizontal="right"/>
      <protection hidden="1"/>
    </xf>
    <xf numFmtId="169" fontId="13" fillId="0" borderId="6" xfId="12" applyNumberFormat="1" applyFont="1" applyFill="1" applyBorder="1" applyAlignment="1" applyProtection="1">
      <alignment horizontal="center"/>
      <protection hidden="1"/>
    </xf>
    <xf numFmtId="0" fontId="13" fillId="0" borderId="3" xfId="7" applyFont="1" applyFill="1" applyBorder="1" applyAlignment="1">
      <alignment horizontal="left" wrapText="1"/>
    </xf>
    <xf numFmtId="49" fontId="13" fillId="0" borderId="4" xfId="12" applyNumberFormat="1" applyFont="1" applyFill="1" applyBorder="1" applyAlignment="1" applyProtection="1">
      <alignment horizontal="center"/>
      <protection hidden="1"/>
    </xf>
    <xf numFmtId="169" fontId="13" fillId="0" borderId="4" xfId="12" applyNumberFormat="1" applyFont="1" applyFill="1" applyBorder="1" applyAlignment="1" applyProtection="1">
      <alignment horizontal="center"/>
      <protection hidden="1"/>
    </xf>
    <xf numFmtId="168" fontId="13" fillId="0" borderId="4" xfId="12" applyNumberFormat="1" applyFont="1" applyFill="1" applyBorder="1" applyAlignment="1" applyProtection="1">
      <alignment horizontal="center"/>
      <protection hidden="1"/>
    </xf>
    <xf numFmtId="172" fontId="13" fillId="0" borderId="4" xfId="12" applyNumberFormat="1" applyFont="1" applyFill="1" applyBorder="1" applyAlignment="1" applyProtection="1">
      <alignment horizontal="right"/>
      <protection hidden="1"/>
    </xf>
    <xf numFmtId="0" fontId="13" fillId="0" borderId="5" xfId="7" applyFont="1" applyFill="1" applyBorder="1" applyAlignment="1">
      <alignment horizontal="left" wrapText="1"/>
    </xf>
    <xf numFmtId="0" fontId="13" fillId="0" borderId="16" xfId="7" applyFont="1" applyFill="1" applyBorder="1" applyAlignment="1">
      <alignment horizontal="left" wrapText="1"/>
    </xf>
    <xf numFmtId="168" fontId="13" fillId="0" borderId="27" xfId="12" applyNumberFormat="1" applyFont="1" applyFill="1" applyBorder="1" applyAlignment="1" applyProtection="1">
      <alignment horizontal="center"/>
      <protection hidden="1"/>
    </xf>
    <xf numFmtId="49" fontId="13" fillId="0" borderId="23" xfId="18" applyNumberFormat="1" applyFont="1" applyBorder="1" applyAlignment="1">
      <alignment horizontal="center"/>
    </xf>
    <xf numFmtId="167" fontId="13" fillId="0" borderId="23" xfId="15" applyNumberFormat="1" applyFont="1" applyFill="1" applyBorder="1" applyAlignment="1" applyProtection="1">
      <alignment horizontal="center"/>
      <protection hidden="1"/>
    </xf>
    <xf numFmtId="169" fontId="13" fillId="0" borderId="23" xfId="15" applyNumberFormat="1" applyFont="1" applyFill="1" applyBorder="1" applyAlignment="1" applyProtection="1">
      <alignment horizontal="center"/>
      <protection hidden="1"/>
    </xf>
    <xf numFmtId="168" fontId="13" fillId="0" borderId="23" xfId="15" applyNumberFormat="1" applyFont="1" applyFill="1" applyBorder="1" applyAlignment="1" applyProtection="1">
      <alignment horizontal="center"/>
      <protection hidden="1"/>
    </xf>
    <xf numFmtId="172" fontId="13" fillId="0" borderId="69" xfId="8" applyNumberFormat="1" applyFont="1" applyFill="1" applyBorder="1" applyAlignment="1" applyProtection="1">
      <alignment horizontal="right"/>
      <protection hidden="1"/>
    </xf>
    <xf numFmtId="49" fontId="13" fillId="0" borderId="15" xfId="5" applyNumberFormat="1" applyFont="1" applyBorder="1" applyAlignment="1">
      <alignment horizontal="center"/>
    </xf>
    <xf numFmtId="172" fontId="13" fillId="0" borderId="15" xfId="5" applyNumberFormat="1" applyFont="1" applyBorder="1" applyAlignment="1">
      <alignment horizontal="right"/>
    </xf>
    <xf numFmtId="166" fontId="13" fillId="0" borderId="25" xfId="12" applyNumberFormat="1" applyFont="1" applyFill="1" applyBorder="1" applyAlignment="1" applyProtection="1">
      <alignment wrapText="1"/>
      <protection hidden="1"/>
    </xf>
    <xf numFmtId="49" fontId="13" fillId="0" borderId="34" xfId="12" applyNumberFormat="1" applyFont="1" applyFill="1" applyBorder="1" applyAlignment="1" applyProtection="1">
      <alignment horizontal="center"/>
      <protection hidden="1"/>
    </xf>
    <xf numFmtId="167" fontId="13" fillId="0" borderId="34" xfId="12" applyNumberFormat="1" applyFont="1" applyFill="1" applyBorder="1" applyAlignment="1" applyProtection="1">
      <alignment horizontal="center"/>
      <protection hidden="1"/>
    </xf>
    <xf numFmtId="169" fontId="13" fillId="0" borderId="34" xfId="12" applyNumberFormat="1" applyFont="1" applyFill="1" applyBorder="1" applyAlignment="1" applyProtection="1">
      <alignment horizontal="center"/>
      <protection hidden="1"/>
    </xf>
    <xf numFmtId="168" fontId="13" fillId="0" borderId="34" xfId="12" applyNumberFormat="1" applyFont="1" applyFill="1" applyBorder="1" applyAlignment="1" applyProtection="1">
      <alignment horizontal="center"/>
      <protection hidden="1"/>
    </xf>
    <xf numFmtId="172" fontId="13" fillId="0" borderId="65" xfId="12" applyNumberFormat="1" applyFont="1" applyFill="1" applyBorder="1" applyAlignment="1" applyProtection="1">
      <alignment horizontal="right"/>
      <protection hidden="1"/>
    </xf>
    <xf numFmtId="166" fontId="13" fillId="0" borderId="71" xfId="12" applyNumberFormat="1" applyFont="1" applyFill="1" applyBorder="1" applyAlignment="1" applyProtection="1">
      <alignment wrapText="1"/>
      <protection hidden="1"/>
    </xf>
    <xf numFmtId="49" fontId="13" fillId="0" borderId="63" xfId="12" applyNumberFormat="1" applyFont="1" applyFill="1" applyBorder="1" applyAlignment="1" applyProtection="1">
      <alignment horizontal="center"/>
      <protection hidden="1"/>
    </xf>
    <xf numFmtId="167" fontId="13" fillId="0" borderId="63" xfId="12" applyNumberFormat="1" applyFont="1" applyFill="1" applyBorder="1" applyAlignment="1" applyProtection="1">
      <alignment horizontal="center"/>
      <protection hidden="1"/>
    </xf>
    <xf numFmtId="169" fontId="13" fillId="0" borderId="63" xfId="12" applyNumberFormat="1" applyFont="1" applyFill="1" applyBorder="1" applyAlignment="1" applyProtection="1">
      <alignment horizontal="center"/>
      <protection hidden="1"/>
    </xf>
    <xf numFmtId="168" fontId="13" fillId="0" borderId="63" xfId="12" applyNumberFormat="1" applyFont="1" applyFill="1" applyBorder="1" applyAlignment="1" applyProtection="1">
      <alignment horizontal="center"/>
      <protection hidden="1"/>
    </xf>
    <xf numFmtId="172" fontId="13" fillId="0" borderId="63" xfId="12" applyNumberFormat="1" applyFont="1" applyFill="1" applyBorder="1" applyAlignment="1" applyProtection="1">
      <alignment horizontal="right"/>
      <protection hidden="1"/>
    </xf>
    <xf numFmtId="172" fontId="13" fillId="0" borderId="64" xfId="12" applyNumberFormat="1" applyFont="1" applyFill="1" applyBorder="1" applyAlignment="1" applyProtection="1">
      <alignment horizontal="right"/>
      <protection hidden="1"/>
    </xf>
    <xf numFmtId="0" fontId="13" fillId="0" borderId="5" xfId="7" applyFont="1" applyBorder="1" applyAlignment="1">
      <alignment wrapText="1"/>
    </xf>
    <xf numFmtId="49" fontId="13" fillId="0" borderId="6" xfId="7" applyNumberFormat="1" applyFont="1" applyBorder="1" applyAlignment="1">
      <alignment horizontal="center"/>
    </xf>
    <xf numFmtId="0" fontId="13" fillId="0" borderId="6" xfId="7" applyFont="1" applyBorder="1" applyAlignment="1">
      <alignment horizontal="center"/>
    </xf>
    <xf numFmtId="172" fontId="13" fillId="0" borderId="6" xfId="7" applyNumberFormat="1" applyFont="1" applyBorder="1" applyAlignment="1"/>
    <xf numFmtId="0" fontId="13" fillId="4" borderId="3" xfId="7" applyFont="1" applyFill="1" applyBorder="1" applyAlignment="1">
      <alignment wrapText="1"/>
    </xf>
    <xf numFmtId="49" fontId="13" fillId="4" borderId="4" xfId="7" applyNumberFormat="1" applyFont="1" applyFill="1" applyBorder="1" applyAlignment="1">
      <alignment horizontal="center"/>
    </xf>
    <xf numFmtId="167" fontId="13" fillId="4" borderId="4" xfId="13" applyNumberFormat="1" applyFont="1" applyFill="1" applyBorder="1" applyAlignment="1" applyProtection="1">
      <alignment horizontal="center"/>
      <protection hidden="1"/>
    </xf>
    <xf numFmtId="49" fontId="13" fillId="4" borderId="4" xfId="13" applyNumberFormat="1" applyFont="1" applyFill="1" applyBorder="1" applyAlignment="1" applyProtection="1">
      <alignment horizontal="center"/>
      <protection hidden="1"/>
    </xf>
    <xf numFmtId="168" fontId="13" fillId="4" borderId="4" xfId="13" applyNumberFormat="1" applyFont="1" applyFill="1" applyBorder="1" applyAlignment="1" applyProtection="1">
      <alignment horizontal="center"/>
      <protection hidden="1"/>
    </xf>
    <xf numFmtId="0" fontId="13" fillId="4" borderId="4" xfId="7" applyFont="1" applyFill="1" applyBorder="1" applyAlignment="1">
      <alignment horizontal="center"/>
    </xf>
    <xf numFmtId="172" fontId="13" fillId="4" borderId="4" xfId="7" applyNumberFormat="1" applyFont="1" applyFill="1" applyBorder="1" applyAlignment="1"/>
    <xf numFmtId="0" fontId="13" fillId="4" borderId="5" xfId="7" applyFont="1" applyFill="1" applyBorder="1" applyAlignment="1">
      <alignment wrapText="1"/>
    </xf>
    <xf numFmtId="49" fontId="13" fillId="4" borderId="6" xfId="7" applyNumberFormat="1" applyFont="1" applyFill="1" applyBorder="1" applyAlignment="1">
      <alignment horizontal="center"/>
    </xf>
    <xf numFmtId="167" fontId="13" fillId="4" borderId="6" xfId="13" applyNumberFormat="1" applyFont="1" applyFill="1" applyBorder="1" applyAlignment="1" applyProtection="1">
      <alignment horizontal="center"/>
      <protection hidden="1"/>
    </xf>
    <xf numFmtId="49" fontId="13" fillId="4" borderId="6" xfId="13" applyNumberFormat="1" applyFont="1" applyFill="1" applyBorder="1" applyAlignment="1" applyProtection="1">
      <alignment horizontal="center"/>
      <protection hidden="1"/>
    </xf>
    <xf numFmtId="168" fontId="13" fillId="4" borderId="6" xfId="13" applyNumberFormat="1" applyFont="1" applyFill="1" applyBorder="1" applyAlignment="1" applyProtection="1">
      <alignment horizontal="center"/>
      <protection hidden="1"/>
    </xf>
    <xf numFmtId="0" fontId="13" fillId="4" borderId="6" xfId="7" applyFont="1" applyFill="1" applyBorder="1" applyAlignment="1">
      <alignment horizontal="center"/>
    </xf>
    <xf numFmtId="172" fontId="13" fillId="4" borderId="6" xfId="7" applyNumberFormat="1" applyFont="1" applyFill="1" applyBorder="1" applyAlignment="1"/>
    <xf numFmtId="0" fontId="13" fillId="4" borderId="22" xfId="7" applyFont="1" applyFill="1" applyBorder="1" applyAlignment="1">
      <alignment wrapText="1"/>
    </xf>
    <xf numFmtId="49" fontId="13" fillId="4" borderId="23" xfId="7" applyNumberFormat="1" applyFont="1" applyFill="1" applyBorder="1" applyAlignment="1">
      <alignment horizontal="center"/>
    </xf>
    <xf numFmtId="167" fontId="13" fillId="4" borderId="23" xfId="13" applyNumberFormat="1" applyFont="1" applyFill="1" applyBorder="1" applyAlignment="1" applyProtection="1">
      <alignment horizontal="center"/>
      <protection hidden="1"/>
    </xf>
    <xf numFmtId="49" fontId="13" fillId="4" borderId="23" xfId="13" applyNumberFormat="1" applyFont="1" applyFill="1" applyBorder="1" applyAlignment="1" applyProtection="1">
      <alignment horizontal="center"/>
      <protection hidden="1"/>
    </xf>
    <xf numFmtId="168" fontId="13" fillId="4" borderId="23" xfId="13" applyNumberFormat="1" applyFont="1" applyFill="1" applyBorder="1" applyAlignment="1" applyProtection="1">
      <alignment horizontal="center"/>
      <protection hidden="1"/>
    </xf>
    <xf numFmtId="0" fontId="13" fillId="4" borderId="23" xfId="7" applyFont="1" applyFill="1" applyBorder="1" applyAlignment="1">
      <alignment horizontal="center"/>
    </xf>
    <xf numFmtId="172" fontId="13" fillId="4" borderId="23" xfId="7" applyNumberFormat="1" applyFont="1" applyFill="1" applyBorder="1" applyAlignment="1"/>
    <xf numFmtId="0" fontId="13" fillId="4" borderId="16" xfId="7" applyFont="1" applyFill="1" applyBorder="1" applyAlignment="1">
      <alignment wrapText="1"/>
    </xf>
    <xf numFmtId="49" fontId="13" fillId="4" borderId="14" xfId="7" applyNumberFormat="1" applyFont="1" applyFill="1" applyBorder="1" applyAlignment="1">
      <alignment horizontal="center"/>
    </xf>
    <xf numFmtId="167" fontId="13" fillId="4" borderId="14" xfId="13" applyNumberFormat="1" applyFont="1" applyFill="1" applyBorder="1" applyAlignment="1" applyProtection="1">
      <alignment horizontal="center"/>
      <protection hidden="1"/>
    </xf>
    <xf numFmtId="49" fontId="13" fillId="4" borderId="14" xfId="13" applyNumberFormat="1" applyFont="1" applyFill="1" applyBorder="1" applyAlignment="1" applyProtection="1">
      <alignment horizontal="center"/>
      <protection hidden="1"/>
    </xf>
    <xf numFmtId="168" fontId="13" fillId="4" borderId="14" xfId="13" applyNumberFormat="1" applyFont="1" applyFill="1" applyBorder="1" applyAlignment="1" applyProtection="1">
      <alignment horizontal="center"/>
      <protection hidden="1"/>
    </xf>
    <xf numFmtId="0" fontId="13" fillId="4" borderId="14" xfId="7" applyFont="1" applyFill="1" applyBorder="1" applyAlignment="1">
      <alignment horizontal="center"/>
    </xf>
    <xf numFmtId="172" fontId="13" fillId="4" borderId="14" xfId="7" applyNumberFormat="1" applyFont="1" applyFill="1" applyBorder="1" applyAlignment="1"/>
    <xf numFmtId="0" fontId="13" fillId="0" borderId="3" xfId="5" applyFont="1" applyBorder="1"/>
    <xf numFmtId="49" fontId="13" fillId="0" borderId="4" xfId="5" applyNumberFormat="1" applyFont="1" applyBorder="1" applyAlignment="1">
      <alignment horizontal="center"/>
    </xf>
    <xf numFmtId="172" fontId="13" fillId="0" borderId="4" xfId="5" applyNumberFormat="1" applyFont="1" applyBorder="1" applyAlignment="1">
      <alignment horizontal="right"/>
    </xf>
    <xf numFmtId="0" fontId="13" fillId="0" borderId="15" xfId="5" applyFont="1" applyBorder="1" applyAlignment="1">
      <alignment horizontal="center"/>
    </xf>
    <xf numFmtId="166" fontId="13" fillId="0" borderId="5" xfId="20" applyNumberFormat="1" applyFont="1" applyFill="1" applyBorder="1" applyAlignment="1" applyProtection="1">
      <alignment wrapText="1"/>
      <protection hidden="1"/>
    </xf>
    <xf numFmtId="168" fontId="13" fillId="0" borderId="6" xfId="20" applyNumberFormat="1" applyFont="1" applyFill="1" applyBorder="1" applyAlignment="1" applyProtection="1">
      <alignment horizontal="center"/>
      <protection hidden="1"/>
    </xf>
    <xf numFmtId="0" fontId="14" fillId="0" borderId="5" xfId="16" applyFont="1" applyBorder="1" applyAlignment="1">
      <alignment wrapText="1"/>
    </xf>
    <xf numFmtId="0" fontId="14" fillId="6" borderId="5" xfId="18" applyFont="1" applyFill="1" applyBorder="1" applyAlignment="1">
      <alignment wrapText="1"/>
    </xf>
    <xf numFmtId="172" fontId="11" fillId="0" borderId="14" xfId="16" applyNumberFormat="1" applyFont="1" applyFill="1" applyBorder="1" applyAlignment="1">
      <alignment horizontal="right"/>
    </xf>
    <xf numFmtId="172" fontId="48" fillId="0" borderId="23" xfId="5" applyNumberFormat="1" applyFont="1" applyFill="1" applyBorder="1" applyAlignment="1">
      <alignment horizontal="right" vertical="top" wrapText="1"/>
    </xf>
    <xf numFmtId="172" fontId="48" fillId="0" borderId="6" xfId="5" applyNumberFormat="1" applyFont="1" applyFill="1" applyBorder="1" applyAlignment="1">
      <alignment horizontal="right" vertical="top" wrapText="1"/>
    </xf>
    <xf numFmtId="172" fontId="48" fillId="0" borderId="15" xfId="5" applyNumberFormat="1" applyFont="1" applyFill="1" applyBorder="1" applyAlignment="1">
      <alignment horizontal="right" vertical="top" wrapText="1"/>
    </xf>
    <xf numFmtId="0" fontId="4" fillId="0" borderId="18" xfId="11" applyNumberFormat="1" applyFont="1" applyFill="1" applyBorder="1" applyAlignment="1" applyProtection="1">
      <alignment horizontal="center"/>
      <protection hidden="1"/>
    </xf>
    <xf numFmtId="0" fontId="16" fillId="0" borderId="0" xfId="5" applyFont="1" applyAlignment="1">
      <alignment horizontal="center"/>
    </xf>
    <xf numFmtId="0" fontId="14" fillId="0" borderId="16" xfId="5" applyFont="1" applyBorder="1" applyAlignment="1">
      <alignment horizontal="left"/>
    </xf>
    <xf numFmtId="49" fontId="14" fillId="0" borderId="14" xfId="11" applyNumberFormat="1" applyFont="1" applyBorder="1" applyAlignment="1" applyProtection="1">
      <alignment horizontal="center"/>
      <protection hidden="1"/>
    </xf>
    <xf numFmtId="167" fontId="14" fillId="0" borderId="14" xfId="11" applyNumberFormat="1" applyFont="1" applyBorder="1" applyAlignment="1" applyProtection="1">
      <alignment horizontal="center"/>
      <protection hidden="1"/>
    </xf>
    <xf numFmtId="168" fontId="14" fillId="0" borderId="14" xfId="11" applyNumberFormat="1" applyFont="1" applyBorder="1" applyAlignment="1" applyProtection="1">
      <alignment horizontal="center"/>
      <protection hidden="1"/>
    </xf>
    <xf numFmtId="0" fontId="14" fillId="0" borderId="14" xfId="5" applyFont="1" applyBorder="1" applyAlignment="1">
      <alignment horizontal="center"/>
    </xf>
    <xf numFmtId="172" fontId="14" fillId="0" borderId="14" xfId="5" applyNumberFormat="1" applyFont="1" applyBorder="1" applyAlignment="1">
      <alignment horizontal="center"/>
    </xf>
    <xf numFmtId="49" fontId="13" fillId="0" borderId="12" xfId="16" applyNumberFormat="1" applyFont="1" applyFill="1" applyBorder="1" applyAlignment="1">
      <alignment horizontal="center"/>
    </xf>
    <xf numFmtId="0" fontId="13" fillId="0" borderId="12" xfId="16" applyFont="1" applyFill="1" applyBorder="1" applyAlignment="1">
      <alignment horizontal="center"/>
    </xf>
    <xf numFmtId="172" fontId="13" fillId="0" borderId="12" xfId="11" applyNumberFormat="1" applyFont="1" applyFill="1" applyBorder="1" applyAlignment="1" applyProtection="1">
      <alignment horizontal="right"/>
      <protection hidden="1"/>
    </xf>
    <xf numFmtId="0" fontId="13" fillId="0" borderId="20" xfId="6" applyFont="1" applyBorder="1" applyAlignment="1">
      <alignment wrapText="1"/>
    </xf>
    <xf numFmtId="172" fontId="13" fillId="0" borderId="74" xfId="8" applyNumberFormat="1" applyFont="1" applyFill="1" applyBorder="1" applyAlignment="1" applyProtection="1">
      <alignment horizontal="right"/>
      <protection hidden="1"/>
    </xf>
    <xf numFmtId="49" fontId="13" fillId="0" borderId="12" xfId="16" applyNumberFormat="1" applyFont="1" applyBorder="1" applyAlignment="1">
      <alignment horizontal="center"/>
    </xf>
    <xf numFmtId="0" fontId="13" fillId="0" borderId="12" xfId="16" applyFont="1" applyBorder="1" applyAlignment="1">
      <alignment horizontal="center"/>
    </xf>
    <xf numFmtId="166" fontId="13" fillId="0" borderId="9" xfId="11" applyNumberFormat="1" applyFont="1" applyFill="1" applyBorder="1" applyAlignment="1" applyProtection="1">
      <alignment wrapText="1"/>
      <protection hidden="1"/>
    </xf>
    <xf numFmtId="49" fontId="13" fillId="0" borderId="10" xfId="11" applyNumberFormat="1" applyFont="1" applyFill="1" applyBorder="1" applyAlignment="1" applyProtection="1">
      <alignment horizontal="center"/>
      <protection hidden="1"/>
    </xf>
    <xf numFmtId="172" fontId="39" fillId="0" borderId="23" xfId="11" applyNumberFormat="1" applyFont="1" applyFill="1" applyBorder="1" applyAlignment="1" applyProtection="1">
      <alignment horizontal="right"/>
      <protection hidden="1"/>
    </xf>
    <xf numFmtId="0" fontId="11" fillId="2" borderId="1" xfId="16" applyFont="1" applyFill="1" applyBorder="1"/>
    <xf numFmtId="49" fontId="11" fillId="2" borderId="2" xfId="16" applyNumberFormat="1" applyFont="1" applyFill="1" applyBorder="1" applyAlignment="1">
      <alignment horizontal="center"/>
    </xf>
    <xf numFmtId="0" fontId="11" fillId="2" borderId="2" xfId="16" applyFont="1" applyFill="1" applyBorder="1" applyAlignment="1">
      <alignment horizontal="center"/>
    </xf>
    <xf numFmtId="0" fontId="14" fillId="0" borderId="0" xfId="16" applyFont="1" applyBorder="1"/>
    <xf numFmtId="49" fontId="11" fillId="5" borderId="82" xfId="12" applyNumberFormat="1" applyFont="1" applyFill="1" applyBorder="1" applyAlignment="1" applyProtection="1">
      <alignment horizontal="left" wrapText="1"/>
      <protection hidden="1"/>
    </xf>
    <xf numFmtId="49" fontId="11" fillId="5" borderId="83" xfId="12" applyNumberFormat="1" applyFont="1" applyFill="1" applyBorder="1" applyAlignment="1" applyProtection="1">
      <alignment horizontal="center" wrapText="1"/>
      <protection hidden="1"/>
    </xf>
    <xf numFmtId="167" fontId="11" fillId="5" borderId="83" xfId="12" applyNumberFormat="1" applyFont="1" applyFill="1" applyBorder="1" applyAlignment="1" applyProtection="1">
      <alignment horizontal="center"/>
      <protection hidden="1"/>
    </xf>
    <xf numFmtId="169" fontId="11" fillId="5" borderId="83" xfId="12" applyNumberFormat="1" applyFont="1" applyFill="1" applyBorder="1" applyAlignment="1" applyProtection="1">
      <alignment horizontal="center"/>
      <protection hidden="1"/>
    </xf>
    <xf numFmtId="168" fontId="11" fillId="5" borderId="83" xfId="12" applyNumberFormat="1" applyFont="1" applyFill="1" applyBorder="1" applyAlignment="1" applyProtection="1">
      <alignment horizontal="center"/>
      <protection hidden="1"/>
    </xf>
    <xf numFmtId="172" fontId="11" fillId="5" borderId="84" xfId="12" applyNumberFormat="1" applyFont="1" applyFill="1" applyBorder="1" applyAlignment="1" applyProtection="1">
      <alignment horizontal="right"/>
      <protection hidden="1"/>
    </xf>
    <xf numFmtId="49" fontId="13" fillId="0" borderId="4" xfId="11" applyNumberFormat="1" applyFont="1" applyBorder="1" applyAlignment="1" applyProtection="1">
      <alignment horizontal="center"/>
      <protection hidden="1"/>
    </xf>
    <xf numFmtId="167" fontId="13" fillId="0" borderId="4" xfId="11" applyNumberFormat="1" applyFont="1" applyBorder="1" applyAlignment="1" applyProtection="1">
      <alignment horizontal="center"/>
      <protection hidden="1"/>
    </xf>
    <xf numFmtId="168" fontId="13" fillId="0" borderId="4" xfId="11" applyNumberFormat="1" applyFont="1" applyBorder="1" applyAlignment="1" applyProtection="1">
      <alignment horizontal="center"/>
      <protection hidden="1"/>
    </xf>
    <xf numFmtId="172" fontId="13" fillId="0" borderId="4" xfId="5" applyNumberFormat="1" applyFont="1" applyBorder="1"/>
    <xf numFmtId="172" fontId="11" fillId="0" borderId="19" xfId="5" applyNumberFormat="1" applyFont="1" applyFill="1" applyBorder="1" applyAlignment="1">
      <alignment horizontal="center" vertical="center" wrapText="1"/>
    </xf>
    <xf numFmtId="171" fontId="13" fillId="0" borderId="14" xfId="20" applyNumberFormat="1" applyFont="1" applyFill="1" applyBorder="1" applyAlignment="1" applyProtection="1">
      <alignment horizontal="center"/>
      <protection hidden="1"/>
    </xf>
    <xf numFmtId="172" fontId="46" fillId="8" borderId="2" xfId="12" applyNumberFormat="1" applyFont="1" applyFill="1" applyBorder="1" applyAlignment="1" applyProtection="1">
      <alignment horizontal="right"/>
      <protection hidden="1"/>
    </xf>
    <xf numFmtId="172" fontId="48" fillId="0" borderId="23" xfId="5" applyNumberFormat="1" applyFont="1" applyFill="1" applyBorder="1" applyAlignment="1">
      <alignment horizontal="center" vertical="top" wrapText="1"/>
    </xf>
    <xf numFmtId="172" fontId="40" fillId="0" borderId="15" xfId="5" applyNumberFormat="1" applyFont="1" applyFill="1" applyBorder="1" applyAlignment="1">
      <alignment horizontal="center" wrapText="1"/>
    </xf>
    <xf numFmtId="0" fontId="2" fillId="0" borderId="20" xfId="5" applyFont="1" applyBorder="1"/>
    <xf numFmtId="172" fontId="41" fillId="0" borderId="6" xfId="5" applyNumberFormat="1" applyFont="1" applyBorder="1" applyAlignment="1">
      <alignment horizontal="right"/>
    </xf>
    <xf numFmtId="167" fontId="13" fillId="0" borderId="6" xfId="15" applyNumberFormat="1" applyFont="1" applyFill="1" applyBorder="1" applyAlignment="1" applyProtection="1">
      <alignment horizontal="center"/>
      <protection hidden="1"/>
    </xf>
    <xf numFmtId="168" fontId="13" fillId="0" borderId="6" xfId="15" applyNumberFormat="1" applyFont="1" applyFill="1" applyBorder="1" applyAlignment="1" applyProtection="1">
      <alignment horizontal="center"/>
      <protection hidden="1"/>
    </xf>
    <xf numFmtId="0" fontId="14" fillId="0" borderId="20" xfId="6" applyFont="1" applyBorder="1" applyAlignment="1">
      <alignment wrapText="1"/>
    </xf>
    <xf numFmtId="49" fontId="14" fillId="0" borderId="0" xfId="18" applyNumberFormat="1" applyFont="1" applyBorder="1" applyAlignment="1">
      <alignment horizontal="center"/>
    </xf>
    <xf numFmtId="167" fontId="14" fillId="0" borderId="0" xfId="15" applyNumberFormat="1" applyFont="1" applyFill="1" applyBorder="1" applyAlignment="1" applyProtection="1">
      <alignment horizontal="center"/>
      <protection hidden="1"/>
    </xf>
    <xf numFmtId="168" fontId="14" fillId="0" borderId="0" xfId="15" applyNumberFormat="1" applyFont="1" applyFill="1" applyBorder="1" applyAlignment="1" applyProtection="1">
      <alignment horizontal="center"/>
      <protection hidden="1"/>
    </xf>
    <xf numFmtId="172" fontId="14" fillId="0" borderId="0" xfId="8" applyNumberFormat="1" applyFont="1" applyFill="1" applyBorder="1" applyAlignment="1" applyProtection="1">
      <alignment horizontal="right"/>
      <protection hidden="1"/>
    </xf>
    <xf numFmtId="169" fontId="14" fillId="0" borderId="0" xfId="13" applyNumberFormat="1" applyFont="1" applyFill="1" applyBorder="1" applyAlignment="1" applyProtection="1">
      <alignment horizontal="center"/>
      <protection hidden="1"/>
    </xf>
    <xf numFmtId="165" fontId="14" fillId="0" borderId="6" xfId="11" applyNumberFormat="1" applyFont="1" applyFill="1" applyBorder="1" applyAlignment="1" applyProtection="1">
      <alignment horizontal="right"/>
      <protection hidden="1"/>
    </xf>
    <xf numFmtId="172" fontId="40" fillId="0" borderId="6" xfId="16" applyNumberFormat="1" applyFont="1" applyFill="1" applyBorder="1" applyAlignment="1">
      <alignment horizontal="right"/>
    </xf>
    <xf numFmtId="166" fontId="16" fillId="0" borderId="17" xfId="10" applyNumberFormat="1" applyFont="1" applyFill="1" applyBorder="1" applyAlignment="1" applyProtection="1">
      <alignment wrapText="1"/>
      <protection hidden="1"/>
    </xf>
    <xf numFmtId="49" fontId="14" fillId="0" borderId="15" xfId="10" applyNumberFormat="1" applyFont="1" applyFill="1" applyBorder="1" applyAlignment="1" applyProtection="1">
      <alignment horizontal="center" wrapText="1"/>
      <protection hidden="1"/>
    </xf>
    <xf numFmtId="171" fontId="14" fillId="0" borderId="15" xfId="0" applyNumberFormat="1" applyFont="1" applyBorder="1" applyAlignment="1" applyProtection="1">
      <alignment horizontal="center"/>
      <protection hidden="1"/>
    </xf>
    <xf numFmtId="49" fontId="13" fillId="0" borderId="0" xfId="2" applyNumberFormat="1" applyFont="1" applyBorder="1" applyAlignment="1">
      <alignment horizontal="center"/>
    </xf>
    <xf numFmtId="167" fontId="13" fillId="0" borderId="0" xfId="13" applyNumberFormat="1" applyFont="1" applyFill="1" applyBorder="1" applyAlignment="1" applyProtection="1">
      <alignment horizontal="center"/>
      <protection hidden="1"/>
    </xf>
    <xf numFmtId="169" fontId="13" fillId="0" borderId="0" xfId="13" applyNumberFormat="1" applyFont="1" applyFill="1" applyBorder="1" applyAlignment="1" applyProtection="1">
      <alignment horizontal="center"/>
      <protection hidden="1"/>
    </xf>
    <xf numFmtId="168" fontId="13" fillId="0" borderId="0" xfId="13" applyNumberFormat="1" applyFont="1" applyFill="1" applyBorder="1" applyAlignment="1" applyProtection="1">
      <alignment horizontal="center"/>
      <protection hidden="1"/>
    </xf>
    <xf numFmtId="172" fontId="13" fillId="0" borderId="0" xfId="12" applyNumberFormat="1" applyFont="1" applyFill="1" applyBorder="1" applyAlignment="1" applyProtection="1">
      <alignment horizontal="right"/>
      <protection hidden="1"/>
    </xf>
    <xf numFmtId="0" fontId="7" fillId="6" borderId="18" xfId="2" applyFont="1" applyFill="1" applyBorder="1" applyAlignment="1">
      <alignment wrapText="1"/>
    </xf>
    <xf numFmtId="172" fontId="7" fillId="0" borderId="19" xfId="12" applyNumberFormat="1" applyFont="1" applyFill="1" applyBorder="1" applyAlignment="1" applyProtection="1">
      <alignment horizontal="right"/>
      <protection hidden="1"/>
    </xf>
    <xf numFmtId="172" fontId="7" fillId="0" borderId="76" xfId="12" applyNumberFormat="1" applyFont="1" applyFill="1" applyBorder="1" applyAlignment="1" applyProtection="1">
      <alignment horizontal="right"/>
      <protection hidden="1"/>
    </xf>
    <xf numFmtId="0" fontId="49" fillId="0" borderId="0" xfId="5" applyFont="1"/>
    <xf numFmtId="0" fontId="13" fillId="6" borderId="20" xfId="2" applyFont="1" applyFill="1" applyBorder="1" applyAlignment="1">
      <alignment wrapText="1"/>
    </xf>
    <xf numFmtId="0" fontId="13" fillId="0" borderId="20" xfId="0" applyFont="1" applyBorder="1" applyAlignment="1">
      <alignment wrapText="1"/>
    </xf>
    <xf numFmtId="172" fontId="7" fillId="24" borderId="19" xfId="5" applyNumberFormat="1" applyFont="1" applyFill="1" applyBorder="1" applyAlignment="1">
      <alignment horizontal="center"/>
    </xf>
    <xf numFmtId="172" fontId="7" fillId="24" borderId="76" xfId="5" applyNumberFormat="1" applyFont="1" applyFill="1" applyBorder="1" applyAlignment="1">
      <alignment horizontal="center"/>
    </xf>
    <xf numFmtId="172" fontId="41" fillId="0" borderId="6" xfId="11" applyNumberFormat="1" applyFont="1" applyFill="1" applyBorder="1" applyAlignment="1" applyProtection="1">
      <alignment horizontal="right"/>
      <protection hidden="1"/>
    </xf>
    <xf numFmtId="0" fontId="16" fillId="0" borderId="5" xfId="16" applyFont="1" applyBorder="1"/>
    <xf numFmtId="49" fontId="16" fillId="0" borderId="6" xfId="16" applyNumberFormat="1" applyFont="1" applyBorder="1" applyAlignment="1">
      <alignment horizontal="center"/>
    </xf>
    <xf numFmtId="167" fontId="16" fillId="0" borderId="6" xfId="11" applyNumberFormat="1" applyFont="1" applyFill="1" applyBorder="1" applyAlignment="1" applyProtection="1">
      <alignment horizontal="center"/>
      <protection hidden="1"/>
    </xf>
    <xf numFmtId="169" fontId="16" fillId="0" borderId="6" xfId="11" applyNumberFormat="1" applyFont="1" applyFill="1" applyBorder="1" applyAlignment="1" applyProtection="1">
      <alignment horizontal="center"/>
      <protection hidden="1"/>
    </xf>
    <xf numFmtId="168" fontId="16" fillId="0" borderId="6" xfId="11" applyNumberFormat="1" applyFont="1" applyFill="1" applyBorder="1" applyAlignment="1" applyProtection="1">
      <alignment horizontal="center"/>
      <protection hidden="1"/>
    </xf>
    <xf numFmtId="0" fontId="16" fillId="0" borderId="6" xfId="16" applyFont="1" applyBorder="1" applyAlignment="1">
      <alignment horizontal="center"/>
    </xf>
    <xf numFmtId="172" fontId="16" fillId="0" borderId="6" xfId="11" applyNumberFormat="1" applyFont="1" applyFill="1" applyBorder="1" applyAlignment="1" applyProtection="1">
      <alignment horizontal="right"/>
      <protection hidden="1"/>
    </xf>
    <xf numFmtId="0" fontId="13" fillId="6" borderId="25" xfId="18" applyFont="1" applyFill="1" applyBorder="1" applyAlignment="1">
      <alignment wrapText="1"/>
    </xf>
    <xf numFmtId="0" fontId="13" fillId="0" borderId="88" xfId="6" applyFont="1" applyBorder="1" applyAlignment="1">
      <alignment wrapText="1"/>
    </xf>
    <xf numFmtId="49" fontId="11" fillId="25" borderId="4" xfId="11" applyNumberFormat="1" applyFont="1" applyFill="1" applyBorder="1" applyAlignment="1" applyProtection="1">
      <alignment horizontal="center" wrapText="1"/>
      <protection hidden="1"/>
    </xf>
    <xf numFmtId="167" fontId="11" fillId="25" borderId="4" xfId="11" applyNumberFormat="1" applyFont="1" applyFill="1" applyBorder="1" applyAlignment="1" applyProtection="1">
      <alignment horizontal="center"/>
      <protection hidden="1"/>
    </xf>
    <xf numFmtId="171" fontId="11" fillId="25" borderId="4" xfId="11" applyNumberFormat="1" applyFont="1" applyFill="1" applyBorder="1" applyAlignment="1" applyProtection="1">
      <alignment horizontal="center"/>
      <protection hidden="1"/>
    </xf>
    <xf numFmtId="168" fontId="11" fillId="25" borderId="4" xfId="11" applyNumberFormat="1" applyFont="1" applyFill="1" applyBorder="1" applyAlignment="1" applyProtection="1">
      <alignment horizontal="center"/>
      <protection hidden="1"/>
    </xf>
    <xf numFmtId="49" fontId="13" fillId="0" borderId="23" xfId="11" applyNumberFormat="1" applyFont="1" applyFill="1" applyBorder="1" applyAlignment="1" applyProtection="1">
      <alignment horizontal="center" wrapText="1"/>
      <protection hidden="1"/>
    </xf>
    <xf numFmtId="171" fontId="13" fillId="0" borderId="23" xfId="11" applyNumberFormat="1" applyFont="1" applyFill="1" applyBorder="1" applyAlignment="1" applyProtection="1">
      <alignment horizontal="center"/>
      <protection hidden="1"/>
    </xf>
    <xf numFmtId="49" fontId="13" fillId="0" borderId="12" xfId="11" applyNumberFormat="1" applyFont="1" applyFill="1" applyBorder="1" applyAlignment="1" applyProtection="1">
      <alignment horizontal="center" wrapText="1"/>
      <protection hidden="1"/>
    </xf>
    <xf numFmtId="171" fontId="13" fillId="0" borderId="12" xfId="11" applyNumberFormat="1" applyFont="1" applyFill="1" applyBorder="1" applyAlignment="1" applyProtection="1">
      <alignment horizontal="center"/>
      <protection hidden="1"/>
    </xf>
    <xf numFmtId="172" fontId="11" fillId="8" borderId="19" xfId="12" applyNumberFormat="1" applyFont="1" applyFill="1" applyBorder="1" applyAlignment="1" applyProtection="1">
      <alignment horizontal="right"/>
      <protection hidden="1"/>
    </xf>
    <xf numFmtId="0" fontId="11" fillId="8" borderId="89" xfId="6" applyFont="1" applyFill="1" applyBorder="1" applyAlignment="1">
      <alignment horizontal="left"/>
    </xf>
    <xf numFmtId="172" fontId="11" fillId="25" borderId="4" xfId="12" applyNumberFormat="1" applyFont="1" applyFill="1" applyBorder="1" applyAlignment="1" applyProtection="1">
      <alignment horizontal="right"/>
      <protection hidden="1"/>
    </xf>
    <xf numFmtId="0" fontId="13" fillId="0" borderId="59" xfId="6" applyFont="1" applyFill="1" applyBorder="1" applyAlignment="1">
      <alignment horizontal="left"/>
    </xf>
    <xf numFmtId="0" fontId="13" fillId="0" borderId="26" xfId="6" applyFont="1" applyFill="1" applyBorder="1" applyAlignment="1">
      <alignment horizontal="center"/>
    </xf>
    <xf numFmtId="172" fontId="13" fillId="0" borderId="23" xfId="12" applyNumberFormat="1" applyFont="1" applyFill="1" applyBorder="1" applyAlignment="1" applyProtection="1">
      <alignment horizontal="right"/>
      <protection hidden="1"/>
    </xf>
    <xf numFmtId="0" fontId="32" fillId="0" borderId="0" xfId="5" applyFont="1" applyFill="1"/>
    <xf numFmtId="0" fontId="13" fillId="0" borderId="60" xfId="6" applyFont="1" applyFill="1" applyBorder="1" applyAlignment="1">
      <alignment horizontal="left"/>
    </xf>
    <xf numFmtId="0" fontId="13" fillId="0" borderId="57" xfId="6" applyFont="1" applyFill="1" applyBorder="1" applyAlignment="1">
      <alignment horizontal="center"/>
    </xf>
    <xf numFmtId="172" fontId="13" fillId="0" borderId="12" xfId="12" applyNumberFormat="1" applyFont="1" applyFill="1" applyBorder="1" applyAlignment="1" applyProtection="1">
      <alignment horizontal="right"/>
      <protection hidden="1"/>
    </xf>
    <xf numFmtId="0" fontId="17" fillId="8" borderId="59" xfId="6" applyFont="1" applyFill="1" applyBorder="1" applyAlignment="1">
      <alignment horizontal="left"/>
    </xf>
    <xf numFmtId="49" fontId="17" fillId="25" borderId="23" xfId="11" applyNumberFormat="1" applyFont="1" applyFill="1" applyBorder="1" applyAlignment="1" applyProtection="1">
      <alignment horizontal="center" wrapText="1"/>
      <protection hidden="1"/>
    </xf>
    <xf numFmtId="167" fontId="17" fillId="25" borderId="23" xfId="11" applyNumberFormat="1" applyFont="1" applyFill="1" applyBorder="1" applyAlignment="1" applyProtection="1">
      <alignment horizontal="center"/>
      <protection hidden="1"/>
    </xf>
    <xf numFmtId="171" fontId="17" fillId="25" borderId="23" xfId="11" applyNumberFormat="1" applyFont="1" applyFill="1" applyBorder="1" applyAlignment="1" applyProtection="1">
      <alignment horizontal="center"/>
      <protection hidden="1"/>
    </xf>
    <xf numFmtId="0" fontId="17" fillId="25" borderId="26" xfId="6" applyFont="1" applyFill="1" applyBorder="1" applyAlignment="1">
      <alignment horizontal="center"/>
    </xf>
    <xf numFmtId="172" fontId="17" fillId="25" borderId="23" xfId="12" applyNumberFormat="1" applyFont="1" applyFill="1" applyBorder="1" applyAlignment="1" applyProtection="1">
      <alignment horizontal="right"/>
      <protection hidden="1"/>
    </xf>
    <xf numFmtId="0" fontId="50" fillId="0" borderId="0" xfId="5" applyFont="1"/>
    <xf numFmtId="0" fontId="17" fillId="8" borderId="60" xfId="6" applyFont="1" applyFill="1" applyBorder="1" applyAlignment="1">
      <alignment horizontal="left"/>
    </xf>
    <xf numFmtId="49" fontId="17" fillId="25" borderId="12" xfId="11" applyNumberFormat="1" applyFont="1" applyFill="1" applyBorder="1" applyAlignment="1" applyProtection="1">
      <alignment horizontal="center" wrapText="1"/>
      <protection hidden="1"/>
    </xf>
    <xf numFmtId="167" fontId="17" fillId="25" borderId="12" xfId="11" applyNumberFormat="1" applyFont="1" applyFill="1" applyBorder="1" applyAlignment="1" applyProtection="1">
      <alignment horizontal="center"/>
      <protection hidden="1"/>
    </xf>
    <xf numFmtId="171" fontId="17" fillId="25" borderId="12" xfId="11" applyNumberFormat="1" applyFont="1" applyFill="1" applyBorder="1" applyAlignment="1" applyProtection="1">
      <alignment horizontal="center"/>
      <protection hidden="1"/>
    </xf>
    <xf numFmtId="0" fontId="17" fillId="25" borderId="57" xfId="6" applyFont="1" applyFill="1" applyBorder="1" applyAlignment="1">
      <alignment horizontal="center"/>
    </xf>
    <xf numFmtId="168" fontId="11" fillId="25" borderId="42" xfId="11" applyNumberFormat="1" applyFont="1" applyFill="1" applyBorder="1" applyAlignment="1" applyProtection="1">
      <alignment horizontal="center"/>
      <protection hidden="1"/>
    </xf>
    <xf numFmtId="0" fontId="17" fillId="25" borderId="23" xfId="6" applyFont="1" applyFill="1" applyBorder="1" applyAlignment="1">
      <alignment horizontal="center"/>
    </xf>
    <xf numFmtId="0" fontId="17" fillId="25" borderId="12" xfId="6" applyFont="1" applyFill="1" applyBorder="1" applyAlignment="1">
      <alignment horizontal="center"/>
    </xf>
    <xf numFmtId="0" fontId="13" fillId="0" borderId="23" xfId="6" applyFont="1" applyFill="1" applyBorder="1" applyAlignment="1">
      <alignment horizontal="center"/>
    </xf>
    <xf numFmtId="0" fontId="13" fillId="0" borderId="12" xfId="6" applyFont="1" applyFill="1" applyBorder="1" applyAlignment="1">
      <alignment horizontal="center"/>
    </xf>
    <xf numFmtId="172" fontId="51" fillId="0" borderId="14" xfId="8" applyNumberFormat="1" applyFont="1" applyFill="1" applyBorder="1" applyAlignment="1" applyProtection="1">
      <alignment horizontal="right"/>
      <protection hidden="1"/>
    </xf>
    <xf numFmtId="172" fontId="52" fillId="0" borderId="6" xfId="11" applyNumberFormat="1" applyFont="1" applyFill="1" applyBorder="1" applyAlignment="1" applyProtection="1">
      <alignment horizontal="right"/>
      <protection hidden="1"/>
    </xf>
    <xf numFmtId="172" fontId="52" fillId="0" borderId="6" xfId="5" applyNumberFormat="1" applyFont="1" applyBorder="1" applyAlignment="1">
      <alignment horizontal="right"/>
    </xf>
    <xf numFmtId="172" fontId="52" fillId="9" borderId="6" xfId="10" applyNumberFormat="1" applyFont="1" applyFill="1" applyBorder="1" applyAlignment="1" applyProtection="1">
      <alignment horizontal="right"/>
      <protection hidden="1"/>
    </xf>
    <xf numFmtId="49" fontId="13" fillId="0" borderId="6" xfId="18" applyNumberFormat="1" applyFont="1" applyFill="1" applyBorder="1" applyAlignment="1">
      <alignment horizontal="center"/>
    </xf>
    <xf numFmtId="49" fontId="11" fillId="0" borderId="23" xfId="10" applyNumberFormat="1" applyFont="1" applyFill="1" applyBorder="1" applyAlignment="1" applyProtection="1">
      <alignment horizontal="center" wrapText="1"/>
      <protection hidden="1"/>
    </xf>
    <xf numFmtId="49" fontId="11" fillId="0" borderId="23" xfId="12" applyNumberFormat="1" applyFont="1" applyFill="1" applyBorder="1" applyAlignment="1" applyProtection="1">
      <alignment horizontal="center"/>
      <protection hidden="1"/>
    </xf>
    <xf numFmtId="172" fontId="7" fillId="8" borderId="19" xfId="12" applyNumberFormat="1" applyFont="1" applyFill="1" applyBorder="1" applyAlignment="1" applyProtection="1">
      <alignment horizontal="right"/>
      <protection hidden="1"/>
    </xf>
    <xf numFmtId="172" fontId="7" fillId="8" borderId="76" xfId="12" applyNumberFormat="1" applyFont="1" applyFill="1" applyBorder="1" applyAlignment="1" applyProtection="1">
      <alignment horizontal="right"/>
      <protection hidden="1"/>
    </xf>
    <xf numFmtId="172" fontId="52" fillId="0" borderId="10" xfId="11" applyNumberFormat="1" applyFont="1" applyFill="1" applyBorder="1" applyAlignment="1" applyProtection="1">
      <alignment horizontal="right"/>
      <protection hidden="1"/>
    </xf>
    <xf numFmtId="49" fontId="11" fillId="7" borderId="82" xfId="12" applyNumberFormat="1" applyFont="1" applyFill="1" applyBorder="1" applyAlignment="1" applyProtection="1">
      <alignment horizontal="left" wrapText="1"/>
      <protection hidden="1"/>
    </xf>
    <xf numFmtId="49" fontId="11" fillId="7" borderId="90" xfId="12" applyNumberFormat="1" applyFont="1" applyFill="1" applyBorder="1" applyAlignment="1" applyProtection="1">
      <alignment horizontal="center"/>
      <protection hidden="1"/>
    </xf>
    <xf numFmtId="172" fontId="11" fillId="7" borderId="91" xfId="12" applyNumberFormat="1" applyFont="1" applyFill="1" applyBorder="1" applyAlignment="1" applyProtection="1">
      <alignment horizontal="right"/>
      <protection hidden="1"/>
    </xf>
    <xf numFmtId="0" fontId="13" fillId="0" borderId="22" xfId="6" applyFont="1" applyBorder="1" applyAlignment="1">
      <alignment wrapText="1"/>
    </xf>
    <xf numFmtId="49" fontId="13" fillId="0" borderId="23" xfId="21" applyNumberFormat="1" applyFont="1" applyBorder="1" applyAlignment="1">
      <alignment horizontal="center"/>
    </xf>
    <xf numFmtId="167" fontId="13" fillId="0" borderId="23" xfId="22" applyNumberFormat="1" applyFont="1" applyFill="1" applyBorder="1" applyAlignment="1" applyProtection="1">
      <alignment horizontal="center"/>
      <protection hidden="1"/>
    </xf>
    <xf numFmtId="49" fontId="13" fillId="0" borderId="23" xfId="22" applyNumberFormat="1" applyFont="1" applyFill="1" applyBorder="1" applyAlignment="1" applyProtection="1">
      <alignment horizontal="center"/>
      <protection hidden="1"/>
    </xf>
    <xf numFmtId="168" fontId="13" fillId="0" borderId="23" xfId="22" applyNumberFormat="1" applyFont="1" applyFill="1" applyBorder="1" applyAlignment="1" applyProtection="1">
      <alignment horizontal="center"/>
      <protection hidden="1"/>
    </xf>
    <xf numFmtId="0" fontId="13" fillId="0" borderId="23" xfId="21" applyFont="1" applyBorder="1" applyAlignment="1">
      <alignment horizontal="center"/>
    </xf>
    <xf numFmtId="49" fontId="11" fillId="7" borderId="18" xfId="12" applyNumberFormat="1" applyFont="1" applyFill="1" applyBorder="1" applyAlignment="1" applyProtection="1">
      <alignment horizontal="left" wrapText="1"/>
      <protection hidden="1"/>
    </xf>
    <xf numFmtId="49" fontId="11" fillId="7" borderId="19" xfId="12" applyNumberFormat="1" applyFont="1" applyFill="1" applyBorder="1" applyAlignment="1" applyProtection="1">
      <alignment horizontal="center"/>
      <protection hidden="1"/>
    </xf>
    <xf numFmtId="172" fontId="11" fillId="7" borderId="19" xfId="12" applyNumberFormat="1" applyFont="1" applyFill="1" applyBorder="1" applyAlignment="1" applyProtection="1">
      <alignment horizontal="right"/>
      <protection hidden="1"/>
    </xf>
    <xf numFmtId="0" fontId="7" fillId="17" borderId="41" xfId="6" applyFont="1" applyFill="1" applyBorder="1" applyAlignment="1">
      <alignment wrapText="1"/>
    </xf>
    <xf numFmtId="165" fontId="7" fillId="17" borderId="2" xfId="12" applyNumberFormat="1" applyFont="1" applyFill="1" applyBorder="1" applyAlignment="1" applyProtection="1">
      <alignment horizontal="right"/>
      <protection hidden="1"/>
    </xf>
    <xf numFmtId="165" fontId="11" fillId="0" borderId="4" xfId="11" applyNumberFormat="1" applyFont="1" applyFill="1" applyBorder="1" applyAlignment="1" applyProtection="1">
      <alignment horizontal="right"/>
      <protection hidden="1"/>
    </xf>
    <xf numFmtId="165" fontId="17" fillId="0" borderId="6" xfId="11" applyNumberFormat="1" applyFont="1" applyFill="1" applyBorder="1" applyAlignment="1" applyProtection="1">
      <alignment horizontal="right"/>
      <protection hidden="1"/>
    </xf>
    <xf numFmtId="165" fontId="11" fillId="0" borderId="6" xfId="11" applyNumberFormat="1" applyFont="1" applyFill="1" applyBorder="1" applyAlignment="1" applyProtection="1">
      <alignment horizontal="right"/>
      <protection hidden="1"/>
    </xf>
    <xf numFmtId="169" fontId="13" fillId="10" borderId="6" xfId="12" applyNumberFormat="1" applyFont="1" applyFill="1" applyBorder="1" applyAlignment="1" applyProtection="1">
      <alignment horizontal="center"/>
      <protection hidden="1"/>
    </xf>
    <xf numFmtId="49" fontId="14" fillId="0" borderId="23" xfId="16" applyNumberFormat="1" applyFont="1" applyBorder="1" applyAlignment="1">
      <alignment horizontal="center"/>
    </xf>
    <xf numFmtId="167" fontId="14" fillId="0" borderId="23" xfId="11" applyNumberFormat="1" applyFont="1" applyFill="1" applyBorder="1" applyAlignment="1" applyProtection="1">
      <alignment horizontal="center"/>
      <protection hidden="1"/>
    </xf>
    <xf numFmtId="171" fontId="14" fillId="0" borderId="23" xfId="11" applyNumberFormat="1" applyFont="1" applyFill="1" applyBorder="1" applyAlignment="1" applyProtection="1">
      <alignment horizontal="center"/>
      <protection hidden="1"/>
    </xf>
    <xf numFmtId="168" fontId="14" fillId="0" borderId="23" xfId="11" applyNumberFormat="1" applyFont="1" applyFill="1" applyBorder="1" applyAlignment="1" applyProtection="1">
      <alignment horizontal="center"/>
      <protection hidden="1"/>
    </xf>
    <xf numFmtId="0" fontId="14" fillId="0" borderId="23" xfId="16" applyFont="1" applyBorder="1" applyAlignment="1">
      <alignment horizontal="center"/>
    </xf>
    <xf numFmtId="171" fontId="14" fillId="0" borderId="12" xfId="11" applyNumberFormat="1" applyFont="1" applyFill="1" applyBorder="1" applyAlignment="1" applyProtection="1">
      <alignment horizontal="center"/>
      <protection hidden="1"/>
    </xf>
    <xf numFmtId="165" fontId="14" fillId="9" borderId="14" xfId="10" applyNumberFormat="1" applyFont="1" applyFill="1" applyBorder="1" applyAlignment="1" applyProtection="1">
      <alignment horizontal="right"/>
      <protection hidden="1"/>
    </xf>
    <xf numFmtId="169" fontId="11" fillId="10" borderId="23" xfId="12" applyNumberFormat="1" applyFont="1" applyFill="1" applyBorder="1" applyAlignment="1" applyProtection="1">
      <alignment horizontal="center"/>
      <protection hidden="1"/>
    </xf>
    <xf numFmtId="172" fontId="52" fillId="0" borderId="6" xfId="12" applyNumberFormat="1" applyFont="1" applyFill="1" applyBorder="1" applyAlignment="1" applyProtection="1">
      <alignment horizontal="right"/>
      <protection hidden="1"/>
    </xf>
    <xf numFmtId="172" fontId="52" fillId="0" borderId="14" xfId="12" applyNumberFormat="1" applyFont="1" applyFill="1" applyBorder="1" applyAlignment="1" applyProtection="1">
      <alignment horizontal="right"/>
      <protection hidden="1"/>
    </xf>
    <xf numFmtId="172" fontId="46" fillId="8" borderId="19" xfId="12" applyNumberFormat="1" applyFont="1" applyFill="1" applyBorder="1" applyAlignment="1" applyProtection="1">
      <alignment horizontal="right"/>
      <protection hidden="1"/>
    </xf>
    <xf numFmtId="172" fontId="39" fillId="0" borderId="6" xfId="10" applyNumberFormat="1" applyFont="1" applyFill="1" applyBorder="1" applyAlignment="1" applyProtection="1">
      <alignment horizontal="right"/>
      <protection hidden="1"/>
    </xf>
    <xf numFmtId="172" fontId="13" fillId="0" borderId="15" xfId="5" applyNumberFormat="1" applyFont="1" applyBorder="1"/>
    <xf numFmtId="49" fontId="13" fillId="0" borderId="12" xfId="9" applyNumberFormat="1" applyFont="1" applyFill="1" applyBorder="1" applyAlignment="1" applyProtection="1">
      <alignment horizontal="center" wrapText="1"/>
      <protection hidden="1"/>
    </xf>
    <xf numFmtId="0" fontId="13" fillId="0" borderId="22" xfId="0" applyFont="1" applyBorder="1"/>
    <xf numFmtId="49" fontId="13" fillId="0" borderId="23" xfId="16" applyNumberFormat="1" applyFont="1" applyBorder="1" applyAlignment="1">
      <alignment horizontal="center"/>
    </xf>
    <xf numFmtId="167" fontId="14" fillId="4" borderId="10" xfId="13" applyNumberFormat="1" applyFont="1" applyFill="1" applyBorder="1" applyAlignment="1" applyProtection="1">
      <alignment horizontal="center"/>
      <protection hidden="1"/>
    </xf>
    <xf numFmtId="49" fontId="14" fillId="4" borderId="10" xfId="13" applyNumberFormat="1" applyFont="1" applyFill="1" applyBorder="1" applyAlignment="1" applyProtection="1">
      <alignment horizontal="center"/>
      <protection hidden="1"/>
    </xf>
    <xf numFmtId="168" fontId="13" fillId="4" borderId="23" xfId="11" applyNumberFormat="1" applyFont="1" applyFill="1" applyBorder="1" applyAlignment="1" applyProtection="1">
      <alignment horizontal="center"/>
      <protection hidden="1"/>
    </xf>
    <xf numFmtId="172" fontId="13" fillId="4" borderId="23" xfId="11" applyNumberFormat="1" applyFont="1" applyFill="1" applyBorder="1" applyAlignment="1" applyProtection="1">
      <alignment horizontal="right"/>
      <protection hidden="1"/>
    </xf>
    <xf numFmtId="167" fontId="33" fillId="4" borderId="6" xfId="13" applyNumberFormat="1" applyFont="1" applyFill="1" applyBorder="1" applyAlignment="1" applyProtection="1">
      <alignment horizontal="center"/>
      <protection hidden="1"/>
    </xf>
    <xf numFmtId="49" fontId="33" fillId="4" borderId="6" xfId="13" applyNumberFormat="1" applyFont="1" applyFill="1" applyBorder="1" applyAlignment="1" applyProtection="1">
      <alignment horizontal="center"/>
      <protection hidden="1"/>
    </xf>
    <xf numFmtId="0" fontId="11" fillId="19" borderId="11" xfId="7" applyFont="1" applyFill="1" applyBorder="1" applyAlignment="1">
      <alignment wrapText="1"/>
    </xf>
    <xf numFmtId="49" fontId="11" fillId="19" borderId="12" xfId="7" applyNumberFormat="1" applyFont="1" applyFill="1" applyBorder="1" applyAlignment="1">
      <alignment horizontal="center"/>
    </xf>
    <xf numFmtId="167" fontId="11" fillId="19" borderId="12" xfId="13" applyNumberFormat="1" applyFont="1" applyFill="1" applyBorder="1" applyAlignment="1" applyProtection="1">
      <alignment horizontal="center"/>
      <protection hidden="1"/>
    </xf>
    <xf numFmtId="49" fontId="11" fillId="19" borderId="12" xfId="13" applyNumberFormat="1" applyFont="1" applyFill="1" applyBorder="1" applyAlignment="1" applyProtection="1">
      <alignment horizontal="center"/>
      <protection hidden="1"/>
    </xf>
    <xf numFmtId="168" fontId="11" fillId="19" borderId="12" xfId="13" applyNumberFormat="1" applyFont="1" applyFill="1" applyBorder="1" applyAlignment="1" applyProtection="1">
      <alignment horizontal="center"/>
      <protection hidden="1"/>
    </xf>
    <xf numFmtId="0" fontId="11" fillId="19" borderId="12" xfId="7" applyFont="1" applyFill="1" applyBorder="1" applyAlignment="1">
      <alignment horizontal="center"/>
    </xf>
    <xf numFmtId="172" fontId="11" fillId="19" borderId="68" xfId="7" applyNumberFormat="1" applyFont="1" applyFill="1" applyBorder="1" applyAlignment="1"/>
    <xf numFmtId="167" fontId="13" fillId="4" borderId="15" xfId="13" applyNumberFormat="1" applyFont="1" applyFill="1" applyBorder="1" applyAlignment="1" applyProtection="1">
      <alignment horizontal="center"/>
      <protection hidden="1"/>
    </xf>
    <xf numFmtId="49" fontId="13" fillId="4" borderId="15" xfId="13" applyNumberFormat="1" applyFont="1" applyFill="1" applyBorder="1" applyAlignment="1" applyProtection="1">
      <alignment horizontal="center"/>
      <protection hidden="1"/>
    </xf>
    <xf numFmtId="172" fontId="39" fillId="4" borderId="6" xfId="7" applyNumberFormat="1" applyFont="1" applyFill="1" applyBorder="1" applyAlignment="1"/>
    <xf numFmtId="172" fontId="11" fillId="25" borderId="7" xfId="12" applyNumberFormat="1" applyFont="1" applyFill="1" applyBorder="1" applyAlignment="1" applyProtection="1">
      <alignment horizontal="right"/>
      <protection hidden="1"/>
    </xf>
    <xf numFmtId="172" fontId="17" fillId="25" borderId="93" xfId="12" applyNumberFormat="1" applyFont="1" applyFill="1" applyBorder="1" applyAlignment="1" applyProtection="1">
      <alignment horizontal="right"/>
      <protection hidden="1"/>
    </xf>
    <xf numFmtId="172" fontId="17" fillId="25" borderId="12" xfId="12" applyNumberFormat="1" applyFont="1" applyFill="1" applyBorder="1" applyAlignment="1" applyProtection="1">
      <alignment horizontal="right"/>
      <protection hidden="1"/>
    </xf>
    <xf numFmtId="172" fontId="17" fillId="25" borderId="13" xfId="12" applyNumberFormat="1" applyFont="1" applyFill="1" applyBorder="1" applyAlignment="1" applyProtection="1">
      <alignment horizontal="right"/>
      <protection hidden="1"/>
    </xf>
    <xf numFmtId="168" fontId="11" fillId="0" borderId="42" xfId="11" applyNumberFormat="1" applyFont="1" applyFill="1" applyBorder="1" applyAlignment="1" applyProtection="1">
      <alignment horizontal="center"/>
      <protection hidden="1"/>
    </xf>
    <xf numFmtId="172" fontId="13" fillId="0" borderId="93" xfId="12" applyNumberFormat="1" applyFont="1" applyFill="1" applyBorder="1" applyAlignment="1" applyProtection="1">
      <alignment horizontal="right"/>
      <protection hidden="1"/>
    </xf>
    <xf numFmtId="172" fontId="13" fillId="0" borderId="13" xfId="12" applyNumberFormat="1" applyFont="1" applyFill="1" applyBorder="1" applyAlignment="1" applyProtection="1">
      <alignment horizontal="right"/>
      <protection hidden="1"/>
    </xf>
    <xf numFmtId="172" fontId="53" fillId="0" borderId="4" xfId="11" applyNumberFormat="1" applyFont="1" applyFill="1" applyBorder="1" applyAlignment="1" applyProtection="1">
      <alignment horizontal="right"/>
      <protection hidden="1"/>
    </xf>
    <xf numFmtId="172" fontId="53" fillId="0" borderId="7" xfId="11" applyNumberFormat="1" applyFont="1" applyFill="1" applyBorder="1" applyAlignment="1" applyProtection="1">
      <alignment horizontal="right"/>
      <protection hidden="1"/>
    </xf>
    <xf numFmtId="172" fontId="52" fillId="0" borderId="23" xfId="12" applyNumberFormat="1" applyFont="1" applyFill="1" applyBorder="1" applyAlignment="1" applyProtection="1">
      <alignment horizontal="right"/>
      <protection hidden="1"/>
    </xf>
    <xf numFmtId="172" fontId="52" fillId="0" borderId="12" xfId="12" applyNumberFormat="1" applyFont="1" applyFill="1" applyBorder="1" applyAlignment="1" applyProtection="1">
      <alignment horizontal="right"/>
      <protection hidden="1"/>
    </xf>
    <xf numFmtId="0" fontId="26" fillId="0" borderId="0" xfId="23" applyFont="1" applyAlignment="1">
      <alignment horizontal="right"/>
    </xf>
    <xf numFmtId="0" fontId="16" fillId="0" borderId="0" xfId="23" applyFont="1" applyAlignment="1">
      <alignment horizontal="right"/>
    </xf>
    <xf numFmtId="0" fontId="24" fillId="0" borderId="0" xfId="5" applyFont="1" applyBorder="1" applyAlignment="1">
      <alignment horizontal="center"/>
    </xf>
    <xf numFmtId="0" fontId="14" fillId="0" borderId="6" xfId="16" applyFont="1" applyFill="1" applyBorder="1" applyAlignment="1">
      <alignment horizontal="center"/>
    </xf>
    <xf numFmtId="0" fontId="13" fillId="0" borderId="6" xfId="16" applyFont="1" applyFill="1" applyBorder="1" applyAlignment="1">
      <alignment horizontal="center"/>
    </xf>
    <xf numFmtId="0" fontId="24" fillId="0" borderId="0" xfId="5" applyFont="1" applyBorder="1" applyAlignment="1">
      <alignment horizontal="center" wrapText="1"/>
    </xf>
    <xf numFmtId="0" fontId="24" fillId="0" borderId="20" xfId="5" applyFont="1" applyBorder="1" applyAlignment="1">
      <alignment horizontal="center" wrapText="1"/>
    </xf>
    <xf numFmtId="172" fontId="11" fillId="0" borderId="81" xfId="5" applyNumberFormat="1" applyFont="1" applyFill="1" applyBorder="1" applyAlignment="1">
      <alignment horizontal="center" vertical="center" wrapText="1"/>
    </xf>
    <xf numFmtId="3" fontId="4" fillId="0" borderId="76" xfId="11" applyNumberFormat="1" applyFont="1" applyFill="1" applyBorder="1" applyAlignment="1" applyProtection="1">
      <alignment horizontal="center"/>
      <protection hidden="1"/>
    </xf>
    <xf numFmtId="172" fontId="6" fillId="2" borderId="93" xfId="5" applyNumberFormat="1" applyFont="1" applyFill="1" applyBorder="1" applyAlignment="1">
      <alignment horizontal="center"/>
    </xf>
    <xf numFmtId="172" fontId="7" fillId="0" borderId="93" xfId="16" applyNumberFormat="1" applyFont="1" applyFill="1" applyBorder="1" applyAlignment="1">
      <alignment horizontal="center"/>
    </xf>
    <xf numFmtId="172" fontId="8" fillId="0" borderId="8" xfId="16" applyNumberFormat="1" applyFont="1" applyFill="1" applyBorder="1" applyAlignment="1">
      <alignment horizontal="center"/>
    </xf>
    <xf numFmtId="172" fontId="7" fillId="0" borderId="8" xfId="16" applyNumberFormat="1" applyFont="1" applyFill="1" applyBorder="1" applyAlignment="1">
      <alignment horizontal="center"/>
    </xf>
    <xf numFmtId="172" fontId="8" fillId="0" borderId="8" xfId="8" applyNumberFormat="1" applyFont="1" applyFill="1" applyBorder="1" applyAlignment="1" applyProtection="1">
      <alignment horizontal="center"/>
      <protection hidden="1"/>
    </xf>
    <xf numFmtId="172" fontId="8" fillId="0" borderId="94" xfId="5" applyNumberFormat="1" applyFont="1" applyBorder="1"/>
    <xf numFmtId="172" fontId="6" fillId="2" borderId="76" xfId="5" applyNumberFormat="1" applyFont="1" applyFill="1" applyBorder="1" applyAlignment="1">
      <alignment horizontal="center"/>
    </xf>
    <xf numFmtId="172" fontId="7" fillId="0" borderId="7" xfId="5" applyNumberFormat="1" applyFont="1" applyBorder="1" applyAlignment="1">
      <alignment horizontal="center"/>
    </xf>
    <xf numFmtId="172" fontId="7" fillId="0" borderId="93" xfId="5" applyNumberFormat="1" applyFont="1" applyBorder="1" applyAlignment="1">
      <alignment horizontal="center"/>
    </xf>
    <xf numFmtId="172" fontId="7" fillId="0" borderId="8" xfId="5" applyNumberFormat="1" applyFont="1" applyBorder="1" applyAlignment="1">
      <alignment horizontal="center"/>
    </xf>
    <xf numFmtId="172" fontId="7" fillId="0" borderId="94" xfId="5" applyNumberFormat="1" applyFont="1" applyBorder="1" applyAlignment="1">
      <alignment horizontal="center"/>
    </xf>
    <xf numFmtId="172" fontId="7" fillId="3" borderId="81" xfId="5" applyNumberFormat="1" applyFont="1" applyFill="1" applyBorder="1" applyAlignment="1">
      <alignment horizontal="center"/>
    </xf>
    <xf numFmtId="172" fontId="6" fillId="2" borderId="7" xfId="5" applyNumberFormat="1" applyFont="1" applyFill="1" applyBorder="1" applyAlignment="1">
      <alignment horizontal="center"/>
    </xf>
    <xf numFmtId="172" fontId="9" fillId="0" borderId="8" xfId="5" applyNumberFormat="1" applyFont="1" applyBorder="1"/>
    <xf numFmtId="172" fontId="9" fillId="0" borderId="21" xfId="5" applyNumberFormat="1" applyFont="1" applyBorder="1"/>
    <xf numFmtId="172" fontId="2" fillId="0" borderId="95" xfId="5" applyNumberFormat="1" applyFont="1" applyBorder="1"/>
    <xf numFmtId="3" fontId="4" fillId="0" borderId="81" xfId="11" applyNumberFormat="1" applyFont="1" applyFill="1" applyBorder="1" applyAlignment="1" applyProtection="1">
      <alignment horizontal="center"/>
      <protection hidden="1"/>
    </xf>
    <xf numFmtId="172" fontId="6" fillId="0" borderId="7" xfId="5" applyNumberFormat="1" applyFont="1" applyBorder="1" applyAlignment="1">
      <alignment horizontal="center"/>
    </xf>
    <xf numFmtId="172" fontId="7" fillId="0" borderId="8" xfId="5" applyNumberFormat="1" applyFont="1" applyBorder="1"/>
    <xf numFmtId="172" fontId="46" fillId="0" borderId="21" xfId="5" applyNumberFormat="1" applyFont="1" applyBorder="1"/>
    <xf numFmtId="172" fontId="6" fillId="0" borderId="76" xfId="11" applyNumberFormat="1" applyFont="1" applyFill="1" applyBorder="1" applyAlignment="1" applyProtection="1">
      <alignment horizontal="right"/>
      <protection hidden="1"/>
    </xf>
    <xf numFmtId="172" fontId="11" fillId="2" borderId="13" xfId="11" applyNumberFormat="1" applyFont="1" applyFill="1" applyBorder="1" applyAlignment="1" applyProtection="1">
      <alignment horizontal="right"/>
      <protection hidden="1"/>
    </xf>
    <xf numFmtId="172" fontId="11" fillId="2" borderId="81" xfId="11" applyNumberFormat="1" applyFont="1" applyFill="1" applyBorder="1" applyAlignment="1" applyProtection="1">
      <alignment horizontal="right"/>
      <protection hidden="1"/>
    </xf>
    <xf numFmtId="172" fontId="11" fillId="0" borderId="7" xfId="14" applyNumberFormat="1" applyFont="1" applyFill="1" applyBorder="1" applyAlignment="1" applyProtection="1">
      <alignment horizontal="right"/>
      <protection hidden="1"/>
    </xf>
    <xf numFmtId="172" fontId="13" fillId="0" borderId="8" xfId="11" applyNumberFormat="1" applyFont="1" applyFill="1" applyBorder="1" applyAlignment="1" applyProtection="1">
      <alignment horizontal="right"/>
      <protection hidden="1"/>
    </xf>
    <xf numFmtId="172" fontId="14" fillId="0" borderId="8" xfId="5" applyNumberFormat="1" applyFont="1" applyBorder="1"/>
    <xf numFmtId="172" fontId="13" fillId="0" borderId="8" xfId="5" applyNumberFormat="1" applyFont="1" applyBorder="1"/>
    <xf numFmtId="172" fontId="14" fillId="0" borderId="21" xfId="11" applyNumberFormat="1" applyFont="1" applyFill="1" applyBorder="1" applyAlignment="1" applyProtection="1">
      <alignment horizontal="right"/>
      <protection hidden="1"/>
    </xf>
    <xf numFmtId="172" fontId="11" fillId="3" borderId="96" xfId="11" applyNumberFormat="1" applyFont="1" applyFill="1" applyBorder="1" applyAlignment="1" applyProtection="1">
      <alignment horizontal="right"/>
      <protection hidden="1"/>
    </xf>
    <xf numFmtId="172" fontId="11" fillId="4" borderId="7" xfId="11" applyNumberFormat="1" applyFont="1" applyFill="1" applyBorder="1" applyAlignment="1" applyProtection="1">
      <alignment horizontal="right"/>
      <protection hidden="1"/>
    </xf>
    <xf numFmtId="172" fontId="13" fillId="4" borderId="8" xfId="11" applyNumberFormat="1" applyFont="1" applyFill="1" applyBorder="1" applyAlignment="1" applyProtection="1">
      <alignment horizontal="right"/>
      <protection hidden="1"/>
    </xf>
    <xf numFmtId="172" fontId="13" fillId="0" borderId="21" xfId="11" applyNumberFormat="1" applyFont="1" applyFill="1" applyBorder="1" applyAlignment="1" applyProtection="1">
      <alignment horizontal="right"/>
      <protection hidden="1"/>
    </xf>
    <xf numFmtId="172" fontId="11" fillId="2" borderId="96" xfId="11" applyNumberFormat="1" applyFont="1" applyFill="1" applyBorder="1" applyAlignment="1" applyProtection="1">
      <alignment horizontal="right"/>
      <protection hidden="1"/>
    </xf>
    <xf numFmtId="172" fontId="11" fillId="0" borderId="8" xfId="5" applyNumberFormat="1" applyFont="1" applyBorder="1" applyAlignment="1">
      <alignment horizontal="right"/>
    </xf>
    <xf numFmtId="172" fontId="11" fillId="0" borderId="94" xfId="5" applyNumberFormat="1" applyFont="1" applyBorder="1" applyAlignment="1">
      <alignment horizontal="right"/>
    </xf>
    <xf numFmtId="172" fontId="11" fillId="11" borderId="76" xfId="11" applyNumberFormat="1" applyFont="1" applyFill="1" applyBorder="1" applyAlignment="1" applyProtection="1">
      <alignment horizontal="right"/>
      <protection hidden="1"/>
    </xf>
    <xf numFmtId="172" fontId="13" fillId="0" borderId="13" xfId="5" applyNumberFormat="1" applyFont="1" applyBorder="1" applyAlignment="1">
      <alignment horizontal="right"/>
    </xf>
    <xf numFmtId="172" fontId="11" fillId="11" borderId="81" xfId="5" applyNumberFormat="1" applyFont="1" applyFill="1" applyBorder="1" applyAlignment="1">
      <alignment horizontal="right"/>
    </xf>
    <xf numFmtId="172" fontId="13" fillId="0" borderId="7" xfId="5" applyNumberFormat="1" applyFont="1" applyBorder="1" applyAlignment="1">
      <alignment horizontal="right"/>
    </xf>
    <xf numFmtId="172" fontId="13" fillId="0" borderId="8" xfId="5" applyNumberFormat="1" applyFont="1" applyBorder="1" applyAlignment="1">
      <alignment horizontal="right"/>
    </xf>
    <xf numFmtId="172" fontId="13" fillId="0" borderId="93" xfId="5" applyNumberFormat="1" applyFont="1" applyFill="1" applyBorder="1" applyAlignment="1">
      <alignment horizontal="right"/>
    </xf>
    <xf numFmtId="172" fontId="13" fillId="0" borderId="94" xfId="5" applyNumberFormat="1" applyFont="1" applyBorder="1" applyAlignment="1">
      <alignment horizontal="right"/>
    </xf>
    <xf numFmtId="172" fontId="52" fillId="0" borderId="8" xfId="5" applyNumberFormat="1" applyFont="1" applyBorder="1" applyAlignment="1">
      <alignment horizontal="right"/>
    </xf>
    <xf numFmtId="172" fontId="13" fillId="0" borderId="13" xfId="5" applyNumberFormat="1" applyFont="1" applyFill="1" applyBorder="1" applyAlignment="1">
      <alignment horizontal="right"/>
    </xf>
    <xf numFmtId="172" fontId="11" fillId="0" borderId="21" xfId="5" applyNumberFormat="1" applyFont="1" applyBorder="1" applyAlignment="1">
      <alignment horizontal="right"/>
    </xf>
    <xf numFmtId="172" fontId="11" fillId="22" borderId="76" xfId="5" applyNumberFormat="1" applyFont="1" applyFill="1" applyBorder="1" applyAlignment="1">
      <alignment horizontal="right"/>
    </xf>
    <xf numFmtId="172" fontId="11" fillId="11" borderId="96" xfId="12" applyNumberFormat="1" applyFont="1" applyFill="1" applyBorder="1" applyAlignment="1" applyProtection="1">
      <alignment horizontal="right"/>
      <protection hidden="1"/>
    </xf>
    <xf numFmtId="172" fontId="13" fillId="0" borderId="8" xfId="8" applyNumberFormat="1" applyFont="1" applyFill="1" applyBorder="1" applyAlignment="1" applyProtection="1">
      <alignment horizontal="right"/>
      <protection hidden="1"/>
    </xf>
    <xf numFmtId="172" fontId="13" fillId="0" borderId="93" xfId="11" applyNumberFormat="1" applyFont="1" applyFill="1" applyBorder="1" applyAlignment="1" applyProtection="1">
      <alignment horizontal="right"/>
      <protection hidden="1"/>
    </xf>
    <xf numFmtId="172" fontId="13" fillId="9" borderId="8" xfId="5" applyNumberFormat="1" applyFont="1" applyFill="1" applyBorder="1" applyAlignment="1">
      <alignment horizontal="right"/>
    </xf>
    <xf numFmtId="172" fontId="14" fillId="0" borderId="94" xfId="5" applyNumberFormat="1" applyFont="1" applyBorder="1" applyAlignment="1">
      <alignment horizontal="right"/>
    </xf>
    <xf numFmtId="172" fontId="11" fillId="11" borderId="81" xfId="12" applyNumberFormat="1" applyFont="1" applyFill="1" applyBorder="1" applyAlignment="1" applyProtection="1">
      <alignment horizontal="right"/>
      <protection hidden="1"/>
    </xf>
    <xf numFmtId="172" fontId="13" fillId="0" borderId="7" xfId="12" applyNumberFormat="1" applyFont="1" applyFill="1" applyBorder="1" applyAlignment="1" applyProtection="1">
      <alignment horizontal="right"/>
      <protection hidden="1"/>
    </xf>
    <xf numFmtId="172" fontId="13" fillId="0" borderId="8" xfId="12" applyNumberFormat="1" applyFont="1" applyFill="1" applyBorder="1" applyAlignment="1" applyProtection="1">
      <alignment horizontal="right"/>
      <protection hidden="1"/>
    </xf>
    <xf numFmtId="172" fontId="52" fillId="0" borderId="8" xfId="12" applyNumberFormat="1" applyFont="1" applyFill="1" applyBorder="1" applyAlignment="1" applyProtection="1">
      <alignment horizontal="right"/>
      <protection hidden="1"/>
    </xf>
    <xf numFmtId="172" fontId="52" fillId="0" borderId="21" xfId="12" applyNumberFormat="1" applyFont="1" applyFill="1" applyBorder="1" applyAlignment="1" applyProtection="1">
      <alignment horizontal="right"/>
      <protection hidden="1"/>
    </xf>
    <xf numFmtId="172" fontId="11" fillId="11" borderId="13" xfId="12" applyNumberFormat="1" applyFont="1" applyFill="1" applyBorder="1" applyAlignment="1" applyProtection="1">
      <alignment horizontal="right"/>
      <protection hidden="1"/>
    </xf>
    <xf numFmtId="172" fontId="51" fillId="0" borderId="21" xfId="8" applyNumberFormat="1" applyFont="1" applyFill="1" applyBorder="1" applyAlignment="1" applyProtection="1">
      <alignment horizontal="right"/>
      <protection hidden="1"/>
    </xf>
    <xf numFmtId="172" fontId="11" fillId="11" borderId="97" xfId="10" applyNumberFormat="1" applyFont="1" applyFill="1" applyBorder="1" applyAlignment="1" applyProtection="1">
      <alignment horizontal="right"/>
      <protection hidden="1"/>
    </xf>
    <xf numFmtId="172" fontId="13" fillId="4" borderId="7" xfId="7" applyNumberFormat="1" applyFont="1" applyFill="1" applyBorder="1" applyAlignment="1"/>
    <xf numFmtId="172" fontId="39" fillId="4" borderId="8" xfId="7" applyNumberFormat="1" applyFont="1" applyFill="1" applyBorder="1" applyAlignment="1"/>
    <xf numFmtId="172" fontId="13" fillId="4" borderId="93" xfId="7" applyNumberFormat="1" applyFont="1" applyFill="1" applyBorder="1" applyAlignment="1"/>
    <xf numFmtId="172" fontId="13" fillId="4" borderId="8" xfId="7" applyNumberFormat="1" applyFont="1" applyFill="1" applyBorder="1" applyAlignment="1"/>
    <xf numFmtId="172" fontId="13" fillId="4" borderId="21" xfId="7" applyNumberFormat="1" applyFont="1" applyFill="1" applyBorder="1" applyAlignment="1"/>
    <xf numFmtId="172" fontId="13" fillId="0" borderId="98" xfId="8" applyNumberFormat="1" applyFont="1" applyFill="1" applyBorder="1" applyAlignment="1" applyProtection="1">
      <alignment horizontal="right"/>
      <protection hidden="1"/>
    </xf>
    <xf numFmtId="172" fontId="13" fillId="0" borderId="97" xfId="8" applyNumberFormat="1" applyFont="1" applyFill="1" applyBorder="1" applyAlignment="1" applyProtection="1">
      <alignment horizontal="right"/>
      <protection hidden="1"/>
    </xf>
    <xf numFmtId="172" fontId="11" fillId="11" borderId="80" xfId="10" applyNumberFormat="1" applyFont="1" applyFill="1" applyBorder="1" applyAlignment="1" applyProtection="1">
      <alignment horizontal="right"/>
      <protection hidden="1"/>
    </xf>
    <xf numFmtId="172" fontId="11" fillId="11" borderId="93" xfId="5" applyNumberFormat="1" applyFont="1" applyFill="1" applyBorder="1" applyAlignment="1">
      <alignment horizontal="right"/>
    </xf>
    <xf numFmtId="172" fontId="39" fillId="0" borderId="93" xfId="11" applyNumberFormat="1" applyFont="1" applyFill="1" applyBorder="1" applyAlignment="1" applyProtection="1">
      <alignment horizontal="right"/>
      <protection hidden="1"/>
    </xf>
    <xf numFmtId="172" fontId="11" fillId="11" borderId="8" xfId="5" applyNumberFormat="1" applyFont="1" applyFill="1" applyBorder="1" applyAlignment="1">
      <alignment horizontal="right"/>
    </xf>
    <xf numFmtId="172" fontId="11" fillId="4" borderId="99" xfId="10" applyNumberFormat="1" applyFont="1" applyFill="1" applyBorder="1" applyAlignment="1" applyProtection="1">
      <alignment horizontal="right"/>
      <protection hidden="1"/>
    </xf>
    <xf numFmtId="172" fontId="13" fillId="0" borderId="97" xfId="12" applyNumberFormat="1" applyFont="1" applyFill="1" applyBorder="1" applyAlignment="1" applyProtection="1">
      <alignment horizontal="right"/>
      <protection hidden="1"/>
    </xf>
    <xf numFmtId="172" fontId="46" fillId="8" borderId="76" xfId="12" applyNumberFormat="1" applyFont="1" applyFill="1" applyBorder="1" applyAlignment="1" applyProtection="1">
      <alignment horizontal="right"/>
      <protection hidden="1"/>
    </xf>
    <xf numFmtId="172" fontId="39" fillId="0" borderId="8" xfId="10" applyNumberFormat="1" applyFont="1" applyFill="1" applyBorder="1" applyAlignment="1" applyProtection="1">
      <alignment horizontal="right"/>
      <protection hidden="1"/>
    </xf>
    <xf numFmtId="172" fontId="11" fillId="11" borderId="7" xfId="10" applyNumberFormat="1" applyFont="1" applyFill="1" applyBorder="1" applyAlignment="1" applyProtection="1">
      <alignment horizontal="right"/>
      <protection hidden="1"/>
    </xf>
    <xf numFmtId="172" fontId="11" fillId="4" borderId="8" xfId="13" applyNumberFormat="1" applyFont="1" applyFill="1" applyBorder="1" applyAlignment="1" applyProtection="1">
      <alignment horizontal="right"/>
      <protection hidden="1"/>
    </xf>
    <xf numFmtId="172" fontId="14" fillId="4" borderId="8" xfId="7" applyNumberFormat="1" applyFont="1" applyFill="1" applyBorder="1" applyAlignment="1"/>
    <xf numFmtId="172" fontId="14" fillId="4" borderId="21" xfId="7" applyNumberFormat="1" applyFont="1" applyFill="1" applyBorder="1" applyAlignment="1"/>
    <xf numFmtId="172" fontId="11" fillId="0" borderId="13" xfId="7" applyNumberFormat="1" applyFont="1" applyFill="1" applyBorder="1" applyAlignment="1"/>
    <xf numFmtId="172" fontId="11" fillId="11" borderId="7" xfId="5" applyNumberFormat="1" applyFont="1" applyFill="1" applyBorder="1" applyAlignment="1">
      <alignment horizontal="right"/>
    </xf>
    <xf numFmtId="172" fontId="11" fillId="11" borderId="8" xfId="14" applyNumberFormat="1" applyFont="1" applyFill="1" applyBorder="1" applyAlignment="1" applyProtection="1">
      <protection hidden="1"/>
    </xf>
    <xf numFmtId="172" fontId="11" fillId="11" borderId="8" xfId="11" applyNumberFormat="1" applyFont="1" applyFill="1" applyBorder="1" applyAlignment="1" applyProtection="1">
      <alignment horizontal="right"/>
      <protection hidden="1"/>
    </xf>
    <xf numFmtId="172" fontId="13" fillId="0" borderId="100" xfId="12" applyNumberFormat="1" applyFont="1" applyFill="1" applyBorder="1" applyAlignment="1" applyProtection="1">
      <alignment horizontal="right"/>
      <protection hidden="1"/>
    </xf>
    <xf numFmtId="172" fontId="13" fillId="0" borderId="101" xfId="12" applyNumberFormat="1" applyFont="1" applyFill="1" applyBorder="1" applyAlignment="1" applyProtection="1">
      <alignment horizontal="right"/>
      <protection hidden="1"/>
    </xf>
    <xf numFmtId="172" fontId="13" fillId="0" borderId="102" xfId="12" applyNumberFormat="1" applyFont="1" applyFill="1" applyBorder="1" applyAlignment="1" applyProtection="1">
      <alignment horizontal="right"/>
      <protection hidden="1"/>
    </xf>
    <xf numFmtId="172" fontId="39" fillId="0" borderId="8" xfId="11" applyNumberFormat="1" applyFont="1" applyFill="1" applyBorder="1" applyAlignment="1" applyProtection="1">
      <alignment horizontal="right"/>
      <protection hidden="1"/>
    </xf>
    <xf numFmtId="172" fontId="11" fillId="11" borderId="8" xfId="13" applyNumberFormat="1" applyFont="1" applyFill="1" applyBorder="1" applyAlignment="1" applyProtection="1">
      <alignment horizontal="right"/>
      <protection hidden="1"/>
    </xf>
    <xf numFmtId="172" fontId="13" fillId="0" borderId="8" xfId="7" applyNumberFormat="1" applyFont="1" applyBorder="1" applyAlignment="1"/>
    <xf numFmtId="172" fontId="11" fillId="0" borderId="103" xfId="12" applyNumberFormat="1" applyFont="1" applyFill="1" applyBorder="1" applyAlignment="1" applyProtection="1">
      <alignment horizontal="right"/>
      <protection hidden="1"/>
    </xf>
    <xf numFmtId="172" fontId="13" fillId="0" borderId="99" xfId="12" applyNumberFormat="1" applyFont="1" applyFill="1" applyBorder="1" applyAlignment="1" applyProtection="1">
      <alignment horizontal="right"/>
      <protection hidden="1"/>
    </xf>
    <xf numFmtId="172" fontId="13" fillId="0" borderId="94" xfId="12" applyNumberFormat="1" applyFont="1" applyFill="1" applyBorder="1" applyAlignment="1" applyProtection="1">
      <alignment horizontal="right"/>
      <protection hidden="1"/>
    </xf>
    <xf numFmtId="172" fontId="13" fillId="0" borderId="7" xfId="11" applyNumberFormat="1" applyFont="1" applyFill="1" applyBorder="1" applyAlignment="1" applyProtection="1">
      <alignment horizontal="right"/>
      <protection hidden="1"/>
    </xf>
    <xf numFmtId="172" fontId="13" fillId="0" borderId="13" xfId="11" applyNumberFormat="1" applyFont="1" applyFill="1" applyBorder="1" applyAlignment="1" applyProtection="1">
      <alignment horizontal="right"/>
      <protection hidden="1"/>
    </xf>
    <xf numFmtId="172" fontId="13" fillId="4" borderId="7" xfId="11" applyNumberFormat="1" applyFont="1" applyFill="1" applyBorder="1" applyAlignment="1" applyProtection="1">
      <alignment horizontal="right"/>
      <protection hidden="1"/>
    </xf>
    <xf numFmtId="172" fontId="14" fillId="4" borderId="8" xfId="11" applyNumberFormat="1" applyFont="1" applyFill="1" applyBorder="1" applyAlignment="1" applyProtection="1">
      <alignment horizontal="right"/>
      <protection hidden="1"/>
    </xf>
    <xf numFmtId="172" fontId="33" fillId="0" borderId="8" xfId="11" applyNumberFormat="1" applyFont="1" applyFill="1" applyBorder="1" applyAlignment="1" applyProtection="1">
      <alignment horizontal="right"/>
      <protection hidden="1"/>
    </xf>
    <xf numFmtId="172" fontId="13" fillId="0" borderId="94" xfId="5" applyNumberFormat="1" applyFont="1" applyBorder="1"/>
    <xf numFmtId="172" fontId="52" fillId="0" borderId="8" xfId="11" applyNumberFormat="1" applyFont="1" applyFill="1" applyBorder="1" applyAlignment="1" applyProtection="1">
      <alignment horizontal="right"/>
      <protection hidden="1"/>
    </xf>
    <xf numFmtId="172" fontId="13" fillId="9" borderId="8" xfId="10" applyNumberFormat="1" applyFont="1" applyFill="1" applyBorder="1" applyAlignment="1" applyProtection="1">
      <alignment horizontal="right"/>
      <protection hidden="1"/>
    </xf>
    <xf numFmtId="172" fontId="52" fillId="0" borderId="96" xfId="11" applyNumberFormat="1" applyFont="1" applyFill="1" applyBorder="1" applyAlignment="1" applyProtection="1">
      <alignment horizontal="right"/>
      <protection hidden="1"/>
    </xf>
    <xf numFmtId="172" fontId="13" fillId="0" borderId="94" xfId="11" applyNumberFormat="1" applyFont="1" applyFill="1" applyBorder="1" applyAlignment="1" applyProtection="1">
      <alignment horizontal="right"/>
      <protection hidden="1"/>
    </xf>
    <xf numFmtId="172" fontId="52" fillId="9" borderId="8" xfId="10" applyNumberFormat="1" applyFont="1" applyFill="1" applyBorder="1" applyAlignment="1" applyProtection="1">
      <alignment horizontal="right"/>
      <protection hidden="1"/>
    </xf>
    <xf numFmtId="172" fontId="16" fillId="0" borderId="8" xfId="11" applyNumberFormat="1" applyFont="1" applyFill="1" applyBorder="1" applyAlignment="1" applyProtection="1">
      <alignment horizontal="right"/>
      <protection hidden="1"/>
    </xf>
    <xf numFmtId="172" fontId="13" fillId="4" borderId="93" xfId="11" applyNumberFormat="1" applyFont="1" applyFill="1" applyBorder="1" applyAlignment="1" applyProtection="1">
      <alignment horizontal="right"/>
      <protection hidden="1"/>
    </xf>
    <xf numFmtId="172" fontId="11" fillId="19" borderId="13" xfId="7" applyNumberFormat="1" applyFont="1" applyFill="1" applyBorder="1" applyAlignment="1"/>
    <xf numFmtId="172" fontId="52" fillId="0" borderId="93" xfId="12" applyNumberFormat="1" applyFont="1" applyFill="1" applyBorder="1" applyAlignment="1" applyProtection="1">
      <alignment horizontal="right"/>
      <protection hidden="1"/>
    </xf>
    <xf numFmtId="172" fontId="52" fillId="0" borderId="13" xfId="12" applyNumberFormat="1" applyFont="1" applyFill="1" applyBorder="1" applyAlignment="1" applyProtection="1">
      <alignment horizontal="right"/>
      <protection hidden="1"/>
    </xf>
    <xf numFmtId="172" fontId="13" fillId="0" borderId="96" xfId="11" applyNumberFormat="1" applyFont="1" applyFill="1" applyBorder="1" applyAlignment="1" applyProtection="1">
      <alignment horizontal="right"/>
      <protection hidden="1"/>
    </xf>
    <xf numFmtId="172" fontId="11" fillId="0" borderId="93" xfId="10" applyNumberFormat="1" applyFont="1" applyFill="1" applyBorder="1" applyAlignment="1" applyProtection="1">
      <alignment horizontal="right"/>
      <protection hidden="1"/>
    </xf>
    <xf numFmtId="172" fontId="13" fillId="0" borderId="8" xfId="10" applyNumberFormat="1" applyFont="1" applyFill="1" applyBorder="1" applyAlignment="1" applyProtection="1">
      <alignment horizontal="right"/>
      <protection hidden="1"/>
    </xf>
    <xf numFmtId="172" fontId="14" fillId="0" borderId="8" xfId="10" applyNumberFormat="1" applyFont="1" applyFill="1" applyBorder="1" applyAlignment="1" applyProtection="1">
      <alignment horizontal="right"/>
      <protection hidden="1"/>
    </xf>
    <xf numFmtId="172" fontId="14" fillId="0" borderId="94" xfId="10" applyNumberFormat="1" applyFont="1" applyFill="1" applyBorder="1" applyAlignment="1" applyProtection="1">
      <alignment horizontal="right"/>
      <protection hidden="1"/>
    </xf>
    <xf numFmtId="172" fontId="11" fillId="0" borderId="81" xfId="12" applyNumberFormat="1" applyFont="1" applyFill="1" applyBorder="1" applyAlignment="1" applyProtection="1">
      <alignment horizontal="right"/>
      <protection hidden="1"/>
    </xf>
    <xf numFmtId="172" fontId="13" fillId="0" borderId="21" xfId="12" applyNumberFormat="1" applyFont="1" applyFill="1" applyBorder="1" applyAlignment="1" applyProtection="1">
      <alignment horizontal="right"/>
      <protection hidden="1"/>
    </xf>
    <xf numFmtId="172" fontId="39" fillId="0" borderId="93" xfId="12" applyNumberFormat="1" applyFont="1" applyFill="1" applyBorder="1" applyAlignment="1" applyProtection="1">
      <alignment horizontal="right"/>
      <protection hidden="1"/>
    </xf>
    <xf numFmtId="172" fontId="13" fillId="0" borderId="95" xfId="12" applyNumberFormat="1" applyFont="1" applyFill="1" applyBorder="1" applyAlignment="1" applyProtection="1">
      <alignment horizontal="right"/>
      <protection hidden="1"/>
    </xf>
    <xf numFmtId="172" fontId="24" fillId="0" borderId="95" xfId="5" applyNumberFormat="1" applyFont="1" applyBorder="1" applyAlignment="1">
      <alignment horizontal="center" wrapText="1"/>
    </xf>
    <xf numFmtId="172" fontId="13" fillId="0" borderId="94" xfId="8" applyNumberFormat="1" applyFont="1" applyFill="1" applyBorder="1" applyAlignment="1" applyProtection="1">
      <alignment horizontal="right"/>
      <protection hidden="1"/>
    </xf>
    <xf numFmtId="172" fontId="6" fillId="0" borderId="93" xfId="11" applyNumberFormat="1" applyFont="1" applyFill="1" applyBorder="1" applyAlignment="1" applyProtection="1">
      <alignment horizontal="right"/>
      <protection hidden="1"/>
    </xf>
    <xf numFmtId="172" fontId="7" fillId="8" borderId="93" xfId="12" applyNumberFormat="1" applyFont="1" applyFill="1" applyBorder="1" applyAlignment="1" applyProtection="1">
      <alignment horizontal="right"/>
      <protection hidden="1"/>
    </xf>
    <xf numFmtId="172" fontId="11" fillId="0" borderId="93" xfId="11" applyNumberFormat="1" applyFont="1" applyFill="1" applyBorder="1" applyAlignment="1" applyProtection="1">
      <alignment horizontal="right"/>
      <protection hidden="1"/>
    </xf>
    <xf numFmtId="172" fontId="41" fillId="0" borderId="8" xfId="11" applyNumberFormat="1" applyFont="1" applyFill="1" applyBorder="1" applyAlignment="1" applyProtection="1">
      <alignment horizontal="right"/>
      <protection hidden="1"/>
    </xf>
    <xf numFmtId="172" fontId="14" fillId="0" borderId="94" xfId="11" applyNumberFormat="1" applyFont="1" applyFill="1" applyBorder="1" applyAlignment="1" applyProtection="1">
      <alignment horizontal="right"/>
      <protection hidden="1"/>
    </xf>
    <xf numFmtId="172" fontId="46" fillId="8" borderId="81" xfId="12" applyNumberFormat="1" applyFont="1" applyFill="1" applyBorder="1" applyAlignment="1" applyProtection="1">
      <alignment horizontal="right"/>
      <protection hidden="1"/>
    </xf>
    <xf numFmtId="172" fontId="11" fillId="0" borderId="7" xfId="10" applyNumberFormat="1" applyFont="1" applyFill="1" applyBorder="1" applyAlignment="1" applyProtection="1">
      <alignment horizontal="right"/>
      <protection hidden="1"/>
    </xf>
    <xf numFmtId="172" fontId="11" fillId="0" borderId="8" xfId="10" applyNumberFormat="1" applyFont="1" applyFill="1" applyBorder="1" applyAlignment="1" applyProtection="1">
      <alignment horizontal="right"/>
      <protection hidden="1"/>
    </xf>
    <xf numFmtId="172" fontId="11" fillId="8" borderId="76" xfId="12" applyNumberFormat="1" applyFont="1" applyFill="1" applyBorder="1" applyAlignment="1" applyProtection="1">
      <alignment horizontal="right"/>
      <protection hidden="1"/>
    </xf>
    <xf numFmtId="172" fontId="11" fillId="7" borderId="104" xfId="12" applyNumberFormat="1" applyFont="1" applyFill="1" applyBorder="1" applyAlignment="1" applyProtection="1">
      <alignment horizontal="right"/>
      <protection hidden="1"/>
    </xf>
    <xf numFmtId="172" fontId="11" fillId="7" borderId="76" xfId="12" applyNumberFormat="1" applyFont="1" applyFill="1" applyBorder="1" applyAlignment="1" applyProtection="1">
      <alignment horizontal="right"/>
      <protection hidden="1"/>
    </xf>
    <xf numFmtId="172" fontId="11" fillId="4" borderId="7" xfId="10" applyNumberFormat="1" applyFont="1" applyFill="1" applyBorder="1" applyAlignment="1" applyProtection="1">
      <alignment horizontal="right"/>
      <protection hidden="1"/>
    </xf>
    <xf numFmtId="172" fontId="14" fillId="0" borderId="8" xfId="8" applyNumberFormat="1" applyFont="1" applyFill="1" applyBorder="1" applyAlignment="1" applyProtection="1">
      <alignment horizontal="right"/>
      <protection hidden="1"/>
    </xf>
    <xf numFmtId="172" fontId="11" fillId="4" borderId="8" xfId="10" applyNumberFormat="1" applyFont="1" applyFill="1" applyBorder="1" applyAlignment="1" applyProtection="1">
      <alignment horizontal="right"/>
      <protection hidden="1"/>
    </xf>
    <xf numFmtId="172" fontId="14" fillId="0" borderId="94" xfId="8" applyNumberFormat="1" applyFont="1" applyFill="1" applyBorder="1" applyAlignment="1" applyProtection="1">
      <alignment horizontal="right"/>
      <protection hidden="1"/>
    </xf>
    <xf numFmtId="172" fontId="11" fillId="0" borderId="8" xfId="12" applyNumberFormat="1" applyFont="1" applyFill="1" applyBorder="1" applyAlignment="1" applyProtection="1">
      <alignment horizontal="right"/>
      <protection hidden="1"/>
    </xf>
    <xf numFmtId="172" fontId="14" fillId="0" borderId="103" xfId="8" applyNumberFormat="1" applyFont="1" applyFill="1" applyBorder="1" applyAlignment="1" applyProtection="1">
      <alignment horizontal="right"/>
      <protection hidden="1"/>
    </xf>
    <xf numFmtId="172" fontId="14" fillId="0" borderId="105" xfId="8" applyNumberFormat="1" applyFont="1" applyFill="1" applyBorder="1" applyAlignment="1" applyProtection="1">
      <alignment horizontal="right"/>
      <protection hidden="1"/>
    </xf>
    <xf numFmtId="172" fontId="14" fillId="0" borderId="95" xfId="8" applyNumberFormat="1" applyFont="1" applyFill="1" applyBorder="1" applyAlignment="1" applyProtection="1">
      <alignment horizontal="right"/>
      <protection hidden="1"/>
    </xf>
    <xf numFmtId="0" fontId="24" fillId="0" borderId="95" xfId="5" applyFont="1" applyBorder="1" applyAlignment="1">
      <alignment horizontal="center"/>
    </xf>
    <xf numFmtId="172" fontId="13" fillId="0" borderId="8" xfId="16" applyNumberFormat="1" applyFont="1" applyFill="1" applyBorder="1" applyAlignment="1">
      <alignment horizontal="center"/>
    </xf>
    <xf numFmtId="172" fontId="14" fillId="0" borderId="8" xfId="16" applyNumberFormat="1" applyFont="1" applyFill="1" applyBorder="1" applyAlignment="1">
      <alignment horizontal="center"/>
    </xf>
    <xf numFmtId="172" fontId="14" fillId="0" borderId="8" xfId="8" applyNumberFormat="1" applyFont="1" applyFill="1" applyBorder="1" applyAlignment="1" applyProtection="1">
      <alignment horizontal="center"/>
      <protection hidden="1"/>
    </xf>
    <xf numFmtId="172" fontId="13" fillId="0" borderId="8" xfId="0" applyNumberFormat="1" applyFont="1" applyFill="1" applyBorder="1" applyAlignment="1">
      <alignment horizontal="center"/>
    </xf>
    <xf numFmtId="172" fontId="13" fillId="0" borderId="8" xfId="8" applyNumberFormat="1" applyFont="1" applyFill="1" applyBorder="1" applyAlignment="1" applyProtection="1">
      <alignment horizontal="center"/>
      <protection hidden="1"/>
    </xf>
    <xf numFmtId="172" fontId="6" fillId="0" borderId="76" xfId="11" applyNumberFormat="1" applyFont="1" applyFill="1" applyBorder="1" applyAlignment="1" applyProtection="1">
      <alignment horizontal="center"/>
      <protection hidden="1"/>
    </xf>
    <xf numFmtId="172" fontId="11" fillId="0" borderId="8" xfId="5" applyNumberFormat="1" applyFont="1" applyBorder="1" applyAlignment="1"/>
    <xf numFmtId="172" fontId="13" fillId="0" borderId="8" xfId="5" applyNumberFormat="1" applyFont="1" applyBorder="1" applyAlignment="1"/>
    <xf numFmtId="172" fontId="14" fillId="0" borderId="8" xfId="5" applyNumberFormat="1" applyFont="1" applyBorder="1" applyAlignment="1"/>
    <xf numFmtId="172" fontId="41" fillId="0" borderId="8" xfId="5" applyNumberFormat="1" applyFont="1" applyBorder="1" applyAlignment="1">
      <alignment horizontal="right"/>
    </xf>
    <xf numFmtId="172" fontId="14" fillId="0" borderId="8" xfId="5" applyNumberFormat="1" applyFont="1" applyBorder="1" applyAlignment="1">
      <alignment horizontal="right"/>
    </xf>
    <xf numFmtId="172" fontId="26" fillId="0" borderId="8" xfId="0" applyNumberFormat="1" applyFont="1" applyFill="1" applyBorder="1" applyAlignment="1">
      <alignment horizontal="right"/>
    </xf>
    <xf numFmtId="172" fontId="11" fillId="0" borderId="7" xfId="5" applyNumberFormat="1" applyFont="1" applyBorder="1" applyAlignment="1">
      <alignment horizontal="right"/>
    </xf>
    <xf numFmtId="172" fontId="40" fillId="0" borderId="8" xfId="16" applyNumberFormat="1" applyFont="1" applyFill="1" applyBorder="1" applyAlignment="1">
      <alignment horizontal="right"/>
    </xf>
    <xf numFmtId="172" fontId="11" fillId="0" borderId="21" xfId="16" applyNumberFormat="1" applyFont="1" applyFill="1" applyBorder="1" applyAlignment="1">
      <alignment horizontal="right"/>
    </xf>
    <xf numFmtId="172" fontId="11" fillId="3" borderId="7" xfId="5" applyNumberFormat="1" applyFont="1" applyFill="1" applyBorder="1" applyAlignment="1">
      <alignment horizontal="center" vertical="top" wrapText="1"/>
    </xf>
    <xf numFmtId="172" fontId="11" fillId="3" borderId="8" xfId="5" applyNumberFormat="1" applyFont="1" applyFill="1" applyBorder="1" applyAlignment="1">
      <alignment horizontal="center" vertical="top" wrapText="1"/>
    </xf>
    <xf numFmtId="172" fontId="11" fillId="0" borderId="93" xfId="5" applyNumberFormat="1" applyFont="1" applyFill="1" applyBorder="1" applyAlignment="1">
      <alignment horizontal="right" wrapText="1"/>
    </xf>
    <xf numFmtId="172" fontId="48" fillId="0" borderId="93" xfId="5" applyNumberFormat="1" applyFont="1" applyFill="1" applyBorder="1" applyAlignment="1">
      <alignment horizontal="center" vertical="top" wrapText="1"/>
    </xf>
    <xf numFmtId="172" fontId="40" fillId="0" borderId="94" xfId="5" applyNumberFormat="1" applyFont="1" applyFill="1" applyBorder="1" applyAlignment="1">
      <alignment horizontal="center" wrapText="1"/>
    </xf>
    <xf numFmtId="172" fontId="13" fillId="0" borderId="21" xfId="5" applyNumberFormat="1" applyFont="1" applyFill="1" applyBorder="1" applyAlignment="1">
      <alignment horizontal="right" wrapText="1"/>
    </xf>
    <xf numFmtId="172" fontId="13" fillId="0" borderId="21" xfId="5" applyNumberFormat="1" applyFont="1" applyFill="1" applyBorder="1" applyAlignment="1">
      <alignment horizontal="right" vertical="top" wrapText="1"/>
    </xf>
    <xf numFmtId="172" fontId="11" fillId="17" borderId="76" xfId="5" applyNumberFormat="1" applyFont="1" applyFill="1" applyBorder="1" applyAlignment="1">
      <alignment horizontal="center" wrapText="1"/>
    </xf>
    <xf numFmtId="172" fontId="48" fillId="0" borderId="93" xfId="5" applyNumberFormat="1" applyFont="1" applyFill="1" applyBorder="1" applyAlignment="1">
      <alignment horizontal="right" vertical="top" wrapText="1"/>
    </xf>
    <xf numFmtId="172" fontId="48" fillId="0" borderId="8" xfId="5" applyNumberFormat="1" applyFont="1" applyFill="1" applyBorder="1" applyAlignment="1">
      <alignment horizontal="right" vertical="top" wrapText="1"/>
    </xf>
    <xf numFmtId="172" fontId="48" fillId="0" borderId="94" xfId="5" applyNumberFormat="1" applyFont="1" applyFill="1" applyBorder="1" applyAlignment="1">
      <alignment horizontal="right" vertical="top" wrapText="1"/>
    </xf>
    <xf numFmtId="172" fontId="11" fillId="17" borderId="76" xfId="5" applyNumberFormat="1" applyFont="1" applyFill="1" applyBorder="1" applyAlignment="1">
      <alignment horizontal="right" wrapText="1"/>
    </xf>
    <xf numFmtId="172" fontId="17" fillId="0" borderId="93" xfId="5" applyNumberFormat="1" applyFont="1" applyFill="1" applyBorder="1" applyAlignment="1">
      <alignment horizontal="right" vertical="top" wrapText="1"/>
    </xf>
    <xf numFmtId="172" fontId="17" fillId="0" borderId="21" xfId="5" applyNumberFormat="1" applyFont="1" applyFill="1" applyBorder="1" applyAlignment="1">
      <alignment horizontal="right" vertical="top" wrapText="1"/>
    </xf>
    <xf numFmtId="172" fontId="17" fillId="0" borderId="8" xfId="11" applyNumberFormat="1" applyFont="1" applyFill="1" applyBorder="1" applyAlignment="1" applyProtection="1">
      <alignment horizontal="right"/>
      <protection hidden="1"/>
    </xf>
    <xf numFmtId="165" fontId="17" fillId="0" borderId="8" xfId="11" applyNumberFormat="1" applyFont="1" applyFill="1" applyBorder="1" applyAlignment="1" applyProtection="1">
      <alignment horizontal="right"/>
      <protection hidden="1"/>
    </xf>
    <xf numFmtId="172" fontId="14" fillId="0" borderId="8" xfId="11" applyNumberFormat="1" applyFont="1" applyFill="1" applyBorder="1" applyAlignment="1" applyProtection="1">
      <alignment horizontal="right" indent="1"/>
      <protection hidden="1"/>
    </xf>
    <xf numFmtId="172" fontId="13" fillId="0" borderId="8" xfId="5" applyNumberFormat="1" applyFont="1" applyFill="1" applyBorder="1" applyAlignment="1">
      <alignment horizontal="center" vertical="top" wrapText="1"/>
    </xf>
    <xf numFmtId="172" fontId="14" fillId="9" borderId="94" xfId="10" applyNumberFormat="1" applyFont="1" applyFill="1" applyBorder="1" applyAlignment="1" applyProtection="1">
      <alignment horizontal="right"/>
      <protection hidden="1"/>
    </xf>
    <xf numFmtId="165" fontId="14" fillId="0" borderId="8" xfId="11" applyNumberFormat="1" applyFont="1" applyFill="1" applyBorder="1" applyAlignment="1" applyProtection="1">
      <alignment horizontal="right"/>
      <protection hidden="1"/>
    </xf>
    <xf numFmtId="165" fontId="14" fillId="9" borderId="21" xfId="10" applyNumberFormat="1" applyFont="1" applyFill="1" applyBorder="1" applyAlignment="1" applyProtection="1">
      <alignment horizontal="right"/>
      <protection hidden="1"/>
    </xf>
    <xf numFmtId="172" fontId="14" fillId="0" borderId="8" xfId="11" applyNumberFormat="1" applyFont="1" applyFill="1" applyBorder="1" applyAlignment="1" applyProtection="1">
      <alignment horizontal="center"/>
      <protection hidden="1"/>
    </xf>
    <xf numFmtId="172" fontId="14" fillId="0" borderId="21" xfId="11" applyNumberFormat="1" applyFont="1" applyFill="1" applyBorder="1" applyAlignment="1" applyProtection="1">
      <alignment horizontal="right" indent="1"/>
      <protection hidden="1"/>
    </xf>
    <xf numFmtId="49" fontId="13" fillId="0" borderId="6" xfId="21" applyNumberFormat="1" applyFont="1" applyBorder="1" applyAlignment="1">
      <alignment horizontal="center"/>
    </xf>
    <xf numFmtId="167" fontId="13" fillId="0" borderId="6" xfId="22" applyNumberFormat="1" applyFont="1" applyFill="1" applyBorder="1" applyAlignment="1" applyProtection="1">
      <alignment horizontal="center"/>
      <protection hidden="1"/>
    </xf>
    <xf numFmtId="49" fontId="13" fillId="0" borderId="6" xfId="22" applyNumberFormat="1" applyFont="1" applyFill="1" applyBorder="1" applyAlignment="1" applyProtection="1">
      <alignment horizontal="center"/>
      <protection hidden="1"/>
    </xf>
    <xf numFmtId="168" fontId="13" fillId="0" borderId="6" xfId="22" applyNumberFormat="1" applyFont="1" applyFill="1" applyBorder="1" applyAlignment="1" applyProtection="1">
      <alignment horizontal="center"/>
      <protection hidden="1"/>
    </xf>
    <xf numFmtId="0" fontId="13" fillId="0" borderId="6" xfId="21" applyFont="1" applyBorder="1" applyAlignment="1">
      <alignment horizontal="center"/>
    </xf>
    <xf numFmtId="0" fontId="13" fillId="0" borderId="12" xfId="5" applyFont="1" applyBorder="1" applyAlignment="1">
      <alignment horizontal="center"/>
    </xf>
    <xf numFmtId="0" fontId="13" fillId="0" borderId="22" xfId="7" applyFont="1" applyFill="1" applyBorder="1" applyAlignment="1">
      <alignment horizontal="left" wrapText="1"/>
    </xf>
    <xf numFmtId="169" fontId="13" fillId="0" borderId="23" xfId="12" applyNumberFormat="1" applyFont="1" applyFill="1" applyBorder="1" applyAlignment="1" applyProtection="1">
      <alignment horizontal="center"/>
      <protection hidden="1"/>
    </xf>
    <xf numFmtId="49" fontId="13" fillId="0" borderId="14" xfId="12" applyNumberFormat="1" applyFont="1" applyFill="1" applyBorder="1" applyAlignment="1" applyProtection="1">
      <alignment horizontal="center"/>
      <protection hidden="1"/>
    </xf>
    <xf numFmtId="169" fontId="13" fillId="0" borderId="14" xfId="12" applyNumberFormat="1" applyFont="1" applyFill="1" applyBorder="1" applyAlignment="1" applyProtection="1">
      <alignment horizontal="center"/>
      <protection hidden="1"/>
    </xf>
    <xf numFmtId="168" fontId="13" fillId="0" borderId="14" xfId="12" applyNumberFormat="1" applyFont="1" applyFill="1" applyBorder="1" applyAlignment="1" applyProtection="1">
      <alignment horizontal="center"/>
      <protection hidden="1"/>
    </xf>
    <xf numFmtId="169" fontId="14" fillId="0" borderId="14" xfId="15" applyNumberFormat="1" applyFont="1" applyFill="1" applyBorder="1" applyAlignment="1" applyProtection="1">
      <alignment horizontal="center"/>
      <protection hidden="1"/>
    </xf>
    <xf numFmtId="168" fontId="13" fillId="0" borderId="40" xfId="15" applyNumberFormat="1" applyFont="1" applyFill="1" applyBorder="1" applyAlignment="1" applyProtection="1">
      <alignment horizontal="center"/>
      <protection hidden="1"/>
    </xf>
    <xf numFmtId="168" fontId="13" fillId="0" borderId="79" xfId="15" applyNumberFormat="1" applyFont="1" applyFill="1" applyBorder="1" applyAlignment="1" applyProtection="1">
      <alignment horizontal="center"/>
      <protection hidden="1"/>
    </xf>
    <xf numFmtId="0" fontId="13" fillId="0" borderId="92" xfId="6" applyFont="1" applyBorder="1" applyAlignment="1">
      <alignment wrapText="1"/>
    </xf>
    <xf numFmtId="49" fontId="13" fillId="0" borderId="4" xfId="7" applyNumberFormat="1" applyFont="1" applyBorder="1" applyAlignment="1">
      <alignment horizontal="center"/>
    </xf>
    <xf numFmtId="167" fontId="13" fillId="0" borderId="4" xfId="13" applyNumberFormat="1" applyFont="1" applyFill="1" applyBorder="1" applyAlignment="1" applyProtection="1">
      <alignment horizontal="center"/>
      <protection hidden="1"/>
    </xf>
    <xf numFmtId="169" fontId="13" fillId="0" borderId="4" xfId="13" applyNumberFormat="1" applyFont="1" applyFill="1" applyBorder="1" applyAlignment="1" applyProtection="1">
      <alignment horizontal="center"/>
      <protection hidden="1"/>
    </xf>
    <xf numFmtId="168" fontId="13" fillId="0" borderId="4" xfId="13" applyNumberFormat="1" applyFont="1" applyFill="1" applyBorder="1" applyAlignment="1" applyProtection="1">
      <alignment horizontal="center"/>
      <protection hidden="1"/>
    </xf>
    <xf numFmtId="0" fontId="13" fillId="0" borderId="4" xfId="7" applyFont="1" applyBorder="1" applyAlignment="1">
      <alignment horizontal="center"/>
    </xf>
    <xf numFmtId="168" fontId="14" fillId="4" borderId="6" xfId="13" applyNumberFormat="1" applyFont="1" applyFill="1" applyBorder="1" applyAlignment="1" applyProtection="1">
      <alignment horizontal="center"/>
      <protection hidden="1"/>
    </xf>
    <xf numFmtId="169" fontId="13" fillId="0" borderId="6" xfId="0" applyNumberFormat="1" applyFont="1" applyBorder="1" applyAlignment="1" applyProtection="1">
      <alignment horizontal="center"/>
      <protection hidden="1"/>
    </xf>
    <xf numFmtId="166" fontId="13" fillId="23" borderId="9" xfId="0" applyNumberFormat="1" applyFont="1" applyFill="1" applyBorder="1" applyAlignment="1" applyProtection="1">
      <alignment wrapText="1"/>
      <protection hidden="1"/>
    </xf>
    <xf numFmtId="169" fontId="13" fillId="0" borderId="6" xfId="15" applyNumberFormat="1" applyFont="1" applyFill="1" applyBorder="1" applyAlignment="1" applyProtection="1">
      <alignment horizontal="center"/>
      <protection hidden="1"/>
    </xf>
    <xf numFmtId="172" fontId="11" fillId="4" borderId="42" xfId="10" applyNumberFormat="1" applyFont="1" applyFill="1" applyBorder="1" applyAlignment="1" applyProtection="1">
      <alignment horizontal="right"/>
      <protection hidden="1"/>
    </xf>
    <xf numFmtId="172" fontId="11" fillId="4" borderId="47" xfId="10" applyNumberFormat="1" applyFont="1" applyFill="1" applyBorder="1" applyAlignment="1" applyProtection="1">
      <alignment horizontal="right"/>
      <protection hidden="1"/>
    </xf>
    <xf numFmtId="172" fontId="14" fillId="0" borderId="66" xfId="8" applyNumberFormat="1" applyFont="1" applyFill="1" applyBorder="1" applyAlignment="1" applyProtection="1">
      <alignment horizontal="right"/>
      <protection hidden="1"/>
    </xf>
    <xf numFmtId="165" fontId="6" fillId="2" borderId="23" xfId="5" applyNumberFormat="1" applyFont="1" applyFill="1" applyBorder="1" applyAlignment="1">
      <alignment horizontal="center"/>
    </xf>
    <xf numFmtId="165" fontId="7" fillId="0" borderId="23" xfId="16" applyNumberFormat="1" applyFont="1" applyFill="1" applyBorder="1" applyAlignment="1">
      <alignment horizontal="center"/>
    </xf>
    <xf numFmtId="165" fontId="8" fillId="0" borderId="6" xfId="16" applyNumberFormat="1" applyFont="1" applyFill="1" applyBorder="1" applyAlignment="1">
      <alignment horizontal="center"/>
    </xf>
    <xf numFmtId="165" fontId="7" fillId="0" borderId="6" xfId="16" applyNumberFormat="1" applyFont="1" applyFill="1" applyBorder="1" applyAlignment="1">
      <alignment horizontal="center"/>
    </xf>
    <xf numFmtId="165" fontId="8" fillId="0" borderId="6" xfId="8" applyNumberFormat="1" applyFont="1" applyFill="1" applyBorder="1" applyAlignment="1" applyProtection="1">
      <alignment horizontal="center"/>
      <protection hidden="1"/>
    </xf>
    <xf numFmtId="165" fontId="8" fillId="0" borderId="15" xfId="5" applyNumberFormat="1" applyFont="1" applyBorder="1"/>
    <xf numFmtId="165" fontId="6" fillId="2" borderId="19" xfId="5" applyNumberFormat="1" applyFont="1" applyFill="1" applyBorder="1" applyAlignment="1">
      <alignment horizontal="center"/>
    </xf>
    <xf numFmtId="165" fontId="7" fillId="0" borderId="4" xfId="5" applyNumberFormat="1" applyFont="1" applyBorder="1" applyAlignment="1">
      <alignment horizontal="center"/>
    </xf>
    <xf numFmtId="165" fontId="7" fillId="0" borderId="23" xfId="5" applyNumberFormat="1" applyFont="1" applyBorder="1" applyAlignment="1">
      <alignment horizontal="center"/>
    </xf>
    <xf numFmtId="165" fontId="7" fillId="0" borderId="6" xfId="5" applyNumberFormat="1" applyFont="1" applyBorder="1" applyAlignment="1">
      <alignment horizontal="center"/>
    </xf>
    <xf numFmtId="165" fontId="7" fillId="0" borderId="15" xfId="5" applyNumberFormat="1" applyFont="1" applyBorder="1" applyAlignment="1">
      <alignment horizontal="center"/>
    </xf>
    <xf numFmtId="165" fontId="7" fillId="24" borderId="19" xfId="5" applyNumberFormat="1" applyFont="1" applyFill="1" applyBorder="1" applyAlignment="1">
      <alignment horizontal="center"/>
    </xf>
    <xf numFmtId="165" fontId="7" fillId="3" borderId="2" xfId="5" applyNumberFormat="1" applyFont="1" applyFill="1" applyBorder="1" applyAlignment="1">
      <alignment horizontal="center"/>
    </xf>
    <xf numFmtId="165" fontId="6" fillId="2" borderId="4" xfId="5" applyNumberFormat="1" applyFont="1" applyFill="1" applyBorder="1" applyAlignment="1">
      <alignment horizontal="center"/>
    </xf>
    <xf numFmtId="165" fontId="9" fillId="0" borderId="6" xfId="5" applyNumberFormat="1" applyFont="1" applyBorder="1"/>
    <xf numFmtId="165" fontId="9" fillId="0" borderId="14" xfId="5" applyNumberFormat="1" applyFont="1" applyBorder="1"/>
    <xf numFmtId="165" fontId="2" fillId="0" borderId="0" xfId="5" applyNumberFormat="1" applyFont="1" applyBorder="1"/>
    <xf numFmtId="165" fontId="11" fillId="0" borderId="2" xfId="5" applyNumberFormat="1" applyFont="1" applyFill="1" applyBorder="1" applyAlignment="1">
      <alignment horizontal="center" vertical="center" wrapText="1"/>
    </xf>
    <xf numFmtId="165" fontId="4" fillId="0" borderId="2" xfId="11" applyNumberFormat="1" applyFont="1" applyFill="1" applyBorder="1" applyAlignment="1" applyProtection="1">
      <alignment horizontal="center"/>
      <protection hidden="1"/>
    </xf>
    <xf numFmtId="165" fontId="6" fillId="0" borderId="4" xfId="5" applyNumberFormat="1" applyFont="1" applyBorder="1" applyAlignment="1">
      <alignment horizontal="center"/>
    </xf>
    <xf numFmtId="165" fontId="7" fillId="0" borderId="6" xfId="5" applyNumberFormat="1" applyFont="1" applyBorder="1"/>
    <xf numFmtId="165" fontId="7" fillId="0" borderId="14" xfId="5" applyNumberFormat="1" applyFont="1" applyBorder="1"/>
    <xf numFmtId="165" fontId="6" fillId="0" borderId="19" xfId="11" applyNumberFormat="1" applyFont="1" applyFill="1" applyBorder="1" applyAlignment="1" applyProtection="1">
      <alignment horizontal="right"/>
      <protection hidden="1"/>
    </xf>
    <xf numFmtId="165" fontId="11" fillId="2" borderId="12" xfId="11" applyNumberFormat="1" applyFont="1" applyFill="1" applyBorder="1" applyAlignment="1" applyProtection="1">
      <alignment horizontal="right"/>
      <protection hidden="1"/>
    </xf>
    <xf numFmtId="165" fontId="11" fillId="2" borderId="2" xfId="11" applyNumberFormat="1" applyFont="1" applyFill="1" applyBorder="1" applyAlignment="1" applyProtection="1">
      <alignment horizontal="right"/>
      <protection hidden="1"/>
    </xf>
    <xf numFmtId="165" fontId="11" fillId="0" borderId="4" xfId="14" applyNumberFormat="1" applyFont="1" applyFill="1" applyBorder="1" applyAlignment="1" applyProtection="1">
      <alignment horizontal="right"/>
      <protection hidden="1"/>
    </xf>
    <xf numFmtId="165" fontId="14" fillId="0" borderId="6" xfId="5" applyNumberFormat="1" applyFont="1" applyBorder="1"/>
    <xf numFmtId="165" fontId="13" fillId="0" borderId="6" xfId="5" applyNumberFormat="1" applyFont="1" applyBorder="1"/>
    <xf numFmtId="165" fontId="14" fillId="0" borderId="14" xfId="11" applyNumberFormat="1" applyFont="1" applyFill="1" applyBorder="1" applyAlignment="1" applyProtection="1">
      <alignment horizontal="right"/>
      <protection hidden="1"/>
    </xf>
    <xf numFmtId="165" fontId="11" fillId="3" borderId="10" xfId="11" applyNumberFormat="1" applyFont="1" applyFill="1" applyBorder="1" applyAlignment="1" applyProtection="1">
      <alignment horizontal="right"/>
      <protection hidden="1"/>
    </xf>
    <xf numFmtId="165" fontId="11" fillId="4" borderId="4" xfId="11" applyNumberFormat="1" applyFont="1" applyFill="1" applyBorder="1" applyAlignment="1" applyProtection="1">
      <alignment horizontal="right"/>
      <protection hidden="1"/>
    </xf>
    <xf numFmtId="165" fontId="13" fillId="4" borderId="6" xfId="11" applyNumberFormat="1" applyFont="1" applyFill="1" applyBorder="1" applyAlignment="1" applyProtection="1">
      <alignment horizontal="right"/>
      <protection hidden="1"/>
    </xf>
    <xf numFmtId="165" fontId="13" fillId="0" borderId="14" xfId="11" applyNumberFormat="1" applyFont="1" applyFill="1" applyBorder="1" applyAlignment="1" applyProtection="1">
      <alignment horizontal="right"/>
      <protection hidden="1"/>
    </xf>
    <xf numFmtId="165" fontId="11" fillId="2" borderId="10" xfId="11" applyNumberFormat="1" applyFont="1" applyFill="1" applyBorder="1" applyAlignment="1" applyProtection="1">
      <alignment horizontal="right"/>
      <protection hidden="1"/>
    </xf>
    <xf numFmtId="165" fontId="11" fillId="0" borderId="6" xfId="5" applyNumberFormat="1" applyFont="1" applyBorder="1" applyAlignment="1">
      <alignment horizontal="right"/>
    </xf>
    <xf numFmtId="165" fontId="11" fillId="0" borderId="15" xfId="5" applyNumberFormat="1" applyFont="1" applyBorder="1" applyAlignment="1">
      <alignment horizontal="right"/>
    </xf>
    <xf numFmtId="165" fontId="11" fillId="11" borderId="19" xfId="11" applyNumberFormat="1" applyFont="1" applyFill="1" applyBorder="1" applyAlignment="1" applyProtection="1">
      <alignment horizontal="right"/>
      <protection hidden="1"/>
    </xf>
    <xf numFmtId="165" fontId="13" fillId="0" borderId="12" xfId="5" applyNumberFormat="1" applyFont="1" applyBorder="1" applyAlignment="1">
      <alignment horizontal="right"/>
    </xf>
    <xf numFmtId="165" fontId="11" fillId="11" borderId="2" xfId="5" applyNumberFormat="1" applyFont="1" applyFill="1" applyBorder="1" applyAlignment="1">
      <alignment horizontal="right"/>
    </xf>
    <xf numFmtId="165" fontId="13" fillId="0" borderId="4" xfId="5" applyNumberFormat="1" applyFont="1" applyBorder="1" applyAlignment="1">
      <alignment horizontal="right"/>
    </xf>
    <xf numFmtId="165" fontId="13" fillId="0" borderId="6" xfId="5" applyNumberFormat="1" applyFont="1" applyBorder="1" applyAlignment="1">
      <alignment horizontal="right"/>
    </xf>
    <xf numFmtId="165" fontId="13" fillId="0" borderId="23" xfId="5" applyNumberFormat="1" applyFont="1" applyFill="1" applyBorder="1" applyAlignment="1">
      <alignment horizontal="right"/>
    </xf>
    <xf numFmtId="165" fontId="13" fillId="0" borderId="15" xfId="5" applyNumberFormat="1" applyFont="1" applyBorder="1" applyAlignment="1">
      <alignment horizontal="right"/>
    </xf>
    <xf numFmtId="165" fontId="13" fillId="0" borderId="12" xfId="5" applyNumberFormat="1" applyFont="1" applyFill="1" applyBorder="1" applyAlignment="1">
      <alignment horizontal="right"/>
    </xf>
    <xf numFmtId="165" fontId="11" fillId="0" borderId="14" xfId="5" applyNumberFormat="1" applyFont="1" applyBorder="1" applyAlignment="1">
      <alignment horizontal="right"/>
    </xf>
    <xf numFmtId="165" fontId="11" fillId="22" borderId="19" xfId="5" applyNumberFormat="1" applyFont="1" applyFill="1" applyBorder="1" applyAlignment="1">
      <alignment horizontal="right"/>
    </xf>
    <xf numFmtId="165" fontId="11" fillId="11" borderId="10" xfId="12" applyNumberFormat="1" applyFont="1" applyFill="1" applyBorder="1" applyAlignment="1" applyProtection="1">
      <alignment horizontal="right"/>
      <protection hidden="1"/>
    </xf>
    <xf numFmtId="165" fontId="13" fillId="0" borderId="6" xfId="8" applyNumberFormat="1" applyFont="1" applyFill="1" applyBorder="1" applyAlignment="1" applyProtection="1">
      <alignment horizontal="right"/>
      <protection hidden="1"/>
    </xf>
    <xf numFmtId="165" fontId="13" fillId="0" borderId="23" xfId="11" applyNumberFormat="1" applyFont="1" applyFill="1" applyBorder="1" applyAlignment="1" applyProtection="1">
      <alignment horizontal="right"/>
      <protection hidden="1"/>
    </xf>
    <xf numFmtId="165" fontId="13" fillId="9" borderId="6" xfId="5" applyNumberFormat="1" applyFont="1" applyFill="1" applyBorder="1" applyAlignment="1">
      <alignment horizontal="right"/>
    </xf>
    <xf numFmtId="165" fontId="14" fillId="0" borderId="15" xfId="5" applyNumberFormat="1" applyFont="1" applyBorder="1" applyAlignment="1">
      <alignment horizontal="right"/>
    </xf>
    <xf numFmtId="165" fontId="11" fillId="11" borderId="2" xfId="12" applyNumberFormat="1" applyFont="1" applyFill="1" applyBorder="1" applyAlignment="1" applyProtection="1">
      <alignment horizontal="right"/>
      <protection hidden="1"/>
    </xf>
    <xf numFmtId="165" fontId="13" fillId="0" borderId="4" xfId="12" applyNumberFormat="1" applyFont="1" applyFill="1" applyBorder="1" applyAlignment="1" applyProtection="1">
      <alignment horizontal="right"/>
      <protection hidden="1"/>
    </xf>
    <xf numFmtId="165" fontId="13" fillId="0" borderId="23" xfId="12" applyNumberFormat="1" applyFont="1" applyFill="1" applyBorder="1" applyAlignment="1" applyProtection="1">
      <alignment horizontal="right"/>
      <protection hidden="1"/>
    </xf>
    <xf numFmtId="165" fontId="13" fillId="0" borderId="6" xfId="12" applyNumberFormat="1" applyFont="1" applyFill="1" applyBorder="1" applyAlignment="1" applyProtection="1">
      <alignment horizontal="right"/>
      <protection hidden="1"/>
    </xf>
    <xf numFmtId="165" fontId="13" fillId="0" borderId="14" xfId="12" applyNumberFormat="1" applyFont="1" applyFill="1" applyBorder="1" applyAlignment="1" applyProtection="1">
      <alignment horizontal="right"/>
      <protection hidden="1"/>
    </xf>
    <xf numFmtId="165" fontId="11" fillId="11" borderId="12" xfId="12" applyNumberFormat="1" applyFont="1" applyFill="1" applyBorder="1" applyAlignment="1" applyProtection="1">
      <alignment horizontal="right"/>
      <protection hidden="1"/>
    </xf>
    <xf numFmtId="165" fontId="14" fillId="0" borderId="14" xfId="8" applyNumberFormat="1" applyFont="1" applyFill="1" applyBorder="1" applyAlignment="1" applyProtection="1">
      <alignment horizontal="right"/>
      <protection hidden="1"/>
    </xf>
    <xf numFmtId="165" fontId="11" fillId="11" borderId="74" xfId="10" applyNumberFormat="1" applyFont="1" applyFill="1" applyBorder="1" applyAlignment="1" applyProtection="1">
      <alignment horizontal="right"/>
      <protection hidden="1"/>
    </xf>
    <xf numFmtId="165" fontId="13" fillId="4" borderId="4" xfId="7" applyNumberFormat="1" applyFont="1" applyFill="1" applyBorder="1" applyAlignment="1"/>
    <xf numFmtId="165" fontId="13" fillId="4" borderId="6" xfId="7" applyNumberFormat="1" applyFont="1" applyFill="1" applyBorder="1" applyAlignment="1"/>
    <xf numFmtId="165" fontId="13" fillId="4" borderId="23" xfId="7" applyNumberFormat="1" applyFont="1" applyFill="1" applyBorder="1" applyAlignment="1"/>
    <xf numFmtId="165" fontId="13" fillId="4" borderId="14" xfId="7" applyNumberFormat="1" applyFont="1" applyFill="1" applyBorder="1" applyAlignment="1"/>
    <xf numFmtId="165" fontId="11" fillId="20" borderId="80" xfId="10" applyNumberFormat="1" applyFont="1" applyFill="1" applyBorder="1" applyAlignment="1" applyProtection="1">
      <alignment horizontal="right"/>
      <protection hidden="1"/>
    </xf>
    <xf numFmtId="165" fontId="13" fillId="0" borderId="69" xfId="8" applyNumberFormat="1" applyFont="1" applyFill="1" applyBorder="1" applyAlignment="1" applyProtection="1">
      <alignment horizontal="right"/>
      <protection hidden="1"/>
    </xf>
    <xf numFmtId="165" fontId="13" fillId="0" borderId="74" xfId="8" applyNumberFormat="1" applyFont="1" applyFill="1" applyBorder="1" applyAlignment="1" applyProtection="1">
      <alignment horizontal="right"/>
      <protection hidden="1"/>
    </xf>
    <xf numFmtId="165" fontId="11" fillId="11" borderId="39" xfId="10" applyNumberFormat="1" applyFont="1" applyFill="1" applyBorder="1" applyAlignment="1" applyProtection="1">
      <alignment horizontal="right"/>
      <protection hidden="1"/>
    </xf>
    <xf numFmtId="165" fontId="11" fillId="11" borderId="23" xfId="5" applyNumberFormat="1" applyFont="1" applyFill="1" applyBorder="1" applyAlignment="1">
      <alignment horizontal="right"/>
    </xf>
    <xf numFmtId="165" fontId="11" fillId="11" borderId="6" xfId="5" applyNumberFormat="1" applyFont="1" applyFill="1" applyBorder="1" applyAlignment="1">
      <alignment horizontal="right"/>
    </xf>
    <xf numFmtId="165" fontId="11" fillId="4" borderId="43" xfId="10" applyNumberFormat="1" applyFont="1" applyFill="1" applyBorder="1" applyAlignment="1" applyProtection="1">
      <alignment horizontal="right"/>
      <protection hidden="1"/>
    </xf>
    <xf numFmtId="165" fontId="13" fillId="0" borderId="73" xfId="12" applyNumberFormat="1" applyFont="1" applyFill="1" applyBorder="1" applyAlignment="1" applyProtection="1">
      <alignment horizontal="right"/>
      <protection hidden="1"/>
    </xf>
    <xf numFmtId="165" fontId="7" fillId="8" borderId="19" xfId="12" applyNumberFormat="1" applyFont="1" applyFill="1" applyBorder="1" applyAlignment="1" applyProtection="1">
      <alignment horizontal="right"/>
      <protection hidden="1"/>
    </xf>
    <xf numFmtId="165" fontId="13" fillId="0" borderId="6" xfId="10" applyNumberFormat="1" applyFont="1" applyFill="1" applyBorder="1" applyAlignment="1" applyProtection="1">
      <alignment horizontal="right"/>
      <protection hidden="1"/>
    </xf>
    <xf numFmtId="165" fontId="11" fillId="11" borderId="4" xfId="10" applyNumberFormat="1" applyFont="1" applyFill="1" applyBorder="1" applyAlignment="1" applyProtection="1">
      <alignment horizontal="right"/>
      <protection hidden="1"/>
    </xf>
    <xf numFmtId="165" fontId="11" fillId="4" borderId="6" xfId="13" applyNumberFormat="1" applyFont="1" applyFill="1" applyBorder="1" applyAlignment="1" applyProtection="1">
      <alignment horizontal="right"/>
      <protection hidden="1"/>
    </xf>
    <xf numFmtId="165" fontId="14" fillId="4" borderId="6" xfId="7" applyNumberFormat="1" applyFont="1" applyFill="1" applyBorder="1" applyAlignment="1"/>
    <xf numFmtId="165" fontId="14" fillId="4" borderId="14" xfId="7" applyNumberFormat="1" applyFont="1" applyFill="1" applyBorder="1" applyAlignment="1"/>
    <xf numFmtId="165" fontId="11" fillId="0" borderId="68" xfId="7" applyNumberFormat="1" applyFont="1" applyFill="1" applyBorder="1" applyAlignment="1"/>
    <xf numFmtId="165" fontId="11" fillId="11" borderId="4" xfId="5" applyNumberFormat="1" applyFont="1" applyFill="1" applyBorder="1" applyAlignment="1">
      <alignment horizontal="right"/>
    </xf>
    <xf numFmtId="165" fontId="13" fillId="0" borderId="6" xfId="5" applyNumberFormat="1" applyFont="1" applyFill="1" applyBorder="1" applyAlignment="1">
      <alignment horizontal="right"/>
    </xf>
    <xf numFmtId="165" fontId="11" fillId="11" borderId="6" xfId="14" applyNumberFormat="1" applyFont="1" applyFill="1" applyBorder="1" applyAlignment="1" applyProtection="1">
      <protection hidden="1"/>
    </xf>
    <xf numFmtId="165" fontId="11" fillId="11" borderId="6" xfId="11" applyNumberFormat="1" applyFont="1" applyFill="1" applyBorder="1" applyAlignment="1" applyProtection="1">
      <alignment horizontal="right"/>
      <protection hidden="1"/>
    </xf>
    <xf numFmtId="165" fontId="13" fillId="0" borderId="65" xfId="12" applyNumberFormat="1" applyFont="1" applyFill="1" applyBorder="1" applyAlignment="1" applyProtection="1">
      <alignment horizontal="right"/>
      <protection hidden="1"/>
    </xf>
    <xf numFmtId="165" fontId="13" fillId="0" borderId="63" xfId="12" applyNumberFormat="1" applyFont="1" applyFill="1" applyBorder="1" applyAlignment="1" applyProtection="1">
      <alignment horizontal="right"/>
      <protection hidden="1"/>
    </xf>
    <xf numFmtId="165" fontId="13" fillId="0" borderId="64" xfId="12" applyNumberFormat="1" applyFont="1" applyFill="1" applyBorder="1" applyAlignment="1" applyProtection="1">
      <alignment horizontal="right"/>
      <protection hidden="1"/>
    </xf>
    <xf numFmtId="165" fontId="11" fillId="11" borderId="6" xfId="13" applyNumberFormat="1" applyFont="1" applyFill="1" applyBorder="1" applyAlignment="1" applyProtection="1">
      <alignment horizontal="right"/>
      <protection hidden="1"/>
    </xf>
    <xf numFmtId="165" fontId="13" fillId="0" borderId="6" xfId="7" applyNumberFormat="1" applyFont="1" applyBorder="1" applyAlignment="1"/>
    <xf numFmtId="165" fontId="11" fillId="0" borderId="47" xfId="12" applyNumberFormat="1" applyFont="1" applyFill="1" applyBorder="1" applyAlignment="1" applyProtection="1">
      <alignment horizontal="right"/>
      <protection hidden="1"/>
    </xf>
    <xf numFmtId="165" fontId="13" fillId="0" borderId="36" xfId="12" applyNumberFormat="1" applyFont="1" applyFill="1" applyBorder="1" applyAlignment="1" applyProtection="1">
      <alignment horizontal="right"/>
      <protection hidden="1"/>
    </xf>
    <xf numFmtId="165" fontId="13" fillId="0" borderId="15" xfId="12" applyNumberFormat="1" applyFont="1" applyFill="1" applyBorder="1" applyAlignment="1" applyProtection="1">
      <alignment horizontal="right"/>
      <protection hidden="1"/>
    </xf>
    <xf numFmtId="165" fontId="13" fillId="0" borderId="4" xfId="11" applyNumberFormat="1" applyFont="1" applyFill="1" applyBorder="1" applyAlignment="1" applyProtection="1">
      <alignment horizontal="right"/>
      <protection hidden="1"/>
    </xf>
    <xf numFmtId="165" fontId="13" fillId="0" borderId="12" xfId="11" applyNumberFormat="1" applyFont="1" applyFill="1" applyBorder="1" applyAlignment="1" applyProtection="1">
      <alignment horizontal="right"/>
      <protection hidden="1"/>
    </xf>
    <xf numFmtId="165" fontId="13" fillId="4" borderId="4" xfId="11" applyNumberFormat="1" applyFont="1" applyFill="1" applyBorder="1" applyAlignment="1" applyProtection="1">
      <alignment horizontal="right"/>
      <protection hidden="1"/>
    </xf>
    <xf numFmtId="165" fontId="14" fillId="4" borderId="6" xfId="11" applyNumberFormat="1" applyFont="1" applyFill="1" applyBorder="1" applyAlignment="1" applyProtection="1">
      <alignment horizontal="right"/>
      <protection hidden="1"/>
    </xf>
    <xf numFmtId="165" fontId="33" fillId="0" borderId="6" xfId="11" applyNumberFormat="1" applyFont="1" applyFill="1" applyBorder="1" applyAlignment="1" applyProtection="1">
      <alignment horizontal="right"/>
      <protection hidden="1"/>
    </xf>
    <xf numFmtId="165" fontId="11" fillId="2" borderId="19" xfId="11" applyNumberFormat="1" applyFont="1" applyFill="1" applyBorder="1" applyAlignment="1" applyProtection="1">
      <alignment horizontal="right"/>
      <protection hidden="1"/>
    </xf>
    <xf numFmtId="165" fontId="13" fillId="9" borderId="6" xfId="10" applyNumberFormat="1" applyFont="1" applyFill="1" applyBorder="1" applyAlignment="1" applyProtection="1">
      <alignment horizontal="right"/>
      <protection hidden="1"/>
    </xf>
    <xf numFmtId="165" fontId="13" fillId="0" borderId="10" xfId="11" applyNumberFormat="1" applyFont="1" applyFill="1" applyBorder="1" applyAlignment="1" applyProtection="1">
      <alignment horizontal="right"/>
      <protection hidden="1"/>
    </xf>
    <xf numFmtId="165" fontId="13" fillId="0" borderId="15" xfId="11" applyNumberFormat="1" applyFont="1" applyFill="1" applyBorder="1" applyAlignment="1" applyProtection="1">
      <alignment horizontal="right"/>
      <protection hidden="1"/>
    </xf>
    <xf numFmtId="165" fontId="11" fillId="2" borderId="76" xfId="11" applyNumberFormat="1" applyFont="1" applyFill="1" applyBorder="1" applyAlignment="1" applyProtection="1">
      <alignment horizontal="right"/>
      <protection hidden="1"/>
    </xf>
    <xf numFmtId="165" fontId="13" fillId="19" borderId="6" xfId="11" applyNumberFormat="1" applyFont="1" applyFill="1" applyBorder="1" applyAlignment="1" applyProtection="1">
      <alignment horizontal="right"/>
      <protection hidden="1"/>
    </xf>
    <xf numFmtId="165" fontId="16" fillId="0" borderId="6" xfId="11" applyNumberFormat="1" applyFont="1" applyFill="1" applyBorder="1" applyAlignment="1" applyProtection="1">
      <alignment horizontal="right"/>
      <protection hidden="1"/>
    </xf>
    <xf numFmtId="165" fontId="13" fillId="4" borderId="23" xfId="11" applyNumberFormat="1" applyFont="1" applyFill="1" applyBorder="1" applyAlignment="1" applyProtection="1">
      <alignment horizontal="right"/>
      <protection hidden="1"/>
    </xf>
    <xf numFmtId="165" fontId="11" fillId="19" borderId="68" xfId="7" applyNumberFormat="1" applyFont="1" applyFill="1" applyBorder="1" applyAlignment="1"/>
    <xf numFmtId="165" fontId="13" fillId="0" borderId="12" xfId="12" applyNumberFormat="1" applyFont="1" applyFill="1" applyBorder="1" applyAlignment="1" applyProtection="1">
      <alignment horizontal="right"/>
      <protection hidden="1"/>
    </xf>
    <xf numFmtId="165" fontId="11" fillId="0" borderId="23" xfId="10" applyNumberFormat="1" applyFont="1" applyFill="1" applyBorder="1" applyAlignment="1" applyProtection="1">
      <alignment horizontal="right"/>
      <protection hidden="1"/>
    </xf>
    <xf numFmtId="165" fontId="14" fillId="0" borderId="6" xfId="10" applyNumberFormat="1" applyFont="1" applyFill="1" applyBorder="1" applyAlignment="1" applyProtection="1">
      <alignment horizontal="right"/>
      <protection hidden="1"/>
    </xf>
    <xf numFmtId="165" fontId="14" fillId="0" borderId="15" xfId="10" applyNumberFormat="1" applyFont="1" applyFill="1" applyBorder="1" applyAlignment="1" applyProtection="1">
      <alignment horizontal="right"/>
      <protection hidden="1"/>
    </xf>
    <xf numFmtId="165" fontId="11" fillId="0" borderId="2" xfId="12" applyNumberFormat="1" applyFont="1" applyFill="1" applyBorder="1" applyAlignment="1" applyProtection="1">
      <alignment horizontal="right"/>
      <protection hidden="1"/>
    </xf>
    <xf numFmtId="165" fontId="13" fillId="0" borderId="15" xfId="8" applyNumberFormat="1" applyFont="1" applyFill="1" applyBorder="1" applyAlignment="1" applyProtection="1">
      <alignment horizontal="right"/>
      <protection hidden="1"/>
    </xf>
    <xf numFmtId="165" fontId="6" fillId="0" borderId="23" xfId="11" applyNumberFormat="1" applyFont="1" applyFill="1" applyBorder="1" applyAlignment="1" applyProtection="1">
      <alignment horizontal="right"/>
      <protection hidden="1"/>
    </xf>
    <xf numFmtId="165" fontId="7" fillId="8" borderId="23" xfId="12" applyNumberFormat="1" applyFont="1" applyFill="1" applyBorder="1" applyAlignment="1" applyProtection="1">
      <alignment horizontal="right"/>
      <protection hidden="1"/>
    </xf>
    <xf numFmtId="165" fontId="14" fillId="0" borderId="15" xfId="11" applyNumberFormat="1" applyFont="1" applyFill="1" applyBorder="1" applyAlignment="1" applyProtection="1">
      <alignment horizontal="right"/>
      <protection hidden="1"/>
    </xf>
    <xf numFmtId="165" fontId="7" fillId="8" borderId="2" xfId="12" applyNumberFormat="1" applyFont="1" applyFill="1" applyBorder="1" applyAlignment="1" applyProtection="1">
      <alignment horizontal="right"/>
      <protection hidden="1"/>
    </xf>
    <xf numFmtId="165" fontId="11" fillId="0" borderId="4" xfId="10" applyNumberFormat="1" applyFont="1" applyFill="1" applyBorder="1" applyAlignment="1" applyProtection="1">
      <alignment horizontal="right"/>
      <protection hidden="1"/>
    </xf>
    <xf numFmtId="165" fontId="11" fillId="0" borderId="6" xfId="10" applyNumberFormat="1" applyFont="1" applyFill="1" applyBorder="1" applyAlignment="1" applyProtection="1">
      <alignment horizontal="right"/>
      <protection hidden="1"/>
    </xf>
    <xf numFmtId="165" fontId="11" fillId="8" borderId="19" xfId="12" applyNumberFormat="1" applyFont="1" applyFill="1" applyBorder="1" applyAlignment="1" applyProtection="1">
      <alignment horizontal="right"/>
      <protection hidden="1"/>
    </xf>
    <xf numFmtId="165" fontId="11" fillId="25" borderId="4" xfId="12" applyNumberFormat="1" applyFont="1" applyFill="1" applyBorder="1" applyAlignment="1" applyProtection="1">
      <alignment horizontal="right"/>
      <protection hidden="1"/>
    </xf>
    <xf numFmtId="165" fontId="17" fillId="25" borderId="23" xfId="12" applyNumberFormat="1" applyFont="1" applyFill="1" applyBorder="1" applyAlignment="1" applyProtection="1">
      <alignment horizontal="right"/>
      <protection hidden="1"/>
    </xf>
    <xf numFmtId="165" fontId="17" fillId="25" borderId="12" xfId="12" applyNumberFormat="1" applyFont="1" applyFill="1" applyBorder="1" applyAlignment="1" applyProtection="1">
      <alignment horizontal="right"/>
      <protection hidden="1"/>
    </xf>
    <xf numFmtId="165" fontId="11" fillId="7" borderId="91" xfId="12" applyNumberFormat="1" applyFont="1" applyFill="1" applyBorder="1" applyAlignment="1" applyProtection="1">
      <alignment horizontal="right"/>
      <protection hidden="1"/>
    </xf>
    <xf numFmtId="165" fontId="11" fillId="7" borderId="19" xfId="12" applyNumberFormat="1" applyFont="1" applyFill="1" applyBorder="1" applyAlignment="1" applyProtection="1">
      <alignment horizontal="right"/>
      <protection hidden="1"/>
    </xf>
    <xf numFmtId="165" fontId="11" fillId="4" borderId="4" xfId="10" applyNumberFormat="1" applyFont="1" applyFill="1" applyBorder="1" applyAlignment="1" applyProtection="1">
      <alignment horizontal="right"/>
      <protection hidden="1"/>
    </xf>
    <xf numFmtId="165" fontId="14" fillId="0" borderId="6" xfId="8" applyNumberFormat="1" applyFont="1" applyFill="1" applyBorder="1" applyAlignment="1" applyProtection="1">
      <alignment horizontal="right"/>
      <protection hidden="1"/>
    </xf>
    <xf numFmtId="165" fontId="11" fillId="4" borderId="7" xfId="10" applyNumberFormat="1" applyFont="1" applyFill="1" applyBorder="1" applyAlignment="1" applyProtection="1">
      <alignment horizontal="right"/>
      <protection hidden="1"/>
    </xf>
    <xf numFmtId="165" fontId="14" fillId="0" borderId="8" xfId="8" applyNumberFormat="1" applyFont="1" applyFill="1" applyBorder="1" applyAlignment="1" applyProtection="1">
      <alignment horizontal="right"/>
      <protection hidden="1"/>
    </xf>
    <xf numFmtId="165" fontId="11" fillId="4" borderId="8" xfId="10" applyNumberFormat="1" applyFont="1" applyFill="1" applyBorder="1" applyAlignment="1" applyProtection="1">
      <alignment horizontal="right"/>
      <protection hidden="1"/>
    </xf>
    <xf numFmtId="165" fontId="14" fillId="0" borderId="21" xfId="8" applyNumberFormat="1" applyFont="1" applyFill="1" applyBorder="1" applyAlignment="1" applyProtection="1">
      <alignment horizontal="right"/>
      <protection hidden="1"/>
    </xf>
    <xf numFmtId="165" fontId="13" fillId="0" borderId="6" xfId="16" applyNumberFormat="1" applyFont="1" applyFill="1" applyBorder="1" applyAlignment="1">
      <alignment horizontal="center"/>
    </xf>
    <xf numFmtId="165" fontId="14" fillId="0" borderId="6" xfId="16" applyNumberFormat="1" applyFont="1" applyFill="1" applyBorder="1" applyAlignment="1">
      <alignment horizontal="center"/>
    </xf>
    <xf numFmtId="165" fontId="14" fillId="0" borderId="6" xfId="8" applyNumberFormat="1" applyFont="1" applyFill="1" applyBorder="1" applyAlignment="1" applyProtection="1">
      <alignment horizontal="center"/>
      <protection hidden="1"/>
    </xf>
    <xf numFmtId="165" fontId="13" fillId="0" borderId="6" xfId="0" applyNumberFormat="1" applyFont="1" applyFill="1" applyBorder="1" applyAlignment="1">
      <alignment horizontal="center"/>
    </xf>
    <xf numFmtId="165" fontId="13" fillId="0" borderId="6" xfId="8" applyNumberFormat="1" applyFont="1" applyFill="1" applyBorder="1" applyAlignment="1" applyProtection="1">
      <alignment horizontal="center"/>
      <protection hidden="1"/>
    </xf>
    <xf numFmtId="165" fontId="6" fillId="0" borderId="19" xfId="11" applyNumberFormat="1" applyFont="1" applyFill="1" applyBorder="1" applyAlignment="1" applyProtection="1">
      <alignment horizontal="center"/>
      <protection hidden="1"/>
    </xf>
    <xf numFmtId="165" fontId="11" fillId="0" borderId="6" xfId="5" applyNumberFormat="1" applyFont="1" applyBorder="1" applyAlignment="1"/>
    <xf numFmtId="165" fontId="13" fillId="0" borderId="6" xfId="5" applyNumberFormat="1" applyFont="1" applyBorder="1" applyAlignment="1"/>
    <xf numFmtId="165" fontId="14" fillId="0" borderId="6" xfId="5" applyNumberFormat="1" applyFont="1" applyBorder="1" applyAlignment="1"/>
    <xf numFmtId="165" fontId="14" fillId="0" borderId="6" xfId="5" applyNumberFormat="1" applyFont="1" applyBorder="1" applyAlignment="1">
      <alignment horizontal="right"/>
    </xf>
    <xf numFmtId="165" fontId="26" fillId="0" borderId="6" xfId="0" applyNumberFormat="1" applyFont="1" applyFill="1" applyBorder="1" applyAlignment="1">
      <alignment horizontal="right"/>
    </xf>
    <xf numFmtId="165" fontId="11" fillId="0" borderId="4" xfId="5" applyNumberFormat="1" applyFont="1" applyBorder="1" applyAlignment="1">
      <alignment horizontal="right"/>
    </xf>
    <xf numFmtId="165" fontId="11" fillId="0" borderId="6" xfId="16" applyNumberFormat="1" applyFont="1" applyFill="1" applyBorder="1" applyAlignment="1">
      <alignment horizontal="right"/>
    </xf>
    <xf numFmtId="165" fontId="11" fillId="0" borderId="14" xfId="16" applyNumberFormat="1" applyFont="1" applyFill="1" applyBorder="1" applyAlignment="1">
      <alignment horizontal="right"/>
    </xf>
    <xf numFmtId="165" fontId="11" fillId="3" borderId="4" xfId="5" applyNumberFormat="1" applyFont="1" applyFill="1" applyBorder="1" applyAlignment="1">
      <alignment horizontal="center" vertical="top" wrapText="1"/>
    </xf>
    <xf numFmtId="165" fontId="11" fillId="3" borderId="6" xfId="5" applyNumberFormat="1" applyFont="1" applyFill="1" applyBorder="1" applyAlignment="1">
      <alignment horizontal="center" vertical="top" wrapText="1"/>
    </xf>
    <xf numFmtId="165" fontId="17" fillId="0" borderId="23" xfId="5" applyNumberFormat="1" applyFont="1" applyFill="1" applyBorder="1" applyAlignment="1">
      <alignment horizontal="center" vertical="top" wrapText="1"/>
    </xf>
    <xf numFmtId="165" fontId="11" fillId="0" borderId="15" xfId="5" applyNumberFormat="1" applyFont="1" applyFill="1" applyBorder="1" applyAlignment="1">
      <alignment horizontal="center" wrapText="1"/>
    </xf>
    <xf numFmtId="165" fontId="13" fillId="0" borderId="14" xfId="5" applyNumberFormat="1" applyFont="1" applyFill="1" applyBorder="1" applyAlignment="1">
      <alignment horizontal="right" wrapText="1"/>
    </xf>
    <xf numFmtId="165" fontId="13" fillId="0" borderId="14" xfId="5" applyNumberFormat="1" applyFont="1" applyFill="1" applyBorder="1" applyAlignment="1">
      <alignment horizontal="right" vertical="top" wrapText="1"/>
    </xf>
    <xf numFmtId="165" fontId="11" fillId="17" borderId="19" xfId="5" applyNumberFormat="1" applyFont="1" applyFill="1" applyBorder="1" applyAlignment="1">
      <alignment horizontal="center" wrapText="1"/>
    </xf>
    <xf numFmtId="165" fontId="17" fillId="0" borderId="6" xfId="5" applyNumberFormat="1" applyFont="1" applyFill="1" applyBorder="1" applyAlignment="1">
      <alignment horizontal="right" vertical="top" wrapText="1"/>
    </xf>
    <xf numFmtId="165" fontId="17" fillId="0" borderId="15" xfId="5" applyNumberFormat="1" applyFont="1" applyFill="1" applyBorder="1" applyAlignment="1">
      <alignment horizontal="right" vertical="top" wrapText="1"/>
    </xf>
    <xf numFmtId="165" fontId="11" fillId="17" borderId="19" xfId="5" applyNumberFormat="1" applyFont="1" applyFill="1" applyBorder="1" applyAlignment="1">
      <alignment horizontal="right" wrapText="1"/>
    </xf>
    <xf numFmtId="165" fontId="17" fillId="0" borderId="14" xfId="5" applyNumberFormat="1" applyFont="1" applyFill="1" applyBorder="1" applyAlignment="1">
      <alignment horizontal="right" vertical="top" wrapText="1"/>
    </xf>
    <xf numFmtId="165" fontId="13" fillId="0" borderId="6" xfId="5" applyNumberFormat="1" applyFont="1" applyFill="1" applyBorder="1" applyAlignment="1">
      <alignment horizontal="center" vertical="top" wrapText="1"/>
    </xf>
    <xf numFmtId="165" fontId="14" fillId="9" borderId="15" xfId="10" applyNumberFormat="1" applyFont="1" applyFill="1" applyBorder="1" applyAlignment="1" applyProtection="1">
      <alignment horizontal="right"/>
      <protection hidden="1"/>
    </xf>
    <xf numFmtId="165" fontId="14" fillId="0" borderId="6" xfId="11" applyNumberFormat="1" applyFont="1" applyFill="1" applyBorder="1" applyAlignment="1" applyProtection="1">
      <alignment horizontal="center"/>
      <protection hidden="1"/>
    </xf>
    <xf numFmtId="165" fontId="14" fillId="0" borderId="14" xfId="11" applyNumberFormat="1" applyFont="1" applyFill="1" applyBorder="1" applyAlignment="1" applyProtection="1">
      <alignment horizontal="right" indent="1"/>
      <protection hidden="1"/>
    </xf>
    <xf numFmtId="165" fontId="14" fillId="9" borderId="6" xfId="10" applyNumberFormat="1" applyFont="1" applyFill="1" applyBorder="1" applyAlignment="1" applyProtection="1">
      <alignment horizontal="right"/>
      <protection hidden="1"/>
    </xf>
    <xf numFmtId="0" fontId="3" fillId="0" borderId="0" xfId="5" applyFont="1" applyAlignment="1">
      <alignment horizontal="center"/>
    </xf>
    <xf numFmtId="0" fontId="43" fillId="0" borderId="0" xfId="5" applyFont="1" applyAlignment="1">
      <alignment horizontal="center" wrapText="1"/>
    </xf>
    <xf numFmtId="170" fontId="13" fillId="0" borderId="41" xfId="11" applyNumberFormat="1" applyFont="1" applyFill="1" applyBorder="1" applyAlignment="1" applyProtection="1">
      <alignment horizontal="center"/>
      <protection hidden="1"/>
    </xf>
    <xf numFmtId="170" fontId="13" fillId="0" borderId="29" xfId="11" applyNumberFormat="1" applyFont="1" applyFill="1" applyBorder="1" applyAlignment="1" applyProtection="1">
      <alignment horizontal="center"/>
      <protection hidden="1"/>
    </xf>
    <xf numFmtId="170" fontId="13" fillId="0" borderId="62" xfId="11" applyNumberFormat="1" applyFont="1" applyFill="1" applyBorder="1" applyAlignment="1" applyProtection="1">
      <alignment horizontal="center"/>
      <protection hidden="1"/>
    </xf>
    <xf numFmtId="0" fontId="24" fillId="0" borderId="20" xfId="5" applyFont="1" applyBorder="1" applyAlignment="1">
      <alignment horizontal="center" wrapText="1"/>
    </xf>
    <xf numFmtId="0" fontId="24" fillId="0" borderId="0" xfId="5" applyFont="1" applyBorder="1" applyAlignment="1">
      <alignment horizontal="center" wrapText="1"/>
    </xf>
    <xf numFmtId="0" fontId="24" fillId="0" borderId="95" xfId="5" applyFont="1" applyBorder="1" applyAlignment="1">
      <alignment horizontal="center" wrapText="1"/>
    </xf>
    <xf numFmtId="0" fontId="11" fillId="0" borderId="41" xfId="5" applyFont="1" applyFill="1" applyBorder="1" applyAlignment="1">
      <alignment horizontal="center" vertical="top" wrapText="1"/>
    </xf>
    <xf numFmtId="0" fontId="11" fillId="0" borderId="29" xfId="5" applyFont="1" applyFill="1" applyBorder="1" applyAlignment="1">
      <alignment horizontal="center" vertical="top" wrapText="1"/>
    </xf>
    <xf numFmtId="0" fontId="11" fillId="0" borderId="62" xfId="5" applyFont="1" applyFill="1" applyBorder="1" applyAlignment="1">
      <alignment horizontal="center" vertical="top" wrapText="1"/>
    </xf>
    <xf numFmtId="0" fontId="11" fillId="0" borderId="50" xfId="5" applyFont="1" applyFill="1" applyBorder="1" applyAlignment="1">
      <alignment horizontal="center" vertical="top" wrapText="1"/>
    </xf>
    <xf numFmtId="0" fontId="11" fillId="0" borderId="51" xfId="5" applyFont="1" applyFill="1" applyBorder="1" applyAlignment="1">
      <alignment horizontal="center" vertical="top" wrapText="1"/>
    </xf>
    <xf numFmtId="0" fontId="11" fillId="0" borderId="106" xfId="5" applyFont="1" applyFill="1" applyBorder="1" applyAlignment="1">
      <alignment horizontal="center" vertical="top" wrapText="1"/>
    </xf>
    <xf numFmtId="0" fontId="2" fillId="0" borderId="41" xfId="5" applyFont="1" applyBorder="1" applyAlignment="1">
      <alignment horizontal="center"/>
    </xf>
    <xf numFmtId="0" fontId="2" fillId="0" borderId="29" xfId="5" applyFont="1" applyBorder="1" applyAlignment="1">
      <alignment horizontal="center"/>
    </xf>
    <xf numFmtId="0" fontId="2" fillId="0" borderId="62" xfId="5" applyFont="1" applyBorder="1" applyAlignment="1">
      <alignment horizontal="center"/>
    </xf>
    <xf numFmtId="0" fontId="7" fillId="0" borderId="20" xfId="5" applyFont="1" applyBorder="1" applyAlignment="1">
      <alignment horizontal="center"/>
    </xf>
    <xf numFmtId="0" fontId="7" fillId="0" borderId="0" xfId="5" applyFont="1" applyBorder="1" applyAlignment="1">
      <alignment horizontal="center"/>
    </xf>
    <xf numFmtId="0" fontId="7" fillId="0" borderId="95" xfId="5" applyFont="1" applyBorder="1" applyAlignment="1">
      <alignment horizontal="center"/>
    </xf>
    <xf numFmtId="0" fontId="6" fillId="2" borderId="41" xfId="16" applyFont="1" applyFill="1" applyBorder="1" applyAlignment="1">
      <alignment horizontal="center"/>
    </xf>
    <xf numFmtId="0" fontId="6" fillId="2" borderId="29" xfId="16" applyFont="1" applyFill="1" applyBorder="1" applyAlignment="1">
      <alignment horizontal="center"/>
    </xf>
    <xf numFmtId="0" fontId="6" fillId="2" borderId="49" xfId="16" applyFont="1" applyFill="1" applyBorder="1" applyAlignment="1">
      <alignment horizontal="center"/>
    </xf>
    <xf numFmtId="0" fontId="2" fillId="0" borderId="23" xfId="5" applyFont="1" applyBorder="1" applyAlignment="1">
      <alignment horizontal="center"/>
    </xf>
    <xf numFmtId="0" fontId="2" fillId="0" borderId="4" xfId="5" applyFont="1" applyBorder="1" applyAlignment="1">
      <alignment horizontal="center"/>
    </xf>
    <xf numFmtId="0" fontId="13" fillId="0" borderId="6" xfId="8" applyNumberFormat="1" applyFont="1" applyFill="1" applyBorder="1" applyAlignment="1" applyProtection="1">
      <alignment horizontal="center"/>
      <protection hidden="1"/>
    </xf>
    <xf numFmtId="0" fontId="14" fillId="0" borderId="6" xfId="16" applyFont="1" applyFill="1" applyBorder="1" applyAlignment="1">
      <alignment horizontal="center"/>
    </xf>
    <xf numFmtId="0" fontId="6" fillId="2" borderId="22" xfId="16" applyFont="1" applyFill="1" applyBorder="1" applyAlignment="1">
      <alignment horizontal="center"/>
    </xf>
    <xf numFmtId="0" fontId="6" fillId="2" borderId="23" xfId="16" applyFont="1" applyFill="1" applyBorder="1" applyAlignment="1">
      <alignment horizontal="center"/>
    </xf>
    <xf numFmtId="166" fontId="7" fillId="0" borderId="5" xfId="11" applyNumberFormat="1" applyFont="1" applyFill="1" applyBorder="1" applyAlignment="1" applyProtection="1">
      <alignment horizontal="left" wrapText="1"/>
      <protection hidden="1"/>
    </xf>
    <xf numFmtId="166" fontId="7" fillId="0" borderId="6" xfId="11" applyNumberFormat="1" applyFont="1" applyFill="1" applyBorder="1" applyAlignment="1" applyProtection="1">
      <alignment horizontal="left" wrapText="1"/>
      <protection hidden="1"/>
    </xf>
    <xf numFmtId="49" fontId="11" fillId="0" borderId="6" xfId="6" applyNumberFormat="1" applyFont="1" applyFill="1" applyBorder="1" applyAlignment="1">
      <alignment horizontal="center"/>
    </xf>
    <xf numFmtId="166" fontId="7" fillId="14" borderId="20" xfId="10" applyNumberFormat="1" applyFont="1" applyFill="1" applyBorder="1" applyAlignment="1" applyProtection="1">
      <alignment horizontal="center" wrapText="1"/>
      <protection hidden="1"/>
    </xf>
    <xf numFmtId="166" fontId="7" fillId="14" borderId="0" xfId="10" applyNumberFormat="1" applyFont="1" applyFill="1" applyBorder="1" applyAlignment="1" applyProtection="1">
      <alignment horizontal="center" wrapText="1"/>
      <protection hidden="1"/>
    </xf>
    <xf numFmtId="166" fontId="7" fillId="14" borderId="79" xfId="10" applyNumberFormat="1" applyFont="1" applyFill="1" applyBorder="1" applyAlignment="1" applyProtection="1">
      <alignment horizontal="center" wrapText="1"/>
      <protection hidden="1"/>
    </xf>
    <xf numFmtId="0" fontId="2" fillId="0" borderId="55" xfId="5" applyFont="1" applyBorder="1" applyAlignment="1">
      <alignment horizontal="center"/>
    </xf>
    <xf numFmtId="0" fontId="2" fillId="0" borderId="51" xfId="5" applyFont="1" applyBorder="1" applyAlignment="1">
      <alignment horizontal="center"/>
    </xf>
    <xf numFmtId="0" fontId="2" fillId="0" borderId="56" xfId="5" applyFont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49" fontId="11" fillId="0" borderId="61" xfId="11" applyNumberFormat="1" applyFont="1" applyFill="1" applyBorder="1" applyAlignment="1" applyProtection="1">
      <alignment horizontal="center"/>
      <protection hidden="1"/>
    </xf>
    <xf numFmtId="49" fontId="11" fillId="0" borderId="29" xfId="11" applyNumberFormat="1" applyFont="1" applyFill="1" applyBorder="1" applyAlignment="1" applyProtection="1">
      <alignment horizontal="center"/>
      <protection hidden="1"/>
    </xf>
    <xf numFmtId="49" fontId="11" fillId="0" borderId="49" xfId="11" applyNumberFormat="1" applyFont="1" applyFill="1" applyBorder="1" applyAlignment="1" applyProtection="1">
      <alignment horizontal="center"/>
      <protection hidden="1"/>
    </xf>
    <xf numFmtId="0" fontId="11" fillId="2" borderId="41" xfId="7" applyFont="1" applyFill="1" applyBorder="1" applyAlignment="1">
      <alignment horizontal="center" wrapText="1"/>
    </xf>
    <xf numFmtId="0" fontId="11" fillId="2" borderId="29" xfId="7" applyFont="1" applyFill="1" applyBorder="1" applyAlignment="1">
      <alignment horizontal="center" wrapText="1"/>
    </xf>
    <xf numFmtId="0" fontId="11" fillId="2" borderId="48" xfId="7" applyFont="1" applyFill="1" applyBorder="1" applyAlignment="1">
      <alignment horizontal="center" wrapText="1"/>
    </xf>
    <xf numFmtId="0" fontId="7" fillId="17" borderId="41" xfId="6" applyFont="1" applyFill="1" applyBorder="1" applyAlignment="1">
      <alignment horizontal="left"/>
    </xf>
    <xf numFmtId="0" fontId="7" fillId="17" borderId="29" xfId="6" applyFont="1" applyFill="1" applyBorder="1" applyAlignment="1">
      <alignment horizontal="left"/>
    </xf>
    <xf numFmtId="0" fontId="7" fillId="17" borderId="49" xfId="6" applyFont="1" applyFill="1" applyBorder="1" applyAlignment="1">
      <alignment horizontal="left"/>
    </xf>
    <xf numFmtId="49" fontId="11" fillId="2" borderId="52" xfId="6" applyNumberFormat="1" applyFont="1" applyFill="1" applyBorder="1" applyAlignment="1">
      <alignment horizontal="center"/>
    </xf>
    <xf numFmtId="49" fontId="11" fillId="2" borderId="53" xfId="6" applyNumberFormat="1" applyFont="1" applyFill="1" applyBorder="1" applyAlignment="1">
      <alignment horizontal="center"/>
    </xf>
    <xf numFmtId="49" fontId="11" fillId="2" borderId="26" xfId="6" applyNumberFormat="1" applyFont="1" applyFill="1" applyBorder="1" applyAlignment="1">
      <alignment horizontal="center"/>
    </xf>
    <xf numFmtId="0" fontId="13" fillId="0" borderId="6" xfId="16" applyFont="1" applyFill="1" applyBorder="1" applyAlignment="1">
      <alignment horizontal="center"/>
    </xf>
    <xf numFmtId="0" fontId="24" fillId="0" borderId="20" xfId="5" applyFont="1" applyBorder="1" applyAlignment="1">
      <alignment horizontal="center"/>
    </xf>
    <xf numFmtId="0" fontId="24" fillId="0" borderId="0" xfId="5" applyFont="1" applyBorder="1" applyAlignment="1">
      <alignment horizontal="center"/>
    </xf>
    <xf numFmtId="49" fontId="8" fillId="0" borderId="23" xfId="5" applyNumberFormat="1" applyFont="1" applyBorder="1" applyAlignment="1">
      <alignment horizontal="center"/>
    </xf>
    <xf numFmtId="49" fontId="8" fillId="0" borderId="6" xfId="5" applyNumberFormat="1" applyFont="1" applyBorder="1" applyAlignment="1">
      <alignment horizontal="center"/>
    </xf>
    <xf numFmtId="0" fontId="7" fillId="0" borderId="3" xfId="16" applyFont="1" applyBorder="1" applyAlignment="1">
      <alignment wrapText="1"/>
    </xf>
    <xf numFmtId="0" fontId="7" fillId="0" borderId="4" xfId="16" applyFont="1" applyBorder="1" applyAlignment="1">
      <alignment wrapText="1"/>
    </xf>
    <xf numFmtId="0" fontId="7" fillId="0" borderId="32" xfId="16" applyFont="1" applyBorder="1" applyAlignment="1">
      <alignment horizontal="left" wrapText="1"/>
    </xf>
    <xf numFmtId="0" fontId="7" fillId="0" borderId="46" xfId="16" applyFont="1" applyBorder="1" applyAlignment="1">
      <alignment horizontal="left" wrapText="1"/>
    </xf>
    <xf numFmtId="0" fontId="7" fillId="0" borderId="47" xfId="16" applyFont="1" applyBorder="1" applyAlignment="1">
      <alignment horizontal="left" wrapText="1"/>
    </xf>
    <xf numFmtId="49" fontId="8" fillId="0" borderId="75" xfId="5" applyNumberFormat="1" applyFont="1" applyBorder="1" applyAlignment="1">
      <alignment horizontal="center"/>
    </xf>
    <xf numFmtId="49" fontId="8" fillId="0" borderId="70" xfId="5" applyNumberFormat="1" applyFont="1" applyBorder="1" applyAlignment="1">
      <alignment horizontal="center"/>
    </xf>
    <xf numFmtId="49" fontId="8" fillId="0" borderId="66" xfId="5" applyNumberFormat="1" applyFont="1" applyBorder="1" applyAlignment="1">
      <alignment horizontal="center"/>
    </xf>
    <xf numFmtId="0" fontId="7" fillId="0" borderId="5" xfId="16" applyFont="1" applyBorder="1" applyAlignment="1">
      <alignment wrapText="1"/>
    </xf>
    <xf numFmtId="0" fontId="7" fillId="0" borderId="6" xfId="16" applyFont="1" applyBorder="1" applyAlignment="1">
      <alignment wrapText="1"/>
    </xf>
    <xf numFmtId="0" fontId="7" fillId="0" borderId="6" xfId="16" applyFont="1" applyFill="1" applyBorder="1" applyAlignment="1">
      <alignment horizontal="center"/>
    </xf>
    <xf numFmtId="0" fontId="8" fillId="0" borderId="6" xfId="16" applyFont="1" applyBorder="1" applyAlignment="1">
      <alignment horizontal="center"/>
    </xf>
    <xf numFmtId="0" fontId="8" fillId="0" borderId="6" xfId="16" applyFont="1" applyFill="1" applyBorder="1" applyAlignment="1">
      <alignment horizontal="center"/>
    </xf>
    <xf numFmtId="0" fontId="7" fillId="0" borderId="17" xfId="16" applyFont="1" applyBorder="1" applyAlignment="1"/>
    <xf numFmtId="0" fontId="7" fillId="0" borderId="15" xfId="16" applyFont="1" applyBorder="1" applyAlignment="1"/>
    <xf numFmtId="0" fontId="9" fillId="0" borderId="16" xfId="5" applyFont="1" applyBorder="1" applyAlignment="1">
      <alignment horizontal="left" wrapText="1"/>
    </xf>
    <xf numFmtId="0" fontId="9" fillId="0" borderId="14" xfId="5" applyFont="1" applyBorder="1" applyAlignment="1">
      <alignment horizontal="left" wrapText="1"/>
    </xf>
    <xf numFmtId="0" fontId="6" fillId="3" borderId="50" xfId="16" applyFont="1" applyFill="1" applyBorder="1" applyAlignment="1">
      <alignment horizontal="center"/>
    </xf>
    <xf numFmtId="0" fontId="6" fillId="3" borderId="51" xfId="16" applyFont="1" applyFill="1" applyBorder="1" applyAlignment="1">
      <alignment horizontal="center"/>
    </xf>
    <xf numFmtId="0" fontId="6" fillId="3" borderId="56" xfId="16" applyFont="1" applyFill="1" applyBorder="1" applyAlignment="1">
      <alignment horizontal="center"/>
    </xf>
    <xf numFmtId="0" fontId="6" fillId="2" borderId="3" xfId="16" applyFont="1" applyFill="1" applyBorder="1" applyAlignment="1">
      <alignment horizontal="left"/>
    </xf>
    <xf numFmtId="0" fontId="6" fillId="2" borderId="4" xfId="16" applyFont="1" applyFill="1" applyBorder="1" applyAlignment="1">
      <alignment horizontal="left"/>
    </xf>
    <xf numFmtId="0" fontId="7" fillId="0" borderId="5" xfId="16" applyFont="1" applyBorder="1" applyAlignment="1">
      <alignment horizontal="left"/>
    </xf>
    <xf numFmtId="0" fontId="7" fillId="0" borderId="6" xfId="16" applyFont="1" applyBorder="1" applyAlignment="1">
      <alignment horizontal="left"/>
    </xf>
    <xf numFmtId="0" fontId="7" fillId="24" borderId="18" xfId="16" applyFont="1" applyFill="1" applyBorder="1" applyAlignment="1"/>
    <xf numFmtId="0" fontId="7" fillId="24" borderId="19" xfId="16" applyFont="1" applyFill="1" applyBorder="1" applyAlignment="1"/>
    <xf numFmtId="0" fontId="7" fillId="8" borderId="41" xfId="6" applyFont="1" applyFill="1" applyBorder="1" applyAlignment="1">
      <alignment horizontal="center"/>
    </xf>
    <xf numFmtId="0" fontId="7" fillId="8" borderId="29" xfId="6" applyFont="1" applyFill="1" applyBorder="1" applyAlignment="1">
      <alignment horizontal="center"/>
    </xf>
    <xf numFmtId="0" fontId="7" fillId="8" borderId="49" xfId="6" applyFont="1" applyFill="1" applyBorder="1" applyAlignment="1">
      <alignment horizontal="center"/>
    </xf>
    <xf numFmtId="49" fontId="7" fillId="0" borderId="6" xfId="5" applyNumberFormat="1" applyFont="1" applyBorder="1" applyAlignment="1">
      <alignment horizontal="center"/>
    </xf>
    <xf numFmtId="0" fontId="7" fillId="6" borderId="19" xfId="2" applyFont="1" applyFill="1" applyBorder="1" applyAlignment="1">
      <alignment horizontal="center" wrapText="1"/>
    </xf>
    <xf numFmtId="49" fontId="6" fillId="13" borderId="12" xfId="6" applyNumberFormat="1" applyFont="1" applyFill="1" applyBorder="1" applyAlignment="1">
      <alignment horizontal="center"/>
    </xf>
    <xf numFmtId="49" fontId="6" fillId="13" borderId="68" xfId="6" applyNumberFormat="1" applyFont="1" applyFill="1" applyBorder="1" applyAlignment="1">
      <alignment horizontal="center"/>
    </xf>
    <xf numFmtId="0" fontId="7" fillId="8" borderId="50" xfId="6" applyFont="1" applyFill="1" applyBorder="1" applyAlignment="1">
      <alignment horizontal="center"/>
    </xf>
    <xf numFmtId="0" fontId="7" fillId="8" borderId="51" xfId="6" applyFont="1" applyFill="1" applyBorder="1" applyAlignment="1">
      <alignment horizontal="center"/>
    </xf>
    <xf numFmtId="0" fontId="7" fillId="8" borderId="56" xfId="6" applyFont="1" applyFill="1" applyBorder="1" applyAlignment="1">
      <alignment horizontal="center"/>
    </xf>
    <xf numFmtId="0" fontId="13" fillId="0" borderId="85" xfId="8" applyNumberFormat="1" applyFont="1" applyFill="1" applyBorder="1" applyAlignment="1" applyProtection="1">
      <alignment horizontal="center"/>
      <protection hidden="1"/>
    </xf>
    <xf numFmtId="0" fontId="13" fillId="0" borderId="86" xfId="8" applyNumberFormat="1" applyFont="1" applyFill="1" applyBorder="1" applyAlignment="1" applyProtection="1">
      <alignment horizontal="center"/>
      <protection hidden="1"/>
    </xf>
    <xf numFmtId="0" fontId="13" fillId="0" borderId="87" xfId="8" applyNumberFormat="1" applyFont="1" applyFill="1" applyBorder="1" applyAlignment="1" applyProtection="1">
      <alignment horizontal="center"/>
      <protection hidden="1"/>
    </xf>
    <xf numFmtId="0" fontId="13" fillId="19" borderId="6" xfId="8" applyNumberFormat="1" applyFont="1" applyFill="1" applyBorder="1" applyAlignment="1" applyProtection="1">
      <alignment horizontal="center"/>
      <protection hidden="1"/>
    </xf>
    <xf numFmtId="0" fontId="11" fillId="8" borderId="41" xfId="6" applyFont="1" applyFill="1" applyBorder="1" applyAlignment="1">
      <alignment horizontal="center"/>
    </xf>
    <xf numFmtId="0" fontId="11" fillId="8" borderId="29" xfId="6" applyFont="1" applyFill="1" applyBorder="1" applyAlignment="1">
      <alignment horizontal="center"/>
    </xf>
    <xf numFmtId="0" fontId="11" fillId="8" borderId="49" xfId="6" applyFont="1" applyFill="1" applyBorder="1" applyAlignment="1">
      <alignment horizontal="center"/>
    </xf>
    <xf numFmtId="49" fontId="13" fillId="0" borderId="14" xfId="6" applyNumberFormat="1" applyFont="1" applyFill="1" applyBorder="1" applyAlignment="1">
      <alignment horizontal="center"/>
    </xf>
    <xf numFmtId="0" fontId="7" fillId="8" borderId="59" xfId="6" applyFont="1" applyFill="1" applyBorder="1" applyAlignment="1">
      <alignment horizontal="center"/>
    </xf>
    <xf numFmtId="0" fontId="7" fillId="8" borderId="53" xfId="6" applyFont="1" applyFill="1" applyBorder="1" applyAlignment="1">
      <alignment horizontal="center"/>
    </xf>
    <xf numFmtId="0" fontId="7" fillId="8" borderId="26" xfId="6" applyFont="1" applyFill="1" applyBorder="1" applyAlignment="1">
      <alignment horizontal="center"/>
    </xf>
    <xf numFmtId="0" fontId="13" fillId="0" borderId="77" xfId="0" applyFont="1" applyFill="1" applyBorder="1" applyAlignment="1">
      <alignment horizontal="center" wrapText="1"/>
    </xf>
    <xf numFmtId="0" fontId="13" fillId="0" borderId="78" xfId="0" applyFont="1" applyFill="1" applyBorder="1" applyAlignment="1">
      <alignment horizontal="center" wrapText="1"/>
    </xf>
    <xf numFmtId="0" fontId="13" fillId="0" borderId="105" xfId="0" applyFont="1" applyFill="1" applyBorder="1" applyAlignment="1">
      <alignment horizontal="center" wrapText="1"/>
    </xf>
    <xf numFmtId="0" fontId="13" fillId="0" borderId="15" xfId="8" applyNumberFormat="1" applyFont="1" applyFill="1" applyBorder="1" applyAlignment="1" applyProtection="1">
      <alignment horizontal="center"/>
      <protection hidden="1"/>
    </xf>
    <xf numFmtId="0" fontId="9" fillId="0" borderId="5" xfId="5" applyFont="1" applyBorder="1" applyAlignment="1">
      <alignment horizontal="left" wrapText="1"/>
    </xf>
    <xf numFmtId="0" fontId="9" fillId="0" borderId="6" xfId="5" applyFont="1" applyBorder="1" applyAlignment="1">
      <alignment horizontal="left" wrapText="1"/>
    </xf>
    <xf numFmtId="49" fontId="7" fillId="0" borderId="14" xfId="5" applyNumberFormat="1" applyFont="1" applyBorder="1" applyAlignment="1">
      <alignment horizontal="center"/>
    </xf>
    <xf numFmtId="0" fontId="7" fillId="0" borderId="19" xfId="5" applyFont="1" applyBorder="1" applyAlignment="1">
      <alignment horizontal="center"/>
    </xf>
  </cellXfs>
  <cellStyles count="25">
    <cellStyle name="Обычный" xfId="0" builtinId="0"/>
    <cellStyle name="Обычный 2" xfId="1"/>
    <cellStyle name="Обычный 2 2" xfId="2"/>
    <cellStyle name="Обычный 2 3" xfId="3"/>
    <cellStyle name="Обычный 2_Форма № 2 2010 г." xfId="4"/>
    <cellStyle name="Обычный_2009 2" xfId="23"/>
    <cellStyle name="Обычный_2009_Бюджет 2013 г." xfId="5"/>
    <cellStyle name="Обычный_2009_Форма № 2 2010 г." xfId="6"/>
    <cellStyle name="Обычный_2009_ФОРМА № 2 2011 г" xfId="7"/>
    <cellStyle name="Обычный_2009_ФОРМА № 2 2011 г 2" xfId="21"/>
    <cellStyle name="Обычный_Tmp1" xfId="8"/>
    <cellStyle name="Обычный_Tmp1_2009_Бюджет 2013 г." xfId="9"/>
    <cellStyle name="Обычный_Tmp2" xfId="20"/>
    <cellStyle name="Обычный_Tmp2_Бюджет 2012 г." xfId="10"/>
    <cellStyle name="Обычный_Tmp2_Бюджет 2013 г." xfId="11"/>
    <cellStyle name="Обычный_Tmp2_Форма № 2 2010 г." xfId="12"/>
    <cellStyle name="Обычный_Tmp2_ФОРМА № 2 2011 г" xfId="13"/>
    <cellStyle name="Обычный_Tmp2_ФОРМА № 2 2011 г 2" xfId="22"/>
    <cellStyle name="Обычный_Tmp3_Бюджет 2013 г." xfId="14"/>
    <cellStyle name="Обычный_Tmp3_Форма № 2 2010 г." xfId="15"/>
    <cellStyle name="Обычный_Приложение к бюджету на 2010г." xfId="16"/>
    <cellStyle name="Обычный_Приложение к бюджету на 2010г._Форма № 2 2010 г." xfId="17"/>
    <cellStyle name="Обычный_Форма № 2 2010 г." xfId="18"/>
    <cellStyle name="Процентный 2" xfId="24"/>
    <cellStyle name="Финансовый 2" xfId="19"/>
  </cellStyles>
  <dxfs count="0"/>
  <tableStyles count="0" defaultTableStyle="TableStyleMedium9" defaultPivotStyle="PivotStyleLight16"/>
  <colors>
    <mruColors>
      <color rgb="FFFFFFCC"/>
      <color rgb="FFFFFF99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DM1444"/>
  <sheetViews>
    <sheetView tabSelected="1" view="pageBreakPreview" zoomScale="150" zoomScaleNormal="150" zoomScaleSheetLayoutView="150" workbookViewId="0">
      <selection activeCell="K1" sqref="K1:P1048576"/>
    </sheetView>
  </sheetViews>
  <sheetFormatPr defaultRowHeight="12.75" x14ac:dyDescent="0.2"/>
  <cols>
    <col min="1" max="1" width="52.28515625" style="1" customWidth="1"/>
    <col min="2" max="2" width="5.140625" style="2" customWidth="1"/>
    <col min="3" max="4" width="3.7109375" style="2" customWidth="1"/>
    <col min="5" max="5" width="14.140625" style="2" customWidth="1"/>
    <col min="6" max="6" width="5.42578125" style="2" customWidth="1"/>
    <col min="7" max="7" width="5.28515625" style="2" customWidth="1"/>
    <col min="8" max="8" width="22.140625" style="583" customWidth="1"/>
    <col min="9" max="10" width="18.7109375" style="583" hidden="1" customWidth="1"/>
    <col min="11" max="2987" width="9.140625" style="3"/>
    <col min="2988" max="2988" width="9.28515625" style="3" bestFit="1" customWidth="1"/>
    <col min="2989" max="2989" width="12.85546875" style="3" bestFit="1" customWidth="1"/>
    <col min="2990" max="2991" width="9.140625" style="3"/>
    <col min="2992" max="2993" width="9.28515625" style="3" bestFit="1" customWidth="1"/>
    <col min="2994" max="2994" width="9.140625" style="3"/>
    <col min="2995" max="2996" width="9.28515625" style="3" bestFit="1" customWidth="1"/>
    <col min="2997" max="2997" width="12.85546875" style="3" bestFit="1" customWidth="1"/>
    <col min="2998" max="2999" width="9.140625" style="3"/>
    <col min="3000" max="3001" width="9.28515625" style="3" bestFit="1" customWidth="1"/>
    <col min="3002" max="3002" width="9.140625" style="3"/>
    <col min="3003" max="3004" width="9.28515625" style="3" bestFit="1" customWidth="1"/>
    <col min="3005" max="3005" width="12.85546875" style="3" bestFit="1" customWidth="1"/>
    <col min="3006" max="3007" width="9.140625" style="3"/>
    <col min="3008" max="3009" width="9.28515625" style="3" bestFit="1" customWidth="1"/>
    <col min="3010" max="3010" width="9.140625" style="3"/>
    <col min="3011" max="3012" width="9.28515625" style="3" bestFit="1" customWidth="1"/>
    <col min="3013" max="3013" width="12.85546875" style="3" bestFit="1" customWidth="1"/>
    <col min="3014" max="3015" width="9.140625" style="3"/>
    <col min="3016" max="3017" width="9.28515625" style="3" bestFit="1" customWidth="1"/>
    <col min="3018" max="3018" width="9.140625" style="3"/>
    <col min="3019" max="3020" width="9.28515625" style="3" bestFit="1" customWidth="1"/>
    <col min="3021" max="3021" width="12.85546875" style="3" bestFit="1" customWidth="1"/>
    <col min="3022" max="3023" width="9.140625" style="3"/>
    <col min="3024" max="3025" width="9.28515625" style="3" bestFit="1" customWidth="1"/>
    <col min="3026" max="3026" width="9.140625" style="3"/>
    <col min="3027" max="3028" width="9.28515625" style="3" bestFit="1" customWidth="1"/>
    <col min="3029" max="3029" width="12.85546875" style="3" bestFit="1" customWidth="1"/>
    <col min="3030" max="3031" width="9.140625" style="3"/>
    <col min="3032" max="3033" width="9.28515625" style="3" bestFit="1" customWidth="1"/>
    <col min="3034" max="3034" width="9.140625" style="3"/>
    <col min="3035" max="3036" width="9.28515625" style="3" bestFit="1" customWidth="1"/>
    <col min="3037" max="3037" width="12.85546875" style="3" bestFit="1" customWidth="1"/>
    <col min="3038" max="3039" width="9.140625" style="3"/>
    <col min="3040" max="3041" width="9.28515625" style="3" bestFit="1" customWidth="1"/>
    <col min="3042" max="3042" width="9.140625" style="3"/>
    <col min="3043" max="3044" width="9.28515625" style="3" bestFit="1" customWidth="1"/>
    <col min="3045" max="3045" width="12.85546875" style="3" bestFit="1" customWidth="1"/>
    <col min="3046" max="3047" width="9.140625" style="3"/>
    <col min="3048" max="3049" width="9.28515625" style="3" bestFit="1" customWidth="1"/>
    <col min="3050" max="3050" width="9.140625" style="3"/>
    <col min="3051" max="3052" width="9.28515625" style="3" bestFit="1" customWidth="1"/>
    <col min="3053" max="3053" width="12.85546875" style="3" bestFit="1" customWidth="1"/>
    <col min="3054" max="3055" width="9.140625" style="3"/>
    <col min="3056" max="3057" width="9.28515625" style="3" bestFit="1" customWidth="1"/>
    <col min="3058" max="3058" width="9.140625" style="3"/>
    <col min="3059" max="3060" width="9.28515625" style="3" bestFit="1" customWidth="1"/>
    <col min="3061" max="3061" width="12.85546875" style="3" bestFit="1" customWidth="1"/>
    <col min="3062" max="3063" width="9.140625" style="3"/>
    <col min="3064" max="3065" width="9.28515625" style="3" bestFit="1" customWidth="1"/>
    <col min="3066" max="3066" width="9.140625" style="3"/>
    <col min="3067" max="3068" width="9.28515625" style="3" bestFit="1" customWidth="1"/>
    <col min="3069" max="3069" width="12.85546875" style="3" bestFit="1" customWidth="1"/>
    <col min="3070" max="3071" width="9.140625" style="3"/>
    <col min="3072" max="3073" width="9.28515625" style="3" bestFit="1" customWidth="1"/>
    <col min="3074" max="3074" width="9.140625" style="3"/>
    <col min="3075" max="3076" width="9.28515625" style="3" bestFit="1" customWidth="1"/>
    <col min="3077" max="3077" width="12.85546875" style="3" bestFit="1" customWidth="1"/>
    <col min="3078" max="3079" width="9.140625" style="3"/>
    <col min="3080" max="3081" width="9.28515625" style="3" bestFit="1" customWidth="1"/>
    <col min="3082" max="3082" width="9.140625" style="3"/>
    <col min="3083" max="3084" width="9.28515625" style="3" bestFit="1" customWidth="1"/>
    <col min="3085" max="3085" width="12.85546875" style="3" bestFit="1" customWidth="1"/>
    <col min="3086" max="3087" width="9.140625" style="3"/>
    <col min="3088" max="3089" width="9.28515625" style="3" bestFit="1" customWidth="1"/>
    <col min="3090" max="3090" width="9.140625" style="3"/>
    <col min="3091" max="3092" width="9.28515625" style="3" bestFit="1" customWidth="1"/>
    <col min="3093" max="3093" width="12.85546875" style="3" bestFit="1" customWidth="1"/>
    <col min="3094" max="3095" width="9.140625" style="3"/>
    <col min="3096" max="3097" width="9.28515625" style="3" bestFit="1" customWidth="1"/>
    <col min="3098" max="3098" width="9.140625" style="3"/>
    <col min="3099" max="3100" width="9.28515625" style="3" bestFit="1" customWidth="1"/>
    <col min="3101" max="3101" width="12.85546875" style="3" bestFit="1" customWidth="1"/>
    <col min="3102" max="3103" width="9.140625" style="3"/>
    <col min="3104" max="3105" width="9.28515625" style="3" bestFit="1" customWidth="1"/>
    <col min="3106" max="3106" width="9.140625" style="3"/>
    <col min="3107" max="3108" width="9.28515625" style="3" bestFit="1" customWidth="1"/>
    <col min="3109" max="3109" width="12.85546875" style="3" bestFit="1" customWidth="1"/>
    <col min="3110" max="3111" width="9.140625" style="3"/>
    <col min="3112" max="3113" width="9.28515625" style="3" bestFit="1" customWidth="1"/>
    <col min="3114" max="3114" width="9.140625" style="3"/>
    <col min="3115" max="3116" width="9.28515625" style="3" bestFit="1" customWidth="1"/>
    <col min="3117" max="3117" width="12.85546875" style="3" bestFit="1" customWidth="1"/>
    <col min="3118" max="3119" width="9.140625" style="3"/>
    <col min="3120" max="3121" width="9.28515625" style="3" bestFit="1" customWidth="1"/>
    <col min="3122" max="3122" width="9.140625" style="3"/>
    <col min="3123" max="3124" width="9.28515625" style="3" bestFit="1" customWidth="1"/>
    <col min="3125" max="3125" width="12.85546875" style="3" bestFit="1" customWidth="1"/>
    <col min="3126" max="3127" width="9.140625" style="3"/>
    <col min="3128" max="3129" width="9.28515625" style="3" bestFit="1" customWidth="1"/>
    <col min="3130" max="3130" width="9.140625" style="3"/>
    <col min="3131" max="3132" width="9.28515625" style="3" bestFit="1" customWidth="1"/>
    <col min="3133" max="3133" width="12.85546875" style="3" bestFit="1" customWidth="1"/>
    <col min="3134" max="3135" width="9.140625" style="3"/>
    <col min="3136" max="3137" width="9.28515625" style="3" bestFit="1" customWidth="1"/>
    <col min="3138" max="3138" width="9.140625" style="3"/>
    <col min="3139" max="3140" width="9.28515625" style="3" bestFit="1" customWidth="1"/>
    <col min="3141" max="3141" width="12.85546875" style="3" bestFit="1" customWidth="1"/>
    <col min="3142" max="3143" width="9.140625" style="3"/>
    <col min="3144" max="3145" width="9.28515625" style="3" bestFit="1" customWidth="1"/>
    <col min="3146" max="3146" width="9.140625" style="3"/>
    <col min="3147" max="3148" width="9.28515625" style="3" bestFit="1" customWidth="1"/>
    <col min="3149" max="3149" width="12.85546875" style="3" bestFit="1" customWidth="1"/>
    <col min="3150" max="3151" width="9.140625" style="3"/>
    <col min="3152" max="3153" width="9.28515625" style="3" bestFit="1" customWidth="1"/>
    <col min="3154" max="3154" width="9.140625" style="3"/>
    <col min="3155" max="3156" width="9.28515625" style="3" bestFit="1" customWidth="1"/>
    <col min="3157" max="3157" width="12.85546875" style="3" bestFit="1" customWidth="1"/>
    <col min="3158" max="3159" width="9.140625" style="3"/>
    <col min="3160" max="3161" width="9.28515625" style="3" bestFit="1" customWidth="1"/>
    <col min="3162" max="3162" width="9.140625" style="3"/>
    <col min="3163" max="3164" width="9.28515625" style="3" bestFit="1" customWidth="1"/>
    <col min="3165" max="3165" width="12.85546875" style="3" bestFit="1" customWidth="1"/>
    <col min="3166" max="3167" width="9.140625" style="3"/>
    <col min="3168" max="3169" width="9.28515625" style="3" bestFit="1" customWidth="1"/>
    <col min="3170" max="3170" width="9.140625" style="3"/>
    <col min="3171" max="3172" width="9.28515625" style="3" bestFit="1" customWidth="1"/>
    <col min="3173" max="3173" width="12.85546875" style="3" bestFit="1" customWidth="1"/>
    <col min="3174" max="3175" width="9.140625" style="3"/>
    <col min="3176" max="3177" width="9.28515625" style="3" bestFit="1" customWidth="1"/>
    <col min="3178" max="3178" width="9.140625" style="3"/>
    <col min="3179" max="3180" width="9.28515625" style="3" bestFit="1" customWidth="1"/>
    <col min="3181" max="3181" width="12.85546875" style="3" bestFit="1" customWidth="1"/>
    <col min="3182" max="3183" width="9.140625" style="3"/>
    <col min="3184" max="3185" width="9.28515625" style="3" bestFit="1" customWidth="1"/>
    <col min="3186" max="3186" width="9.140625" style="3"/>
    <col min="3187" max="3188" width="9.28515625" style="3" bestFit="1" customWidth="1"/>
    <col min="3189" max="3189" width="12.85546875" style="3" bestFit="1" customWidth="1"/>
    <col min="3190" max="3191" width="9.140625" style="3"/>
    <col min="3192" max="3193" width="9.28515625" style="3" bestFit="1" customWidth="1"/>
    <col min="3194" max="3194" width="9.140625" style="3"/>
    <col min="3195" max="3196" width="9.28515625" style="3" bestFit="1" customWidth="1"/>
    <col min="3197" max="3197" width="12.85546875" style="3" bestFit="1" customWidth="1"/>
    <col min="3198" max="3199" width="9.140625" style="3"/>
    <col min="3200" max="3201" width="9.28515625" style="3" bestFit="1" customWidth="1"/>
    <col min="3202" max="3202" width="9.140625" style="3"/>
    <col min="3203" max="3204" width="9.28515625" style="3" bestFit="1" customWidth="1"/>
    <col min="3205" max="3205" width="12.85546875" style="3" bestFit="1" customWidth="1"/>
    <col min="3206" max="3207" width="9.140625" style="3"/>
    <col min="3208" max="3209" width="9.28515625" style="3" bestFit="1" customWidth="1"/>
    <col min="3210" max="3210" width="9.140625" style="3"/>
    <col min="3211" max="3212" width="9.28515625" style="3" bestFit="1" customWidth="1"/>
    <col min="3213" max="3213" width="12.85546875" style="3" bestFit="1" customWidth="1"/>
    <col min="3214" max="3215" width="9.140625" style="3"/>
    <col min="3216" max="3217" width="9.28515625" style="3" bestFit="1" customWidth="1"/>
    <col min="3218" max="3218" width="9.140625" style="3"/>
    <col min="3219" max="3220" width="9.28515625" style="3" bestFit="1" customWidth="1"/>
    <col min="3221" max="3221" width="12.85546875" style="3" bestFit="1" customWidth="1"/>
    <col min="3222" max="3223" width="9.140625" style="3"/>
    <col min="3224" max="3225" width="9.28515625" style="3" bestFit="1" customWidth="1"/>
    <col min="3226" max="3226" width="9.140625" style="3"/>
    <col min="3227" max="3228" width="9.28515625" style="3" bestFit="1" customWidth="1"/>
    <col min="3229" max="3229" width="12.85546875" style="3" bestFit="1" customWidth="1"/>
    <col min="3230" max="3231" width="9.140625" style="3"/>
    <col min="3232" max="3233" width="9.28515625" style="3" bestFit="1" customWidth="1"/>
    <col min="3234" max="3234" width="9.140625" style="3"/>
    <col min="3235" max="3236" width="9.28515625" style="3" bestFit="1" customWidth="1"/>
    <col min="3237" max="3237" width="12.85546875" style="3" bestFit="1" customWidth="1"/>
    <col min="3238" max="3239" width="9.140625" style="3"/>
    <col min="3240" max="3241" width="9.28515625" style="3" bestFit="1" customWidth="1"/>
    <col min="3242" max="3242" width="9.140625" style="3"/>
    <col min="3243" max="3244" width="9.28515625" style="3" bestFit="1" customWidth="1"/>
    <col min="3245" max="3245" width="12.85546875" style="3" bestFit="1" customWidth="1"/>
    <col min="3246" max="3247" width="9.140625" style="3"/>
    <col min="3248" max="3249" width="9.28515625" style="3" bestFit="1" customWidth="1"/>
    <col min="3250" max="3250" width="9.140625" style="3"/>
    <col min="3251" max="3252" width="9.28515625" style="3" bestFit="1" customWidth="1"/>
    <col min="3253" max="3253" width="12.85546875" style="3" bestFit="1" customWidth="1"/>
    <col min="3254" max="3255" width="9.140625" style="3"/>
    <col min="3256" max="3257" width="9.28515625" style="3" bestFit="1" customWidth="1"/>
    <col min="3258" max="3258" width="9.140625" style="3"/>
    <col min="3259" max="3260" width="9.28515625" style="3" bestFit="1" customWidth="1"/>
    <col min="3261" max="3261" width="12.85546875" style="3" bestFit="1" customWidth="1"/>
    <col min="3262" max="3263" width="9.140625" style="3"/>
    <col min="3264" max="3265" width="9.28515625" style="3" bestFit="1" customWidth="1"/>
    <col min="3266" max="3266" width="9.140625" style="3"/>
    <col min="3267" max="3268" width="9.28515625" style="3" bestFit="1" customWidth="1"/>
    <col min="3269" max="3269" width="12.85546875" style="3" bestFit="1" customWidth="1"/>
    <col min="3270" max="3271" width="9.140625" style="3"/>
    <col min="3272" max="3273" width="9.28515625" style="3" bestFit="1" customWidth="1"/>
    <col min="3274" max="3274" width="9.140625" style="3"/>
    <col min="3275" max="3276" width="9.28515625" style="3" bestFit="1" customWidth="1"/>
    <col min="3277" max="3277" width="12.85546875" style="3" bestFit="1" customWidth="1"/>
    <col min="3278" max="3279" width="9.140625" style="3"/>
    <col min="3280" max="3281" width="9.28515625" style="3" bestFit="1" customWidth="1"/>
    <col min="3282" max="3282" width="9.140625" style="3"/>
    <col min="3283" max="3284" width="9.28515625" style="3" bestFit="1" customWidth="1"/>
    <col min="3285" max="3285" width="12.85546875" style="3" bestFit="1" customWidth="1"/>
    <col min="3286" max="3287" width="9.140625" style="3"/>
    <col min="3288" max="3289" width="9.28515625" style="3" bestFit="1" customWidth="1"/>
    <col min="3290" max="3290" width="9.140625" style="3"/>
    <col min="3291" max="3292" width="9.28515625" style="3" bestFit="1" customWidth="1"/>
    <col min="3293" max="3293" width="12.85546875" style="3" bestFit="1" customWidth="1"/>
    <col min="3294" max="3295" width="9.140625" style="3"/>
    <col min="3296" max="3297" width="9.28515625" style="3" bestFit="1" customWidth="1"/>
    <col min="3298" max="3298" width="9.140625" style="3"/>
    <col min="3299" max="3300" width="9.28515625" style="3" bestFit="1" customWidth="1"/>
    <col min="3301" max="3301" width="12.85546875" style="3" bestFit="1" customWidth="1"/>
    <col min="3302" max="3303" width="9.140625" style="3"/>
    <col min="3304" max="3305" width="9.28515625" style="3" bestFit="1" customWidth="1"/>
    <col min="3306" max="3306" width="9.140625" style="3"/>
    <col min="3307" max="3308" width="9.28515625" style="3" bestFit="1" customWidth="1"/>
    <col min="3309" max="3309" width="12.85546875" style="3" bestFit="1" customWidth="1"/>
    <col min="3310" max="3311" width="9.140625" style="3"/>
    <col min="3312" max="3313" width="9.28515625" style="3" bestFit="1" customWidth="1"/>
    <col min="3314" max="3314" width="9.140625" style="3"/>
    <col min="3315" max="3316" width="9.28515625" style="3" bestFit="1" customWidth="1"/>
    <col min="3317" max="3317" width="12.85546875" style="3" bestFit="1" customWidth="1"/>
    <col min="3318" max="3319" width="9.140625" style="3"/>
    <col min="3320" max="3321" width="9.28515625" style="3" bestFit="1" customWidth="1"/>
    <col min="3322" max="3322" width="9.140625" style="3"/>
    <col min="3323" max="3324" width="9.28515625" style="3" bestFit="1" customWidth="1"/>
    <col min="3325" max="3325" width="12.85546875" style="3" bestFit="1" customWidth="1"/>
    <col min="3326" max="3327" width="9.140625" style="3"/>
    <col min="3328" max="3329" width="9.28515625" style="3" bestFit="1" customWidth="1"/>
    <col min="3330" max="3330" width="9.140625" style="3"/>
    <col min="3331" max="3332" width="9.28515625" style="3" bestFit="1" customWidth="1"/>
    <col min="3333" max="3333" width="12.85546875" style="3" bestFit="1" customWidth="1"/>
    <col min="3334" max="3335" width="9.140625" style="3"/>
    <col min="3336" max="3337" width="9.28515625" style="3" bestFit="1" customWidth="1"/>
    <col min="3338" max="3338" width="9.140625" style="3"/>
    <col min="3339" max="3340" width="9.28515625" style="3" bestFit="1" customWidth="1"/>
    <col min="3341" max="3341" width="12.85546875" style="3" bestFit="1" customWidth="1"/>
    <col min="3342" max="3343" width="9.140625" style="3"/>
    <col min="3344" max="3345" width="9.28515625" style="3" bestFit="1" customWidth="1"/>
    <col min="3346" max="3346" width="9.140625" style="3"/>
    <col min="3347" max="3348" width="9.28515625" style="3" bestFit="1" customWidth="1"/>
    <col min="3349" max="3349" width="12.85546875" style="3" bestFit="1" customWidth="1"/>
    <col min="3350" max="3351" width="9.140625" style="3"/>
    <col min="3352" max="3353" width="9.28515625" style="3" bestFit="1" customWidth="1"/>
    <col min="3354" max="3354" width="9.140625" style="3"/>
    <col min="3355" max="3356" width="9.28515625" style="3" bestFit="1" customWidth="1"/>
    <col min="3357" max="3357" width="12.85546875" style="3" bestFit="1" customWidth="1"/>
    <col min="3358" max="3359" width="9.140625" style="3"/>
    <col min="3360" max="3361" width="9.28515625" style="3" bestFit="1" customWidth="1"/>
    <col min="3362" max="3362" width="9.140625" style="3"/>
    <col min="3363" max="3364" width="9.28515625" style="3" bestFit="1" customWidth="1"/>
    <col min="3365" max="3365" width="12.85546875" style="3" bestFit="1" customWidth="1"/>
    <col min="3366" max="3367" width="9.140625" style="3"/>
    <col min="3368" max="3369" width="9.28515625" style="3" bestFit="1" customWidth="1"/>
    <col min="3370" max="3370" width="9.140625" style="3"/>
    <col min="3371" max="3372" width="9.28515625" style="3" bestFit="1" customWidth="1"/>
    <col min="3373" max="3373" width="12.85546875" style="3" bestFit="1" customWidth="1"/>
    <col min="3374" max="3375" width="9.140625" style="3"/>
    <col min="3376" max="3377" width="9.28515625" style="3" bestFit="1" customWidth="1"/>
    <col min="3378" max="3378" width="9.140625" style="3"/>
    <col min="3379" max="3380" width="9.28515625" style="3" bestFit="1" customWidth="1"/>
    <col min="3381" max="3381" width="12.85546875" style="3" bestFit="1" customWidth="1"/>
    <col min="3382" max="3383" width="9.140625" style="3"/>
    <col min="3384" max="3385" width="9.28515625" style="3" bestFit="1" customWidth="1"/>
    <col min="3386" max="3386" width="9.140625" style="3"/>
    <col min="3387" max="3388" width="9.28515625" style="3" bestFit="1" customWidth="1"/>
    <col min="3389" max="3389" width="12.85546875" style="3" bestFit="1" customWidth="1"/>
    <col min="3390" max="3391" width="9.140625" style="3"/>
    <col min="3392" max="3393" width="9.28515625" style="3" bestFit="1" customWidth="1"/>
    <col min="3394" max="3394" width="9.140625" style="3"/>
    <col min="3395" max="3396" width="9.28515625" style="3" bestFit="1" customWidth="1"/>
    <col min="3397" max="3397" width="12.85546875" style="3" bestFit="1" customWidth="1"/>
    <col min="3398" max="3399" width="9.140625" style="3"/>
    <col min="3400" max="3401" width="9.28515625" style="3" bestFit="1" customWidth="1"/>
    <col min="3402" max="3402" width="9.140625" style="3"/>
    <col min="3403" max="3404" width="9.28515625" style="3" bestFit="1" customWidth="1"/>
    <col min="3405" max="3405" width="12.85546875" style="3" bestFit="1" customWidth="1"/>
    <col min="3406" max="3407" width="9.140625" style="3"/>
    <col min="3408" max="3409" width="9.28515625" style="3" bestFit="1" customWidth="1"/>
    <col min="3410" max="3410" width="9.140625" style="3"/>
    <col min="3411" max="3412" width="9.28515625" style="3" bestFit="1" customWidth="1"/>
    <col min="3413" max="3413" width="12.85546875" style="3" bestFit="1" customWidth="1"/>
    <col min="3414" max="3415" width="9.140625" style="3"/>
    <col min="3416" max="3417" width="9.28515625" style="3" bestFit="1" customWidth="1"/>
    <col min="3418" max="3418" width="9.140625" style="3"/>
    <col min="3419" max="3420" width="9.28515625" style="3" bestFit="1" customWidth="1"/>
    <col min="3421" max="3421" width="12.85546875" style="3" bestFit="1" customWidth="1"/>
    <col min="3422" max="3423" width="9.140625" style="3"/>
    <col min="3424" max="3425" width="9.28515625" style="3" bestFit="1" customWidth="1"/>
    <col min="3426" max="3426" width="9.140625" style="3"/>
    <col min="3427" max="3428" width="9.28515625" style="3" bestFit="1" customWidth="1"/>
    <col min="3429" max="3429" width="12.85546875" style="3" bestFit="1" customWidth="1"/>
    <col min="3430" max="3431" width="9.140625" style="3"/>
    <col min="3432" max="3433" width="9.28515625" style="3" bestFit="1" customWidth="1"/>
    <col min="3434" max="3434" width="9.140625" style="3"/>
    <col min="3435" max="3436" width="9.28515625" style="3" bestFit="1" customWidth="1"/>
    <col min="3437" max="3437" width="12.85546875" style="3" bestFit="1" customWidth="1"/>
    <col min="3438" max="3439" width="9.140625" style="3"/>
    <col min="3440" max="3441" width="9.28515625" style="3" bestFit="1" customWidth="1"/>
    <col min="3442" max="3442" width="9.140625" style="3"/>
    <col min="3443" max="3444" width="9.28515625" style="3" bestFit="1" customWidth="1"/>
    <col min="3445" max="3445" width="12.85546875" style="3" bestFit="1" customWidth="1"/>
    <col min="3446" max="3447" width="9.140625" style="3"/>
    <col min="3448" max="3449" width="9.28515625" style="3" bestFit="1" customWidth="1"/>
    <col min="3450" max="3450" width="9.140625" style="3"/>
    <col min="3451" max="3452" width="9.28515625" style="3" bestFit="1" customWidth="1"/>
    <col min="3453" max="3453" width="12.85546875" style="3" bestFit="1" customWidth="1"/>
    <col min="3454" max="3455" width="9.140625" style="3"/>
    <col min="3456" max="3457" width="9.28515625" style="3" bestFit="1" customWidth="1"/>
    <col min="3458" max="3458" width="9.140625" style="3"/>
    <col min="3459" max="3460" width="9.28515625" style="3" bestFit="1" customWidth="1"/>
    <col min="3461" max="3461" width="12.85546875" style="3" bestFit="1" customWidth="1"/>
    <col min="3462" max="3463" width="9.140625" style="3"/>
    <col min="3464" max="3465" width="9.28515625" style="3" bestFit="1" customWidth="1"/>
    <col min="3466" max="3466" width="9.140625" style="3"/>
    <col min="3467" max="3468" width="9.28515625" style="3" bestFit="1" customWidth="1"/>
    <col min="3469" max="3469" width="12.85546875" style="3" bestFit="1" customWidth="1"/>
    <col min="3470" max="3471" width="9.140625" style="3"/>
    <col min="3472" max="3473" width="9.28515625" style="3" bestFit="1" customWidth="1"/>
    <col min="3474" max="3474" width="9.140625" style="3"/>
    <col min="3475" max="3476" width="9.28515625" style="3" bestFit="1" customWidth="1"/>
    <col min="3477" max="3477" width="12.85546875" style="3" bestFit="1" customWidth="1"/>
    <col min="3478" max="3479" width="9.140625" style="3"/>
    <col min="3480" max="3481" width="9.28515625" style="3" bestFit="1" customWidth="1"/>
    <col min="3482" max="3482" width="9.140625" style="3"/>
    <col min="3483" max="3484" width="9.28515625" style="3" bestFit="1" customWidth="1"/>
    <col min="3485" max="3485" width="12.85546875" style="3" bestFit="1" customWidth="1"/>
    <col min="3486" max="3487" width="9.140625" style="3"/>
    <col min="3488" max="3489" width="9.28515625" style="3" bestFit="1" customWidth="1"/>
    <col min="3490" max="3490" width="9.140625" style="3"/>
    <col min="3491" max="3492" width="9.28515625" style="3" bestFit="1" customWidth="1"/>
    <col min="3493" max="3493" width="12.85546875" style="3" bestFit="1" customWidth="1"/>
    <col min="3494" max="3495" width="9.140625" style="3"/>
    <col min="3496" max="3497" width="9.28515625" style="3" bestFit="1" customWidth="1"/>
    <col min="3498" max="3498" width="9.140625" style="3"/>
    <col min="3499" max="3500" width="9.28515625" style="3" bestFit="1" customWidth="1"/>
    <col min="3501" max="3501" width="12.85546875" style="3" bestFit="1" customWidth="1"/>
    <col min="3502" max="3503" width="9.140625" style="3"/>
    <col min="3504" max="3505" width="9.28515625" style="3" bestFit="1" customWidth="1"/>
    <col min="3506" max="3506" width="9.140625" style="3"/>
    <col min="3507" max="3508" width="9.28515625" style="3" bestFit="1" customWidth="1"/>
    <col min="3509" max="3509" width="12.85546875" style="3" bestFit="1" customWidth="1"/>
    <col min="3510" max="3511" width="9.140625" style="3"/>
    <col min="3512" max="3513" width="9.28515625" style="3" bestFit="1" customWidth="1"/>
    <col min="3514" max="3514" width="9.140625" style="3"/>
    <col min="3515" max="3516" width="9.28515625" style="3" bestFit="1" customWidth="1"/>
    <col min="3517" max="3517" width="12.85546875" style="3" bestFit="1" customWidth="1"/>
    <col min="3518" max="3519" width="9.140625" style="3"/>
    <col min="3520" max="3521" width="9.28515625" style="3" bestFit="1" customWidth="1"/>
    <col min="3522" max="3522" width="9.140625" style="3"/>
    <col min="3523" max="3524" width="9.28515625" style="3" bestFit="1" customWidth="1"/>
    <col min="3525" max="3525" width="12.85546875" style="3" bestFit="1" customWidth="1"/>
    <col min="3526" max="3527" width="9.140625" style="3"/>
    <col min="3528" max="3529" width="9.28515625" style="3" bestFit="1" customWidth="1"/>
    <col min="3530" max="3530" width="9.140625" style="3"/>
    <col min="3531" max="3532" width="9.28515625" style="3" bestFit="1" customWidth="1"/>
    <col min="3533" max="3533" width="12.85546875" style="3" bestFit="1" customWidth="1"/>
    <col min="3534" max="3535" width="9.140625" style="3"/>
    <col min="3536" max="3537" width="9.28515625" style="3" bestFit="1" customWidth="1"/>
    <col min="3538" max="3538" width="9.140625" style="3"/>
    <col min="3539" max="3540" width="9.28515625" style="3" bestFit="1" customWidth="1"/>
    <col min="3541" max="3541" width="12.85546875" style="3" bestFit="1" customWidth="1"/>
    <col min="3542" max="3543" width="9.140625" style="3"/>
    <col min="3544" max="3545" width="9.28515625" style="3" bestFit="1" customWidth="1"/>
    <col min="3546" max="3546" width="9.140625" style="3"/>
    <col min="3547" max="3548" width="9.28515625" style="3" bestFit="1" customWidth="1"/>
    <col min="3549" max="3549" width="12.85546875" style="3" bestFit="1" customWidth="1"/>
    <col min="3550" max="3551" width="9.140625" style="3"/>
    <col min="3552" max="3553" width="9.28515625" style="3" bestFit="1" customWidth="1"/>
    <col min="3554" max="3554" width="9.140625" style="3"/>
    <col min="3555" max="3556" width="9.28515625" style="3" bestFit="1" customWidth="1"/>
    <col min="3557" max="3557" width="12.85546875" style="3" bestFit="1" customWidth="1"/>
    <col min="3558" max="3559" width="9.140625" style="3"/>
    <col min="3560" max="3561" width="9.28515625" style="3" bestFit="1" customWidth="1"/>
    <col min="3562" max="3562" width="9.140625" style="3"/>
    <col min="3563" max="3564" width="9.28515625" style="3" bestFit="1" customWidth="1"/>
    <col min="3565" max="3565" width="12.85546875" style="3" bestFit="1" customWidth="1"/>
    <col min="3566" max="3567" width="9.140625" style="3"/>
    <col min="3568" max="3569" width="9.28515625" style="3" bestFit="1" customWidth="1"/>
    <col min="3570" max="3570" width="9.140625" style="3"/>
    <col min="3571" max="3572" width="9.28515625" style="3" bestFit="1" customWidth="1"/>
    <col min="3573" max="3573" width="12.85546875" style="3" bestFit="1" customWidth="1"/>
    <col min="3574" max="3575" width="9.140625" style="3"/>
    <col min="3576" max="3577" width="9.28515625" style="3" bestFit="1" customWidth="1"/>
    <col min="3578" max="3578" width="9.140625" style="3"/>
    <col min="3579" max="3580" width="9.28515625" style="3" bestFit="1" customWidth="1"/>
    <col min="3581" max="3581" width="12.85546875" style="3" bestFit="1" customWidth="1"/>
    <col min="3582" max="3583" width="9.140625" style="3"/>
    <col min="3584" max="3585" width="9.28515625" style="3" bestFit="1" customWidth="1"/>
    <col min="3586" max="3586" width="9.140625" style="3"/>
    <col min="3587" max="3588" width="9.28515625" style="3" bestFit="1" customWidth="1"/>
    <col min="3589" max="3589" width="12.85546875" style="3" bestFit="1" customWidth="1"/>
    <col min="3590" max="3591" width="9.140625" style="3"/>
    <col min="3592" max="3593" width="9.28515625" style="3" bestFit="1" customWidth="1"/>
    <col min="3594" max="3594" width="9.140625" style="3"/>
    <col min="3595" max="3596" width="9.28515625" style="3" bestFit="1" customWidth="1"/>
    <col min="3597" max="3597" width="12.85546875" style="3" bestFit="1" customWidth="1"/>
    <col min="3598" max="3599" width="9.140625" style="3"/>
    <col min="3600" max="3601" width="9.28515625" style="3" bestFit="1" customWidth="1"/>
    <col min="3602" max="3602" width="9.140625" style="3"/>
    <col min="3603" max="3604" width="9.28515625" style="3" bestFit="1" customWidth="1"/>
    <col min="3605" max="3605" width="12.85546875" style="3" bestFit="1" customWidth="1"/>
    <col min="3606" max="3607" width="9.140625" style="3"/>
    <col min="3608" max="3609" width="9.28515625" style="3" bestFit="1" customWidth="1"/>
    <col min="3610" max="3610" width="9.140625" style="3"/>
    <col min="3611" max="3612" width="9.28515625" style="3" bestFit="1" customWidth="1"/>
    <col min="3613" max="3613" width="12.85546875" style="3" bestFit="1" customWidth="1"/>
    <col min="3614" max="3615" width="9.140625" style="3"/>
    <col min="3616" max="3617" width="9.28515625" style="3" bestFit="1" customWidth="1"/>
    <col min="3618" max="3618" width="9.140625" style="3"/>
    <col min="3619" max="3620" width="9.28515625" style="3" bestFit="1" customWidth="1"/>
    <col min="3621" max="3621" width="12.85546875" style="3" bestFit="1" customWidth="1"/>
    <col min="3622" max="3623" width="9.140625" style="3"/>
    <col min="3624" max="3625" width="9.28515625" style="3" bestFit="1" customWidth="1"/>
    <col min="3626" max="3626" width="9.140625" style="3"/>
    <col min="3627" max="3628" width="9.28515625" style="3" bestFit="1" customWidth="1"/>
    <col min="3629" max="3629" width="12.85546875" style="3" bestFit="1" customWidth="1"/>
    <col min="3630" max="3631" width="9.140625" style="3"/>
    <col min="3632" max="3633" width="9.28515625" style="3" bestFit="1" customWidth="1"/>
    <col min="3634" max="3634" width="9.140625" style="3"/>
    <col min="3635" max="3636" width="9.28515625" style="3" bestFit="1" customWidth="1"/>
    <col min="3637" max="3637" width="12.85546875" style="3" bestFit="1" customWidth="1"/>
    <col min="3638" max="3639" width="9.140625" style="3"/>
    <col min="3640" max="3641" width="9.28515625" style="3" bestFit="1" customWidth="1"/>
    <col min="3642" max="3642" width="9.140625" style="3"/>
    <col min="3643" max="3644" width="9.28515625" style="3" bestFit="1" customWidth="1"/>
    <col min="3645" max="3645" width="12.85546875" style="3" bestFit="1" customWidth="1"/>
    <col min="3646" max="3647" width="9.140625" style="3"/>
    <col min="3648" max="3649" width="9.28515625" style="3" bestFit="1" customWidth="1"/>
    <col min="3650" max="3650" width="9.140625" style="3"/>
    <col min="3651" max="3652" width="9.28515625" style="3" bestFit="1" customWidth="1"/>
    <col min="3653" max="3653" width="12.85546875" style="3" bestFit="1" customWidth="1"/>
    <col min="3654" max="3655" width="9.140625" style="3"/>
    <col min="3656" max="3657" width="9.28515625" style="3" bestFit="1" customWidth="1"/>
    <col min="3658" max="3658" width="9.140625" style="3"/>
    <col min="3659" max="3660" width="9.28515625" style="3" bestFit="1" customWidth="1"/>
    <col min="3661" max="3661" width="12.85546875" style="3" bestFit="1" customWidth="1"/>
    <col min="3662" max="3663" width="9.140625" style="3"/>
    <col min="3664" max="3665" width="9.28515625" style="3" bestFit="1" customWidth="1"/>
    <col min="3666" max="3666" width="9.140625" style="3"/>
    <col min="3667" max="3668" width="9.28515625" style="3" bestFit="1" customWidth="1"/>
    <col min="3669" max="3669" width="12.85546875" style="3" bestFit="1" customWidth="1"/>
    <col min="3670" max="3671" width="9.140625" style="3"/>
    <col min="3672" max="3673" width="9.28515625" style="3" bestFit="1" customWidth="1"/>
    <col min="3674" max="3674" width="9.140625" style="3"/>
    <col min="3675" max="3676" width="9.28515625" style="3" bestFit="1" customWidth="1"/>
    <col min="3677" max="3677" width="12.85546875" style="3" bestFit="1" customWidth="1"/>
    <col min="3678" max="3679" width="9.140625" style="3"/>
    <col min="3680" max="3681" width="9.28515625" style="3" bestFit="1" customWidth="1"/>
    <col min="3682" max="3682" width="9.140625" style="3"/>
    <col min="3683" max="3684" width="9.28515625" style="3" bestFit="1" customWidth="1"/>
    <col min="3685" max="3685" width="12.85546875" style="3" bestFit="1" customWidth="1"/>
    <col min="3686" max="3687" width="9.140625" style="3"/>
    <col min="3688" max="3689" width="9.28515625" style="3" bestFit="1" customWidth="1"/>
    <col min="3690" max="3690" width="9.140625" style="3"/>
    <col min="3691" max="3692" width="9.28515625" style="3" bestFit="1" customWidth="1"/>
    <col min="3693" max="3693" width="12.85546875" style="3" bestFit="1" customWidth="1"/>
    <col min="3694" max="3695" width="9.140625" style="3"/>
    <col min="3696" max="3697" width="9.28515625" style="3" bestFit="1" customWidth="1"/>
    <col min="3698" max="3698" width="9.140625" style="3"/>
    <col min="3699" max="3700" width="9.28515625" style="3" bestFit="1" customWidth="1"/>
    <col min="3701" max="3701" width="12.85546875" style="3" bestFit="1" customWidth="1"/>
    <col min="3702" max="3703" width="9.140625" style="3"/>
    <col min="3704" max="3705" width="9.28515625" style="3" bestFit="1" customWidth="1"/>
    <col min="3706" max="3706" width="9.140625" style="3"/>
    <col min="3707" max="3708" width="9.28515625" style="3" bestFit="1" customWidth="1"/>
    <col min="3709" max="3709" width="12.85546875" style="3" bestFit="1" customWidth="1"/>
    <col min="3710" max="3711" width="9.140625" style="3"/>
    <col min="3712" max="3713" width="9.28515625" style="3" bestFit="1" customWidth="1"/>
    <col min="3714" max="3714" width="9.140625" style="3"/>
    <col min="3715" max="3716" width="9.28515625" style="3" bestFit="1" customWidth="1"/>
    <col min="3717" max="3717" width="12.85546875" style="3" bestFit="1" customWidth="1"/>
    <col min="3718" max="3719" width="9.140625" style="3"/>
    <col min="3720" max="3721" width="9.28515625" style="3" bestFit="1" customWidth="1"/>
    <col min="3722" max="3722" width="9.140625" style="3"/>
    <col min="3723" max="3724" width="9.28515625" style="3" bestFit="1" customWidth="1"/>
    <col min="3725" max="3725" width="12.85546875" style="3" bestFit="1" customWidth="1"/>
    <col min="3726" max="3727" width="9.140625" style="3"/>
    <col min="3728" max="3729" width="9.28515625" style="3" bestFit="1" customWidth="1"/>
    <col min="3730" max="3730" width="9.140625" style="3"/>
    <col min="3731" max="3732" width="9.28515625" style="3" bestFit="1" customWidth="1"/>
    <col min="3733" max="3733" width="12.85546875" style="3" bestFit="1" customWidth="1"/>
    <col min="3734" max="3735" width="9.140625" style="3"/>
    <col min="3736" max="3737" width="9.28515625" style="3" bestFit="1" customWidth="1"/>
    <col min="3738" max="3738" width="9.140625" style="3"/>
    <col min="3739" max="3740" width="9.28515625" style="3" bestFit="1" customWidth="1"/>
    <col min="3741" max="3741" width="12.85546875" style="3" bestFit="1" customWidth="1"/>
    <col min="3742" max="3743" width="9.140625" style="3"/>
    <col min="3744" max="3745" width="9.28515625" style="3" bestFit="1" customWidth="1"/>
    <col min="3746" max="3746" width="9.140625" style="3"/>
    <col min="3747" max="3748" width="9.28515625" style="3" bestFit="1" customWidth="1"/>
    <col min="3749" max="3749" width="12.85546875" style="3" bestFit="1" customWidth="1"/>
    <col min="3750" max="3751" width="9.140625" style="3"/>
    <col min="3752" max="3753" width="9.28515625" style="3" bestFit="1" customWidth="1"/>
    <col min="3754" max="3754" width="9.140625" style="3"/>
    <col min="3755" max="3756" width="9.28515625" style="3" bestFit="1" customWidth="1"/>
    <col min="3757" max="3757" width="12.85546875" style="3" bestFit="1" customWidth="1"/>
    <col min="3758" max="3759" width="9.140625" style="3"/>
    <col min="3760" max="3761" width="9.28515625" style="3" bestFit="1" customWidth="1"/>
    <col min="3762" max="3762" width="9.140625" style="3"/>
    <col min="3763" max="3764" width="9.28515625" style="3" bestFit="1" customWidth="1"/>
    <col min="3765" max="3765" width="12.85546875" style="3" bestFit="1" customWidth="1"/>
    <col min="3766" max="3767" width="9.140625" style="3"/>
    <col min="3768" max="3769" width="9.28515625" style="3" bestFit="1" customWidth="1"/>
    <col min="3770" max="3770" width="9.140625" style="3"/>
    <col min="3771" max="3772" width="9.28515625" style="3" bestFit="1" customWidth="1"/>
    <col min="3773" max="3773" width="12.85546875" style="3" bestFit="1" customWidth="1"/>
    <col min="3774" max="3775" width="9.140625" style="3"/>
    <col min="3776" max="3777" width="9.28515625" style="3" bestFit="1" customWidth="1"/>
    <col min="3778" max="3778" width="9.140625" style="3"/>
    <col min="3779" max="3780" width="9.28515625" style="3" bestFit="1" customWidth="1"/>
    <col min="3781" max="3781" width="12.85546875" style="3" bestFit="1" customWidth="1"/>
    <col min="3782" max="3783" width="9.140625" style="3"/>
    <col min="3784" max="3785" width="9.28515625" style="3" bestFit="1" customWidth="1"/>
    <col min="3786" max="3786" width="9.140625" style="3"/>
    <col min="3787" max="3788" width="9.28515625" style="3" bestFit="1" customWidth="1"/>
    <col min="3789" max="3789" width="12.85546875" style="3" bestFit="1" customWidth="1"/>
    <col min="3790" max="3791" width="9.140625" style="3"/>
    <col min="3792" max="3793" width="9.28515625" style="3" bestFit="1" customWidth="1"/>
    <col min="3794" max="3794" width="9.140625" style="3"/>
    <col min="3795" max="3796" width="9.28515625" style="3" bestFit="1" customWidth="1"/>
    <col min="3797" max="3797" width="12.85546875" style="3" bestFit="1" customWidth="1"/>
    <col min="3798" max="3799" width="9.140625" style="3"/>
    <col min="3800" max="3801" width="9.28515625" style="3" bestFit="1" customWidth="1"/>
    <col min="3802" max="3802" width="9.140625" style="3"/>
    <col min="3803" max="3804" width="9.28515625" style="3" bestFit="1" customWidth="1"/>
    <col min="3805" max="3805" width="12.85546875" style="3" bestFit="1" customWidth="1"/>
    <col min="3806" max="3807" width="9.140625" style="3"/>
    <col min="3808" max="3809" width="9.28515625" style="3" bestFit="1" customWidth="1"/>
    <col min="3810" max="3810" width="9.140625" style="3"/>
    <col min="3811" max="3812" width="9.28515625" style="3" bestFit="1" customWidth="1"/>
    <col min="3813" max="3813" width="12.85546875" style="3" bestFit="1" customWidth="1"/>
    <col min="3814" max="3815" width="9.140625" style="3"/>
    <col min="3816" max="3817" width="9.28515625" style="3" bestFit="1" customWidth="1"/>
    <col min="3818" max="3818" width="9.140625" style="3"/>
    <col min="3819" max="3820" width="9.28515625" style="3" bestFit="1" customWidth="1"/>
    <col min="3821" max="3821" width="12.85546875" style="3" bestFit="1" customWidth="1"/>
    <col min="3822" max="3823" width="9.140625" style="3"/>
    <col min="3824" max="3825" width="9.28515625" style="3" bestFit="1" customWidth="1"/>
    <col min="3826" max="3826" width="9.140625" style="3"/>
    <col min="3827" max="3828" width="9.28515625" style="3" bestFit="1" customWidth="1"/>
    <col min="3829" max="3829" width="12.85546875" style="3" bestFit="1" customWidth="1"/>
    <col min="3830" max="3831" width="9.140625" style="3"/>
    <col min="3832" max="3833" width="9.28515625" style="3" bestFit="1" customWidth="1"/>
    <col min="3834" max="3834" width="9.140625" style="3"/>
    <col min="3835" max="3836" width="9.28515625" style="3" bestFit="1" customWidth="1"/>
    <col min="3837" max="3837" width="12.85546875" style="3" bestFit="1" customWidth="1"/>
    <col min="3838" max="3839" width="9.140625" style="3"/>
    <col min="3840" max="3841" width="9.28515625" style="3" bestFit="1" customWidth="1"/>
    <col min="3842" max="3842" width="9.140625" style="3"/>
    <col min="3843" max="3844" width="9.28515625" style="3" bestFit="1" customWidth="1"/>
    <col min="3845" max="3845" width="12.85546875" style="3" bestFit="1" customWidth="1"/>
    <col min="3846" max="3847" width="9.140625" style="3"/>
    <col min="3848" max="3849" width="9.28515625" style="3" bestFit="1" customWidth="1"/>
    <col min="3850" max="3850" width="9.140625" style="3"/>
    <col min="3851" max="3852" width="9.28515625" style="3" bestFit="1" customWidth="1"/>
    <col min="3853" max="3853" width="12.85546875" style="3" bestFit="1" customWidth="1"/>
    <col min="3854" max="3855" width="9.140625" style="3"/>
    <col min="3856" max="3857" width="9.28515625" style="3" bestFit="1" customWidth="1"/>
    <col min="3858" max="3858" width="9.140625" style="3"/>
    <col min="3859" max="3860" width="9.28515625" style="3" bestFit="1" customWidth="1"/>
    <col min="3861" max="3861" width="12.85546875" style="3" bestFit="1" customWidth="1"/>
    <col min="3862" max="3863" width="9.140625" style="3"/>
    <col min="3864" max="3865" width="9.28515625" style="3" bestFit="1" customWidth="1"/>
    <col min="3866" max="3866" width="9.140625" style="3"/>
    <col min="3867" max="3868" width="9.28515625" style="3" bestFit="1" customWidth="1"/>
    <col min="3869" max="3869" width="12.85546875" style="3" bestFit="1" customWidth="1"/>
    <col min="3870" max="3871" width="9.140625" style="3"/>
    <col min="3872" max="3873" width="9.28515625" style="3" bestFit="1" customWidth="1"/>
    <col min="3874" max="3874" width="9.140625" style="3"/>
    <col min="3875" max="3876" width="9.28515625" style="3" bestFit="1" customWidth="1"/>
    <col min="3877" max="3877" width="12.85546875" style="3" bestFit="1" customWidth="1"/>
    <col min="3878" max="3879" width="9.140625" style="3"/>
    <col min="3880" max="3881" width="9.28515625" style="3" bestFit="1" customWidth="1"/>
    <col min="3882" max="3882" width="9.140625" style="3"/>
    <col min="3883" max="3884" width="9.28515625" style="3" bestFit="1" customWidth="1"/>
    <col min="3885" max="3885" width="12.85546875" style="3" bestFit="1" customWidth="1"/>
    <col min="3886" max="3887" width="9.140625" style="3"/>
    <col min="3888" max="3889" width="9.28515625" style="3" bestFit="1" customWidth="1"/>
    <col min="3890" max="3890" width="9.140625" style="3"/>
    <col min="3891" max="3892" width="9.28515625" style="3" bestFit="1" customWidth="1"/>
    <col min="3893" max="3893" width="12.85546875" style="3" bestFit="1" customWidth="1"/>
    <col min="3894" max="3895" width="9.140625" style="3"/>
    <col min="3896" max="3897" width="9.28515625" style="3" bestFit="1" customWidth="1"/>
    <col min="3898" max="3898" width="9.140625" style="3"/>
    <col min="3899" max="3900" width="9.28515625" style="3" bestFit="1" customWidth="1"/>
    <col min="3901" max="3901" width="12.85546875" style="3" bestFit="1" customWidth="1"/>
    <col min="3902" max="3903" width="9.140625" style="3"/>
    <col min="3904" max="3905" width="9.28515625" style="3" bestFit="1" customWidth="1"/>
    <col min="3906" max="3906" width="9.140625" style="3"/>
    <col min="3907" max="3908" width="9.28515625" style="3" bestFit="1" customWidth="1"/>
    <col min="3909" max="3909" width="12.85546875" style="3" bestFit="1" customWidth="1"/>
    <col min="3910" max="3911" width="9.140625" style="3"/>
    <col min="3912" max="3913" width="9.28515625" style="3" bestFit="1" customWidth="1"/>
    <col min="3914" max="3914" width="9.140625" style="3"/>
    <col min="3915" max="3916" width="9.28515625" style="3" bestFit="1" customWidth="1"/>
    <col min="3917" max="3917" width="12.85546875" style="3" bestFit="1" customWidth="1"/>
    <col min="3918" max="3919" width="9.140625" style="3"/>
    <col min="3920" max="3921" width="9.28515625" style="3" bestFit="1" customWidth="1"/>
    <col min="3922" max="3922" width="9.140625" style="3"/>
    <col min="3923" max="3924" width="9.28515625" style="3" bestFit="1" customWidth="1"/>
    <col min="3925" max="3925" width="12.85546875" style="3" bestFit="1" customWidth="1"/>
    <col min="3926" max="3927" width="9.140625" style="3"/>
    <col min="3928" max="3929" width="9.28515625" style="3" bestFit="1" customWidth="1"/>
    <col min="3930" max="3930" width="9.140625" style="3"/>
    <col min="3931" max="3932" width="9.28515625" style="3" bestFit="1" customWidth="1"/>
    <col min="3933" max="3933" width="12.85546875" style="3" bestFit="1" customWidth="1"/>
    <col min="3934" max="3935" width="9.140625" style="3"/>
    <col min="3936" max="3937" width="9.28515625" style="3" bestFit="1" customWidth="1"/>
    <col min="3938" max="3938" width="9.140625" style="3"/>
    <col min="3939" max="3940" width="9.28515625" style="3" bestFit="1" customWidth="1"/>
    <col min="3941" max="3941" width="12.85546875" style="3" bestFit="1" customWidth="1"/>
    <col min="3942" max="3943" width="9.140625" style="3"/>
    <col min="3944" max="3945" width="9.28515625" style="3" bestFit="1" customWidth="1"/>
    <col min="3946" max="3946" width="9.140625" style="3"/>
    <col min="3947" max="3948" width="9.28515625" style="3" bestFit="1" customWidth="1"/>
    <col min="3949" max="3949" width="12.85546875" style="3" bestFit="1" customWidth="1"/>
    <col min="3950" max="3951" width="9.140625" style="3"/>
    <col min="3952" max="3953" width="9.28515625" style="3" bestFit="1" customWidth="1"/>
    <col min="3954" max="3954" width="9.140625" style="3"/>
    <col min="3955" max="3956" width="9.28515625" style="3" bestFit="1" customWidth="1"/>
    <col min="3957" max="3957" width="12.85546875" style="3" bestFit="1" customWidth="1"/>
    <col min="3958" max="3959" width="9.140625" style="3"/>
    <col min="3960" max="3961" width="9.28515625" style="3" bestFit="1" customWidth="1"/>
    <col min="3962" max="3962" width="9.140625" style="3"/>
    <col min="3963" max="3964" width="9.28515625" style="3" bestFit="1" customWidth="1"/>
    <col min="3965" max="3965" width="12.85546875" style="3" bestFit="1" customWidth="1"/>
    <col min="3966" max="3967" width="9.140625" style="3"/>
    <col min="3968" max="3969" width="9.28515625" style="3" bestFit="1" customWidth="1"/>
    <col min="3970" max="3970" width="9.140625" style="3"/>
    <col min="3971" max="3972" width="9.28515625" style="3" bestFit="1" customWidth="1"/>
    <col min="3973" max="3973" width="12.85546875" style="3" bestFit="1" customWidth="1"/>
    <col min="3974" max="3975" width="9.140625" style="3"/>
    <col min="3976" max="3977" width="9.28515625" style="3" bestFit="1" customWidth="1"/>
    <col min="3978" max="3978" width="9.140625" style="3"/>
    <col min="3979" max="3980" width="9.28515625" style="3" bestFit="1" customWidth="1"/>
    <col min="3981" max="3981" width="12.85546875" style="3" bestFit="1" customWidth="1"/>
    <col min="3982" max="3983" width="9.140625" style="3"/>
    <col min="3984" max="3985" width="9.28515625" style="3" bestFit="1" customWidth="1"/>
    <col min="3986" max="3986" width="9.140625" style="3"/>
    <col min="3987" max="3988" width="9.28515625" style="3" bestFit="1" customWidth="1"/>
    <col min="3989" max="3989" width="12.85546875" style="3" bestFit="1" customWidth="1"/>
    <col min="3990" max="3991" width="9.140625" style="3"/>
    <col min="3992" max="3993" width="9.28515625" style="3" bestFit="1" customWidth="1"/>
    <col min="3994" max="3994" width="9.140625" style="3"/>
    <col min="3995" max="3996" width="9.28515625" style="3" bestFit="1" customWidth="1"/>
    <col min="3997" max="3997" width="12.85546875" style="3" bestFit="1" customWidth="1"/>
    <col min="3998" max="3999" width="9.140625" style="3"/>
    <col min="4000" max="4001" width="9.28515625" style="3" bestFit="1" customWidth="1"/>
    <col min="4002" max="4002" width="9.140625" style="3"/>
    <col min="4003" max="4004" width="9.28515625" style="3" bestFit="1" customWidth="1"/>
    <col min="4005" max="4005" width="12.85546875" style="3" bestFit="1" customWidth="1"/>
    <col min="4006" max="4007" width="9.140625" style="3"/>
    <col min="4008" max="4009" width="9.28515625" style="3" bestFit="1" customWidth="1"/>
    <col min="4010" max="4010" width="9.140625" style="3"/>
    <col min="4011" max="4012" width="9.28515625" style="3" bestFit="1" customWidth="1"/>
    <col min="4013" max="4013" width="12.85546875" style="3" bestFit="1" customWidth="1"/>
    <col min="4014" max="4015" width="9.140625" style="3"/>
    <col min="4016" max="4017" width="9.28515625" style="3" bestFit="1" customWidth="1"/>
    <col min="4018" max="4018" width="9.140625" style="3"/>
    <col min="4019" max="4020" width="9.28515625" style="3" bestFit="1" customWidth="1"/>
    <col min="4021" max="4021" width="12.85546875" style="3" bestFit="1" customWidth="1"/>
    <col min="4022" max="4023" width="9.140625" style="3"/>
    <col min="4024" max="4025" width="9.28515625" style="3" bestFit="1" customWidth="1"/>
    <col min="4026" max="4026" width="9.140625" style="3"/>
    <col min="4027" max="4028" width="9.28515625" style="3" bestFit="1" customWidth="1"/>
    <col min="4029" max="4029" width="12.85546875" style="3" bestFit="1" customWidth="1"/>
    <col min="4030" max="4031" width="9.140625" style="3"/>
    <col min="4032" max="4033" width="9.28515625" style="3" bestFit="1" customWidth="1"/>
    <col min="4034" max="4034" width="9.140625" style="3"/>
    <col min="4035" max="4036" width="9.28515625" style="3" bestFit="1" customWidth="1"/>
    <col min="4037" max="4037" width="12.85546875" style="3" bestFit="1" customWidth="1"/>
    <col min="4038" max="4039" width="9.140625" style="3"/>
    <col min="4040" max="4041" width="9.28515625" style="3" bestFit="1" customWidth="1"/>
    <col min="4042" max="4042" width="9.140625" style="3"/>
    <col min="4043" max="4044" width="9.28515625" style="3" bestFit="1" customWidth="1"/>
    <col min="4045" max="4045" width="12.85546875" style="3" bestFit="1" customWidth="1"/>
    <col min="4046" max="4047" width="9.140625" style="3"/>
    <col min="4048" max="4049" width="9.28515625" style="3" bestFit="1" customWidth="1"/>
    <col min="4050" max="4050" width="9.140625" style="3"/>
    <col min="4051" max="4052" width="9.28515625" style="3" bestFit="1" customWidth="1"/>
    <col min="4053" max="4053" width="12.85546875" style="3" bestFit="1" customWidth="1"/>
    <col min="4054" max="4055" width="9.140625" style="3"/>
    <col min="4056" max="4057" width="9.28515625" style="3" bestFit="1" customWidth="1"/>
    <col min="4058" max="4058" width="9.140625" style="3"/>
    <col min="4059" max="4060" width="9.28515625" style="3" bestFit="1" customWidth="1"/>
    <col min="4061" max="4061" width="12.85546875" style="3" bestFit="1" customWidth="1"/>
    <col min="4062" max="4063" width="9.140625" style="3"/>
    <col min="4064" max="4065" width="9.28515625" style="3" bestFit="1" customWidth="1"/>
    <col min="4066" max="4066" width="9.140625" style="3"/>
    <col min="4067" max="4068" width="9.28515625" style="3" bestFit="1" customWidth="1"/>
    <col min="4069" max="4069" width="12.85546875" style="3" bestFit="1" customWidth="1"/>
    <col min="4070" max="4071" width="9.140625" style="3"/>
    <col min="4072" max="4073" width="9.28515625" style="3" bestFit="1" customWidth="1"/>
    <col min="4074" max="4074" width="9.140625" style="3"/>
    <col min="4075" max="4076" width="9.28515625" style="3" bestFit="1" customWidth="1"/>
    <col min="4077" max="4077" width="12.85546875" style="3" bestFit="1" customWidth="1"/>
    <col min="4078" max="4079" width="9.140625" style="3"/>
    <col min="4080" max="4081" width="9.28515625" style="3" bestFit="1" customWidth="1"/>
    <col min="4082" max="4082" width="9.140625" style="3"/>
    <col min="4083" max="4084" width="9.28515625" style="3" bestFit="1" customWidth="1"/>
    <col min="4085" max="4085" width="12.85546875" style="3" bestFit="1" customWidth="1"/>
    <col min="4086" max="4087" width="9.140625" style="3"/>
    <col min="4088" max="4089" width="9.28515625" style="3" bestFit="1" customWidth="1"/>
    <col min="4090" max="4090" width="9.140625" style="3"/>
    <col min="4091" max="4092" width="9.28515625" style="3" bestFit="1" customWidth="1"/>
    <col min="4093" max="4093" width="12.85546875" style="3" bestFit="1" customWidth="1"/>
    <col min="4094" max="4095" width="9.140625" style="3"/>
    <col min="4096" max="4097" width="9.28515625" style="3" bestFit="1" customWidth="1"/>
    <col min="4098" max="4098" width="9.140625" style="3"/>
    <col min="4099" max="4100" width="9.28515625" style="3" bestFit="1" customWidth="1"/>
    <col min="4101" max="4101" width="12.85546875" style="3" bestFit="1" customWidth="1"/>
    <col min="4102" max="4103" width="9.140625" style="3"/>
    <col min="4104" max="4105" width="9.28515625" style="3" bestFit="1" customWidth="1"/>
    <col min="4106" max="4106" width="9.140625" style="3"/>
    <col min="4107" max="4108" width="9.28515625" style="3" bestFit="1" customWidth="1"/>
    <col min="4109" max="4109" width="12.85546875" style="3" bestFit="1" customWidth="1"/>
    <col min="4110" max="4111" width="9.140625" style="3"/>
    <col min="4112" max="4113" width="9.28515625" style="3" bestFit="1" customWidth="1"/>
    <col min="4114" max="4114" width="9.140625" style="3"/>
    <col min="4115" max="4116" width="9.28515625" style="3" bestFit="1" customWidth="1"/>
    <col min="4117" max="4117" width="12.85546875" style="3" bestFit="1" customWidth="1"/>
    <col min="4118" max="4119" width="9.140625" style="3"/>
    <col min="4120" max="4121" width="9.28515625" style="3" bestFit="1" customWidth="1"/>
    <col min="4122" max="4122" width="9.140625" style="3"/>
    <col min="4123" max="4124" width="9.28515625" style="3" bestFit="1" customWidth="1"/>
    <col min="4125" max="4125" width="12.85546875" style="3" bestFit="1" customWidth="1"/>
    <col min="4126" max="4127" width="9.140625" style="3"/>
    <col min="4128" max="4129" width="9.28515625" style="3" bestFit="1" customWidth="1"/>
    <col min="4130" max="4130" width="9.140625" style="3"/>
    <col min="4131" max="4132" width="9.28515625" style="3" bestFit="1" customWidth="1"/>
    <col min="4133" max="4133" width="12.85546875" style="3" bestFit="1" customWidth="1"/>
    <col min="4134" max="4135" width="9.140625" style="3"/>
    <col min="4136" max="4137" width="9.28515625" style="3" bestFit="1" customWidth="1"/>
    <col min="4138" max="4138" width="9.140625" style="3"/>
    <col min="4139" max="4140" width="9.28515625" style="3" bestFit="1" customWidth="1"/>
    <col min="4141" max="4141" width="12.85546875" style="3" bestFit="1" customWidth="1"/>
    <col min="4142" max="4143" width="9.140625" style="3"/>
    <col min="4144" max="4145" width="9.28515625" style="3" bestFit="1" customWidth="1"/>
    <col min="4146" max="4146" width="9.140625" style="3"/>
    <col min="4147" max="4148" width="9.28515625" style="3" bestFit="1" customWidth="1"/>
    <col min="4149" max="4149" width="12.85546875" style="3" bestFit="1" customWidth="1"/>
    <col min="4150" max="4151" width="9.140625" style="3"/>
    <col min="4152" max="4153" width="9.28515625" style="3" bestFit="1" customWidth="1"/>
    <col min="4154" max="4154" width="9.140625" style="3"/>
    <col min="4155" max="4156" width="9.28515625" style="3" bestFit="1" customWidth="1"/>
    <col min="4157" max="4157" width="12.85546875" style="3" bestFit="1" customWidth="1"/>
    <col min="4158" max="4159" width="9.140625" style="3"/>
    <col min="4160" max="4161" width="9.28515625" style="3" bestFit="1" customWidth="1"/>
    <col min="4162" max="4162" width="9.140625" style="3"/>
    <col min="4163" max="4164" width="9.28515625" style="3" bestFit="1" customWidth="1"/>
    <col min="4165" max="4165" width="12.85546875" style="3" bestFit="1" customWidth="1"/>
    <col min="4166" max="4167" width="9.140625" style="3"/>
    <col min="4168" max="4169" width="9.28515625" style="3" bestFit="1" customWidth="1"/>
    <col min="4170" max="4170" width="9.140625" style="3"/>
    <col min="4171" max="4172" width="9.28515625" style="3" bestFit="1" customWidth="1"/>
    <col min="4173" max="4173" width="12.85546875" style="3" bestFit="1" customWidth="1"/>
    <col min="4174" max="4175" width="9.140625" style="3"/>
    <col min="4176" max="4177" width="9.28515625" style="3" bestFit="1" customWidth="1"/>
    <col min="4178" max="4178" width="9.140625" style="3"/>
    <col min="4179" max="4180" width="9.28515625" style="3" bestFit="1" customWidth="1"/>
    <col min="4181" max="4181" width="12.85546875" style="3" bestFit="1" customWidth="1"/>
    <col min="4182" max="4183" width="9.140625" style="3"/>
    <col min="4184" max="4185" width="9.28515625" style="3" bestFit="1" customWidth="1"/>
    <col min="4186" max="4186" width="9.140625" style="3"/>
    <col min="4187" max="4188" width="9.28515625" style="3" bestFit="1" customWidth="1"/>
    <col min="4189" max="4189" width="12.85546875" style="3" bestFit="1" customWidth="1"/>
    <col min="4190" max="4191" width="9.140625" style="3"/>
    <col min="4192" max="4193" width="9.28515625" style="3" bestFit="1" customWidth="1"/>
    <col min="4194" max="4194" width="9.140625" style="3"/>
    <col min="4195" max="4196" width="9.28515625" style="3" bestFit="1" customWidth="1"/>
    <col min="4197" max="4197" width="12.85546875" style="3" bestFit="1" customWidth="1"/>
    <col min="4198" max="4199" width="9.140625" style="3"/>
    <col min="4200" max="4201" width="9.28515625" style="3" bestFit="1" customWidth="1"/>
    <col min="4202" max="4202" width="9.140625" style="3"/>
    <col min="4203" max="4204" width="9.28515625" style="3" bestFit="1" customWidth="1"/>
    <col min="4205" max="4205" width="12.85546875" style="3" bestFit="1" customWidth="1"/>
    <col min="4206" max="4207" width="9.140625" style="3"/>
    <col min="4208" max="4209" width="9.28515625" style="3" bestFit="1" customWidth="1"/>
    <col min="4210" max="4210" width="9.140625" style="3"/>
    <col min="4211" max="4212" width="9.28515625" style="3" bestFit="1" customWidth="1"/>
    <col min="4213" max="4213" width="12.85546875" style="3" bestFit="1" customWidth="1"/>
    <col min="4214" max="4215" width="9.140625" style="3"/>
    <col min="4216" max="4217" width="9.28515625" style="3" bestFit="1" customWidth="1"/>
    <col min="4218" max="4218" width="9.140625" style="3"/>
    <col min="4219" max="4220" width="9.28515625" style="3" bestFit="1" customWidth="1"/>
    <col min="4221" max="4221" width="12.85546875" style="3" bestFit="1" customWidth="1"/>
    <col min="4222" max="4223" width="9.140625" style="3"/>
    <col min="4224" max="4225" width="9.28515625" style="3" bestFit="1" customWidth="1"/>
    <col min="4226" max="4226" width="9.140625" style="3"/>
    <col min="4227" max="4228" width="9.28515625" style="3" bestFit="1" customWidth="1"/>
    <col min="4229" max="4229" width="12.85546875" style="3" bestFit="1" customWidth="1"/>
    <col min="4230" max="4231" width="9.140625" style="3"/>
    <col min="4232" max="4233" width="9.28515625" style="3" bestFit="1" customWidth="1"/>
    <col min="4234" max="4234" width="9.140625" style="3"/>
    <col min="4235" max="4236" width="9.28515625" style="3" bestFit="1" customWidth="1"/>
    <col min="4237" max="4237" width="12.85546875" style="3" bestFit="1" customWidth="1"/>
    <col min="4238" max="4239" width="9.140625" style="3"/>
    <col min="4240" max="4241" width="9.28515625" style="3" bestFit="1" customWidth="1"/>
    <col min="4242" max="4242" width="9.140625" style="3"/>
    <col min="4243" max="4244" width="9.28515625" style="3" bestFit="1" customWidth="1"/>
    <col min="4245" max="4245" width="12.85546875" style="3" bestFit="1" customWidth="1"/>
    <col min="4246" max="4247" width="9.140625" style="3"/>
    <col min="4248" max="4249" width="9.28515625" style="3" bestFit="1" customWidth="1"/>
    <col min="4250" max="4250" width="9.140625" style="3"/>
    <col min="4251" max="4252" width="9.28515625" style="3" bestFit="1" customWidth="1"/>
    <col min="4253" max="4253" width="12.85546875" style="3" bestFit="1" customWidth="1"/>
    <col min="4254" max="4255" width="9.140625" style="3"/>
    <col min="4256" max="4257" width="9.28515625" style="3" bestFit="1" customWidth="1"/>
    <col min="4258" max="4258" width="9.140625" style="3"/>
    <col min="4259" max="4260" width="9.28515625" style="3" bestFit="1" customWidth="1"/>
    <col min="4261" max="4261" width="12.85546875" style="3" bestFit="1" customWidth="1"/>
    <col min="4262" max="4263" width="9.140625" style="3"/>
    <col min="4264" max="4265" width="9.28515625" style="3" bestFit="1" customWidth="1"/>
    <col min="4266" max="4266" width="9.140625" style="3"/>
    <col min="4267" max="4268" width="9.28515625" style="3" bestFit="1" customWidth="1"/>
    <col min="4269" max="4269" width="12.85546875" style="3" bestFit="1" customWidth="1"/>
    <col min="4270" max="4271" width="9.140625" style="3"/>
    <col min="4272" max="4273" width="9.28515625" style="3" bestFit="1" customWidth="1"/>
    <col min="4274" max="4274" width="9.140625" style="3"/>
    <col min="4275" max="4276" width="9.28515625" style="3" bestFit="1" customWidth="1"/>
    <col min="4277" max="4277" width="12.85546875" style="3" bestFit="1" customWidth="1"/>
    <col min="4278" max="4279" width="9.140625" style="3"/>
    <col min="4280" max="4281" width="9.28515625" style="3" bestFit="1" customWidth="1"/>
    <col min="4282" max="4282" width="9.140625" style="3"/>
    <col min="4283" max="4284" width="9.28515625" style="3" bestFit="1" customWidth="1"/>
    <col min="4285" max="4285" width="12.85546875" style="3" bestFit="1" customWidth="1"/>
    <col min="4286" max="4287" width="9.140625" style="3"/>
    <col min="4288" max="4289" width="9.28515625" style="3" bestFit="1" customWidth="1"/>
    <col min="4290" max="4290" width="9.140625" style="3"/>
    <col min="4291" max="4292" width="9.28515625" style="3" bestFit="1" customWidth="1"/>
    <col min="4293" max="4293" width="12.85546875" style="3" bestFit="1" customWidth="1"/>
    <col min="4294" max="4295" width="9.140625" style="3"/>
    <col min="4296" max="4297" width="9.28515625" style="3" bestFit="1" customWidth="1"/>
    <col min="4298" max="4298" width="9.140625" style="3"/>
    <col min="4299" max="4300" width="9.28515625" style="3" bestFit="1" customWidth="1"/>
    <col min="4301" max="4301" width="12.85546875" style="3" bestFit="1" customWidth="1"/>
    <col min="4302" max="4303" width="9.140625" style="3"/>
    <col min="4304" max="4305" width="9.28515625" style="3" bestFit="1" customWidth="1"/>
    <col min="4306" max="4306" width="9.140625" style="3"/>
    <col min="4307" max="4308" width="9.28515625" style="3" bestFit="1" customWidth="1"/>
    <col min="4309" max="4309" width="12.85546875" style="3" bestFit="1" customWidth="1"/>
    <col min="4310" max="4311" width="9.140625" style="3"/>
    <col min="4312" max="4313" width="9.28515625" style="3" bestFit="1" customWidth="1"/>
    <col min="4314" max="4314" width="9.140625" style="3"/>
    <col min="4315" max="4316" width="9.28515625" style="3" bestFit="1" customWidth="1"/>
    <col min="4317" max="4317" width="12.85546875" style="3" bestFit="1" customWidth="1"/>
    <col min="4318" max="4319" width="9.140625" style="3"/>
    <col min="4320" max="4321" width="9.28515625" style="3" bestFit="1" customWidth="1"/>
    <col min="4322" max="4322" width="9.140625" style="3"/>
    <col min="4323" max="4324" width="9.28515625" style="3" bestFit="1" customWidth="1"/>
    <col min="4325" max="4325" width="12.85546875" style="3" bestFit="1" customWidth="1"/>
    <col min="4326" max="4327" width="9.140625" style="3"/>
    <col min="4328" max="4329" width="9.28515625" style="3" bestFit="1" customWidth="1"/>
    <col min="4330" max="4330" width="9.140625" style="3"/>
    <col min="4331" max="4332" width="9.28515625" style="3" bestFit="1" customWidth="1"/>
    <col min="4333" max="4333" width="12.85546875" style="3" bestFit="1" customWidth="1"/>
    <col min="4334" max="4335" width="9.140625" style="3"/>
    <col min="4336" max="4337" width="9.28515625" style="3" bestFit="1" customWidth="1"/>
    <col min="4338" max="4338" width="9.140625" style="3"/>
    <col min="4339" max="4340" width="9.28515625" style="3" bestFit="1" customWidth="1"/>
    <col min="4341" max="4341" width="12.85546875" style="3" bestFit="1" customWidth="1"/>
    <col min="4342" max="4343" width="9.140625" style="3"/>
    <col min="4344" max="4345" width="9.28515625" style="3" bestFit="1" customWidth="1"/>
    <col min="4346" max="4346" width="9.140625" style="3"/>
    <col min="4347" max="4348" width="9.28515625" style="3" bestFit="1" customWidth="1"/>
    <col min="4349" max="4349" width="12.85546875" style="3" bestFit="1" customWidth="1"/>
    <col min="4350" max="4351" width="9.140625" style="3"/>
    <col min="4352" max="4353" width="9.28515625" style="3" bestFit="1" customWidth="1"/>
    <col min="4354" max="4354" width="9.140625" style="3"/>
    <col min="4355" max="4356" width="9.28515625" style="3" bestFit="1" customWidth="1"/>
    <col min="4357" max="4357" width="12.85546875" style="3" bestFit="1" customWidth="1"/>
    <col min="4358" max="4359" width="9.140625" style="3"/>
    <col min="4360" max="4361" width="9.28515625" style="3" bestFit="1" customWidth="1"/>
    <col min="4362" max="4362" width="9.140625" style="3"/>
    <col min="4363" max="4364" width="9.28515625" style="3" bestFit="1" customWidth="1"/>
    <col min="4365" max="4365" width="12.85546875" style="3" bestFit="1" customWidth="1"/>
    <col min="4366" max="4367" width="9.140625" style="3"/>
    <col min="4368" max="4369" width="9.28515625" style="3" bestFit="1" customWidth="1"/>
    <col min="4370" max="4370" width="9.140625" style="3"/>
    <col min="4371" max="4372" width="9.28515625" style="3" bestFit="1" customWidth="1"/>
    <col min="4373" max="4373" width="12.85546875" style="3" bestFit="1" customWidth="1"/>
    <col min="4374" max="4375" width="9.140625" style="3"/>
    <col min="4376" max="4377" width="9.28515625" style="3" bestFit="1" customWidth="1"/>
    <col min="4378" max="4378" width="9.140625" style="3"/>
    <col min="4379" max="4380" width="9.28515625" style="3" bestFit="1" customWidth="1"/>
    <col min="4381" max="4381" width="12.85546875" style="3" bestFit="1" customWidth="1"/>
    <col min="4382" max="4383" width="9.140625" style="3"/>
    <col min="4384" max="4385" width="9.28515625" style="3" bestFit="1" customWidth="1"/>
    <col min="4386" max="4386" width="9.140625" style="3"/>
    <col min="4387" max="4388" width="9.28515625" style="3" bestFit="1" customWidth="1"/>
    <col min="4389" max="4389" width="12.85546875" style="3" bestFit="1" customWidth="1"/>
    <col min="4390" max="4391" width="9.140625" style="3"/>
    <col min="4392" max="4393" width="9.28515625" style="3" bestFit="1" customWidth="1"/>
    <col min="4394" max="4394" width="9.140625" style="3"/>
    <col min="4395" max="4396" width="9.28515625" style="3" bestFit="1" customWidth="1"/>
    <col min="4397" max="4397" width="12.85546875" style="3" bestFit="1" customWidth="1"/>
    <col min="4398" max="4399" width="9.140625" style="3"/>
    <col min="4400" max="4401" width="9.28515625" style="3" bestFit="1" customWidth="1"/>
    <col min="4402" max="4402" width="9.140625" style="3"/>
    <col min="4403" max="4404" width="9.28515625" style="3" bestFit="1" customWidth="1"/>
    <col min="4405" max="4405" width="12.85546875" style="3" bestFit="1" customWidth="1"/>
    <col min="4406" max="4407" width="9.140625" style="3"/>
    <col min="4408" max="4409" width="9.28515625" style="3" bestFit="1" customWidth="1"/>
    <col min="4410" max="4410" width="9.140625" style="3"/>
    <col min="4411" max="4412" width="9.28515625" style="3" bestFit="1" customWidth="1"/>
    <col min="4413" max="4413" width="12.85546875" style="3" bestFit="1" customWidth="1"/>
    <col min="4414" max="4415" width="9.140625" style="3"/>
    <col min="4416" max="4417" width="9.28515625" style="3" bestFit="1" customWidth="1"/>
    <col min="4418" max="4418" width="9.140625" style="3"/>
    <col min="4419" max="4420" width="9.28515625" style="3" bestFit="1" customWidth="1"/>
    <col min="4421" max="4421" width="12.85546875" style="3" bestFit="1" customWidth="1"/>
    <col min="4422" max="4423" width="9.140625" style="3"/>
    <col min="4424" max="4425" width="9.28515625" style="3" bestFit="1" customWidth="1"/>
    <col min="4426" max="4426" width="9.140625" style="3"/>
    <col min="4427" max="4428" width="9.28515625" style="3" bestFit="1" customWidth="1"/>
    <col min="4429" max="4429" width="12.85546875" style="3" bestFit="1" customWidth="1"/>
    <col min="4430" max="4431" width="9.140625" style="3"/>
    <col min="4432" max="4433" width="9.28515625" style="3" bestFit="1" customWidth="1"/>
    <col min="4434" max="4434" width="9.140625" style="3"/>
    <col min="4435" max="4436" width="9.28515625" style="3" bestFit="1" customWidth="1"/>
    <col min="4437" max="4437" width="12.85546875" style="3" bestFit="1" customWidth="1"/>
    <col min="4438" max="4439" width="9.140625" style="3"/>
    <col min="4440" max="4441" width="9.28515625" style="3" bestFit="1" customWidth="1"/>
    <col min="4442" max="4442" width="9.140625" style="3"/>
    <col min="4443" max="4444" width="9.28515625" style="3" bestFit="1" customWidth="1"/>
    <col min="4445" max="4445" width="12.85546875" style="3" bestFit="1" customWidth="1"/>
    <col min="4446" max="4447" width="9.140625" style="3"/>
    <col min="4448" max="4449" width="9.28515625" style="3" bestFit="1" customWidth="1"/>
    <col min="4450" max="4450" width="9.140625" style="3"/>
    <col min="4451" max="4452" width="9.28515625" style="3" bestFit="1" customWidth="1"/>
    <col min="4453" max="4453" width="12.85546875" style="3" bestFit="1" customWidth="1"/>
    <col min="4454" max="4455" width="9.140625" style="3"/>
    <col min="4456" max="4457" width="9.28515625" style="3" bestFit="1" customWidth="1"/>
    <col min="4458" max="4458" width="9.140625" style="3"/>
    <col min="4459" max="4460" width="9.28515625" style="3" bestFit="1" customWidth="1"/>
    <col min="4461" max="4461" width="12.85546875" style="3" bestFit="1" customWidth="1"/>
    <col min="4462" max="4463" width="9.140625" style="3"/>
    <col min="4464" max="4465" width="9.28515625" style="3" bestFit="1" customWidth="1"/>
    <col min="4466" max="4466" width="9.140625" style="3"/>
    <col min="4467" max="4468" width="9.28515625" style="3" bestFit="1" customWidth="1"/>
    <col min="4469" max="4469" width="12.85546875" style="3" bestFit="1" customWidth="1"/>
    <col min="4470" max="4471" width="9.140625" style="3"/>
    <col min="4472" max="4473" width="9.28515625" style="3" bestFit="1" customWidth="1"/>
    <col min="4474" max="4474" width="9.140625" style="3"/>
    <col min="4475" max="4476" width="9.28515625" style="3" bestFit="1" customWidth="1"/>
    <col min="4477" max="4477" width="12.85546875" style="3" bestFit="1" customWidth="1"/>
    <col min="4478" max="4479" width="9.140625" style="3"/>
    <col min="4480" max="4481" width="9.28515625" style="3" bestFit="1" customWidth="1"/>
    <col min="4482" max="4482" width="9.140625" style="3"/>
    <col min="4483" max="4484" width="9.28515625" style="3" bestFit="1" customWidth="1"/>
    <col min="4485" max="4485" width="12.85546875" style="3" bestFit="1" customWidth="1"/>
    <col min="4486" max="4487" width="9.140625" style="3"/>
    <col min="4488" max="4489" width="9.28515625" style="3" bestFit="1" customWidth="1"/>
    <col min="4490" max="4490" width="9.140625" style="3"/>
    <col min="4491" max="4492" width="9.28515625" style="3" bestFit="1" customWidth="1"/>
    <col min="4493" max="4493" width="12.85546875" style="3" bestFit="1" customWidth="1"/>
    <col min="4494" max="4495" width="9.140625" style="3"/>
    <col min="4496" max="4497" width="9.28515625" style="3" bestFit="1" customWidth="1"/>
    <col min="4498" max="4498" width="9.140625" style="3"/>
    <col min="4499" max="4500" width="9.28515625" style="3" bestFit="1" customWidth="1"/>
    <col min="4501" max="4501" width="12.85546875" style="3" bestFit="1" customWidth="1"/>
    <col min="4502" max="4503" width="9.140625" style="3"/>
    <col min="4504" max="4505" width="9.28515625" style="3" bestFit="1" customWidth="1"/>
    <col min="4506" max="4506" width="9.140625" style="3"/>
    <col min="4507" max="4508" width="9.28515625" style="3" bestFit="1" customWidth="1"/>
    <col min="4509" max="4509" width="12.85546875" style="3" bestFit="1" customWidth="1"/>
    <col min="4510" max="4511" width="9.140625" style="3"/>
    <col min="4512" max="4513" width="9.28515625" style="3" bestFit="1" customWidth="1"/>
    <col min="4514" max="4514" width="9.140625" style="3"/>
    <col min="4515" max="4516" width="9.28515625" style="3" bestFit="1" customWidth="1"/>
    <col min="4517" max="4517" width="12.85546875" style="3" bestFit="1" customWidth="1"/>
    <col min="4518" max="4519" width="9.140625" style="3"/>
    <col min="4520" max="4521" width="9.28515625" style="3" bestFit="1" customWidth="1"/>
    <col min="4522" max="4522" width="9.140625" style="3"/>
    <col min="4523" max="4524" width="9.28515625" style="3" bestFit="1" customWidth="1"/>
    <col min="4525" max="4525" width="12.85546875" style="3" bestFit="1" customWidth="1"/>
    <col min="4526" max="4527" width="9.140625" style="3"/>
    <col min="4528" max="4529" width="9.28515625" style="3" bestFit="1" customWidth="1"/>
    <col min="4530" max="4530" width="9.140625" style="3"/>
    <col min="4531" max="4532" width="9.28515625" style="3" bestFit="1" customWidth="1"/>
    <col min="4533" max="4533" width="12.85546875" style="3" bestFit="1" customWidth="1"/>
    <col min="4534" max="4535" width="9.140625" style="3"/>
    <col min="4536" max="4537" width="9.28515625" style="3" bestFit="1" customWidth="1"/>
    <col min="4538" max="4538" width="9.140625" style="3"/>
    <col min="4539" max="4540" width="9.28515625" style="3" bestFit="1" customWidth="1"/>
    <col min="4541" max="4541" width="12.85546875" style="3" bestFit="1" customWidth="1"/>
    <col min="4542" max="4543" width="9.140625" style="3"/>
    <col min="4544" max="4545" width="9.28515625" style="3" bestFit="1" customWidth="1"/>
    <col min="4546" max="4546" width="9.140625" style="3"/>
    <col min="4547" max="4548" width="9.28515625" style="3" bestFit="1" customWidth="1"/>
    <col min="4549" max="4549" width="12.85546875" style="3" bestFit="1" customWidth="1"/>
    <col min="4550" max="4551" width="9.140625" style="3"/>
    <col min="4552" max="4553" width="9.28515625" style="3" bestFit="1" customWidth="1"/>
    <col min="4554" max="4554" width="9.140625" style="3"/>
    <col min="4555" max="4556" width="9.28515625" style="3" bestFit="1" customWidth="1"/>
    <col min="4557" max="4557" width="12.85546875" style="3" bestFit="1" customWidth="1"/>
    <col min="4558" max="4559" width="9.140625" style="3"/>
    <col min="4560" max="4561" width="9.28515625" style="3" bestFit="1" customWidth="1"/>
    <col min="4562" max="4562" width="9.140625" style="3"/>
    <col min="4563" max="4564" width="9.28515625" style="3" bestFit="1" customWidth="1"/>
    <col min="4565" max="4565" width="12.85546875" style="3" bestFit="1" customWidth="1"/>
    <col min="4566" max="4567" width="9.140625" style="3"/>
    <col min="4568" max="4569" width="9.28515625" style="3" bestFit="1" customWidth="1"/>
    <col min="4570" max="4570" width="9.140625" style="3"/>
    <col min="4571" max="4572" width="9.28515625" style="3" bestFit="1" customWidth="1"/>
    <col min="4573" max="4573" width="12.85546875" style="3" bestFit="1" customWidth="1"/>
    <col min="4574" max="4575" width="9.140625" style="3"/>
    <col min="4576" max="4577" width="9.28515625" style="3" bestFit="1" customWidth="1"/>
    <col min="4578" max="4578" width="9.140625" style="3"/>
    <col min="4579" max="4580" width="9.28515625" style="3" bestFit="1" customWidth="1"/>
    <col min="4581" max="4581" width="12.85546875" style="3" bestFit="1" customWidth="1"/>
    <col min="4582" max="4583" width="9.140625" style="3"/>
    <col min="4584" max="4585" width="9.28515625" style="3" bestFit="1" customWidth="1"/>
    <col min="4586" max="4586" width="9.140625" style="3"/>
    <col min="4587" max="4588" width="9.28515625" style="3" bestFit="1" customWidth="1"/>
    <col min="4589" max="4589" width="12.85546875" style="3" bestFit="1" customWidth="1"/>
    <col min="4590" max="4591" width="9.140625" style="3"/>
    <col min="4592" max="4593" width="9.28515625" style="3" bestFit="1" customWidth="1"/>
    <col min="4594" max="4594" width="9.140625" style="3"/>
    <col min="4595" max="4596" width="9.28515625" style="3" bestFit="1" customWidth="1"/>
    <col min="4597" max="4597" width="12.85546875" style="3" bestFit="1" customWidth="1"/>
    <col min="4598" max="4599" width="9.140625" style="3"/>
    <col min="4600" max="4601" width="9.28515625" style="3" bestFit="1" customWidth="1"/>
    <col min="4602" max="4602" width="9.140625" style="3"/>
    <col min="4603" max="4604" width="9.28515625" style="3" bestFit="1" customWidth="1"/>
    <col min="4605" max="4605" width="12.85546875" style="3" bestFit="1" customWidth="1"/>
    <col min="4606" max="4607" width="9.140625" style="3"/>
    <col min="4608" max="4609" width="9.28515625" style="3" bestFit="1" customWidth="1"/>
    <col min="4610" max="4610" width="9.140625" style="3"/>
    <col min="4611" max="4612" width="9.28515625" style="3" bestFit="1" customWidth="1"/>
    <col min="4613" max="4613" width="12.85546875" style="3" bestFit="1" customWidth="1"/>
    <col min="4614" max="4615" width="9.140625" style="3"/>
    <col min="4616" max="4617" width="9.28515625" style="3" bestFit="1" customWidth="1"/>
    <col min="4618" max="4618" width="9.140625" style="3"/>
    <col min="4619" max="4620" width="9.28515625" style="3" bestFit="1" customWidth="1"/>
    <col min="4621" max="4621" width="12.85546875" style="3" bestFit="1" customWidth="1"/>
    <col min="4622" max="4623" width="9.140625" style="3"/>
    <col min="4624" max="4625" width="9.28515625" style="3" bestFit="1" customWidth="1"/>
    <col min="4626" max="4626" width="9.140625" style="3"/>
    <col min="4627" max="4628" width="9.28515625" style="3" bestFit="1" customWidth="1"/>
    <col min="4629" max="4629" width="12.85546875" style="3" bestFit="1" customWidth="1"/>
    <col min="4630" max="4631" width="9.140625" style="3"/>
    <col min="4632" max="4633" width="9.28515625" style="3" bestFit="1" customWidth="1"/>
    <col min="4634" max="4634" width="9.140625" style="3"/>
    <col min="4635" max="4636" width="9.28515625" style="3" bestFit="1" customWidth="1"/>
    <col min="4637" max="4637" width="12.85546875" style="3" bestFit="1" customWidth="1"/>
    <col min="4638" max="4639" width="9.140625" style="3"/>
    <col min="4640" max="4641" width="9.28515625" style="3" bestFit="1" customWidth="1"/>
    <col min="4642" max="4642" width="9.140625" style="3"/>
    <col min="4643" max="4644" width="9.28515625" style="3" bestFit="1" customWidth="1"/>
    <col min="4645" max="4645" width="12.85546875" style="3" bestFit="1" customWidth="1"/>
    <col min="4646" max="4647" width="9.140625" style="3"/>
    <col min="4648" max="4649" width="9.28515625" style="3" bestFit="1" customWidth="1"/>
    <col min="4650" max="4650" width="9.140625" style="3"/>
    <col min="4651" max="4652" width="9.28515625" style="3" bestFit="1" customWidth="1"/>
    <col min="4653" max="4653" width="12.85546875" style="3" bestFit="1" customWidth="1"/>
    <col min="4654" max="4655" width="9.140625" style="3"/>
    <col min="4656" max="4657" width="9.28515625" style="3" bestFit="1" customWidth="1"/>
    <col min="4658" max="4658" width="9.140625" style="3"/>
    <col min="4659" max="4660" width="9.28515625" style="3" bestFit="1" customWidth="1"/>
    <col min="4661" max="4661" width="12.85546875" style="3" bestFit="1" customWidth="1"/>
    <col min="4662" max="4663" width="9.140625" style="3"/>
    <col min="4664" max="4665" width="9.28515625" style="3" bestFit="1" customWidth="1"/>
    <col min="4666" max="4666" width="9.140625" style="3"/>
    <col min="4667" max="4668" width="9.28515625" style="3" bestFit="1" customWidth="1"/>
    <col min="4669" max="4669" width="12.85546875" style="3" bestFit="1" customWidth="1"/>
    <col min="4670" max="4671" width="9.140625" style="3"/>
    <col min="4672" max="4673" width="9.28515625" style="3" bestFit="1" customWidth="1"/>
    <col min="4674" max="4674" width="9.140625" style="3"/>
    <col min="4675" max="4676" width="9.28515625" style="3" bestFit="1" customWidth="1"/>
    <col min="4677" max="4677" width="12.85546875" style="3" bestFit="1" customWidth="1"/>
    <col min="4678" max="4679" width="9.140625" style="3"/>
    <col min="4680" max="4681" width="9.28515625" style="3" bestFit="1" customWidth="1"/>
    <col min="4682" max="4682" width="9.140625" style="3"/>
    <col min="4683" max="4684" width="9.28515625" style="3" bestFit="1" customWidth="1"/>
    <col min="4685" max="4685" width="12.85546875" style="3" bestFit="1" customWidth="1"/>
    <col min="4686" max="4687" width="9.140625" style="3"/>
    <col min="4688" max="4689" width="9.28515625" style="3" bestFit="1" customWidth="1"/>
    <col min="4690" max="4690" width="9.140625" style="3"/>
    <col min="4691" max="4692" width="9.28515625" style="3" bestFit="1" customWidth="1"/>
    <col min="4693" max="4693" width="12.85546875" style="3" bestFit="1" customWidth="1"/>
    <col min="4694" max="4695" width="9.140625" style="3"/>
    <col min="4696" max="4697" width="9.28515625" style="3" bestFit="1" customWidth="1"/>
    <col min="4698" max="4698" width="9.140625" style="3"/>
    <col min="4699" max="4700" width="9.28515625" style="3" bestFit="1" customWidth="1"/>
    <col min="4701" max="4701" width="12.85546875" style="3" bestFit="1" customWidth="1"/>
    <col min="4702" max="4703" width="9.140625" style="3"/>
    <col min="4704" max="4705" width="9.28515625" style="3" bestFit="1" customWidth="1"/>
    <col min="4706" max="4706" width="9.140625" style="3"/>
    <col min="4707" max="4708" width="9.28515625" style="3" bestFit="1" customWidth="1"/>
    <col min="4709" max="4709" width="12.85546875" style="3" bestFit="1" customWidth="1"/>
    <col min="4710" max="4711" width="9.140625" style="3"/>
    <col min="4712" max="4713" width="9.28515625" style="3" bestFit="1" customWidth="1"/>
    <col min="4714" max="4714" width="9.140625" style="3"/>
    <col min="4715" max="4716" width="9.28515625" style="3" bestFit="1" customWidth="1"/>
    <col min="4717" max="4717" width="12.85546875" style="3" bestFit="1" customWidth="1"/>
    <col min="4718" max="4719" width="9.140625" style="3"/>
    <col min="4720" max="4721" width="9.28515625" style="3" bestFit="1" customWidth="1"/>
    <col min="4722" max="4722" width="9.140625" style="3"/>
    <col min="4723" max="4724" width="9.28515625" style="3" bestFit="1" customWidth="1"/>
    <col min="4725" max="4725" width="12.85546875" style="3" bestFit="1" customWidth="1"/>
    <col min="4726" max="4727" width="9.140625" style="3"/>
    <col min="4728" max="4729" width="9.28515625" style="3" bestFit="1" customWidth="1"/>
    <col min="4730" max="4730" width="9.140625" style="3"/>
    <col min="4731" max="4732" width="9.28515625" style="3" bestFit="1" customWidth="1"/>
    <col min="4733" max="4733" width="12.85546875" style="3" bestFit="1" customWidth="1"/>
    <col min="4734" max="4735" width="9.140625" style="3"/>
    <col min="4736" max="4737" width="9.28515625" style="3" bestFit="1" customWidth="1"/>
    <col min="4738" max="4738" width="9.140625" style="3"/>
    <col min="4739" max="4740" width="9.28515625" style="3" bestFit="1" customWidth="1"/>
    <col min="4741" max="4741" width="12.85546875" style="3" bestFit="1" customWidth="1"/>
    <col min="4742" max="4743" width="9.140625" style="3"/>
    <col min="4744" max="4745" width="9.28515625" style="3" bestFit="1" customWidth="1"/>
    <col min="4746" max="4746" width="9.140625" style="3"/>
    <col min="4747" max="4748" width="9.28515625" style="3" bestFit="1" customWidth="1"/>
    <col min="4749" max="4749" width="12.85546875" style="3" bestFit="1" customWidth="1"/>
    <col min="4750" max="4751" width="9.140625" style="3"/>
    <col min="4752" max="4753" width="9.28515625" style="3" bestFit="1" customWidth="1"/>
    <col min="4754" max="4754" width="9.140625" style="3"/>
    <col min="4755" max="4756" width="9.28515625" style="3" bestFit="1" customWidth="1"/>
    <col min="4757" max="4757" width="12.85546875" style="3" bestFit="1" customWidth="1"/>
    <col min="4758" max="4759" width="9.140625" style="3"/>
    <col min="4760" max="4761" width="9.28515625" style="3" bestFit="1" customWidth="1"/>
    <col min="4762" max="4762" width="9.140625" style="3"/>
    <col min="4763" max="4764" width="9.28515625" style="3" bestFit="1" customWidth="1"/>
    <col min="4765" max="4765" width="12.85546875" style="3" bestFit="1" customWidth="1"/>
    <col min="4766" max="4767" width="9.140625" style="3"/>
    <col min="4768" max="4769" width="9.28515625" style="3" bestFit="1" customWidth="1"/>
    <col min="4770" max="4770" width="9.140625" style="3"/>
    <col min="4771" max="4772" width="9.28515625" style="3" bestFit="1" customWidth="1"/>
    <col min="4773" max="4773" width="12.85546875" style="3" bestFit="1" customWidth="1"/>
    <col min="4774" max="4775" width="9.140625" style="3"/>
    <col min="4776" max="4777" width="9.28515625" style="3" bestFit="1" customWidth="1"/>
    <col min="4778" max="4778" width="9.140625" style="3"/>
    <col min="4779" max="4780" width="9.28515625" style="3" bestFit="1" customWidth="1"/>
    <col min="4781" max="4781" width="12.85546875" style="3" bestFit="1" customWidth="1"/>
    <col min="4782" max="4783" width="9.140625" style="3"/>
    <col min="4784" max="4785" width="9.28515625" style="3" bestFit="1" customWidth="1"/>
    <col min="4786" max="4786" width="9.140625" style="3"/>
    <col min="4787" max="4788" width="9.28515625" style="3" bestFit="1" customWidth="1"/>
    <col min="4789" max="4789" width="12.85546875" style="3" bestFit="1" customWidth="1"/>
    <col min="4790" max="4791" width="9.140625" style="3"/>
    <col min="4792" max="4793" width="9.28515625" style="3" bestFit="1" customWidth="1"/>
    <col min="4794" max="4794" width="9.140625" style="3"/>
    <col min="4795" max="4796" width="9.28515625" style="3" bestFit="1" customWidth="1"/>
    <col min="4797" max="4797" width="12.85546875" style="3" bestFit="1" customWidth="1"/>
    <col min="4798" max="4799" width="9.140625" style="3"/>
    <col min="4800" max="4801" width="9.28515625" style="3" bestFit="1" customWidth="1"/>
    <col min="4802" max="4802" width="9.140625" style="3"/>
    <col min="4803" max="4804" width="9.28515625" style="3" bestFit="1" customWidth="1"/>
    <col min="4805" max="4805" width="12.85546875" style="3" bestFit="1" customWidth="1"/>
    <col min="4806" max="4807" width="9.140625" style="3"/>
    <col min="4808" max="4809" width="9.28515625" style="3" bestFit="1" customWidth="1"/>
    <col min="4810" max="4810" width="9.140625" style="3"/>
    <col min="4811" max="4812" width="9.28515625" style="3" bestFit="1" customWidth="1"/>
    <col min="4813" max="4813" width="12.85546875" style="3" bestFit="1" customWidth="1"/>
    <col min="4814" max="4815" width="9.140625" style="3"/>
    <col min="4816" max="4817" width="9.28515625" style="3" bestFit="1" customWidth="1"/>
    <col min="4818" max="4818" width="9.140625" style="3"/>
    <col min="4819" max="4820" width="9.28515625" style="3" bestFit="1" customWidth="1"/>
    <col min="4821" max="4821" width="12.85546875" style="3" bestFit="1" customWidth="1"/>
    <col min="4822" max="4823" width="9.140625" style="3"/>
    <col min="4824" max="4825" width="9.28515625" style="3" bestFit="1" customWidth="1"/>
    <col min="4826" max="4826" width="9.140625" style="3"/>
    <col min="4827" max="4828" width="9.28515625" style="3" bestFit="1" customWidth="1"/>
    <col min="4829" max="4829" width="12.85546875" style="3" bestFit="1" customWidth="1"/>
    <col min="4830" max="4831" width="9.140625" style="3"/>
    <col min="4832" max="4833" width="9.28515625" style="3" bestFit="1" customWidth="1"/>
    <col min="4834" max="4834" width="9.140625" style="3"/>
    <col min="4835" max="4836" width="9.28515625" style="3" bestFit="1" customWidth="1"/>
    <col min="4837" max="4837" width="12.85546875" style="3" bestFit="1" customWidth="1"/>
    <col min="4838" max="4839" width="9.140625" style="3"/>
    <col min="4840" max="4841" width="9.28515625" style="3" bestFit="1" customWidth="1"/>
    <col min="4842" max="4842" width="9.140625" style="3"/>
    <col min="4843" max="4844" width="9.28515625" style="3" bestFit="1" customWidth="1"/>
    <col min="4845" max="4845" width="12.85546875" style="3" bestFit="1" customWidth="1"/>
    <col min="4846" max="4847" width="9.140625" style="3"/>
    <col min="4848" max="4849" width="9.28515625" style="3" bestFit="1" customWidth="1"/>
    <col min="4850" max="4850" width="9.140625" style="3"/>
    <col min="4851" max="4852" width="9.28515625" style="3" bestFit="1" customWidth="1"/>
    <col min="4853" max="4853" width="12.85546875" style="3" bestFit="1" customWidth="1"/>
    <col min="4854" max="4855" width="9.140625" style="3"/>
    <col min="4856" max="4857" width="9.28515625" style="3" bestFit="1" customWidth="1"/>
    <col min="4858" max="4858" width="9.140625" style="3"/>
    <col min="4859" max="4860" width="9.28515625" style="3" bestFit="1" customWidth="1"/>
    <col min="4861" max="4861" width="12.85546875" style="3" bestFit="1" customWidth="1"/>
    <col min="4862" max="4863" width="9.140625" style="3"/>
    <col min="4864" max="4865" width="9.28515625" style="3" bestFit="1" customWidth="1"/>
    <col min="4866" max="4866" width="9.140625" style="3"/>
    <col min="4867" max="4868" width="9.28515625" style="3" bestFit="1" customWidth="1"/>
    <col min="4869" max="4869" width="12.85546875" style="3" bestFit="1" customWidth="1"/>
    <col min="4870" max="4871" width="9.140625" style="3"/>
    <col min="4872" max="4873" width="9.28515625" style="3" bestFit="1" customWidth="1"/>
    <col min="4874" max="4874" width="9.140625" style="3"/>
    <col min="4875" max="4876" width="9.28515625" style="3" bestFit="1" customWidth="1"/>
    <col min="4877" max="4877" width="12.85546875" style="3" bestFit="1" customWidth="1"/>
    <col min="4878" max="4879" width="9.140625" style="3"/>
    <col min="4880" max="4881" width="9.28515625" style="3" bestFit="1" customWidth="1"/>
    <col min="4882" max="4882" width="9.140625" style="3"/>
    <col min="4883" max="4884" width="9.28515625" style="3" bestFit="1" customWidth="1"/>
    <col min="4885" max="4885" width="12.85546875" style="3" bestFit="1" customWidth="1"/>
    <col min="4886" max="4887" width="9.140625" style="3"/>
    <col min="4888" max="4889" width="9.28515625" style="3" bestFit="1" customWidth="1"/>
    <col min="4890" max="4890" width="9.140625" style="3"/>
    <col min="4891" max="4892" width="9.28515625" style="3" bestFit="1" customWidth="1"/>
    <col min="4893" max="4893" width="12.85546875" style="3" bestFit="1" customWidth="1"/>
    <col min="4894" max="4895" width="9.140625" style="3"/>
    <col min="4896" max="4897" width="9.28515625" style="3" bestFit="1" customWidth="1"/>
    <col min="4898" max="4898" width="9.140625" style="3"/>
    <col min="4899" max="4900" width="9.28515625" style="3" bestFit="1" customWidth="1"/>
    <col min="4901" max="4901" width="12.85546875" style="3" bestFit="1" customWidth="1"/>
    <col min="4902" max="4903" width="9.140625" style="3"/>
    <col min="4904" max="4905" width="9.28515625" style="3" bestFit="1" customWidth="1"/>
    <col min="4906" max="4906" width="9.140625" style="3"/>
    <col min="4907" max="4908" width="9.28515625" style="3" bestFit="1" customWidth="1"/>
    <col min="4909" max="4909" width="12.85546875" style="3" bestFit="1" customWidth="1"/>
    <col min="4910" max="4911" width="9.140625" style="3"/>
    <col min="4912" max="4913" width="9.28515625" style="3" bestFit="1" customWidth="1"/>
    <col min="4914" max="4914" width="9.140625" style="3"/>
    <col min="4915" max="4916" width="9.28515625" style="3" bestFit="1" customWidth="1"/>
    <col min="4917" max="4917" width="12.85546875" style="3" bestFit="1" customWidth="1"/>
    <col min="4918" max="4919" width="9.140625" style="3"/>
    <col min="4920" max="4921" width="9.28515625" style="3" bestFit="1" customWidth="1"/>
    <col min="4922" max="4922" width="9.140625" style="3"/>
    <col min="4923" max="4924" width="9.28515625" style="3" bestFit="1" customWidth="1"/>
    <col min="4925" max="4925" width="12.85546875" style="3" bestFit="1" customWidth="1"/>
    <col min="4926" max="4927" width="9.140625" style="3"/>
    <col min="4928" max="4929" width="9.28515625" style="3" bestFit="1" customWidth="1"/>
    <col min="4930" max="4930" width="9.140625" style="3"/>
    <col min="4931" max="4932" width="9.28515625" style="3" bestFit="1" customWidth="1"/>
    <col min="4933" max="4933" width="12.85546875" style="3" bestFit="1" customWidth="1"/>
    <col min="4934" max="4935" width="9.140625" style="3"/>
    <col min="4936" max="4937" width="9.28515625" style="3" bestFit="1" customWidth="1"/>
    <col min="4938" max="4938" width="9.140625" style="3"/>
    <col min="4939" max="4940" width="9.28515625" style="3" bestFit="1" customWidth="1"/>
    <col min="4941" max="4941" width="12.85546875" style="3" bestFit="1" customWidth="1"/>
    <col min="4942" max="4943" width="9.140625" style="3"/>
    <col min="4944" max="4945" width="9.28515625" style="3" bestFit="1" customWidth="1"/>
    <col min="4946" max="4946" width="9.140625" style="3"/>
    <col min="4947" max="4948" width="9.28515625" style="3" bestFit="1" customWidth="1"/>
    <col min="4949" max="4949" width="12.85546875" style="3" bestFit="1" customWidth="1"/>
    <col min="4950" max="4951" width="9.140625" style="3"/>
    <col min="4952" max="4953" width="9.28515625" style="3" bestFit="1" customWidth="1"/>
    <col min="4954" max="4954" width="9.140625" style="3"/>
    <col min="4955" max="4956" width="9.28515625" style="3" bestFit="1" customWidth="1"/>
    <col min="4957" max="4957" width="12.85546875" style="3" bestFit="1" customWidth="1"/>
    <col min="4958" max="4959" width="9.140625" style="3"/>
    <col min="4960" max="4961" width="9.28515625" style="3" bestFit="1" customWidth="1"/>
    <col min="4962" max="4962" width="9.140625" style="3"/>
    <col min="4963" max="4964" width="9.28515625" style="3" bestFit="1" customWidth="1"/>
    <col min="4965" max="4965" width="12.85546875" style="3" bestFit="1" customWidth="1"/>
    <col min="4966" max="4967" width="9.140625" style="3"/>
    <col min="4968" max="4969" width="9.28515625" style="3" bestFit="1" customWidth="1"/>
    <col min="4970" max="4970" width="9.140625" style="3"/>
    <col min="4971" max="4972" width="9.28515625" style="3" bestFit="1" customWidth="1"/>
    <col min="4973" max="4973" width="12.85546875" style="3" bestFit="1" customWidth="1"/>
    <col min="4974" max="4975" width="9.140625" style="3"/>
    <col min="4976" max="4977" width="9.28515625" style="3" bestFit="1" customWidth="1"/>
    <col min="4978" max="4978" width="9.140625" style="3"/>
    <col min="4979" max="4980" width="9.28515625" style="3" bestFit="1" customWidth="1"/>
    <col min="4981" max="4981" width="12.85546875" style="3" bestFit="1" customWidth="1"/>
    <col min="4982" max="4983" width="9.140625" style="3"/>
    <col min="4984" max="4985" width="9.28515625" style="3" bestFit="1" customWidth="1"/>
    <col min="4986" max="4986" width="9.140625" style="3"/>
    <col min="4987" max="4988" width="9.28515625" style="3" bestFit="1" customWidth="1"/>
    <col min="4989" max="4989" width="12.85546875" style="3" bestFit="1" customWidth="1"/>
    <col min="4990" max="4991" width="9.140625" style="3"/>
    <col min="4992" max="4993" width="9.28515625" style="3" bestFit="1" customWidth="1"/>
    <col min="4994" max="4994" width="9.140625" style="3"/>
    <col min="4995" max="4996" width="9.28515625" style="3" bestFit="1" customWidth="1"/>
    <col min="4997" max="4997" width="12.85546875" style="3" bestFit="1" customWidth="1"/>
    <col min="4998" max="4999" width="9.140625" style="3"/>
    <col min="5000" max="5001" width="9.28515625" style="3" bestFit="1" customWidth="1"/>
    <col min="5002" max="5002" width="9.140625" style="3"/>
    <col min="5003" max="5004" width="9.28515625" style="3" bestFit="1" customWidth="1"/>
    <col min="5005" max="5005" width="12.85546875" style="3" bestFit="1" customWidth="1"/>
    <col min="5006" max="5007" width="9.140625" style="3"/>
    <col min="5008" max="5009" width="9.28515625" style="3" bestFit="1" customWidth="1"/>
    <col min="5010" max="5010" width="9.140625" style="3"/>
    <col min="5011" max="5012" width="9.28515625" style="3" bestFit="1" customWidth="1"/>
    <col min="5013" max="5013" width="12.85546875" style="3" bestFit="1" customWidth="1"/>
    <col min="5014" max="5015" width="9.140625" style="3"/>
    <col min="5016" max="5017" width="9.28515625" style="3" bestFit="1" customWidth="1"/>
    <col min="5018" max="5018" width="9.140625" style="3"/>
    <col min="5019" max="5020" width="9.28515625" style="3" bestFit="1" customWidth="1"/>
    <col min="5021" max="5021" width="12.85546875" style="3" bestFit="1" customWidth="1"/>
    <col min="5022" max="5023" width="9.140625" style="3"/>
    <col min="5024" max="5025" width="9.28515625" style="3" bestFit="1" customWidth="1"/>
    <col min="5026" max="5026" width="9.140625" style="3"/>
    <col min="5027" max="5028" width="9.28515625" style="3" bestFit="1" customWidth="1"/>
    <col min="5029" max="5029" width="12.85546875" style="3" bestFit="1" customWidth="1"/>
    <col min="5030" max="5031" width="9.140625" style="3"/>
    <col min="5032" max="5033" width="9.28515625" style="3" bestFit="1" customWidth="1"/>
    <col min="5034" max="5034" width="9.140625" style="3"/>
    <col min="5035" max="5036" width="9.28515625" style="3" bestFit="1" customWidth="1"/>
    <col min="5037" max="5037" width="12.85546875" style="3" bestFit="1" customWidth="1"/>
    <col min="5038" max="5039" width="9.140625" style="3"/>
    <col min="5040" max="5041" width="9.28515625" style="3" bestFit="1" customWidth="1"/>
    <col min="5042" max="5042" width="9.140625" style="3"/>
    <col min="5043" max="5044" width="9.28515625" style="3" bestFit="1" customWidth="1"/>
    <col min="5045" max="5045" width="12.85546875" style="3" bestFit="1" customWidth="1"/>
    <col min="5046" max="5047" width="9.140625" style="3"/>
    <col min="5048" max="5049" width="9.28515625" style="3" bestFit="1" customWidth="1"/>
    <col min="5050" max="5050" width="9.140625" style="3"/>
    <col min="5051" max="5052" width="9.28515625" style="3" bestFit="1" customWidth="1"/>
    <col min="5053" max="5053" width="12.85546875" style="3" bestFit="1" customWidth="1"/>
    <col min="5054" max="5055" width="9.140625" style="3"/>
    <col min="5056" max="5057" width="9.28515625" style="3" bestFit="1" customWidth="1"/>
    <col min="5058" max="5058" width="9.140625" style="3"/>
    <col min="5059" max="5060" width="9.28515625" style="3" bestFit="1" customWidth="1"/>
    <col min="5061" max="5061" width="12.85546875" style="3" bestFit="1" customWidth="1"/>
    <col min="5062" max="5063" width="9.140625" style="3"/>
    <col min="5064" max="5065" width="9.28515625" style="3" bestFit="1" customWidth="1"/>
    <col min="5066" max="5066" width="9.140625" style="3"/>
    <col min="5067" max="5068" width="9.28515625" style="3" bestFit="1" customWidth="1"/>
    <col min="5069" max="5069" width="12.85546875" style="3" bestFit="1" customWidth="1"/>
    <col min="5070" max="5071" width="9.140625" style="3"/>
    <col min="5072" max="5073" width="9.28515625" style="3" bestFit="1" customWidth="1"/>
    <col min="5074" max="5074" width="9.140625" style="3"/>
    <col min="5075" max="5076" width="9.28515625" style="3" bestFit="1" customWidth="1"/>
    <col min="5077" max="5077" width="12.85546875" style="3" bestFit="1" customWidth="1"/>
    <col min="5078" max="5079" width="9.140625" style="3"/>
    <col min="5080" max="5081" width="9.28515625" style="3" bestFit="1" customWidth="1"/>
    <col min="5082" max="5082" width="9.140625" style="3"/>
    <col min="5083" max="5084" width="9.28515625" style="3" bestFit="1" customWidth="1"/>
    <col min="5085" max="5085" width="12.85546875" style="3" bestFit="1" customWidth="1"/>
    <col min="5086" max="5087" width="9.140625" style="3"/>
    <col min="5088" max="5089" width="9.28515625" style="3" bestFit="1" customWidth="1"/>
    <col min="5090" max="5090" width="9.140625" style="3"/>
    <col min="5091" max="5092" width="9.28515625" style="3" bestFit="1" customWidth="1"/>
    <col min="5093" max="5093" width="12.85546875" style="3" bestFit="1" customWidth="1"/>
    <col min="5094" max="5095" width="9.140625" style="3"/>
    <col min="5096" max="5097" width="9.28515625" style="3" bestFit="1" customWidth="1"/>
    <col min="5098" max="5098" width="9.140625" style="3"/>
    <col min="5099" max="5100" width="9.28515625" style="3" bestFit="1" customWidth="1"/>
    <col min="5101" max="5101" width="12.85546875" style="3" bestFit="1" customWidth="1"/>
    <col min="5102" max="5103" width="9.140625" style="3"/>
    <col min="5104" max="5105" width="9.28515625" style="3" bestFit="1" customWidth="1"/>
    <col min="5106" max="5106" width="9.140625" style="3"/>
    <col min="5107" max="5108" width="9.28515625" style="3" bestFit="1" customWidth="1"/>
    <col min="5109" max="5109" width="12.85546875" style="3" bestFit="1" customWidth="1"/>
    <col min="5110" max="5111" width="9.140625" style="3"/>
    <col min="5112" max="5113" width="9.28515625" style="3" bestFit="1" customWidth="1"/>
    <col min="5114" max="5114" width="9.140625" style="3"/>
    <col min="5115" max="5116" width="9.28515625" style="3" bestFit="1" customWidth="1"/>
    <col min="5117" max="5117" width="12.85546875" style="3" bestFit="1" customWidth="1"/>
    <col min="5118" max="5119" width="9.140625" style="3"/>
    <col min="5120" max="5121" width="9.28515625" style="3" bestFit="1" customWidth="1"/>
    <col min="5122" max="5122" width="9.140625" style="3"/>
    <col min="5123" max="5124" width="9.28515625" style="3" bestFit="1" customWidth="1"/>
    <col min="5125" max="5125" width="12.85546875" style="3" bestFit="1" customWidth="1"/>
    <col min="5126" max="5127" width="9.140625" style="3"/>
    <col min="5128" max="5129" width="9.28515625" style="3" bestFit="1" customWidth="1"/>
    <col min="5130" max="5130" width="9.140625" style="3"/>
    <col min="5131" max="5132" width="9.28515625" style="3" bestFit="1" customWidth="1"/>
    <col min="5133" max="5133" width="12.85546875" style="3" bestFit="1" customWidth="1"/>
    <col min="5134" max="5135" width="9.140625" style="3"/>
    <col min="5136" max="5137" width="9.28515625" style="3" bestFit="1" customWidth="1"/>
    <col min="5138" max="5138" width="9.140625" style="3"/>
    <col min="5139" max="5140" width="9.28515625" style="3" bestFit="1" customWidth="1"/>
    <col min="5141" max="5141" width="12.85546875" style="3" bestFit="1" customWidth="1"/>
    <col min="5142" max="5143" width="9.140625" style="3"/>
    <col min="5144" max="5145" width="9.28515625" style="3" bestFit="1" customWidth="1"/>
    <col min="5146" max="5146" width="9.140625" style="3"/>
    <col min="5147" max="5148" width="9.28515625" style="3" bestFit="1" customWidth="1"/>
    <col min="5149" max="5149" width="12.85546875" style="3" bestFit="1" customWidth="1"/>
    <col min="5150" max="5151" width="9.140625" style="3"/>
    <col min="5152" max="5153" width="9.28515625" style="3" bestFit="1" customWidth="1"/>
    <col min="5154" max="5154" width="9.140625" style="3"/>
    <col min="5155" max="5156" width="9.28515625" style="3" bestFit="1" customWidth="1"/>
    <col min="5157" max="5157" width="12.85546875" style="3" bestFit="1" customWidth="1"/>
    <col min="5158" max="5159" width="9.140625" style="3"/>
    <col min="5160" max="5161" width="9.28515625" style="3" bestFit="1" customWidth="1"/>
    <col min="5162" max="5162" width="9.140625" style="3"/>
    <col min="5163" max="5164" width="9.28515625" style="3" bestFit="1" customWidth="1"/>
    <col min="5165" max="5165" width="12.85546875" style="3" bestFit="1" customWidth="1"/>
    <col min="5166" max="5167" width="9.140625" style="3"/>
    <col min="5168" max="5169" width="9.28515625" style="3" bestFit="1" customWidth="1"/>
    <col min="5170" max="5170" width="9.140625" style="3"/>
    <col min="5171" max="5172" width="9.28515625" style="3" bestFit="1" customWidth="1"/>
    <col min="5173" max="5173" width="12.85546875" style="3" bestFit="1" customWidth="1"/>
    <col min="5174" max="5175" width="9.140625" style="3"/>
    <col min="5176" max="5177" width="9.28515625" style="3" bestFit="1" customWidth="1"/>
    <col min="5178" max="5178" width="9.140625" style="3"/>
    <col min="5179" max="5180" width="9.28515625" style="3" bestFit="1" customWidth="1"/>
    <col min="5181" max="5181" width="12.85546875" style="3" bestFit="1" customWidth="1"/>
    <col min="5182" max="5183" width="9.140625" style="3"/>
    <col min="5184" max="5185" width="9.28515625" style="3" bestFit="1" customWidth="1"/>
    <col min="5186" max="5186" width="9.140625" style="3"/>
    <col min="5187" max="5188" width="9.28515625" style="3" bestFit="1" customWidth="1"/>
    <col min="5189" max="5189" width="12.85546875" style="3" bestFit="1" customWidth="1"/>
    <col min="5190" max="5191" width="9.140625" style="3"/>
    <col min="5192" max="5193" width="9.28515625" style="3" bestFit="1" customWidth="1"/>
    <col min="5194" max="5194" width="9.140625" style="3"/>
    <col min="5195" max="5196" width="9.28515625" style="3" bestFit="1" customWidth="1"/>
    <col min="5197" max="5197" width="12.85546875" style="3" bestFit="1" customWidth="1"/>
    <col min="5198" max="5199" width="9.140625" style="3"/>
    <col min="5200" max="5201" width="9.28515625" style="3" bestFit="1" customWidth="1"/>
    <col min="5202" max="5202" width="9.140625" style="3"/>
    <col min="5203" max="5204" width="9.28515625" style="3" bestFit="1" customWidth="1"/>
    <col min="5205" max="5205" width="12.85546875" style="3" bestFit="1" customWidth="1"/>
    <col min="5206" max="5207" width="9.140625" style="3"/>
    <col min="5208" max="5209" width="9.28515625" style="3" bestFit="1" customWidth="1"/>
    <col min="5210" max="5210" width="9.140625" style="3"/>
    <col min="5211" max="5212" width="9.28515625" style="3" bestFit="1" customWidth="1"/>
    <col min="5213" max="5213" width="12.85546875" style="3" bestFit="1" customWidth="1"/>
    <col min="5214" max="5215" width="9.140625" style="3"/>
    <col min="5216" max="5217" width="9.28515625" style="3" bestFit="1" customWidth="1"/>
    <col min="5218" max="5218" width="9.140625" style="3"/>
    <col min="5219" max="5220" width="9.28515625" style="3" bestFit="1" customWidth="1"/>
    <col min="5221" max="5221" width="12.85546875" style="3" bestFit="1" customWidth="1"/>
    <col min="5222" max="5223" width="9.140625" style="3"/>
    <col min="5224" max="5225" width="9.28515625" style="3" bestFit="1" customWidth="1"/>
    <col min="5226" max="5226" width="9.140625" style="3"/>
    <col min="5227" max="5228" width="9.28515625" style="3" bestFit="1" customWidth="1"/>
    <col min="5229" max="5229" width="12.85546875" style="3" bestFit="1" customWidth="1"/>
    <col min="5230" max="5231" width="9.140625" style="3"/>
    <col min="5232" max="5233" width="9.28515625" style="3" bestFit="1" customWidth="1"/>
    <col min="5234" max="5234" width="9.140625" style="3"/>
    <col min="5235" max="5236" width="9.28515625" style="3" bestFit="1" customWidth="1"/>
    <col min="5237" max="5237" width="12.85546875" style="3" bestFit="1" customWidth="1"/>
    <col min="5238" max="5239" width="9.140625" style="3"/>
    <col min="5240" max="5241" width="9.28515625" style="3" bestFit="1" customWidth="1"/>
    <col min="5242" max="5242" width="9.140625" style="3"/>
    <col min="5243" max="5244" width="9.28515625" style="3" bestFit="1" customWidth="1"/>
    <col min="5245" max="5245" width="12.85546875" style="3" bestFit="1" customWidth="1"/>
    <col min="5246" max="5247" width="9.140625" style="3"/>
    <col min="5248" max="5249" width="9.28515625" style="3" bestFit="1" customWidth="1"/>
    <col min="5250" max="5250" width="9.140625" style="3"/>
    <col min="5251" max="5252" width="9.28515625" style="3" bestFit="1" customWidth="1"/>
    <col min="5253" max="5253" width="12.85546875" style="3" bestFit="1" customWidth="1"/>
    <col min="5254" max="5255" width="9.140625" style="3"/>
    <col min="5256" max="5257" width="9.28515625" style="3" bestFit="1" customWidth="1"/>
    <col min="5258" max="5258" width="9.140625" style="3"/>
    <col min="5259" max="5260" width="9.28515625" style="3" bestFit="1" customWidth="1"/>
    <col min="5261" max="5261" width="12.85546875" style="3" bestFit="1" customWidth="1"/>
    <col min="5262" max="5263" width="9.140625" style="3"/>
    <col min="5264" max="5265" width="9.28515625" style="3" bestFit="1" customWidth="1"/>
    <col min="5266" max="5266" width="9.140625" style="3"/>
    <col min="5267" max="5268" width="9.28515625" style="3" bestFit="1" customWidth="1"/>
    <col min="5269" max="5269" width="12.85546875" style="3" bestFit="1" customWidth="1"/>
    <col min="5270" max="5271" width="9.140625" style="3"/>
    <col min="5272" max="5273" width="9.28515625" style="3" bestFit="1" customWidth="1"/>
    <col min="5274" max="5274" width="9.140625" style="3"/>
    <col min="5275" max="5276" width="9.28515625" style="3" bestFit="1" customWidth="1"/>
    <col min="5277" max="5277" width="12.85546875" style="3" bestFit="1" customWidth="1"/>
    <col min="5278" max="5279" width="9.140625" style="3"/>
    <col min="5280" max="5281" width="9.28515625" style="3" bestFit="1" customWidth="1"/>
    <col min="5282" max="5282" width="9.140625" style="3"/>
    <col min="5283" max="5284" width="9.28515625" style="3" bestFit="1" customWidth="1"/>
    <col min="5285" max="5285" width="12.85546875" style="3" bestFit="1" customWidth="1"/>
    <col min="5286" max="5287" width="9.140625" style="3"/>
    <col min="5288" max="5289" width="9.28515625" style="3" bestFit="1" customWidth="1"/>
    <col min="5290" max="5290" width="9.140625" style="3"/>
    <col min="5291" max="5292" width="9.28515625" style="3" bestFit="1" customWidth="1"/>
    <col min="5293" max="5293" width="12.85546875" style="3" bestFit="1" customWidth="1"/>
    <col min="5294" max="5295" width="9.140625" style="3"/>
    <col min="5296" max="5297" width="9.28515625" style="3" bestFit="1" customWidth="1"/>
    <col min="5298" max="5298" width="9.140625" style="3"/>
    <col min="5299" max="5300" width="9.28515625" style="3" bestFit="1" customWidth="1"/>
    <col min="5301" max="5301" width="12.85546875" style="3" bestFit="1" customWidth="1"/>
    <col min="5302" max="5303" width="9.140625" style="3"/>
    <col min="5304" max="5305" width="9.28515625" style="3" bestFit="1" customWidth="1"/>
    <col min="5306" max="5306" width="9.140625" style="3"/>
    <col min="5307" max="5308" width="9.28515625" style="3" bestFit="1" customWidth="1"/>
    <col min="5309" max="5309" width="12.85546875" style="3" bestFit="1" customWidth="1"/>
    <col min="5310" max="5311" width="9.140625" style="3"/>
    <col min="5312" max="5313" width="9.28515625" style="3" bestFit="1" customWidth="1"/>
    <col min="5314" max="5314" width="9.140625" style="3"/>
    <col min="5315" max="5316" width="9.28515625" style="3" bestFit="1" customWidth="1"/>
    <col min="5317" max="5317" width="12.85546875" style="3" bestFit="1" customWidth="1"/>
    <col min="5318" max="5319" width="9.140625" style="3"/>
    <col min="5320" max="5321" width="9.28515625" style="3" bestFit="1" customWidth="1"/>
    <col min="5322" max="5322" width="9.140625" style="3"/>
    <col min="5323" max="5324" width="9.28515625" style="3" bestFit="1" customWidth="1"/>
    <col min="5325" max="5325" width="12.85546875" style="3" bestFit="1" customWidth="1"/>
    <col min="5326" max="5327" width="9.140625" style="3"/>
    <col min="5328" max="5329" width="9.28515625" style="3" bestFit="1" customWidth="1"/>
    <col min="5330" max="5330" width="9.140625" style="3"/>
    <col min="5331" max="5332" width="9.28515625" style="3" bestFit="1" customWidth="1"/>
    <col min="5333" max="5333" width="12.85546875" style="3" bestFit="1" customWidth="1"/>
    <col min="5334" max="5335" width="9.140625" style="3"/>
    <col min="5336" max="5337" width="9.28515625" style="3" bestFit="1" customWidth="1"/>
    <col min="5338" max="5338" width="9.140625" style="3"/>
    <col min="5339" max="5340" width="9.28515625" style="3" bestFit="1" customWidth="1"/>
    <col min="5341" max="5341" width="12.85546875" style="3" bestFit="1" customWidth="1"/>
    <col min="5342" max="5343" width="9.140625" style="3"/>
    <col min="5344" max="5345" width="9.28515625" style="3" bestFit="1" customWidth="1"/>
    <col min="5346" max="5346" width="9.140625" style="3"/>
    <col min="5347" max="5348" width="9.28515625" style="3" bestFit="1" customWidth="1"/>
    <col min="5349" max="5349" width="12.85546875" style="3" bestFit="1" customWidth="1"/>
    <col min="5350" max="5351" width="9.140625" style="3"/>
    <col min="5352" max="5353" width="9.28515625" style="3" bestFit="1" customWidth="1"/>
    <col min="5354" max="5354" width="9.140625" style="3"/>
    <col min="5355" max="5356" width="9.28515625" style="3" bestFit="1" customWidth="1"/>
    <col min="5357" max="5357" width="12.85546875" style="3" bestFit="1" customWidth="1"/>
    <col min="5358" max="5359" width="9.140625" style="3"/>
    <col min="5360" max="5361" width="9.28515625" style="3" bestFit="1" customWidth="1"/>
    <col min="5362" max="5362" width="9.140625" style="3"/>
    <col min="5363" max="5364" width="9.28515625" style="3" bestFit="1" customWidth="1"/>
    <col min="5365" max="5365" width="12.85546875" style="3" bestFit="1" customWidth="1"/>
    <col min="5366" max="5367" width="9.140625" style="3"/>
    <col min="5368" max="5369" width="9.28515625" style="3" bestFit="1" customWidth="1"/>
    <col min="5370" max="5370" width="9.140625" style="3"/>
    <col min="5371" max="5372" width="9.28515625" style="3" bestFit="1" customWidth="1"/>
    <col min="5373" max="5373" width="12.85546875" style="3" bestFit="1" customWidth="1"/>
    <col min="5374" max="5375" width="9.140625" style="3"/>
    <col min="5376" max="5377" width="9.28515625" style="3" bestFit="1" customWidth="1"/>
    <col min="5378" max="5378" width="9.140625" style="3"/>
    <col min="5379" max="5380" width="9.28515625" style="3" bestFit="1" customWidth="1"/>
    <col min="5381" max="5381" width="12.85546875" style="3" bestFit="1" customWidth="1"/>
    <col min="5382" max="5383" width="9.140625" style="3"/>
    <col min="5384" max="5385" width="9.28515625" style="3" bestFit="1" customWidth="1"/>
    <col min="5386" max="5386" width="9.140625" style="3"/>
    <col min="5387" max="5388" width="9.28515625" style="3" bestFit="1" customWidth="1"/>
    <col min="5389" max="5389" width="12.85546875" style="3" bestFit="1" customWidth="1"/>
    <col min="5390" max="5391" width="9.140625" style="3"/>
    <col min="5392" max="5393" width="9.28515625" style="3" bestFit="1" customWidth="1"/>
    <col min="5394" max="5394" width="9.140625" style="3"/>
    <col min="5395" max="5396" width="9.28515625" style="3" bestFit="1" customWidth="1"/>
    <col min="5397" max="5397" width="12.85546875" style="3" bestFit="1" customWidth="1"/>
    <col min="5398" max="5399" width="9.140625" style="3"/>
    <col min="5400" max="5401" width="9.28515625" style="3" bestFit="1" customWidth="1"/>
    <col min="5402" max="5402" width="9.140625" style="3"/>
    <col min="5403" max="5404" width="9.28515625" style="3" bestFit="1" customWidth="1"/>
    <col min="5405" max="5405" width="12.85546875" style="3" bestFit="1" customWidth="1"/>
    <col min="5406" max="5407" width="9.140625" style="3"/>
    <col min="5408" max="5409" width="9.28515625" style="3" bestFit="1" customWidth="1"/>
    <col min="5410" max="5410" width="9.140625" style="3"/>
    <col min="5411" max="5412" width="9.28515625" style="3" bestFit="1" customWidth="1"/>
    <col min="5413" max="5413" width="12.85546875" style="3" bestFit="1" customWidth="1"/>
    <col min="5414" max="5415" width="9.140625" style="3"/>
    <col min="5416" max="5417" width="9.28515625" style="3" bestFit="1" customWidth="1"/>
    <col min="5418" max="5418" width="9.140625" style="3"/>
    <col min="5419" max="5420" width="9.28515625" style="3" bestFit="1" customWidth="1"/>
    <col min="5421" max="5421" width="12.85546875" style="3" bestFit="1" customWidth="1"/>
    <col min="5422" max="5423" width="9.140625" style="3"/>
    <col min="5424" max="5425" width="9.28515625" style="3" bestFit="1" customWidth="1"/>
    <col min="5426" max="5426" width="9.140625" style="3"/>
    <col min="5427" max="5428" width="9.28515625" style="3" bestFit="1" customWidth="1"/>
    <col min="5429" max="5429" width="12.85546875" style="3" bestFit="1" customWidth="1"/>
    <col min="5430" max="5431" width="9.140625" style="3"/>
    <col min="5432" max="5433" width="9.28515625" style="3" bestFit="1" customWidth="1"/>
    <col min="5434" max="5434" width="9.140625" style="3"/>
    <col min="5435" max="5436" width="9.28515625" style="3" bestFit="1" customWidth="1"/>
    <col min="5437" max="5437" width="12.85546875" style="3" bestFit="1" customWidth="1"/>
    <col min="5438" max="5439" width="9.140625" style="3"/>
    <col min="5440" max="5441" width="9.28515625" style="3" bestFit="1" customWidth="1"/>
    <col min="5442" max="5442" width="9.140625" style="3"/>
    <col min="5443" max="5444" width="9.28515625" style="3" bestFit="1" customWidth="1"/>
    <col min="5445" max="5445" width="12.85546875" style="3" bestFit="1" customWidth="1"/>
    <col min="5446" max="5447" width="9.140625" style="3"/>
    <col min="5448" max="5449" width="9.28515625" style="3" bestFit="1" customWidth="1"/>
    <col min="5450" max="5450" width="9.140625" style="3"/>
    <col min="5451" max="5452" width="9.28515625" style="3" bestFit="1" customWidth="1"/>
    <col min="5453" max="5453" width="12.85546875" style="3" bestFit="1" customWidth="1"/>
    <col min="5454" max="5455" width="9.140625" style="3"/>
    <col min="5456" max="5457" width="9.28515625" style="3" bestFit="1" customWidth="1"/>
    <col min="5458" max="5458" width="9.140625" style="3"/>
    <col min="5459" max="5460" width="9.28515625" style="3" bestFit="1" customWidth="1"/>
    <col min="5461" max="5461" width="12.85546875" style="3" bestFit="1" customWidth="1"/>
    <col min="5462" max="5463" width="9.140625" style="3"/>
    <col min="5464" max="5465" width="9.28515625" style="3" bestFit="1" customWidth="1"/>
    <col min="5466" max="5466" width="9.140625" style="3"/>
    <col min="5467" max="5468" width="9.28515625" style="3" bestFit="1" customWidth="1"/>
    <col min="5469" max="5469" width="12.85546875" style="3" bestFit="1" customWidth="1"/>
    <col min="5470" max="5471" width="9.140625" style="3"/>
    <col min="5472" max="5473" width="9.28515625" style="3" bestFit="1" customWidth="1"/>
    <col min="5474" max="5474" width="9.140625" style="3"/>
    <col min="5475" max="5476" width="9.28515625" style="3" bestFit="1" customWidth="1"/>
    <col min="5477" max="5477" width="12.85546875" style="3" bestFit="1" customWidth="1"/>
    <col min="5478" max="5479" width="9.140625" style="3"/>
    <col min="5480" max="5481" width="9.28515625" style="3" bestFit="1" customWidth="1"/>
    <col min="5482" max="5482" width="9.140625" style="3"/>
    <col min="5483" max="5484" width="9.28515625" style="3" bestFit="1" customWidth="1"/>
    <col min="5485" max="5485" width="12.85546875" style="3" bestFit="1" customWidth="1"/>
    <col min="5486" max="5487" width="9.140625" style="3"/>
    <col min="5488" max="5489" width="9.28515625" style="3" bestFit="1" customWidth="1"/>
    <col min="5490" max="5490" width="9.140625" style="3"/>
    <col min="5491" max="5492" width="9.28515625" style="3" bestFit="1" customWidth="1"/>
    <col min="5493" max="5493" width="12.85546875" style="3" bestFit="1" customWidth="1"/>
    <col min="5494" max="5495" width="9.140625" style="3"/>
    <col min="5496" max="5497" width="9.28515625" style="3" bestFit="1" customWidth="1"/>
    <col min="5498" max="5498" width="9.140625" style="3"/>
    <col min="5499" max="5500" width="9.28515625" style="3" bestFit="1" customWidth="1"/>
    <col min="5501" max="5501" width="12.85546875" style="3" bestFit="1" customWidth="1"/>
    <col min="5502" max="5503" width="9.140625" style="3"/>
    <col min="5504" max="5505" width="9.28515625" style="3" bestFit="1" customWidth="1"/>
    <col min="5506" max="5506" width="9.140625" style="3"/>
    <col min="5507" max="5508" width="9.28515625" style="3" bestFit="1" customWidth="1"/>
    <col min="5509" max="5509" width="12.85546875" style="3" bestFit="1" customWidth="1"/>
    <col min="5510" max="5511" width="9.140625" style="3"/>
    <col min="5512" max="5513" width="9.28515625" style="3" bestFit="1" customWidth="1"/>
    <col min="5514" max="5514" width="9.140625" style="3"/>
    <col min="5515" max="5516" width="9.28515625" style="3" bestFit="1" customWidth="1"/>
    <col min="5517" max="5517" width="12.85546875" style="3" bestFit="1" customWidth="1"/>
    <col min="5518" max="5519" width="9.140625" style="3"/>
    <col min="5520" max="5521" width="9.28515625" style="3" bestFit="1" customWidth="1"/>
    <col min="5522" max="5522" width="9.140625" style="3"/>
    <col min="5523" max="5524" width="9.28515625" style="3" bestFit="1" customWidth="1"/>
    <col min="5525" max="5525" width="12.85546875" style="3" bestFit="1" customWidth="1"/>
    <col min="5526" max="5527" width="9.140625" style="3"/>
    <col min="5528" max="5529" width="9.28515625" style="3" bestFit="1" customWidth="1"/>
    <col min="5530" max="5530" width="9.140625" style="3"/>
    <col min="5531" max="5532" width="9.28515625" style="3" bestFit="1" customWidth="1"/>
    <col min="5533" max="5533" width="12.85546875" style="3" bestFit="1" customWidth="1"/>
    <col min="5534" max="5535" width="9.140625" style="3"/>
    <col min="5536" max="5537" width="9.28515625" style="3" bestFit="1" customWidth="1"/>
    <col min="5538" max="5538" width="9.140625" style="3"/>
    <col min="5539" max="5540" width="9.28515625" style="3" bestFit="1" customWidth="1"/>
    <col min="5541" max="5541" width="12.85546875" style="3" bestFit="1" customWidth="1"/>
    <col min="5542" max="5543" width="9.140625" style="3"/>
    <col min="5544" max="5545" width="9.28515625" style="3" bestFit="1" customWidth="1"/>
    <col min="5546" max="5546" width="9.140625" style="3"/>
    <col min="5547" max="5548" width="9.28515625" style="3" bestFit="1" customWidth="1"/>
    <col min="5549" max="5549" width="12.85546875" style="3" bestFit="1" customWidth="1"/>
    <col min="5550" max="5551" width="9.140625" style="3"/>
    <col min="5552" max="5553" width="9.28515625" style="3" bestFit="1" customWidth="1"/>
    <col min="5554" max="5554" width="9.140625" style="3"/>
    <col min="5555" max="5556" width="9.28515625" style="3" bestFit="1" customWidth="1"/>
    <col min="5557" max="5557" width="12.85546875" style="3" bestFit="1" customWidth="1"/>
    <col min="5558" max="5559" width="9.140625" style="3"/>
    <col min="5560" max="5561" width="9.28515625" style="3" bestFit="1" customWidth="1"/>
    <col min="5562" max="5562" width="9.140625" style="3"/>
    <col min="5563" max="5564" width="9.28515625" style="3" bestFit="1" customWidth="1"/>
    <col min="5565" max="5565" width="12.85546875" style="3" bestFit="1" customWidth="1"/>
    <col min="5566" max="5567" width="9.140625" style="3"/>
    <col min="5568" max="5569" width="9.28515625" style="3" bestFit="1" customWidth="1"/>
    <col min="5570" max="5570" width="9.140625" style="3"/>
    <col min="5571" max="5572" width="9.28515625" style="3" bestFit="1" customWidth="1"/>
    <col min="5573" max="5573" width="12.85546875" style="3" bestFit="1" customWidth="1"/>
    <col min="5574" max="5575" width="9.140625" style="3"/>
    <col min="5576" max="5577" width="9.28515625" style="3" bestFit="1" customWidth="1"/>
    <col min="5578" max="5578" width="9.140625" style="3"/>
    <col min="5579" max="5580" width="9.28515625" style="3" bestFit="1" customWidth="1"/>
    <col min="5581" max="5581" width="12.85546875" style="3" bestFit="1" customWidth="1"/>
    <col min="5582" max="5583" width="9.140625" style="3"/>
    <col min="5584" max="5585" width="9.28515625" style="3" bestFit="1" customWidth="1"/>
    <col min="5586" max="5586" width="9.140625" style="3"/>
    <col min="5587" max="5588" width="9.28515625" style="3" bestFit="1" customWidth="1"/>
    <col min="5589" max="5589" width="12.85546875" style="3" bestFit="1" customWidth="1"/>
    <col min="5590" max="5591" width="9.140625" style="3"/>
    <col min="5592" max="5593" width="9.28515625" style="3" bestFit="1" customWidth="1"/>
    <col min="5594" max="5594" width="9.140625" style="3"/>
    <col min="5595" max="5596" width="9.28515625" style="3" bestFit="1" customWidth="1"/>
    <col min="5597" max="5597" width="12.85546875" style="3" bestFit="1" customWidth="1"/>
    <col min="5598" max="5599" width="9.140625" style="3"/>
    <col min="5600" max="5601" width="9.28515625" style="3" bestFit="1" customWidth="1"/>
    <col min="5602" max="5602" width="9.140625" style="3"/>
    <col min="5603" max="5604" width="9.28515625" style="3" bestFit="1" customWidth="1"/>
    <col min="5605" max="5605" width="12.85546875" style="3" bestFit="1" customWidth="1"/>
    <col min="5606" max="5607" width="9.140625" style="3"/>
    <col min="5608" max="5609" width="9.28515625" style="3" bestFit="1" customWidth="1"/>
    <col min="5610" max="5610" width="9.140625" style="3"/>
    <col min="5611" max="5612" width="9.28515625" style="3" bestFit="1" customWidth="1"/>
    <col min="5613" max="5613" width="12.85546875" style="3" bestFit="1" customWidth="1"/>
    <col min="5614" max="5615" width="9.140625" style="3"/>
    <col min="5616" max="5617" width="9.28515625" style="3" bestFit="1" customWidth="1"/>
    <col min="5618" max="5618" width="9.140625" style="3"/>
    <col min="5619" max="5620" width="9.28515625" style="3" bestFit="1" customWidth="1"/>
    <col min="5621" max="5621" width="12.85546875" style="3" bestFit="1" customWidth="1"/>
    <col min="5622" max="5623" width="9.140625" style="3"/>
    <col min="5624" max="5625" width="9.28515625" style="3" bestFit="1" customWidth="1"/>
    <col min="5626" max="5626" width="9.140625" style="3"/>
    <col min="5627" max="5628" width="9.28515625" style="3" bestFit="1" customWidth="1"/>
    <col min="5629" max="5629" width="12.85546875" style="3" bestFit="1" customWidth="1"/>
    <col min="5630" max="5631" width="9.140625" style="3"/>
    <col min="5632" max="5633" width="9.28515625" style="3" bestFit="1" customWidth="1"/>
    <col min="5634" max="5634" width="9.140625" style="3"/>
    <col min="5635" max="5636" width="9.28515625" style="3" bestFit="1" customWidth="1"/>
    <col min="5637" max="5637" width="12.85546875" style="3" bestFit="1" customWidth="1"/>
    <col min="5638" max="5639" width="9.140625" style="3"/>
    <col min="5640" max="5641" width="9.28515625" style="3" bestFit="1" customWidth="1"/>
    <col min="5642" max="5642" width="9.140625" style="3"/>
    <col min="5643" max="5644" width="9.28515625" style="3" bestFit="1" customWidth="1"/>
    <col min="5645" max="5645" width="12.85546875" style="3" bestFit="1" customWidth="1"/>
    <col min="5646" max="5647" width="9.140625" style="3"/>
    <col min="5648" max="5649" width="9.28515625" style="3" bestFit="1" customWidth="1"/>
    <col min="5650" max="5650" width="9.140625" style="3"/>
    <col min="5651" max="5652" width="9.28515625" style="3" bestFit="1" customWidth="1"/>
    <col min="5653" max="5653" width="12.85546875" style="3" bestFit="1" customWidth="1"/>
    <col min="5654" max="5655" width="9.140625" style="3"/>
    <col min="5656" max="5657" width="9.28515625" style="3" bestFit="1" customWidth="1"/>
    <col min="5658" max="5658" width="9.140625" style="3"/>
    <col min="5659" max="5660" width="9.28515625" style="3" bestFit="1" customWidth="1"/>
    <col min="5661" max="5661" width="12.85546875" style="3" bestFit="1" customWidth="1"/>
    <col min="5662" max="5663" width="9.140625" style="3"/>
    <col min="5664" max="5665" width="9.28515625" style="3" bestFit="1" customWidth="1"/>
    <col min="5666" max="5666" width="9.140625" style="3"/>
    <col min="5667" max="5668" width="9.28515625" style="3" bestFit="1" customWidth="1"/>
    <col min="5669" max="5669" width="12.85546875" style="3" bestFit="1" customWidth="1"/>
    <col min="5670" max="5671" width="9.140625" style="3"/>
    <col min="5672" max="5673" width="9.28515625" style="3" bestFit="1" customWidth="1"/>
    <col min="5674" max="5674" width="9.140625" style="3"/>
    <col min="5675" max="5676" width="9.28515625" style="3" bestFit="1" customWidth="1"/>
    <col min="5677" max="5677" width="12.85546875" style="3" bestFit="1" customWidth="1"/>
    <col min="5678" max="5679" width="9.140625" style="3"/>
    <col min="5680" max="5681" width="9.28515625" style="3" bestFit="1" customWidth="1"/>
    <col min="5682" max="5682" width="9.140625" style="3"/>
    <col min="5683" max="5684" width="9.28515625" style="3" bestFit="1" customWidth="1"/>
    <col min="5685" max="5685" width="12.85546875" style="3" bestFit="1" customWidth="1"/>
    <col min="5686" max="5687" width="9.140625" style="3"/>
    <col min="5688" max="5689" width="9.28515625" style="3" bestFit="1" customWidth="1"/>
    <col min="5690" max="5690" width="9.140625" style="3"/>
    <col min="5691" max="5692" width="9.28515625" style="3" bestFit="1" customWidth="1"/>
    <col min="5693" max="5693" width="12.85546875" style="3" bestFit="1" customWidth="1"/>
    <col min="5694" max="5695" width="9.140625" style="3"/>
    <col min="5696" max="5697" width="9.28515625" style="3" bestFit="1" customWidth="1"/>
    <col min="5698" max="5698" width="9.140625" style="3"/>
    <col min="5699" max="5700" width="9.28515625" style="3" bestFit="1" customWidth="1"/>
    <col min="5701" max="5701" width="12.85546875" style="3" bestFit="1" customWidth="1"/>
    <col min="5702" max="5703" width="9.140625" style="3"/>
    <col min="5704" max="5705" width="9.28515625" style="3" bestFit="1" customWidth="1"/>
    <col min="5706" max="5706" width="9.140625" style="3"/>
    <col min="5707" max="5708" width="9.28515625" style="3" bestFit="1" customWidth="1"/>
    <col min="5709" max="5709" width="12.85546875" style="3" bestFit="1" customWidth="1"/>
    <col min="5710" max="5711" width="9.140625" style="3"/>
    <col min="5712" max="5713" width="9.28515625" style="3" bestFit="1" customWidth="1"/>
    <col min="5714" max="5714" width="9.140625" style="3"/>
    <col min="5715" max="5716" width="9.28515625" style="3" bestFit="1" customWidth="1"/>
    <col min="5717" max="5717" width="12.85546875" style="3" bestFit="1" customWidth="1"/>
    <col min="5718" max="5719" width="9.140625" style="3"/>
    <col min="5720" max="5721" width="9.28515625" style="3" bestFit="1" customWidth="1"/>
    <col min="5722" max="5722" width="9.140625" style="3"/>
    <col min="5723" max="5724" width="9.28515625" style="3" bestFit="1" customWidth="1"/>
    <col min="5725" max="5725" width="12.85546875" style="3" bestFit="1" customWidth="1"/>
    <col min="5726" max="5727" width="9.140625" style="3"/>
    <col min="5728" max="5729" width="9.28515625" style="3" bestFit="1" customWidth="1"/>
    <col min="5730" max="5730" width="9.140625" style="3"/>
    <col min="5731" max="5732" width="9.28515625" style="3" bestFit="1" customWidth="1"/>
    <col min="5733" max="5733" width="12.85546875" style="3" bestFit="1" customWidth="1"/>
    <col min="5734" max="5735" width="9.140625" style="3"/>
    <col min="5736" max="5737" width="9.28515625" style="3" bestFit="1" customWidth="1"/>
    <col min="5738" max="5738" width="9.140625" style="3"/>
    <col min="5739" max="5740" width="9.28515625" style="3" bestFit="1" customWidth="1"/>
    <col min="5741" max="5741" width="12.85546875" style="3" bestFit="1" customWidth="1"/>
    <col min="5742" max="5743" width="9.140625" style="3"/>
    <col min="5744" max="5745" width="9.28515625" style="3" bestFit="1" customWidth="1"/>
    <col min="5746" max="5746" width="9.140625" style="3"/>
    <col min="5747" max="5748" width="9.28515625" style="3" bestFit="1" customWidth="1"/>
    <col min="5749" max="5749" width="12.85546875" style="3" bestFit="1" customWidth="1"/>
    <col min="5750" max="5751" width="9.140625" style="3"/>
    <col min="5752" max="5753" width="9.28515625" style="3" bestFit="1" customWidth="1"/>
    <col min="5754" max="5754" width="9.140625" style="3"/>
    <col min="5755" max="5756" width="9.28515625" style="3" bestFit="1" customWidth="1"/>
    <col min="5757" max="5757" width="12.85546875" style="3" bestFit="1" customWidth="1"/>
    <col min="5758" max="5759" width="9.140625" style="3"/>
    <col min="5760" max="5761" width="9.28515625" style="3" bestFit="1" customWidth="1"/>
    <col min="5762" max="5762" width="9.140625" style="3"/>
    <col min="5763" max="5764" width="9.28515625" style="3" bestFit="1" customWidth="1"/>
    <col min="5765" max="5765" width="12.85546875" style="3" bestFit="1" customWidth="1"/>
    <col min="5766" max="5767" width="9.140625" style="3"/>
    <col min="5768" max="5769" width="9.28515625" style="3" bestFit="1" customWidth="1"/>
    <col min="5770" max="5770" width="9.140625" style="3"/>
    <col min="5771" max="5772" width="9.28515625" style="3" bestFit="1" customWidth="1"/>
    <col min="5773" max="5773" width="12.85546875" style="3" bestFit="1" customWidth="1"/>
    <col min="5774" max="5775" width="9.140625" style="3"/>
    <col min="5776" max="5777" width="9.28515625" style="3" bestFit="1" customWidth="1"/>
    <col min="5778" max="5778" width="9.140625" style="3"/>
    <col min="5779" max="5780" width="9.28515625" style="3" bestFit="1" customWidth="1"/>
    <col min="5781" max="5781" width="12.85546875" style="3" bestFit="1" customWidth="1"/>
    <col min="5782" max="5783" width="9.140625" style="3"/>
    <col min="5784" max="5785" width="9.28515625" style="3" bestFit="1" customWidth="1"/>
    <col min="5786" max="5786" width="9.140625" style="3"/>
    <col min="5787" max="5788" width="9.28515625" style="3" bestFit="1" customWidth="1"/>
    <col min="5789" max="5789" width="12.85546875" style="3" bestFit="1" customWidth="1"/>
    <col min="5790" max="5791" width="9.140625" style="3"/>
    <col min="5792" max="5793" width="9.28515625" style="3" bestFit="1" customWidth="1"/>
    <col min="5794" max="5794" width="9.140625" style="3"/>
    <col min="5795" max="5796" width="9.28515625" style="3" bestFit="1" customWidth="1"/>
    <col min="5797" max="5797" width="12.85546875" style="3" bestFit="1" customWidth="1"/>
    <col min="5798" max="5799" width="9.140625" style="3"/>
    <col min="5800" max="5801" width="9.28515625" style="3" bestFit="1" customWidth="1"/>
    <col min="5802" max="5802" width="9.140625" style="3"/>
    <col min="5803" max="5804" width="9.28515625" style="3" bestFit="1" customWidth="1"/>
    <col min="5805" max="5805" width="12.85546875" style="3" bestFit="1" customWidth="1"/>
    <col min="5806" max="5807" width="9.140625" style="3"/>
    <col min="5808" max="5809" width="9.28515625" style="3" bestFit="1" customWidth="1"/>
    <col min="5810" max="5810" width="9.140625" style="3"/>
    <col min="5811" max="5812" width="9.28515625" style="3" bestFit="1" customWidth="1"/>
    <col min="5813" max="5813" width="12.85546875" style="3" bestFit="1" customWidth="1"/>
    <col min="5814" max="5815" width="9.140625" style="3"/>
    <col min="5816" max="5817" width="9.28515625" style="3" bestFit="1" customWidth="1"/>
    <col min="5818" max="5818" width="9.140625" style="3"/>
    <col min="5819" max="5820" width="9.28515625" style="3" bestFit="1" customWidth="1"/>
    <col min="5821" max="5821" width="12.85546875" style="3" bestFit="1" customWidth="1"/>
    <col min="5822" max="5823" width="9.140625" style="3"/>
    <col min="5824" max="5825" width="9.28515625" style="3" bestFit="1" customWidth="1"/>
    <col min="5826" max="5826" width="9.140625" style="3"/>
    <col min="5827" max="5828" width="9.28515625" style="3" bestFit="1" customWidth="1"/>
    <col min="5829" max="5829" width="12.85546875" style="3" bestFit="1" customWidth="1"/>
    <col min="5830" max="5831" width="9.140625" style="3"/>
    <col min="5832" max="5833" width="9.28515625" style="3" bestFit="1" customWidth="1"/>
    <col min="5834" max="5834" width="9.140625" style="3"/>
    <col min="5835" max="5836" width="9.28515625" style="3" bestFit="1" customWidth="1"/>
    <col min="5837" max="5837" width="12.85546875" style="3" bestFit="1" customWidth="1"/>
    <col min="5838" max="5839" width="9.140625" style="3"/>
    <col min="5840" max="5841" width="9.28515625" style="3" bestFit="1" customWidth="1"/>
    <col min="5842" max="5842" width="9.140625" style="3"/>
    <col min="5843" max="5844" width="9.28515625" style="3" bestFit="1" customWidth="1"/>
    <col min="5845" max="5845" width="12.85546875" style="3" bestFit="1" customWidth="1"/>
    <col min="5846" max="5847" width="9.140625" style="3"/>
    <col min="5848" max="5849" width="9.28515625" style="3" bestFit="1" customWidth="1"/>
    <col min="5850" max="5850" width="9.140625" style="3"/>
    <col min="5851" max="5852" width="9.28515625" style="3" bestFit="1" customWidth="1"/>
    <col min="5853" max="5853" width="12.85546875" style="3" bestFit="1" customWidth="1"/>
    <col min="5854" max="5855" width="9.140625" style="3"/>
    <col min="5856" max="5857" width="9.28515625" style="3" bestFit="1" customWidth="1"/>
    <col min="5858" max="5858" width="9.140625" style="3"/>
    <col min="5859" max="5860" width="9.28515625" style="3" bestFit="1" customWidth="1"/>
    <col min="5861" max="5861" width="12.85546875" style="3" bestFit="1" customWidth="1"/>
    <col min="5862" max="5863" width="9.140625" style="3"/>
    <col min="5864" max="5865" width="9.28515625" style="3" bestFit="1" customWidth="1"/>
    <col min="5866" max="5866" width="9.140625" style="3"/>
    <col min="5867" max="5868" width="9.28515625" style="3" bestFit="1" customWidth="1"/>
    <col min="5869" max="5869" width="12.85546875" style="3" bestFit="1" customWidth="1"/>
    <col min="5870" max="5871" width="9.140625" style="3"/>
    <col min="5872" max="5873" width="9.28515625" style="3" bestFit="1" customWidth="1"/>
    <col min="5874" max="5874" width="9.140625" style="3"/>
    <col min="5875" max="5876" width="9.28515625" style="3" bestFit="1" customWidth="1"/>
    <col min="5877" max="5877" width="12.85546875" style="3" bestFit="1" customWidth="1"/>
    <col min="5878" max="5879" width="9.140625" style="3"/>
    <col min="5880" max="5881" width="9.28515625" style="3" bestFit="1" customWidth="1"/>
    <col min="5882" max="5882" width="9.140625" style="3"/>
    <col min="5883" max="5884" width="9.28515625" style="3" bestFit="1" customWidth="1"/>
    <col min="5885" max="5885" width="12.85546875" style="3" bestFit="1" customWidth="1"/>
    <col min="5886" max="5887" width="9.140625" style="3"/>
    <col min="5888" max="5889" width="9.28515625" style="3" bestFit="1" customWidth="1"/>
    <col min="5890" max="5890" width="9.140625" style="3"/>
    <col min="5891" max="5892" width="9.28515625" style="3" bestFit="1" customWidth="1"/>
    <col min="5893" max="5893" width="12.85546875" style="3" bestFit="1" customWidth="1"/>
    <col min="5894" max="5895" width="9.140625" style="3"/>
    <col min="5896" max="5897" width="9.28515625" style="3" bestFit="1" customWidth="1"/>
    <col min="5898" max="5898" width="9.140625" style="3"/>
    <col min="5899" max="5900" width="9.28515625" style="3" bestFit="1" customWidth="1"/>
    <col min="5901" max="5901" width="12.85546875" style="3" bestFit="1" customWidth="1"/>
    <col min="5902" max="5903" width="9.140625" style="3"/>
    <col min="5904" max="5905" width="9.28515625" style="3" bestFit="1" customWidth="1"/>
    <col min="5906" max="5906" width="9.140625" style="3"/>
    <col min="5907" max="5908" width="9.28515625" style="3" bestFit="1" customWidth="1"/>
    <col min="5909" max="5909" width="12.85546875" style="3" bestFit="1" customWidth="1"/>
    <col min="5910" max="5911" width="9.140625" style="3"/>
    <col min="5912" max="5913" width="9.28515625" style="3" bestFit="1" customWidth="1"/>
    <col min="5914" max="5914" width="9.140625" style="3"/>
    <col min="5915" max="5916" width="9.28515625" style="3" bestFit="1" customWidth="1"/>
    <col min="5917" max="5917" width="12.85546875" style="3" bestFit="1" customWidth="1"/>
    <col min="5918" max="5919" width="9.140625" style="3"/>
    <col min="5920" max="5921" width="9.28515625" style="3" bestFit="1" customWidth="1"/>
    <col min="5922" max="5922" width="9.140625" style="3"/>
    <col min="5923" max="5924" width="9.28515625" style="3" bestFit="1" customWidth="1"/>
    <col min="5925" max="5925" width="12.85546875" style="3" bestFit="1" customWidth="1"/>
    <col min="5926" max="5927" width="9.140625" style="3"/>
    <col min="5928" max="5929" width="9.28515625" style="3" bestFit="1" customWidth="1"/>
    <col min="5930" max="5930" width="9.140625" style="3"/>
    <col min="5931" max="5932" width="9.28515625" style="3" bestFit="1" customWidth="1"/>
    <col min="5933" max="5933" width="12.85546875" style="3" bestFit="1" customWidth="1"/>
    <col min="5934" max="5935" width="9.140625" style="3"/>
    <col min="5936" max="5937" width="9.28515625" style="3" bestFit="1" customWidth="1"/>
    <col min="5938" max="5938" width="9.140625" style="3"/>
    <col min="5939" max="5940" width="9.28515625" style="3" bestFit="1" customWidth="1"/>
    <col min="5941" max="5941" width="12.85546875" style="3" bestFit="1" customWidth="1"/>
    <col min="5942" max="5943" width="9.140625" style="3"/>
    <col min="5944" max="5945" width="9.28515625" style="3" bestFit="1" customWidth="1"/>
    <col min="5946" max="5946" width="9.140625" style="3"/>
    <col min="5947" max="5948" width="9.28515625" style="3" bestFit="1" customWidth="1"/>
    <col min="5949" max="5949" width="12.85546875" style="3" bestFit="1" customWidth="1"/>
    <col min="5950" max="5951" width="9.140625" style="3"/>
    <col min="5952" max="5953" width="9.28515625" style="3" bestFit="1" customWidth="1"/>
    <col min="5954" max="5954" width="9.140625" style="3"/>
    <col min="5955" max="5956" width="9.28515625" style="3" bestFit="1" customWidth="1"/>
    <col min="5957" max="5957" width="12.85546875" style="3" bestFit="1" customWidth="1"/>
    <col min="5958" max="5959" width="9.140625" style="3"/>
    <col min="5960" max="5961" width="9.28515625" style="3" bestFit="1" customWidth="1"/>
    <col min="5962" max="5962" width="9.140625" style="3"/>
    <col min="5963" max="5964" width="9.28515625" style="3" bestFit="1" customWidth="1"/>
    <col min="5965" max="5965" width="12.85546875" style="3" bestFit="1" customWidth="1"/>
    <col min="5966" max="5967" width="9.140625" style="3"/>
    <col min="5968" max="5969" width="9.28515625" style="3" bestFit="1" customWidth="1"/>
    <col min="5970" max="5970" width="9.140625" style="3"/>
    <col min="5971" max="5972" width="9.28515625" style="3" bestFit="1" customWidth="1"/>
    <col min="5973" max="5973" width="12.85546875" style="3" bestFit="1" customWidth="1"/>
    <col min="5974" max="5975" width="9.140625" style="3"/>
    <col min="5976" max="5977" width="9.28515625" style="3" bestFit="1" customWidth="1"/>
    <col min="5978" max="5978" width="9.140625" style="3"/>
    <col min="5979" max="5980" width="9.28515625" style="3" bestFit="1" customWidth="1"/>
    <col min="5981" max="5981" width="12.85546875" style="3" bestFit="1" customWidth="1"/>
    <col min="5982" max="5983" width="9.140625" style="3"/>
    <col min="5984" max="5985" width="9.28515625" style="3" bestFit="1" customWidth="1"/>
    <col min="5986" max="5986" width="9.140625" style="3"/>
    <col min="5987" max="5988" width="9.28515625" style="3" bestFit="1" customWidth="1"/>
    <col min="5989" max="5989" width="12.85546875" style="3" bestFit="1" customWidth="1"/>
    <col min="5990" max="5991" width="9.140625" style="3"/>
    <col min="5992" max="5993" width="9.28515625" style="3" bestFit="1" customWidth="1"/>
    <col min="5994" max="5994" width="9.140625" style="3"/>
    <col min="5995" max="5996" width="9.28515625" style="3" bestFit="1" customWidth="1"/>
    <col min="5997" max="5997" width="12.85546875" style="3" bestFit="1" customWidth="1"/>
    <col min="5998" max="5999" width="9.140625" style="3"/>
    <col min="6000" max="6001" width="9.28515625" style="3" bestFit="1" customWidth="1"/>
    <col min="6002" max="6002" width="9.140625" style="3"/>
    <col min="6003" max="6004" width="9.28515625" style="3" bestFit="1" customWidth="1"/>
    <col min="6005" max="6005" width="12.85546875" style="3" bestFit="1" customWidth="1"/>
    <col min="6006" max="6007" width="9.140625" style="3"/>
    <col min="6008" max="6009" width="9.28515625" style="3" bestFit="1" customWidth="1"/>
    <col min="6010" max="6010" width="9.140625" style="3"/>
    <col min="6011" max="6012" width="9.28515625" style="3" bestFit="1" customWidth="1"/>
    <col min="6013" max="6013" width="12.85546875" style="3" bestFit="1" customWidth="1"/>
    <col min="6014" max="6015" width="9.140625" style="3"/>
    <col min="6016" max="6017" width="9.28515625" style="3" bestFit="1" customWidth="1"/>
    <col min="6018" max="6018" width="9.140625" style="3"/>
    <col min="6019" max="6020" width="9.28515625" style="3" bestFit="1" customWidth="1"/>
    <col min="6021" max="6021" width="12.85546875" style="3" bestFit="1" customWidth="1"/>
    <col min="6022" max="6023" width="9.140625" style="3"/>
    <col min="6024" max="6025" width="9.28515625" style="3" bestFit="1" customWidth="1"/>
    <col min="6026" max="6026" width="9.140625" style="3"/>
    <col min="6027" max="6028" width="9.28515625" style="3" bestFit="1" customWidth="1"/>
    <col min="6029" max="6029" width="12.85546875" style="3" bestFit="1" customWidth="1"/>
    <col min="6030" max="6031" width="9.140625" style="3"/>
    <col min="6032" max="6033" width="9.28515625" style="3" bestFit="1" customWidth="1"/>
    <col min="6034" max="6034" width="9.140625" style="3"/>
    <col min="6035" max="6036" width="9.28515625" style="3" bestFit="1" customWidth="1"/>
    <col min="6037" max="6037" width="12.85546875" style="3" bestFit="1" customWidth="1"/>
    <col min="6038" max="6039" width="9.140625" style="3"/>
    <col min="6040" max="6041" width="9.28515625" style="3" bestFit="1" customWidth="1"/>
    <col min="6042" max="6042" width="9.140625" style="3"/>
    <col min="6043" max="6044" width="9.28515625" style="3" bestFit="1" customWidth="1"/>
    <col min="6045" max="6045" width="12.85546875" style="3" bestFit="1" customWidth="1"/>
    <col min="6046" max="6047" width="9.140625" style="3"/>
    <col min="6048" max="6049" width="9.28515625" style="3" bestFit="1" customWidth="1"/>
    <col min="6050" max="6050" width="9.140625" style="3"/>
    <col min="6051" max="6052" width="9.28515625" style="3" bestFit="1" customWidth="1"/>
    <col min="6053" max="6053" width="12.85546875" style="3" bestFit="1" customWidth="1"/>
    <col min="6054" max="6055" width="9.140625" style="3"/>
    <col min="6056" max="6057" width="9.28515625" style="3" bestFit="1" customWidth="1"/>
    <col min="6058" max="6058" width="9.140625" style="3"/>
    <col min="6059" max="6060" width="9.28515625" style="3" bestFit="1" customWidth="1"/>
    <col min="6061" max="6061" width="12.85546875" style="3" bestFit="1" customWidth="1"/>
    <col min="6062" max="6063" width="9.140625" style="3"/>
    <col min="6064" max="6065" width="9.28515625" style="3" bestFit="1" customWidth="1"/>
    <col min="6066" max="6066" width="9.140625" style="3"/>
    <col min="6067" max="6068" width="9.28515625" style="3" bestFit="1" customWidth="1"/>
    <col min="6069" max="6069" width="12.85546875" style="3" bestFit="1" customWidth="1"/>
    <col min="6070" max="6071" width="9.140625" style="3"/>
    <col min="6072" max="6073" width="9.28515625" style="3" bestFit="1" customWidth="1"/>
    <col min="6074" max="6074" width="9.140625" style="3"/>
    <col min="6075" max="6076" width="9.28515625" style="3" bestFit="1" customWidth="1"/>
    <col min="6077" max="6077" width="12.85546875" style="3" bestFit="1" customWidth="1"/>
    <col min="6078" max="6079" width="9.140625" style="3"/>
    <col min="6080" max="6081" width="9.28515625" style="3" bestFit="1" customWidth="1"/>
    <col min="6082" max="6082" width="9.140625" style="3"/>
    <col min="6083" max="6084" width="9.28515625" style="3" bestFit="1" customWidth="1"/>
    <col min="6085" max="6085" width="12.85546875" style="3" bestFit="1" customWidth="1"/>
    <col min="6086" max="6087" width="9.140625" style="3"/>
    <col min="6088" max="6089" width="9.28515625" style="3" bestFit="1" customWidth="1"/>
    <col min="6090" max="6090" width="9.140625" style="3"/>
    <col min="6091" max="6092" width="9.28515625" style="3" bestFit="1" customWidth="1"/>
    <col min="6093" max="6093" width="12.85546875" style="3" bestFit="1" customWidth="1"/>
    <col min="6094" max="6095" width="9.140625" style="3"/>
    <col min="6096" max="6097" width="9.28515625" style="3" bestFit="1" customWidth="1"/>
    <col min="6098" max="6098" width="9.140625" style="3"/>
    <col min="6099" max="6100" width="9.28515625" style="3" bestFit="1" customWidth="1"/>
    <col min="6101" max="6101" width="12.85546875" style="3" bestFit="1" customWidth="1"/>
    <col min="6102" max="6103" width="9.140625" style="3"/>
    <col min="6104" max="6105" width="9.28515625" style="3" bestFit="1" customWidth="1"/>
    <col min="6106" max="6106" width="9.140625" style="3"/>
    <col min="6107" max="6108" width="9.28515625" style="3" bestFit="1" customWidth="1"/>
    <col min="6109" max="6109" width="12.85546875" style="3" bestFit="1" customWidth="1"/>
    <col min="6110" max="6111" width="9.140625" style="3"/>
    <col min="6112" max="6113" width="9.28515625" style="3" bestFit="1" customWidth="1"/>
    <col min="6114" max="6114" width="9.140625" style="3"/>
    <col min="6115" max="6116" width="9.28515625" style="3" bestFit="1" customWidth="1"/>
    <col min="6117" max="6117" width="12.85546875" style="3" bestFit="1" customWidth="1"/>
    <col min="6118" max="6119" width="9.140625" style="3"/>
    <col min="6120" max="6121" width="9.28515625" style="3" bestFit="1" customWidth="1"/>
    <col min="6122" max="6122" width="9.140625" style="3"/>
    <col min="6123" max="6124" width="9.28515625" style="3" bestFit="1" customWidth="1"/>
    <col min="6125" max="6125" width="12.85546875" style="3" bestFit="1" customWidth="1"/>
    <col min="6126" max="6127" width="9.140625" style="3"/>
    <col min="6128" max="6129" width="9.28515625" style="3" bestFit="1" customWidth="1"/>
    <col min="6130" max="6130" width="9.140625" style="3"/>
    <col min="6131" max="6132" width="9.28515625" style="3" bestFit="1" customWidth="1"/>
    <col min="6133" max="6133" width="12.85546875" style="3" bestFit="1" customWidth="1"/>
    <col min="6134" max="6135" width="9.140625" style="3"/>
    <col min="6136" max="6137" width="9.28515625" style="3" bestFit="1" customWidth="1"/>
    <col min="6138" max="6138" width="9.140625" style="3"/>
    <col min="6139" max="6140" width="9.28515625" style="3" bestFit="1" customWidth="1"/>
    <col min="6141" max="6141" width="12.85546875" style="3" bestFit="1" customWidth="1"/>
    <col min="6142" max="6143" width="9.140625" style="3"/>
    <col min="6144" max="6145" width="9.28515625" style="3" bestFit="1" customWidth="1"/>
    <col min="6146" max="6146" width="9.140625" style="3"/>
    <col min="6147" max="6148" width="9.28515625" style="3" bestFit="1" customWidth="1"/>
    <col min="6149" max="6149" width="12.85546875" style="3" bestFit="1" customWidth="1"/>
    <col min="6150" max="6151" width="9.140625" style="3"/>
    <col min="6152" max="6153" width="9.28515625" style="3" bestFit="1" customWidth="1"/>
    <col min="6154" max="6154" width="9.140625" style="3"/>
    <col min="6155" max="6156" width="9.28515625" style="3" bestFit="1" customWidth="1"/>
    <col min="6157" max="6157" width="12.85546875" style="3" bestFit="1" customWidth="1"/>
    <col min="6158" max="6159" width="9.140625" style="3"/>
    <col min="6160" max="6161" width="9.28515625" style="3" bestFit="1" customWidth="1"/>
    <col min="6162" max="6162" width="9.140625" style="3"/>
    <col min="6163" max="6164" width="9.28515625" style="3" bestFit="1" customWidth="1"/>
    <col min="6165" max="6165" width="12.85546875" style="3" bestFit="1" customWidth="1"/>
    <col min="6166" max="6167" width="9.140625" style="3"/>
    <col min="6168" max="6169" width="9.28515625" style="3" bestFit="1" customWidth="1"/>
    <col min="6170" max="6170" width="9.140625" style="3"/>
    <col min="6171" max="6172" width="9.28515625" style="3" bestFit="1" customWidth="1"/>
    <col min="6173" max="6173" width="12.85546875" style="3" bestFit="1" customWidth="1"/>
    <col min="6174" max="6175" width="9.140625" style="3"/>
    <col min="6176" max="6177" width="9.28515625" style="3" bestFit="1" customWidth="1"/>
    <col min="6178" max="6178" width="9.140625" style="3"/>
    <col min="6179" max="6180" width="9.28515625" style="3" bestFit="1" customWidth="1"/>
    <col min="6181" max="6181" width="12.85546875" style="3" bestFit="1" customWidth="1"/>
    <col min="6182" max="6183" width="9.140625" style="3"/>
    <col min="6184" max="6185" width="9.28515625" style="3" bestFit="1" customWidth="1"/>
    <col min="6186" max="6186" width="9.140625" style="3"/>
    <col min="6187" max="6188" width="9.28515625" style="3" bestFit="1" customWidth="1"/>
    <col min="6189" max="6189" width="12.85546875" style="3" bestFit="1" customWidth="1"/>
    <col min="6190" max="6191" width="9.140625" style="3"/>
    <col min="6192" max="6193" width="9.28515625" style="3" bestFit="1" customWidth="1"/>
    <col min="6194" max="6194" width="9.140625" style="3"/>
    <col min="6195" max="6196" width="9.28515625" style="3" bestFit="1" customWidth="1"/>
    <col min="6197" max="6197" width="12.85546875" style="3" bestFit="1" customWidth="1"/>
    <col min="6198" max="6199" width="9.140625" style="3"/>
    <col min="6200" max="6201" width="9.28515625" style="3" bestFit="1" customWidth="1"/>
    <col min="6202" max="6202" width="9.140625" style="3"/>
    <col min="6203" max="6204" width="9.28515625" style="3" bestFit="1" customWidth="1"/>
    <col min="6205" max="6205" width="12.85546875" style="3" bestFit="1" customWidth="1"/>
    <col min="6206" max="6207" width="9.140625" style="3"/>
    <col min="6208" max="6209" width="9.28515625" style="3" bestFit="1" customWidth="1"/>
    <col min="6210" max="6210" width="9.140625" style="3"/>
    <col min="6211" max="6212" width="9.28515625" style="3" bestFit="1" customWidth="1"/>
    <col min="6213" max="6213" width="12.85546875" style="3" bestFit="1" customWidth="1"/>
    <col min="6214" max="6215" width="9.140625" style="3"/>
    <col min="6216" max="6217" width="9.28515625" style="3" bestFit="1" customWidth="1"/>
    <col min="6218" max="6218" width="9.140625" style="3"/>
    <col min="6219" max="6220" width="9.28515625" style="3" bestFit="1" customWidth="1"/>
    <col min="6221" max="6221" width="12.85546875" style="3" bestFit="1" customWidth="1"/>
    <col min="6222" max="6223" width="9.140625" style="3"/>
    <col min="6224" max="6225" width="9.28515625" style="3" bestFit="1" customWidth="1"/>
    <col min="6226" max="6226" width="9.140625" style="3"/>
    <col min="6227" max="6228" width="9.28515625" style="3" bestFit="1" customWidth="1"/>
    <col min="6229" max="6229" width="12.85546875" style="3" bestFit="1" customWidth="1"/>
    <col min="6230" max="6231" width="9.140625" style="3"/>
    <col min="6232" max="6233" width="9.28515625" style="3" bestFit="1" customWidth="1"/>
    <col min="6234" max="6234" width="9.140625" style="3"/>
    <col min="6235" max="6236" width="9.28515625" style="3" bestFit="1" customWidth="1"/>
    <col min="6237" max="6237" width="12.85546875" style="3" bestFit="1" customWidth="1"/>
    <col min="6238" max="6239" width="9.140625" style="3"/>
    <col min="6240" max="6241" width="9.28515625" style="3" bestFit="1" customWidth="1"/>
    <col min="6242" max="6242" width="9.140625" style="3"/>
    <col min="6243" max="6244" width="9.28515625" style="3" bestFit="1" customWidth="1"/>
    <col min="6245" max="6245" width="12.85546875" style="3" bestFit="1" customWidth="1"/>
    <col min="6246" max="6247" width="9.140625" style="3"/>
    <col min="6248" max="6249" width="9.28515625" style="3" bestFit="1" customWidth="1"/>
    <col min="6250" max="6250" width="9.140625" style="3"/>
    <col min="6251" max="6252" width="9.28515625" style="3" bestFit="1" customWidth="1"/>
    <col min="6253" max="6253" width="12.85546875" style="3" bestFit="1" customWidth="1"/>
    <col min="6254" max="6255" width="9.140625" style="3"/>
    <col min="6256" max="6257" width="9.28515625" style="3" bestFit="1" customWidth="1"/>
    <col min="6258" max="6258" width="9.140625" style="3"/>
    <col min="6259" max="6260" width="9.28515625" style="3" bestFit="1" customWidth="1"/>
    <col min="6261" max="6261" width="12.85546875" style="3" bestFit="1" customWidth="1"/>
    <col min="6262" max="6263" width="9.140625" style="3"/>
    <col min="6264" max="6265" width="9.28515625" style="3" bestFit="1" customWidth="1"/>
    <col min="6266" max="6266" width="9.140625" style="3"/>
    <col min="6267" max="6268" width="9.28515625" style="3" bestFit="1" customWidth="1"/>
    <col min="6269" max="6269" width="12.85546875" style="3" bestFit="1" customWidth="1"/>
    <col min="6270" max="6271" width="9.140625" style="3"/>
    <col min="6272" max="6273" width="9.28515625" style="3" bestFit="1" customWidth="1"/>
    <col min="6274" max="6274" width="9.140625" style="3"/>
    <col min="6275" max="6276" width="9.28515625" style="3" bestFit="1" customWidth="1"/>
    <col min="6277" max="6277" width="12.85546875" style="3" bestFit="1" customWidth="1"/>
    <col min="6278" max="6279" width="9.140625" style="3"/>
    <col min="6280" max="6281" width="9.28515625" style="3" bestFit="1" customWidth="1"/>
    <col min="6282" max="6282" width="9.140625" style="3"/>
    <col min="6283" max="6284" width="9.28515625" style="3" bestFit="1" customWidth="1"/>
    <col min="6285" max="6285" width="12.85546875" style="3" bestFit="1" customWidth="1"/>
    <col min="6286" max="6287" width="9.140625" style="3"/>
    <col min="6288" max="6289" width="9.28515625" style="3" bestFit="1" customWidth="1"/>
    <col min="6290" max="6290" width="9.140625" style="3"/>
    <col min="6291" max="6292" width="9.28515625" style="3" bestFit="1" customWidth="1"/>
    <col min="6293" max="6293" width="12.85546875" style="3" bestFit="1" customWidth="1"/>
    <col min="6294" max="6295" width="9.140625" style="3"/>
    <col min="6296" max="6297" width="9.28515625" style="3" bestFit="1" customWidth="1"/>
    <col min="6298" max="6298" width="9.140625" style="3"/>
    <col min="6299" max="6300" width="9.28515625" style="3" bestFit="1" customWidth="1"/>
    <col min="6301" max="6301" width="12.85546875" style="3" bestFit="1" customWidth="1"/>
    <col min="6302" max="6303" width="9.140625" style="3"/>
    <col min="6304" max="6305" width="9.28515625" style="3" bestFit="1" customWidth="1"/>
    <col min="6306" max="6306" width="9.140625" style="3"/>
    <col min="6307" max="6308" width="9.28515625" style="3" bestFit="1" customWidth="1"/>
    <col min="6309" max="6309" width="12.85546875" style="3" bestFit="1" customWidth="1"/>
    <col min="6310" max="6311" width="9.140625" style="3"/>
    <col min="6312" max="6313" width="9.28515625" style="3" bestFit="1" customWidth="1"/>
    <col min="6314" max="6314" width="9.140625" style="3"/>
    <col min="6315" max="6316" width="9.28515625" style="3" bestFit="1" customWidth="1"/>
    <col min="6317" max="6317" width="12.85546875" style="3" bestFit="1" customWidth="1"/>
    <col min="6318" max="6319" width="9.140625" style="3"/>
    <col min="6320" max="6321" width="9.28515625" style="3" bestFit="1" customWidth="1"/>
    <col min="6322" max="6322" width="9.140625" style="3"/>
    <col min="6323" max="6324" width="9.28515625" style="3" bestFit="1" customWidth="1"/>
    <col min="6325" max="6325" width="12.85546875" style="3" bestFit="1" customWidth="1"/>
    <col min="6326" max="6327" width="9.140625" style="3"/>
    <col min="6328" max="6329" width="9.28515625" style="3" bestFit="1" customWidth="1"/>
    <col min="6330" max="6330" width="9.140625" style="3"/>
    <col min="6331" max="6332" width="9.28515625" style="3" bestFit="1" customWidth="1"/>
    <col min="6333" max="6333" width="12.85546875" style="3" bestFit="1" customWidth="1"/>
    <col min="6334" max="6335" width="9.140625" style="3"/>
    <col min="6336" max="6337" width="9.28515625" style="3" bestFit="1" customWidth="1"/>
    <col min="6338" max="6338" width="9.140625" style="3"/>
    <col min="6339" max="6340" width="9.28515625" style="3" bestFit="1" customWidth="1"/>
    <col min="6341" max="6341" width="12.85546875" style="3" bestFit="1" customWidth="1"/>
    <col min="6342" max="6343" width="9.140625" style="3"/>
    <col min="6344" max="6345" width="9.28515625" style="3" bestFit="1" customWidth="1"/>
    <col min="6346" max="6346" width="9.140625" style="3"/>
    <col min="6347" max="6348" width="9.28515625" style="3" bestFit="1" customWidth="1"/>
    <col min="6349" max="6349" width="12.85546875" style="3" bestFit="1" customWidth="1"/>
    <col min="6350" max="6351" width="9.140625" style="3"/>
    <col min="6352" max="6353" width="9.28515625" style="3" bestFit="1" customWidth="1"/>
    <col min="6354" max="6354" width="9.140625" style="3"/>
    <col min="6355" max="6356" width="9.28515625" style="3" bestFit="1" customWidth="1"/>
    <col min="6357" max="6357" width="12.85546875" style="3" bestFit="1" customWidth="1"/>
    <col min="6358" max="6359" width="9.140625" style="3"/>
    <col min="6360" max="6361" width="9.28515625" style="3" bestFit="1" customWidth="1"/>
    <col min="6362" max="6362" width="9.140625" style="3"/>
    <col min="6363" max="6364" width="9.28515625" style="3" bestFit="1" customWidth="1"/>
    <col min="6365" max="6365" width="12.85546875" style="3" bestFit="1" customWidth="1"/>
    <col min="6366" max="6367" width="9.140625" style="3"/>
    <col min="6368" max="6369" width="9.28515625" style="3" bestFit="1" customWidth="1"/>
    <col min="6370" max="6370" width="9.140625" style="3"/>
    <col min="6371" max="6372" width="9.28515625" style="3" bestFit="1" customWidth="1"/>
    <col min="6373" max="6373" width="12.85546875" style="3" bestFit="1" customWidth="1"/>
    <col min="6374" max="6375" width="9.140625" style="3"/>
    <col min="6376" max="6377" width="9.28515625" style="3" bestFit="1" customWidth="1"/>
    <col min="6378" max="6378" width="9.140625" style="3"/>
    <col min="6379" max="6380" width="9.28515625" style="3" bestFit="1" customWidth="1"/>
    <col min="6381" max="6381" width="12.85546875" style="3" bestFit="1" customWidth="1"/>
    <col min="6382" max="6383" width="9.140625" style="3"/>
    <col min="6384" max="6385" width="9.28515625" style="3" bestFit="1" customWidth="1"/>
    <col min="6386" max="6386" width="9.140625" style="3"/>
    <col min="6387" max="6388" width="9.28515625" style="3" bestFit="1" customWidth="1"/>
    <col min="6389" max="6389" width="12.85546875" style="3" bestFit="1" customWidth="1"/>
    <col min="6390" max="6391" width="9.140625" style="3"/>
    <col min="6392" max="6393" width="9.28515625" style="3" bestFit="1" customWidth="1"/>
    <col min="6394" max="6394" width="9.140625" style="3"/>
    <col min="6395" max="6396" width="9.28515625" style="3" bestFit="1" customWidth="1"/>
    <col min="6397" max="6397" width="12.85546875" style="3" bestFit="1" customWidth="1"/>
    <col min="6398" max="6399" width="9.140625" style="3"/>
    <col min="6400" max="6401" width="9.28515625" style="3" bestFit="1" customWidth="1"/>
    <col min="6402" max="6402" width="9.140625" style="3"/>
    <col min="6403" max="6404" width="9.28515625" style="3" bestFit="1" customWidth="1"/>
    <col min="6405" max="6405" width="12.85546875" style="3" bestFit="1" customWidth="1"/>
    <col min="6406" max="6407" width="9.140625" style="3"/>
    <col min="6408" max="6409" width="9.28515625" style="3" bestFit="1" customWidth="1"/>
    <col min="6410" max="6410" width="9.140625" style="3"/>
    <col min="6411" max="6412" width="9.28515625" style="3" bestFit="1" customWidth="1"/>
    <col min="6413" max="6413" width="12.85546875" style="3" bestFit="1" customWidth="1"/>
    <col min="6414" max="6415" width="9.140625" style="3"/>
    <col min="6416" max="6417" width="9.28515625" style="3" bestFit="1" customWidth="1"/>
    <col min="6418" max="6418" width="9.140625" style="3"/>
    <col min="6419" max="6420" width="9.28515625" style="3" bestFit="1" customWidth="1"/>
    <col min="6421" max="6421" width="12.85546875" style="3" bestFit="1" customWidth="1"/>
    <col min="6422" max="6423" width="9.140625" style="3"/>
    <col min="6424" max="6425" width="9.28515625" style="3" bestFit="1" customWidth="1"/>
    <col min="6426" max="6426" width="9.140625" style="3"/>
    <col min="6427" max="6428" width="9.28515625" style="3" bestFit="1" customWidth="1"/>
    <col min="6429" max="6429" width="12.85546875" style="3" bestFit="1" customWidth="1"/>
    <col min="6430" max="6431" width="9.140625" style="3"/>
    <col min="6432" max="6433" width="9.28515625" style="3" bestFit="1" customWidth="1"/>
    <col min="6434" max="6434" width="9.140625" style="3"/>
    <col min="6435" max="6436" width="9.28515625" style="3" bestFit="1" customWidth="1"/>
    <col min="6437" max="6437" width="12.85546875" style="3" bestFit="1" customWidth="1"/>
    <col min="6438" max="6439" width="9.140625" style="3"/>
    <col min="6440" max="6441" width="9.28515625" style="3" bestFit="1" customWidth="1"/>
    <col min="6442" max="6442" width="9.140625" style="3"/>
    <col min="6443" max="6444" width="9.28515625" style="3" bestFit="1" customWidth="1"/>
    <col min="6445" max="6445" width="12.85546875" style="3" bestFit="1" customWidth="1"/>
    <col min="6446" max="6447" width="9.140625" style="3"/>
    <col min="6448" max="6449" width="9.28515625" style="3" bestFit="1" customWidth="1"/>
    <col min="6450" max="6450" width="9.140625" style="3"/>
    <col min="6451" max="6452" width="9.28515625" style="3" bestFit="1" customWidth="1"/>
    <col min="6453" max="6453" width="12.85546875" style="3" bestFit="1" customWidth="1"/>
    <col min="6454" max="6455" width="9.140625" style="3"/>
    <col min="6456" max="6457" width="9.28515625" style="3" bestFit="1" customWidth="1"/>
    <col min="6458" max="6458" width="9.140625" style="3"/>
    <col min="6459" max="6460" width="9.28515625" style="3" bestFit="1" customWidth="1"/>
    <col min="6461" max="6461" width="12.85546875" style="3" bestFit="1" customWidth="1"/>
    <col min="6462" max="6463" width="9.140625" style="3"/>
    <col min="6464" max="6465" width="9.28515625" style="3" bestFit="1" customWidth="1"/>
    <col min="6466" max="6466" width="9.140625" style="3"/>
    <col min="6467" max="6468" width="9.28515625" style="3" bestFit="1" customWidth="1"/>
    <col min="6469" max="6469" width="12.85546875" style="3" bestFit="1" customWidth="1"/>
    <col min="6470" max="6471" width="9.140625" style="3"/>
    <col min="6472" max="6473" width="9.28515625" style="3" bestFit="1" customWidth="1"/>
    <col min="6474" max="6474" width="9.140625" style="3"/>
    <col min="6475" max="6476" width="9.28515625" style="3" bestFit="1" customWidth="1"/>
    <col min="6477" max="6477" width="12.85546875" style="3" bestFit="1" customWidth="1"/>
    <col min="6478" max="6479" width="9.140625" style="3"/>
    <col min="6480" max="6481" width="9.28515625" style="3" bestFit="1" customWidth="1"/>
    <col min="6482" max="6482" width="9.140625" style="3"/>
    <col min="6483" max="6484" width="9.28515625" style="3" bestFit="1" customWidth="1"/>
    <col min="6485" max="6485" width="12.85546875" style="3" bestFit="1" customWidth="1"/>
    <col min="6486" max="6487" width="9.140625" style="3"/>
    <col min="6488" max="6489" width="9.28515625" style="3" bestFit="1" customWidth="1"/>
    <col min="6490" max="6490" width="9.140625" style="3"/>
    <col min="6491" max="6492" width="9.28515625" style="3" bestFit="1" customWidth="1"/>
    <col min="6493" max="6493" width="12.85546875" style="3" bestFit="1" customWidth="1"/>
    <col min="6494" max="6495" width="9.140625" style="3"/>
    <col min="6496" max="6497" width="9.28515625" style="3" bestFit="1" customWidth="1"/>
    <col min="6498" max="6498" width="9.140625" style="3"/>
    <col min="6499" max="6500" width="9.28515625" style="3" bestFit="1" customWidth="1"/>
    <col min="6501" max="6501" width="12.85546875" style="3" bestFit="1" customWidth="1"/>
    <col min="6502" max="6503" width="9.140625" style="3"/>
    <col min="6504" max="6505" width="9.28515625" style="3" bestFit="1" customWidth="1"/>
    <col min="6506" max="6506" width="9.140625" style="3"/>
    <col min="6507" max="6508" width="9.28515625" style="3" bestFit="1" customWidth="1"/>
    <col min="6509" max="6509" width="12.85546875" style="3" bestFit="1" customWidth="1"/>
    <col min="6510" max="6511" width="9.140625" style="3"/>
    <col min="6512" max="6513" width="9.28515625" style="3" bestFit="1" customWidth="1"/>
    <col min="6514" max="6514" width="9.140625" style="3"/>
    <col min="6515" max="6516" width="9.28515625" style="3" bestFit="1" customWidth="1"/>
    <col min="6517" max="6517" width="12.85546875" style="3" bestFit="1" customWidth="1"/>
    <col min="6518" max="6519" width="9.140625" style="3"/>
    <col min="6520" max="6521" width="9.28515625" style="3" bestFit="1" customWidth="1"/>
    <col min="6522" max="6522" width="9.140625" style="3"/>
    <col min="6523" max="6524" width="9.28515625" style="3" bestFit="1" customWidth="1"/>
    <col min="6525" max="6525" width="12.85546875" style="3" bestFit="1" customWidth="1"/>
    <col min="6526" max="6527" width="9.140625" style="3"/>
    <col min="6528" max="6529" width="9.28515625" style="3" bestFit="1" customWidth="1"/>
    <col min="6530" max="6530" width="9.140625" style="3"/>
    <col min="6531" max="6532" width="9.28515625" style="3" bestFit="1" customWidth="1"/>
    <col min="6533" max="6533" width="12.85546875" style="3" bestFit="1" customWidth="1"/>
    <col min="6534" max="6535" width="9.140625" style="3"/>
    <col min="6536" max="6537" width="9.28515625" style="3" bestFit="1" customWidth="1"/>
    <col min="6538" max="6538" width="9.140625" style="3"/>
    <col min="6539" max="6540" width="9.28515625" style="3" bestFit="1" customWidth="1"/>
    <col min="6541" max="6541" width="12.85546875" style="3" bestFit="1" customWidth="1"/>
    <col min="6542" max="6543" width="9.140625" style="3"/>
    <col min="6544" max="6545" width="9.28515625" style="3" bestFit="1" customWidth="1"/>
    <col min="6546" max="6546" width="9.140625" style="3"/>
    <col min="6547" max="6548" width="9.28515625" style="3" bestFit="1" customWidth="1"/>
    <col min="6549" max="6549" width="12.85546875" style="3" bestFit="1" customWidth="1"/>
    <col min="6550" max="6551" width="9.140625" style="3"/>
    <col min="6552" max="6553" width="9.28515625" style="3" bestFit="1" customWidth="1"/>
    <col min="6554" max="6554" width="9.140625" style="3"/>
    <col min="6555" max="6556" width="9.28515625" style="3" bestFit="1" customWidth="1"/>
    <col min="6557" max="6557" width="12.85546875" style="3" bestFit="1" customWidth="1"/>
    <col min="6558" max="6559" width="9.140625" style="3"/>
    <col min="6560" max="6561" width="9.28515625" style="3" bestFit="1" customWidth="1"/>
    <col min="6562" max="6562" width="9.140625" style="3"/>
    <col min="6563" max="6564" width="9.28515625" style="3" bestFit="1" customWidth="1"/>
    <col min="6565" max="6565" width="12.85546875" style="3" bestFit="1" customWidth="1"/>
    <col min="6566" max="6567" width="9.140625" style="3"/>
    <col min="6568" max="6569" width="9.28515625" style="3" bestFit="1" customWidth="1"/>
    <col min="6570" max="6570" width="9.140625" style="3"/>
    <col min="6571" max="6572" width="9.28515625" style="3" bestFit="1" customWidth="1"/>
    <col min="6573" max="6573" width="12.85546875" style="3" bestFit="1" customWidth="1"/>
    <col min="6574" max="6575" width="9.140625" style="3"/>
    <col min="6576" max="6577" width="9.28515625" style="3" bestFit="1" customWidth="1"/>
    <col min="6578" max="6578" width="9.140625" style="3"/>
    <col min="6579" max="6580" width="9.28515625" style="3" bestFit="1" customWidth="1"/>
    <col min="6581" max="6581" width="12.85546875" style="3" bestFit="1" customWidth="1"/>
    <col min="6582" max="6583" width="9.140625" style="3"/>
    <col min="6584" max="6585" width="9.28515625" style="3" bestFit="1" customWidth="1"/>
    <col min="6586" max="6586" width="9.140625" style="3"/>
    <col min="6587" max="6588" width="9.28515625" style="3" bestFit="1" customWidth="1"/>
    <col min="6589" max="6589" width="12.85546875" style="3" bestFit="1" customWidth="1"/>
    <col min="6590" max="6591" width="9.140625" style="3"/>
    <col min="6592" max="6593" width="9.28515625" style="3" bestFit="1" customWidth="1"/>
    <col min="6594" max="6594" width="9.140625" style="3"/>
    <col min="6595" max="6596" width="9.28515625" style="3" bestFit="1" customWidth="1"/>
    <col min="6597" max="6597" width="12.85546875" style="3" bestFit="1" customWidth="1"/>
    <col min="6598" max="6599" width="9.140625" style="3"/>
    <col min="6600" max="6601" width="9.28515625" style="3" bestFit="1" customWidth="1"/>
    <col min="6602" max="6602" width="9.140625" style="3"/>
    <col min="6603" max="6604" width="9.28515625" style="3" bestFit="1" customWidth="1"/>
    <col min="6605" max="6605" width="12.85546875" style="3" bestFit="1" customWidth="1"/>
    <col min="6606" max="6607" width="9.140625" style="3"/>
    <col min="6608" max="6609" width="9.28515625" style="3" bestFit="1" customWidth="1"/>
    <col min="6610" max="6610" width="9.140625" style="3"/>
    <col min="6611" max="6612" width="9.28515625" style="3" bestFit="1" customWidth="1"/>
    <col min="6613" max="6613" width="12.85546875" style="3" bestFit="1" customWidth="1"/>
    <col min="6614" max="6615" width="9.140625" style="3"/>
    <col min="6616" max="6617" width="9.28515625" style="3" bestFit="1" customWidth="1"/>
    <col min="6618" max="6618" width="9.140625" style="3"/>
    <col min="6619" max="6620" width="9.28515625" style="3" bestFit="1" customWidth="1"/>
    <col min="6621" max="6621" width="12.85546875" style="3" bestFit="1" customWidth="1"/>
    <col min="6622" max="6623" width="9.140625" style="3"/>
    <col min="6624" max="6625" width="9.28515625" style="3" bestFit="1" customWidth="1"/>
    <col min="6626" max="6626" width="9.140625" style="3"/>
    <col min="6627" max="6628" width="9.28515625" style="3" bestFit="1" customWidth="1"/>
    <col min="6629" max="6629" width="12.85546875" style="3" bestFit="1" customWidth="1"/>
    <col min="6630" max="6631" width="9.140625" style="3"/>
    <col min="6632" max="6633" width="9.28515625" style="3" bestFit="1" customWidth="1"/>
    <col min="6634" max="6634" width="9.140625" style="3"/>
    <col min="6635" max="6636" width="9.28515625" style="3" bestFit="1" customWidth="1"/>
    <col min="6637" max="6637" width="12.85546875" style="3" bestFit="1" customWidth="1"/>
    <col min="6638" max="6639" width="9.140625" style="3"/>
    <col min="6640" max="6641" width="9.28515625" style="3" bestFit="1" customWidth="1"/>
    <col min="6642" max="6642" width="9.140625" style="3"/>
    <col min="6643" max="6644" width="9.28515625" style="3" bestFit="1" customWidth="1"/>
    <col min="6645" max="6645" width="12.85546875" style="3" bestFit="1" customWidth="1"/>
    <col min="6646" max="6647" width="9.140625" style="3"/>
    <col min="6648" max="6649" width="9.28515625" style="3" bestFit="1" customWidth="1"/>
    <col min="6650" max="6650" width="9.140625" style="3"/>
    <col min="6651" max="6652" width="9.28515625" style="3" bestFit="1" customWidth="1"/>
    <col min="6653" max="6653" width="12.85546875" style="3" bestFit="1" customWidth="1"/>
    <col min="6654" max="6655" width="9.140625" style="3"/>
    <col min="6656" max="6657" width="9.28515625" style="3" bestFit="1" customWidth="1"/>
    <col min="6658" max="6658" width="9.140625" style="3"/>
    <col min="6659" max="6660" width="9.28515625" style="3" bestFit="1" customWidth="1"/>
    <col min="6661" max="6661" width="12.85546875" style="3" bestFit="1" customWidth="1"/>
    <col min="6662" max="6663" width="9.140625" style="3"/>
    <col min="6664" max="6665" width="9.28515625" style="3" bestFit="1" customWidth="1"/>
    <col min="6666" max="6666" width="9.140625" style="3"/>
    <col min="6667" max="6668" width="9.28515625" style="3" bestFit="1" customWidth="1"/>
    <col min="6669" max="6669" width="12.85546875" style="3" bestFit="1" customWidth="1"/>
    <col min="6670" max="6671" width="9.140625" style="3"/>
    <col min="6672" max="6673" width="9.28515625" style="3" bestFit="1" customWidth="1"/>
    <col min="6674" max="6674" width="9.140625" style="3"/>
    <col min="6675" max="6676" width="9.28515625" style="3" bestFit="1" customWidth="1"/>
    <col min="6677" max="6677" width="12.85546875" style="3" bestFit="1" customWidth="1"/>
    <col min="6678" max="6679" width="9.140625" style="3"/>
    <col min="6680" max="6681" width="9.28515625" style="3" bestFit="1" customWidth="1"/>
    <col min="6682" max="6682" width="9.140625" style="3"/>
    <col min="6683" max="6684" width="9.28515625" style="3" bestFit="1" customWidth="1"/>
    <col min="6685" max="6685" width="12.85546875" style="3" bestFit="1" customWidth="1"/>
    <col min="6686" max="6687" width="9.140625" style="3"/>
    <col min="6688" max="6689" width="9.28515625" style="3" bestFit="1" customWidth="1"/>
    <col min="6690" max="6690" width="9.140625" style="3"/>
    <col min="6691" max="6692" width="9.28515625" style="3" bestFit="1" customWidth="1"/>
    <col min="6693" max="6693" width="12.85546875" style="3" bestFit="1" customWidth="1"/>
    <col min="6694" max="6695" width="9.140625" style="3"/>
    <col min="6696" max="6697" width="9.28515625" style="3" bestFit="1" customWidth="1"/>
    <col min="6698" max="6698" width="9.140625" style="3"/>
    <col min="6699" max="6700" width="9.28515625" style="3" bestFit="1" customWidth="1"/>
    <col min="6701" max="6701" width="12.85546875" style="3" bestFit="1" customWidth="1"/>
    <col min="6702" max="6703" width="9.140625" style="3"/>
    <col min="6704" max="6705" width="9.28515625" style="3" bestFit="1" customWidth="1"/>
    <col min="6706" max="6706" width="9.140625" style="3"/>
    <col min="6707" max="6708" width="9.28515625" style="3" bestFit="1" customWidth="1"/>
    <col min="6709" max="6709" width="12.85546875" style="3" bestFit="1" customWidth="1"/>
    <col min="6710" max="6711" width="9.140625" style="3"/>
    <col min="6712" max="6713" width="9.28515625" style="3" bestFit="1" customWidth="1"/>
    <col min="6714" max="6714" width="9.140625" style="3"/>
    <col min="6715" max="6716" width="9.28515625" style="3" bestFit="1" customWidth="1"/>
    <col min="6717" max="6717" width="12.85546875" style="3" bestFit="1" customWidth="1"/>
    <col min="6718" max="6719" width="9.140625" style="3"/>
    <col min="6720" max="6721" width="9.28515625" style="3" bestFit="1" customWidth="1"/>
    <col min="6722" max="6722" width="9.140625" style="3"/>
    <col min="6723" max="6724" width="9.28515625" style="3" bestFit="1" customWidth="1"/>
    <col min="6725" max="6725" width="12.85546875" style="3" bestFit="1" customWidth="1"/>
    <col min="6726" max="6727" width="9.140625" style="3"/>
    <col min="6728" max="6729" width="9.28515625" style="3" bestFit="1" customWidth="1"/>
    <col min="6730" max="6730" width="9.140625" style="3"/>
    <col min="6731" max="6732" width="9.28515625" style="3" bestFit="1" customWidth="1"/>
    <col min="6733" max="6733" width="12.85546875" style="3" bestFit="1" customWidth="1"/>
    <col min="6734" max="6735" width="9.140625" style="3"/>
    <col min="6736" max="6737" width="9.28515625" style="3" bestFit="1" customWidth="1"/>
    <col min="6738" max="6738" width="9.140625" style="3"/>
    <col min="6739" max="6740" width="9.28515625" style="3" bestFit="1" customWidth="1"/>
    <col min="6741" max="6741" width="12.85546875" style="3" bestFit="1" customWidth="1"/>
    <col min="6742" max="6743" width="9.140625" style="3"/>
    <col min="6744" max="6745" width="9.28515625" style="3" bestFit="1" customWidth="1"/>
    <col min="6746" max="6746" width="9.140625" style="3"/>
    <col min="6747" max="6748" width="9.28515625" style="3" bestFit="1" customWidth="1"/>
    <col min="6749" max="6749" width="12.85546875" style="3" bestFit="1" customWidth="1"/>
    <col min="6750" max="6751" width="9.140625" style="3"/>
    <col min="6752" max="6753" width="9.28515625" style="3" bestFit="1" customWidth="1"/>
    <col min="6754" max="6754" width="9.140625" style="3"/>
    <col min="6755" max="6756" width="9.28515625" style="3" bestFit="1" customWidth="1"/>
    <col min="6757" max="6757" width="12.85546875" style="3" bestFit="1" customWidth="1"/>
    <col min="6758" max="6759" width="9.140625" style="3"/>
    <col min="6760" max="6761" width="9.28515625" style="3" bestFit="1" customWidth="1"/>
    <col min="6762" max="6762" width="9.140625" style="3"/>
    <col min="6763" max="6764" width="9.28515625" style="3" bestFit="1" customWidth="1"/>
    <col min="6765" max="6765" width="12.85546875" style="3" bestFit="1" customWidth="1"/>
    <col min="6766" max="6767" width="9.140625" style="3"/>
    <col min="6768" max="6769" width="9.28515625" style="3" bestFit="1" customWidth="1"/>
    <col min="6770" max="6770" width="9.140625" style="3"/>
    <col min="6771" max="6772" width="9.28515625" style="3" bestFit="1" customWidth="1"/>
    <col min="6773" max="6773" width="12.85546875" style="3" bestFit="1" customWidth="1"/>
    <col min="6774" max="6775" width="9.140625" style="3"/>
    <col min="6776" max="6777" width="9.28515625" style="3" bestFit="1" customWidth="1"/>
    <col min="6778" max="6778" width="9.140625" style="3"/>
    <col min="6779" max="6780" width="9.28515625" style="3" bestFit="1" customWidth="1"/>
    <col min="6781" max="6781" width="12.85546875" style="3" bestFit="1" customWidth="1"/>
    <col min="6782" max="6783" width="9.140625" style="3"/>
    <col min="6784" max="6785" width="9.28515625" style="3" bestFit="1" customWidth="1"/>
    <col min="6786" max="6786" width="9.140625" style="3"/>
    <col min="6787" max="6788" width="9.28515625" style="3" bestFit="1" customWidth="1"/>
    <col min="6789" max="6789" width="12.85546875" style="3" bestFit="1" customWidth="1"/>
    <col min="6790" max="6791" width="9.140625" style="3"/>
    <col min="6792" max="6793" width="9.28515625" style="3" bestFit="1" customWidth="1"/>
    <col min="6794" max="6794" width="9.140625" style="3"/>
    <col min="6795" max="6796" width="9.28515625" style="3" bestFit="1" customWidth="1"/>
    <col min="6797" max="6797" width="12.85546875" style="3" bestFit="1" customWidth="1"/>
    <col min="6798" max="6799" width="9.140625" style="3"/>
    <col min="6800" max="6801" width="9.28515625" style="3" bestFit="1" customWidth="1"/>
    <col min="6802" max="6802" width="9.140625" style="3"/>
    <col min="6803" max="6804" width="9.28515625" style="3" bestFit="1" customWidth="1"/>
    <col min="6805" max="6805" width="12.85546875" style="3" bestFit="1" customWidth="1"/>
    <col min="6806" max="6807" width="9.140625" style="3"/>
    <col min="6808" max="6809" width="9.28515625" style="3" bestFit="1" customWidth="1"/>
    <col min="6810" max="6810" width="9.140625" style="3"/>
    <col min="6811" max="6812" width="9.28515625" style="3" bestFit="1" customWidth="1"/>
    <col min="6813" max="6813" width="12.85546875" style="3" bestFit="1" customWidth="1"/>
    <col min="6814" max="6815" width="9.140625" style="3"/>
    <col min="6816" max="6817" width="9.28515625" style="3" bestFit="1" customWidth="1"/>
    <col min="6818" max="6818" width="9.140625" style="3"/>
    <col min="6819" max="6820" width="9.28515625" style="3" bestFit="1" customWidth="1"/>
    <col min="6821" max="6821" width="12.85546875" style="3" bestFit="1" customWidth="1"/>
    <col min="6822" max="6823" width="9.140625" style="3"/>
    <col min="6824" max="6825" width="9.28515625" style="3" bestFit="1" customWidth="1"/>
    <col min="6826" max="6826" width="9.140625" style="3"/>
    <col min="6827" max="6828" width="9.28515625" style="3" bestFit="1" customWidth="1"/>
    <col min="6829" max="6829" width="12.85546875" style="3" bestFit="1" customWidth="1"/>
    <col min="6830" max="6831" width="9.140625" style="3"/>
    <col min="6832" max="6833" width="9.28515625" style="3" bestFit="1" customWidth="1"/>
    <col min="6834" max="6834" width="9.140625" style="3"/>
    <col min="6835" max="6836" width="9.28515625" style="3" bestFit="1" customWidth="1"/>
    <col min="6837" max="6837" width="12.85546875" style="3" bestFit="1" customWidth="1"/>
    <col min="6838" max="6839" width="9.140625" style="3"/>
    <col min="6840" max="6841" width="9.28515625" style="3" bestFit="1" customWidth="1"/>
    <col min="6842" max="6842" width="9.140625" style="3"/>
    <col min="6843" max="6844" width="9.28515625" style="3" bestFit="1" customWidth="1"/>
    <col min="6845" max="6845" width="12.85546875" style="3" bestFit="1" customWidth="1"/>
    <col min="6846" max="6847" width="9.140625" style="3"/>
    <col min="6848" max="6849" width="9.28515625" style="3" bestFit="1" customWidth="1"/>
    <col min="6850" max="6850" width="9.140625" style="3"/>
    <col min="6851" max="6852" width="9.28515625" style="3" bestFit="1" customWidth="1"/>
    <col min="6853" max="6853" width="12.85546875" style="3" bestFit="1" customWidth="1"/>
    <col min="6854" max="6855" width="9.140625" style="3"/>
    <col min="6856" max="6857" width="9.28515625" style="3" bestFit="1" customWidth="1"/>
    <col min="6858" max="6858" width="9.140625" style="3"/>
    <col min="6859" max="6860" width="9.28515625" style="3" bestFit="1" customWidth="1"/>
    <col min="6861" max="6861" width="12.85546875" style="3" bestFit="1" customWidth="1"/>
    <col min="6862" max="6863" width="9.140625" style="3"/>
    <col min="6864" max="6865" width="9.28515625" style="3" bestFit="1" customWidth="1"/>
    <col min="6866" max="6866" width="9.140625" style="3"/>
    <col min="6867" max="6868" width="9.28515625" style="3" bestFit="1" customWidth="1"/>
    <col min="6869" max="6869" width="12.85546875" style="3" bestFit="1" customWidth="1"/>
    <col min="6870" max="6871" width="9.140625" style="3"/>
    <col min="6872" max="6873" width="9.28515625" style="3" bestFit="1" customWidth="1"/>
    <col min="6874" max="6874" width="9.140625" style="3"/>
    <col min="6875" max="6876" width="9.28515625" style="3" bestFit="1" customWidth="1"/>
    <col min="6877" max="6877" width="12.85546875" style="3" bestFit="1" customWidth="1"/>
    <col min="6878" max="6879" width="9.140625" style="3"/>
    <col min="6880" max="6881" width="9.28515625" style="3" bestFit="1" customWidth="1"/>
    <col min="6882" max="6882" width="9.140625" style="3"/>
    <col min="6883" max="6884" width="9.28515625" style="3" bestFit="1" customWidth="1"/>
    <col min="6885" max="6885" width="12.85546875" style="3" bestFit="1" customWidth="1"/>
    <col min="6886" max="6887" width="9.140625" style="3"/>
    <col min="6888" max="6889" width="9.28515625" style="3" bestFit="1" customWidth="1"/>
    <col min="6890" max="6890" width="9.140625" style="3"/>
    <col min="6891" max="6892" width="9.28515625" style="3" bestFit="1" customWidth="1"/>
    <col min="6893" max="6893" width="12.85546875" style="3" bestFit="1" customWidth="1"/>
    <col min="6894" max="6895" width="9.140625" style="3"/>
    <col min="6896" max="6897" width="9.28515625" style="3" bestFit="1" customWidth="1"/>
    <col min="6898" max="6898" width="9.140625" style="3"/>
    <col min="6899" max="6900" width="9.28515625" style="3" bestFit="1" customWidth="1"/>
    <col min="6901" max="6901" width="12.85546875" style="3" bestFit="1" customWidth="1"/>
    <col min="6902" max="6903" width="9.140625" style="3"/>
    <col min="6904" max="6905" width="9.28515625" style="3" bestFit="1" customWidth="1"/>
    <col min="6906" max="6906" width="9.140625" style="3"/>
    <col min="6907" max="6908" width="9.28515625" style="3" bestFit="1" customWidth="1"/>
    <col min="6909" max="6909" width="12.85546875" style="3" bestFit="1" customWidth="1"/>
    <col min="6910" max="6911" width="9.140625" style="3"/>
    <col min="6912" max="6913" width="9.28515625" style="3" bestFit="1" customWidth="1"/>
    <col min="6914" max="6914" width="9.140625" style="3"/>
    <col min="6915" max="6916" width="9.28515625" style="3" bestFit="1" customWidth="1"/>
    <col min="6917" max="6917" width="12.85546875" style="3" bestFit="1" customWidth="1"/>
    <col min="6918" max="6919" width="9.140625" style="3"/>
    <col min="6920" max="6921" width="9.28515625" style="3" bestFit="1" customWidth="1"/>
    <col min="6922" max="6922" width="9.140625" style="3"/>
    <col min="6923" max="6924" width="9.28515625" style="3" bestFit="1" customWidth="1"/>
    <col min="6925" max="6925" width="12.85546875" style="3" bestFit="1" customWidth="1"/>
    <col min="6926" max="6927" width="9.140625" style="3"/>
    <col min="6928" max="6929" width="9.28515625" style="3" bestFit="1" customWidth="1"/>
    <col min="6930" max="6930" width="9.140625" style="3"/>
    <col min="6931" max="6932" width="9.28515625" style="3" bestFit="1" customWidth="1"/>
    <col min="6933" max="6933" width="12.85546875" style="3" bestFit="1" customWidth="1"/>
    <col min="6934" max="6935" width="9.140625" style="3"/>
    <col min="6936" max="6937" width="9.28515625" style="3" bestFit="1" customWidth="1"/>
    <col min="6938" max="6938" width="9.140625" style="3"/>
    <col min="6939" max="6940" width="9.28515625" style="3" bestFit="1" customWidth="1"/>
    <col min="6941" max="6941" width="12.85546875" style="3" bestFit="1" customWidth="1"/>
    <col min="6942" max="6943" width="9.140625" style="3"/>
    <col min="6944" max="6945" width="9.28515625" style="3" bestFit="1" customWidth="1"/>
    <col min="6946" max="6946" width="9.140625" style="3"/>
    <col min="6947" max="6948" width="9.28515625" style="3" bestFit="1" customWidth="1"/>
    <col min="6949" max="6949" width="12.85546875" style="3" bestFit="1" customWidth="1"/>
    <col min="6950" max="6951" width="9.140625" style="3"/>
    <col min="6952" max="6953" width="9.28515625" style="3" bestFit="1" customWidth="1"/>
    <col min="6954" max="6954" width="9.140625" style="3"/>
    <col min="6955" max="6956" width="9.28515625" style="3" bestFit="1" customWidth="1"/>
    <col min="6957" max="6957" width="12.85546875" style="3" bestFit="1" customWidth="1"/>
    <col min="6958" max="6959" width="9.140625" style="3"/>
    <col min="6960" max="6961" width="9.28515625" style="3" bestFit="1" customWidth="1"/>
    <col min="6962" max="6962" width="9.140625" style="3"/>
    <col min="6963" max="6964" width="9.28515625" style="3" bestFit="1" customWidth="1"/>
    <col min="6965" max="6965" width="12.85546875" style="3" bestFit="1" customWidth="1"/>
    <col min="6966" max="6967" width="9.140625" style="3"/>
    <col min="6968" max="6969" width="9.28515625" style="3" bestFit="1" customWidth="1"/>
    <col min="6970" max="6970" width="9.140625" style="3"/>
    <col min="6971" max="6972" width="9.28515625" style="3" bestFit="1" customWidth="1"/>
    <col min="6973" max="6973" width="12.85546875" style="3" bestFit="1" customWidth="1"/>
    <col min="6974" max="6975" width="9.140625" style="3"/>
    <col min="6976" max="6977" width="9.28515625" style="3" bestFit="1" customWidth="1"/>
    <col min="6978" max="6978" width="9.140625" style="3"/>
    <col min="6979" max="6980" width="9.28515625" style="3" bestFit="1" customWidth="1"/>
    <col min="6981" max="6981" width="12.85546875" style="3" bestFit="1" customWidth="1"/>
    <col min="6982" max="6983" width="9.140625" style="3"/>
    <col min="6984" max="6985" width="9.28515625" style="3" bestFit="1" customWidth="1"/>
    <col min="6986" max="6986" width="9.140625" style="3"/>
    <col min="6987" max="6988" width="9.28515625" style="3" bestFit="1" customWidth="1"/>
    <col min="6989" max="6989" width="12.85546875" style="3" bestFit="1" customWidth="1"/>
    <col min="6990" max="6991" width="9.140625" style="3"/>
    <col min="6992" max="6993" width="9.28515625" style="3" bestFit="1" customWidth="1"/>
    <col min="6994" max="6994" width="9.140625" style="3"/>
    <col min="6995" max="6996" width="9.28515625" style="3" bestFit="1" customWidth="1"/>
    <col min="6997" max="6997" width="12.85546875" style="3" bestFit="1" customWidth="1"/>
    <col min="6998" max="6999" width="9.140625" style="3"/>
    <col min="7000" max="7001" width="9.28515625" style="3" bestFit="1" customWidth="1"/>
    <col min="7002" max="7002" width="9.140625" style="3"/>
    <col min="7003" max="7004" width="9.28515625" style="3" bestFit="1" customWidth="1"/>
    <col min="7005" max="7005" width="12.85546875" style="3" bestFit="1" customWidth="1"/>
    <col min="7006" max="7007" width="9.140625" style="3"/>
    <col min="7008" max="7009" width="9.28515625" style="3" bestFit="1" customWidth="1"/>
    <col min="7010" max="7010" width="9.140625" style="3"/>
    <col min="7011" max="7012" width="9.28515625" style="3" bestFit="1" customWidth="1"/>
    <col min="7013" max="7013" width="12.85546875" style="3" bestFit="1" customWidth="1"/>
    <col min="7014" max="7015" width="9.140625" style="3"/>
    <col min="7016" max="7017" width="9.28515625" style="3" bestFit="1" customWidth="1"/>
    <col min="7018" max="7018" width="9.140625" style="3"/>
    <col min="7019" max="7020" width="9.28515625" style="3" bestFit="1" customWidth="1"/>
    <col min="7021" max="7021" width="12.85546875" style="3" bestFit="1" customWidth="1"/>
    <col min="7022" max="7023" width="9.140625" style="3"/>
    <col min="7024" max="7025" width="9.28515625" style="3" bestFit="1" customWidth="1"/>
    <col min="7026" max="7026" width="9.140625" style="3"/>
    <col min="7027" max="7028" width="9.28515625" style="3" bestFit="1" customWidth="1"/>
    <col min="7029" max="7029" width="12.85546875" style="3" bestFit="1" customWidth="1"/>
    <col min="7030" max="7031" width="9.140625" style="3"/>
    <col min="7032" max="7033" width="9.28515625" style="3" bestFit="1" customWidth="1"/>
    <col min="7034" max="7034" width="9.140625" style="3"/>
    <col min="7035" max="7036" width="9.28515625" style="3" bestFit="1" customWidth="1"/>
    <col min="7037" max="7037" width="12.85546875" style="3" bestFit="1" customWidth="1"/>
    <col min="7038" max="7039" width="9.140625" style="3"/>
    <col min="7040" max="7041" width="9.28515625" style="3" bestFit="1" customWidth="1"/>
    <col min="7042" max="7042" width="9.140625" style="3"/>
    <col min="7043" max="7044" width="9.28515625" style="3" bestFit="1" customWidth="1"/>
    <col min="7045" max="7045" width="12.85546875" style="3" bestFit="1" customWidth="1"/>
    <col min="7046" max="7047" width="9.140625" style="3"/>
    <col min="7048" max="7049" width="9.28515625" style="3" bestFit="1" customWidth="1"/>
    <col min="7050" max="7050" width="9.140625" style="3"/>
    <col min="7051" max="7052" width="9.28515625" style="3" bestFit="1" customWidth="1"/>
    <col min="7053" max="7053" width="12.85546875" style="3" bestFit="1" customWidth="1"/>
    <col min="7054" max="7055" width="9.140625" style="3"/>
    <col min="7056" max="7057" width="9.28515625" style="3" bestFit="1" customWidth="1"/>
    <col min="7058" max="7058" width="9.140625" style="3"/>
    <col min="7059" max="7060" width="9.28515625" style="3" bestFit="1" customWidth="1"/>
    <col min="7061" max="7061" width="12.85546875" style="3" bestFit="1" customWidth="1"/>
    <col min="7062" max="7063" width="9.140625" style="3"/>
    <col min="7064" max="7065" width="9.28515625" style="3" bestFit="1" customWidth="1"/>
    <col min="7066" max="7066" width="9.140625" style="3"/>
    <col min="7067" max="7068" width="9.28515625" style="3" bestFit="1" customWidth="1"/>
    <col min="7069" max="7069" width="12.85546875" style="3" bestFit="1" customWidth="1"/>
    <col min="7070" max="7071" width="9.140625" style="3"/>
    <col min="7072" max="7073" width="9.28515625" style="3" bestFit="1" customWidth="1"/>
    <col min="7074" max="7074" width="9.140625" style="3"/>
    <col min="7075" max="7076" width="9.28515625" style="3" bestFit="1" customWidth="1"/>
    <col min="7077" max="7077" width="12.85546875" style="3" bestFit="1" customWidth="1"/>
    <col min="7078" max="7079" width="9.140625" style="3"/>
    <col min="7080" max="7081" width="9.28515625" style="3" bestFit="1" customWidth="1"/>
    <col min="7082" max="7082" width="9.140625" style="3"/>
    <col min="7083" max="7084" width="9.28515625" style="3" bestFit="1" customWidth="1"/>
    <col min="7085" max="7085" width="12.85546875" style="3" bestFit="1" customWidth="1"/>
    <col min="7086" max="7087" width="9.140625" style="3"/>
    <col min="7088" max="7089" width="9.28515625" style="3" bestFit="1" customWidth="1"/>
    <col min="7090" max="7090" width="9.140625" style="3"/>
    <col min="7091" max="7092" width="9.28515625" style="3" bestFit="1" customWidth="1"/>
    <col min="7093" max="7093" width="12.85546875" style="3" bestFit="1" customWidth="1"/>
    <col min="7094" max="7095" width="9.140625" style="3"/>
    <col min="7096" max="7097" width="9.28515625" style="3" bestFit="1" customWidth="1"/>
    <col min="7098" max="7098" width="9.140625" style="3"/>
    <col min="7099" max="7100" width="9.28515625" style="3" bestFit="1" customWidth="1"/>
    <col min="7101" max="7101" width="12.85546875" style="3" bestFit="1" customWidth="1"/>
    <col min="7102" max="7103" width="9.140625" style="3"/>
    <col min="7104" max="7105" width="9.28515625" style="3" bestFit="1" customWidth="1"/>
    <col min="7106" max="7106" width="9.140625" style="3"/>
    <col min="7107" max="7108" width="9.28515625" style="3" bestFit="1" customWidth="1"/>
    <col min="7109" max="7109" width="12.85546875" style="3" bestFit="1" customWidth="1"/>
    <col min="7110" max="7111" width="9.140625" style="3"/>
    <col min="7112" max="7113" width="9.28515625" style="3" bestFit="1" customWidth="1"/>
    <col min="7114" max="7114" width="9.140625" style="3"/>
    <col min="7115" max="7116" width="9.28515625" style="3" bestFit="1" customWidth="1"/>
    <col min="7117" max="7117" width="12.85546875" style="3" bestFit="1" customWidth="1"/>
    <col min="7118" max="7119" width="9.140625" style="3"/>
    <col min="7120" max="7121" width="9.28515625" style="3" bestFit="1" customWidth="1"/>
    <col min="7122" max="7122" width="9.140625" style="3"/>
    <col min="7123" max="7124" width="9.28515625" style="3" bestFit="1" customWidth="1"/>
    <col min="7125" max="7125" width="12.85546875" style="3" bestFit="1" customWidth="1"/>
    <col min="7126" max="7127" width="9.140625" style="3"/>
    <col min="7128" max="7129" width="9.28515625" style="3" bestFit="1" customWidth="1"/>
    <col min="7130" max="7130" width="9.140625" style="3"/>
    <col min="7131" max="7132" width="9.28515625" style="3" bestFit="1" customWidth="1"/>
    <col min="7133" max="7133" width="12.85546875" style="3" bestFit="1" customWidth="1"/>
    <col min="7134" max="7135" width="9.140625" style="3"/>
    <col min="7136" max="7137" width="9.28515625" style="3" bestFit="1" customWidth="1"/>
    <col min="7138" max="7138" width="9.140625" style="3"/>
    <col min="7139" max="7140" width="9.28515625" style="3" bestFit="1" customWidth="1"/>
    <col min="7141" max="7141" width="12.85546875" style="3" bestFit="1" customWidth="1"/>
    <col min="7142" max="7143" width="9.140625" style="3"/>
    <col min="7144" max="7145" width="9.28515625" style="3" bestFit="1" customWidth="1"/>
    <col min="7146" max="7146" width="9.140625" style="3"/>
    <col min="7147" max="7148" width="9.28515625" style="3" bestFit="1" customWidth="1"/>
    <col min="7149" max="7149" width="12.85546875" style="3" bestFit="1" customWidth="1"/>
    <col min="7150" max="7151" width="9.140625" style="3"/>
    <col min="7152" max="7153" width="9.28515625" style="3" bestFit="1" customWidth="1"/>
    <col min="7154" max="7154" width="9.140625" style="3"/>
    <col min="7155" max="7156" width="9.28515625" style="3" bestFit="1" customWidth="1"/>
    <col min="7157" max="7157" width="12.85546875" style="3" bestFit="1" customWidth="1"/>
    <col min="7158" max="7159" width="9.140625" style="3"/>
    <col min="7160" max="7161" width="9.28515625" style="3" bestFit="1" customWidth="1"/>
    <col min="7162" max="7162" width="9.140625" style="3"/>
    <col min="7163" max="7164" width="9.28515625" style="3" bestFit="1" customWidth="1"/>
    <col min="7165" max="7165" width="12.85546875" style="3" bestFit="1" customWidth="1"/>
    <col min="7166" max="7167" width="9.140625" style="3"/>
    <col min="7168" max="7169" width="9.28515625" style="3" bestFit="1" customWidth="1"/>
    <col min="7170" max="7170" width="9.140625" style="3"/>
    <col min="7171" max="7172" width="9.28515625" style="3" bestFit="1" customWidth="1"/>
    <col min="7173" max="7173" width="12.85546875" style="3" bestFit="1" customWidth="1"/>
    <col min="7174" max="7175" width="9.140625" style="3"/>
    <col min="7176" max="7177" width="9.28515625" style="3" bestFit="1" customWidth="1"/>
    <col min="7178" max="7178" width="9.140625" style="3"/>
    <col min="7179" max="7180" width="9.28515625" style="3" bestFit="1" customWidth="1"/>
    <col min="7181" max="7181" width="12.85546875" style="3" bestFit="1" customWidth="1"/>
    <col min="7182" max="7183" width="9.140625" style="3"/>
    <col min="7184" max="7185" width="9.28515625" style="3" bestFit="1" customWidth="1"/>
    <col min="7186" max="7186" width="9.140625" style="3"/>
    <col min="7187" max="7188" width="9.28515625" style="3" bestFit="1" customWidth="1"/>
    <col min="7189" max="7189" width="12.85546875" style="3" bestFit="1" customWidth="1"/>
    <col min="7190" max="7191" width="9.140625" style="3"/>
    <col min="7192" max="7193" width="9.28515625" style="3" bestFit="1" customWidth="1"/>
    <col min="7194" max="7194" width="9.140625" style="3"/>
    <col min="7195" max="7196" width="9.28515625" style="3" bestFit="1" customWidth="1"/>
    <col min="7197" max="7197" width="12.85546875" style="3" bestFit="1" customWidth="1"/>
    <col min="7198" max="7199" width="9.140625" style="3"/>
    <col min="7200" max="7201" width="9.28515625" style="3" bestFit="1" customWidth="1"/>
    <col min="7202" max="7202" width="9.140625" style="3"/>
    <col min="7203" max="7204" width="9.28515625" style="3" bestFit="1" customWidth="1"/>
    <col min="7205" max="7205" width="12.85546875" style="3" bestFit="1" customWidth="1"/>
    <col min="7206" max="7207" width="9.140625" style="3"/>
    <col min="7208" max="7209" width="9.28515625" style="3" bestFit="1" customWidth="1"/>
    <col min="7210" max="7210" width="9.140625" style="3"/>
    <col min="7211" max="7212" width="9.28515625" style="3" bestFit="1" customWidth="1"/>
    <col min="7213" max="7213" width="12.85546875" style="3" bestFit="1" customWidth="1"/>
    <col min="7214" max="7215" width="9.140625" style="3"/>
    <col min="7216" max="7217" width="9.28515625" style="3" bestFit="1" customWidth="1"/>
    <col min="7218" max="7218" width="9.140625" style="3"/>
    <col min="7219" max="7220" width="9.28515625" style="3" bestFit="1" customWidth="1"/>
    <col min="7221" max="7221" width="12.85546875" style="3" bestFit="1" customWidth="1"/>
    <col min="7222" max="7223" width="9.140625" style="3"/>
    <col min="7224" max="7225" width="9.28515625" style="3" bestFit="1" customWidth="1"/>
    <col min="7226" max="7226" width="9.140625" style="3"/>
    <col min="7227" max="7228" width="9.28515625" style="3" bestFit="1" customWidth="1"/>
    <col min="7229" max="7229" width="12.85546875" style="3" bestFit="1" customWidth="1"/>
    <col min="7230" max="7231" width="9.140625" style="3"/>
    <col min="7232" max="7233" width="9.28515625" style="3" bestFit="1" customWidth="1"/>
    <col min="7234" max="7234" width="9.140625" style="3"/>
    <col min="7235" max="7236" width="9.28515625" style="3" bestFit="1" customWidth="1"/>
    <col min="7237" max="7237" width="12.85546875" style="3" bestFit="1" customWidth="1"/>
    <col min="7238" max="7239" width="9.140625" style="3"/>
    <col min="7240" max="7241" width="9.28515625" style="3" bestFit="1" customWidth="1"/>
    <col min="7242" max="7242" width="9.140625" style="3"/>
    <col min="7243" max="7244" width="9.28515625" style="3" bestFit="1" customWidth="1"/>
    <col min="7245" max="7245" width="12.85546875" style="3" bestFit="1" customWidth="1"/>
    <col min="7246" max="7247" width="9.140625" style="3"/>
    <col min="7248" max="7249" width="9.28515625" style="3" bestFit="1" customWidth="1"/>
    <col min="7250" max="7250" width="9.140625" style="3"/>
    <col min="7251" max="7252" width="9.28515625" style="3" bestFit="1" customWidth="1"/>
    <col min="7253" max="7253" width="12.85546875" style="3" bestFit="1" customWidth="1"/>
    <col min="7254" max="7255" width="9.140625" style="3"/>
    <col min="7256" max="7257" width="9.28515625" style="3" bestFit="1" customWidth="1"/>
    <col min="7258" max="7258" width="9.140625" style="3"/>
    <col min="7259" max="7260" width="9.28515625" style="3" bestFit="1" customWidth="1"/>
    <col min="7261" max="7261" width="12.85546875" style="3" bestFit="1" customWidth="1"/>
    <col min="7262" max="7263" width="9.140625" style="3"/>
    <col min="7264" max="7265" width="9.28515625" style="3" bestFit="1" customWidth="1"/>
    <col min="7266" max="7266" width="9.140625" style="3"/>
    <col min="7267" max="7268" width="9.28515625" style="3" bestFit="1" customWidth="1"/>
    <col min="7269" max="7269" width="12.85546875" style="3" bestFit="1" customWidth="1"/>
    <col min="7270" max="7271" width="9.140625" style="3"/>
    <col min="7272" max="7273" width="9.28515625" style="3" bestFit="1" customWidth="1"/>
    <col min="7274" max="7274" width="9.140625" style="3"/>
    <col min="7275" max="7276" width="9.28515625" style="3" bestFit="1" customWidth="1"/>
    <col min="7277" max="7277" width="12.85546875" style="3" bestFit="1" customWidth="1"/>
    <col min="7278" max="7279" width="9.140625" style="3"/>
    <col min="7280" max="7281" width="9.28515625" style="3" bestFit="1" customWidth="1"/>
    <col min="7282" max="7282" width="9.140625" style="3"/>
    <col min="7283" max="7284" width="9.28515625" style="3" bestFit="1" customWidth="1"/>
    <col min="7285" max="7285" width="12.85546875" style="3" bestFit="1" customWidth="1"/>
    <col min="7286" max="7287" width="9.140625" style="3"/>
    <col min="7288" max="7289" width="9.28515625" style="3" bestFit="1" customWidth="1"/>
    <col min="7290" max="7290" width="9.140625" style="3"/>
    <col min="7291" max="7292" width="9.28515625" style="3" bestFit="1" customWidth="1"/>
    <col min="7293" max="7293" width="12.85546875" style="3" bestFit="1" customWidth="1"/>
    <col min="7294" max="7295" width="9.140625" style="3"/>
    <col min="7296" max="7297" width="9.28515625" style="3" bestFit="1" customWidth="1"/>
    <col min="7298" max="7298" width="9.140625" style="3"/>
    <col min="7299" max="7300" width="9.28515625" style="3" bestFit="1" customWidth="1"/>
    <col min="7301" max="7301" width="12.85546875" style="3" bestFit="1" customWidth="1"/>
    <col min="7302" max="7303" width="9.140625" style="3"/>
    <col min="7304" max="7305" width="9.28515625" style="3" bestFit="1" customWidth="1"/>
    <col min="7306" max="7306" width="9.140625" style="3"/>
    <col min="7307" max="7308" width="9.28515625" style="3" bestFit="1" customWidth="1"/>
    <col min="7309" max="7309" width="12.85546875" style="3" bestFit="1" customWidth="1"/>
    <col min="7310" max="7311" width="9.140625" style="3"/>
    <col min="7312" max="7313" width="9.28515625" style="3" bestFit="1" customWidth="1"/>
    <col min="7314" max="7314" width="9.140625" style="3"/>
    <col min="7315" max="7316" width="9.28515625" style="3" bestFit="1" customWidth="1"/>
    <col min="7317" max="7317" width="12.85546875" style="3" bestFit="1" customWidth="1"/>
    <col min="7318" max="7319" width="9.140625" style="3"/>
    <col min="7320" max="7321" width="9.28515625" style="3" bestFit="1" customWidth="1"/>
    <col min="7322" max="7322" width="9.140625" style="3"/>
    <col min="7323" max="7324" width="9.28515625" style="3" bestFit="1" customWidth="1"/>
    <col min="7325" max="7325" width="12.85546875" style="3" bestFit="1" customWidth="1"/>
    <col min="7326" max="7327" width="9.140625" style="3"/>
    <col min="7328" max="7329" width="9.28515625" style="3" bestFit="1" customWidth="1"/>
    <col min="7330" max="7330" width="9.140625" style="3"/>
    <col min="7331" max="7332" width="9.28515625" style="3" bestFit="1" customWidth="1"/>
    <col min="7333" max="7333" width="12.85546875" style="3" bestFit="1" customWidth="1"/>
    <col min="7334" max="7335" width="9.140625" style="3"/>
    <col min="7336" max="7337" width="9.28515625" style="3" bestFit="1" customWidth="1"/>
    <col min="7338" max="7338" width="9.140625" style="3"/>
    <col min="7339" max="7340" width="9.28515625" style="3" bestFit="1" customWidth="1"/>
    <col min="7341" max="7341" width="12.85546875" style="3" bestFit="1" customWidth="1"/>
    <col min="7342" max="7343" width="9.140625" style="3"/>
    <col min="7344" max="7345" width="9.28515625" style="3" bestFit="1" customWidth="1"/>
    <col min="7346" max="7346" width="9.140625" style="3"/>
    <col min="7347" max="7348" width="9.28515625" style="3" bestFit="1" customWidth="1"/>
    <col min="7349" max="7349" width="12.85546875" style="3" bestFit="1" customWidth="1"/>
    <col min="7350" max="7351" width="9.140625" style="3"/>
    <col min="7352" max="7353" width="9.28515625" style="3" bestFit="1" customWidth="1"/>
    <col min="7354" max="7354" width="9.140625" style="3"/>
    <col min="7355" max="7356" width="9.28515625" style="3" bestFit="1" customWidth="1"/>
    <col min="7357" max="7357" width="12.85546875" style="3" bestFit="1" customWidth="1"/>
    <col min="7358" max="7359" width="9.140625" style="3"/>
    <col min="7360" max="7361" width="9.28515625" style="3" bestFit="1" customWidth="1"/>
    <col min="7362" max="7362" width="9.140625" style="3"/>
    <col min="7363" max="7364" width="9.28515625" style="3" bestFit="1" customWidth="1"/>
    <col min="7365" max="7365" width="12.85546875" style="3" bestFit="1" customWidth="1"/>
    <col min="7366" max="7367" width="9.140625" style="3"/>
    <col min="7368" max="7369" width="9.28515625" style="3" bestFit="1" customWidth="1"/>
    <col min="7370" max="7370" width="9.140625" style="3"/>
    <col min="7371" max="7372" width="9.28515625" style="3" bestFit="1" customWidth="1"/>
    <col min="7373" max="7373" width="12.85546875" style="3" bestFit="1" customWidth="1"/>
    <col min="7374" max="7375" width="9.140625" style="3"/>
    <col min="7376" max="7377" width="9.28515625" style="3" bestFit="1" customWidth="1"/>
    <col min="7378" max="7378" width="9.140625" style="3"/>
    <col min="7379" max="7380" width="9.28515625" style="3" bestFit="1" customWidth="1"/>
    <col min="7381" max="7381" width="12.85546875" style="3" bestFit="1" customWidth="1"/>
    <col min="7382" max="7383" width="9.140625" style="3"/>
    <col min="7384" max="7385" width="9.28515625" style="3" bestFit="1" customWidth="1"/>
    <col min="7386" max="7386" width="9.140625" style="3"/>
    <col min="7387" max="7388" width="9.28515625" style="3" bestFit="1" customWidth="1"/>
    <col min="7389" max="7389" width="12.85546875" style="3" bestFit="1" customWidth="1"/>
    <col min="7390" max="7391" width="9.140625" style="3"/>
    <col min="7392" max="7393" width="9.28515625" style="3" bestFit="1" customWidth="1"/>
    <col min="7394" max="7394" width="9.140625" style="3"/>
    <col min="7395" max="7396" width="9.28515625" style="3" bestFit="1" customWidth="1"/>
    <col min="7397" max="7397" width="12.85546875" style="3" bestFit="1" customWidth="1"/>
    <col min="7398" max="7399" width="9.140625" style="3"/>
    <col min="7400" max="7401" width="9.28515625" style="3" bestFit="1" customWidth="1"/>
    <col min="7402" max="7402" width="9.140625" style="3"/>
    <col min="7403" max="7404" width="9.28515625" style="3" bestFit="1" customWidth="1"/>
    <col min="7405" max="7405" width="12.85546875" style="3" bestFit="1" customWidth="1"/>
    <col min="7406" max="7407" width="9.140625" style="3"/>
    <col min="7408" max="7409" width="9.28515625" style="3" bestFit="1" customWidth="1"/>
    <col min="7410" max="7410" width="9.140625" style="3"/>
    <col min="7411" max="7412" width="9.28515625" style="3" bestFit="1" customWidth="1"/>
    <col min="7413" max="7413" width="12.85546875" style="3" bestFit="1" customWidth="1"/>
    <col min="7414" max="7415" width="9.140625" style="3"/>
    <col min="7416" max="7417" width="9.28515625" style="3" bestFit="1" customWidth="1"/>
    <col min="7418" max="7418" width="9.140625" style="3"/>
    <col min="7419" max="7420" width="9.28515625" style="3" bestFit="1" customWidth="1"/>
    <col min="7421" max="7421" width="12.85546875" style="3" bestFit="1" customWidth="1"/>
    <col min="7422" max="7423" width="9.140625" style="3"/>
    <col min="7424" max="7425" width="9.28515625" style="3" bestFit="1" customWidth="1"/>
    <col min="7426" max="7426" width="9.140625" style="3"/>
    <col min="7427" max="7428" width="9.28515625" style="3" bestFit="1" customWidth="1"/>
    <col min="7429" max="7429" width="12.85546875" style="3" bestFit="1" customWidth="1"/>
    <col min="7430" max="7431" width="9.140625" style="3"/>
    <col min="7432" max="7433" width="9.28515625" style="3" bestFit="1" customWidth="1"/>
    <col min="7434" max="7434" width="9.140625" style="3"/>
    <col min="7435" max="7436" width="9.28515625" style="3" bestFit="1" customWidth="1"/>
    <col min="7437" max="7437" width="12.85546875" style="3" bestFit="1" customWidth="1"/>
    <col min="7438" max="7439" width="9.140625" style="3"/>
    <col min="7440" max="7441" width="9.28515625" style="3" bestFit="1" customWidth="1"/>
    <col min="7442" max="7442" width="9.140625" style="3"/>
    <col min="7443" max="7444" width="9.28515625" style="3" bestFit="1" customWidth="1"/>
    <col min="7445" max="7445" width="12.85546875" style="3" bestFit="1" customWidth="1"/>
    <col min="7446" max="7447" width="9.140625" style="3"/>
    <col min="7448" max="7449" width="9.28515625" style="3" bestFit="1" customWidth="1"/>
    <col min="7450" max="7450" width="9.140625" style="3"/>
    <col min="7451" max="7452" width="9.28515625" style="3" bestFit="1" customWidth="1"/>
    <col min="7453" max="7453" width="12.85546875" style="3" bestFit="1" customWidth="1"/>
    <col min="7454" max="7455" width="9.140625" style="3"/>
    <col min="7456" max="7457" width="9.28515625" style="3" bestFit="1" customWidth="1"/>
    <col min="7458" max="7458" width="9.140625" style="3"/>
    <col min="7459" max="7460" width="9.28515625" style="3" bestFit="1" customWidth="1"/>
    <col min="7461" max="7461" width="12.85546875" style="3" bestFit="1" customWidth="1"/>
    <col min="7462" max="7463" width="9.140625" style="3"/>
    <col min="7464" max="7465" width="9.28515625" style="3" bestFit="1" customWidth="1"/>
    <col min="7466" max="7466" width="9.140625" style="3"/>
    <col min="7467" max="7468" width="9.28515625" style="3" bestFit="1" customWidth="1"/>
    <col min="7469" max="7469" width="12.85546875" style="3" bestFit="1" customWidth="1"/>
    <col min="7470" max="7471" width="9.140625" style="3"/>
    <col min="7472" max="7473" width="9.28515625" style="3" bestFit="1" customWidth="1"/>
    <col min="7474" max="7474" width="9.140625" style="3"/>
    <col min="7475" max="7476" width="9.28515625" style="3" bestFit="1" customWidth="1"/>
    <col min="7477" max="7477" width="12.85546875" style="3" bestFit="1" customWidth="1"/>
    <col min="7478" max="7479" width="9.140625" style="3"/>
    <col min="7480" max="7481" width="9.28515625" style="3" bestFit="1" customWidth="1"/>
    <col min="7482" max="7482" width="9.140625" style="3"/>
    <col min="7483" max="7484" width="9.28515625" style="3" bestFit="1" customWidth="1"/>
    <col min="7485" max="7485" width="12.85546875" style="3" bestFit="1" customWidth="1"/>
    <col min="7486" max="7487" width="9.140625" style="3"/>
    <col min="7488" max="7489" width="9.28515625" style="3" bestFit="1" customWidth="1"/>
    <col min="7490" max="7490" width="9.140625" style="3"/>
    <col min="7491" max="7492" width="9.28515625" style="3" bestFit="1" customWidth="1"/>
    <col min="7493" max="7493" width="12.85546875" style="3" bestFit="1" customWidth="1"/>
    <col min="7494" max="7495" width="9.140625" style="3"/>
    <col min="7496" max="7497" width="9.28515625" style="3" bestFit="1" customWidth="1"/>
    <col min="7498" max="7498" width="9.140625" style="3"/>
    <col min="7499" max="7500" width="9.28515625" style="3" bestFit="1" customWidth="1"/>
    <col min="7501" max="7501" width="12.85546875" style="3" bestFit="1" customWidth="1"/>
    <col min="7502" max="7503" width="9.140625" style="3"/>
    <col min="7504" max="7505" width="9.28515625" style="3" bestFit="1" customWidth="1"/>
    <col min="7506" max="7506" width="9.140625" style="3"/>
    <col min="7507" max="7508" width="9.28515625" style="3" bestFit="1" customWidth="1"/>
    <col min="7509" max="7509" width="12.85546875" style="3" bestFit="1" customWidth="1"/>
    <col min="7510" max="7511" width="9.140625" style="3"/>
    <col min="7512" max="7513" width="9.28515625" style="3" bestFit="1" customWidth="1"/>
    <col min="7514" max="7514" width="9.140625" style="3"/>
    <col min="7515" max="7516" width="9.28515625" style="3" bestFit="1" customWidth="1"/>
    <col min="7517" max="7517" width="12.85546875" style="3" bestFit="1" customWidth="1"/>
    <col min="7518" max="7519" width="9.140625" style="3"/>
    <col min="7520" max="7521" width="9.28515625" style="3" bestFit="1" customWidth="1"/>
    <col min="7522" max="7522" width="9.140625" style="3"/>
    <col min="7523" max="7524" width="9.28515625" style="3" bestFit="1" customWidth="1"/>
    <col min="7525" max="7525" width="12.85546875" style="3" bestFit="1" customWidth="1"/>
    <col min="7526" max="7527" width="9.140625" style="3"/>
    <col min="7528" max="7529" width="9.28515625" style="3" bestFit="1" customWidth="1"/>
    <col min="7530" max="7530" width="9.140625" style="3"/>
    <col min="7531" max="7532" width="9.28515625" style="3" bestFit="1" customWidth="1"/>
    <col min="7533" max="7533" width="12.85546875" style="3" bestFit="1" customWidth="1"/>
    <col min="7534" max="7535" width="9.140625" style="3"/>
    <col min="7536" max="7537" width="9.28515625" style="3" bestFit="1" customWidth="1"/>
    <col min="7538" max="7538" width="9.140625" style="3"/>
    <col min="7539" max="7540" width="9.28515625" style="3" bestFit="1" customWidth="1"/>
    <col min="7541" max="7541" width="12.85546875" style="3" bestFit="1" customWidth="1"/>
    <col min="7542" max="7543" width="9.140625" style="3"/>
    <col min="7544" max="7545" width="9.28515625" style="3" bestFit="1" customWidth="1"/>
    <col min="7546" max="7546" width="9.140625" style="3"/>
    <col min="7547" max="7548" width="9.28515625" style="3" bestFit="1" customWidth="1"/>
    <col min="7549" max="7549" width="12.85546875" style="3" bestFit="1" customWidth="1"/>
    <col min="7550" max="7551" width="9.140625" style="3"/>
    <col min="7552" max="7553" width="9.28515625" style="3" bestFit="1" customWidth="1"/>
    <col min="7554" max="7554" width="9.140625" style="3"/>
    <col min="7555" max="7556" width="9.28515625" style="3" bestFit="1" customWidth="1"/>
    <col min="7557" max="7557" width="12.85546875" style="3" bestFit="1" customWidth="1"/>
    <col min="7558" max="7559" width="9.140625" style="3"/>
    <col min="7560" max="7561" width="9.28515625" style="3" bestFit="1" customWidth="1"/>
    <col min="7562" max="7562" width="9.140625" style="3"/>
    <col min="7563" max="7564" width="9.28515625" style="3" bestFit="1" customWidth="1"/>
    <col min="7565" max="7565" width="12.85546875" style="3" bestFit="1" customWidth="1"/>
    <col min="7566" max="7567" width="9.140625" style="3"/>
    <col min="7568" max="7569" width="9.28515625" style="3" bestFit="1" customWidth="1"/>
    <col min="7570" max="7570" width="9.140625" style="3"/>
    <col min="7571" max="7572" width="9.28515625" style="3" bestFit="1" customWidth="1"/>
    <col min="7573" max="7573" width="12.85546875" style="3" bestFit="1" customWidth="1"/>
    <col min="7574" max="7575" width="9.140625" style="3"/>
    <col min="7576" max="7577" width="9.28515625" style="3" bestFit="1" customWidth="1"/>
    <col min="7578" max="7578" width="9.140625" style="3"/>
    <col min="7579" max="7580" width="9.28515625" style="3" bestFit="1" customWidth="1"/>
    <col min="7581" max="7581" width="12.85546875" style="3" bestFit="1" customWidth="1"/>
    <col min="7582" max="7583" width="9.140625" style="3"/>
    <col min="7584" max="7585" width="9.28515625" style="3" bestFit="1" customWidth="1"/>
    <col min="7586" max="7586" width="9.140625" style="3"/>
    <col min="7587" max="7588" width="9.28515625" style="3" bestFit="1" customWidth="1"/>
    <col min="7589" max="7589" width="12.85546875" style="3" bestFit="1" customWidth="1"/>
    <col min="7590" max="7591" width="9.140625" style="3"/>
    <col min="7592" max="7593" width="9.28515625" style="3" bestFit="1" customWidth="1"/>
    <col min="7594" max="7594" width="9.140625" style="3"/>
    <col min="7595" max="7596" width="9.28515625" style="3" bestFit="1" customWidth="1"/>
    <col min="7597" max="7597" width="12.85546875" style="3" bestFit="1" customWidth="1"/>
    <col min="7598" max="7599" width="9.140625" style="3"/>
    <col min="7600" max="7601" width="9.28515625" style="3" bestFit="1" customWidth="1"/>
    <col min="7602" max="7602" width="9.140625" style="3"/>
    <col min="7603" max="7604" width="9.28515625" style="3" bestFit="1" customWidth="1"/>
    <col min="7605" max="7605" width="12.85546875" style="3" bestFit="1" customWidth="1"/>
    <col min="7606" max="7607" width="9.140625" style="3"/>
    <col min="7608" max="7609" width="9.28515625" style="3" bestFit="1" customWidth="1"/>
    <col min="7610" max="7610" width="9.140625" style="3"/>
    <col min="7611" max="7612" width="9.28515625" style="3" bestFit="1" customWidth="1"/>
    <col min="7613" max="7613" width="12.85546875" style="3" bestFit="1" customWidth="1"/>
    <col min="7614" max="7615" width="9.140625" style="3"/>
    <col min="7616" max="7617" width="9.28515625" style="3" bestFit="1" customWidth="1"/>
    <col min="7618" max="7618" width="9.140625" style="3"/>
    <col min="7619" max="7620" width="9.28515625" style="3" bestFit="1" customWidth="1"/>
    <col min="7621" max="7621" width="12.85546875" style="3" bestFit="1" customWidth="1"/>
    <col min="7622" max="7623" width="9.140625" style="3"/>
    <col min="7624" max="7625" width="9.28515625" style="3" bestFit="1" customWidth="1"/>
    <col min="7626" max="7626" width="9.140625" style="3"/>
    <col min="7627" max="7628" width="9.28515625" style="3" bestFit="1" customWidth="1"/>
    <col min="7629" max="7629" width="12.85546875" style="3" bestFit="1" customWidth="1"/>
    <col min="7630" max="7631" width="9.140625" style="3"/>
    <col min="7632" max="7633" width="9.28515625" style="3" bestFit="1" customWidth="1"/>
    <col min="7634" max="7634" width="9.140625" style="3"/>
    <col min="7635" max="7636" width="9.28515625" style="3" bestFit="1" customWidth="1"/>
    <col min="7637" max="7637" width="12.85546875" style="3" bestFit="1" customWidth="1"/>
    <col min="7638" max="7639" width="9.140625" style="3"/>
    <col min="7640" max="7641" width="9.28515625" style="3" bestFit="1" customWidth="1"/>
    <col min="7642" max="7642" width="9.140625" style="3"/>
    <col min="7643" max="7644" width="9.28515625" style="3" bestFit="1" customWidth="1"/>
    <col min="7645" max="7645" width="12.85546875" style="3" bestFit="1" customWidth="1"/>
    <col min="7646" max="7647" width="9.140625" style="3"/>
    <col min="7648" max="7649" width="9.28515625" style="3" bestFit="1" customWidth="1"/>
    <col min="7650" max="7650" width="9.140625" style="3"/>
    <col min="7651" max="7652" width="9.28515625" style="3" bestFit="1" customWidth="1"/>
    <col min="7653" max="7653" width="12.85546875" style="3" bestFit="1" customWidth="1"/>
    <col min="7654" max="7655" width="9.140625" style="3"/>
    <col min="7656" max="7657" width="9.28515625" style="3" bestFit="1" customWidth="1"/>
    <col min="7658" max="7658" width="9.140625" style="3"/>
    <col min="7659" max="7660" width="9.28515625" style="3" bestFit="1" customWidth="1"/>
    <col min="7661" max="7661" width="12.85546875" style="3" bestFit="1" customWidth="1"/>
    <col min="7662" max="7663" width="9.140625" style="3"/>
    <col min="7664" max="7665" width="9.28515625" style="3" bestFit="1" customWidth="1"/>
    <col min="7666" max="7666" width="9.140625" style="3"/>
    <col min="7667" max="7668" width="9.28515625" style="3" bestFit="1" customWidth="1"/>
    <col min="7669" max="7669" width="12.85546875" style="3" bestFit="1" customWidth="1"/>
    <col min="7670" max="7671" width="9.140625" style="3"/>
    <col min="7672" max="7673" width="9.28515625" style="3" bestFit="1" customWidth="1"/>
    <col min="7674" max="7674" width="9.140625" style="3"/>
    <col min="7675" max="7676" width="9.28515625" style="3" bestFit="1" customWidth="1"/>
    <col min="7677" max="7677" width="12.85546875" style="3" bestFit="1" customWidth="1"/>
    <col min="7678" max="7679" width="9.140625" style="3"/>
    <col min="7680" max="7681" width="9.28515625" style="3" bestFit="1" customWidth="1"/>
    <col min="7682" max="7682" width="9.140625" style="3"/>
    <col min="7683" max="7684" width="9.28515625" style="3" bestFit="1" customWidth="1"/>
    <col min="7685" max="7685" width="12.85546875" style="3" bestFit="1" customWidth="1"/>
    <col min="7686" max="7687" width="9.140625" style="3"/>
    <col min="7688" max="7689" width="9.28515625" style="3" bestFit="1" customWidth="1"/>
    <col min="7690" max="7690" width="9.140625" style="3"/>
    <col min="7691" max="7692" width="9.28515625" style="3" bestFit="1" customWidth="1"/>
    <col min="7693" max="7693" width="12.85546875" style="3" bestFit="1" customWidth="1"/>
    <col min="7694" max="7695" width="9.140625" style="3"/>
    <col min="7696" max="7697" width="9.28515625" style="3" bestFit="1" customWidth="1"/>
    <col min="7698" max="7698" width="9.140625" style="3"/>
    <col min="7699" max="7700" width="9.28515625" style="3" bestFit="1" customWidth="1"/>
    <col min="7701" max="7701" width="12.85546875" style="3" bestFit="1" customWidth="1"/>
    <col min="7702" max="7703" width="9.140625" style="3"/>
    <col min="7704" max="7705" width="9.28515625" style="3" bestFit="1" customWidth="1"/>
    <col min="7706" max="7706" width="9.140625" style="3"/>
    <col min="7707" max="7708" width="9.28515625" style="3" bestFit="1" customWidth="1"/>
    <col min="7709" max="7709" width="12.85546875" style="3" bestFit="1" customWidth="1"/>
    <col min="7710" max="7711" width="9.140625" style="3"/>
    <col min="7712" max="7713" width="9.28515625" style="3" bestFit="1" customWidth="1"/>
    <col min="7714" max="7714" width="9.140625" style="3"/>
    <col min="7715" max="7716" width="9.28515625" style="3" bestFit="1" customWidth="1"/>
    <col min="7717" max="7717" width="12.85546875" style="3" bestFit="1" customWidth="1"/>
    <col min="7718" max="7719" width="9.140625" style="3"/>
    <col min="7720" max="7721" width="9.28515625" style="3" bestFit="1" customWidth="1"/>
    <col min="7722" max="7722" width="9.140625" style="3"/>
    <col min="7723" max="7724" width="9.28515625" style="3" bestFit="1" customWidth="1"/>
    <col min="7725" max="7725" width="12.85546875" style="3" bestFit="1" customWidth="1"/>
    <col min="7726" max="7727" width="9.140625" style="3"/>
    <col min="7728" max="7729" width="9.28515625" style="3" bestFit="1" customWidth="1"/>
    <col min="7730" max="7730" width="9.140625" style="3"/>
    <col min="7731" max="7732" width="9.28515625" style="3" bestFit="1" customWidth="1"/>
    <col min="7733" max="7733" width="12.85546875" style="3" bestFit="1" customWidth="1"/>
    <col min="7734" max="7735" width="9.140625" style="3"/>
    <col min="7736" max="7737" width="9.28515625" style="3" bestFit="1" customWidth="1"/>
    <col min="7738" max="7738" width="9.140625" style="3"/>
    <col min="7739" max="7740" width="9.28515625" style="3" bestFit="1" customWidth="1"/>
    <col min="7741" max="7741" width="12.85546875" style="3" bestFit="1" customWidth="1"/>
    <col min="7742" max="7743" width="9.140625" style="3"/>
    <col min="7744" max="7745" width="9.28515625" style="3" bestFit="1" customWidth="1"/>
    <col min="7746" max="7746" width="9.140625" style="3"/>
    <col min="7747" max="7748" width="9.28515625" style="3" bestFit="1" customWidth="1"/>
    <col min="7749" max="7749" width="12.85546875" style="3" bestFit="1" customWidth="1"/>
    <col min="7750" max="7751" width="9.140625" style="3"/>
    <col min="7752" max="7753" width="9.28515625" style="3" bestFit="1" customWidth="1"/>
    <col min="7754" max="7754" width="9.140625" style="3"/>
    <col min="7755" max="7756" width="9.28515625" style="3" bestFit="1" customWidth="1"/>
    <col min="7757" max="7757" width="12.85546875" style="3" bestFit="1" customWidth="1"/>
    <col min="7758" max="7759" width="9.140625" style="3"/>
    <col min="7760" max="7761" width="9.28515625" style="3" bestFit="1" customWidth="1"/>
    <col min="7762" max="7762" width="9.140625" style="3"/>
    <col min="7763" max="7764" width="9.28515625" style="3" bestFit="1" customWidth="1"/>
    <col min="7765" max="7765" width="12.85546875" style="3" bestFit="1" customWidth="1"/>
    <col min="7766" max="7767" width="9.140625" style="3"/>
    <col min="7768" max="7769" width="9.28515625" style="3" bestFit="1" customWidth="1"/>
    <col min="7770" max="7770" width="9.140625" style="3"/>
    <col min="7771" max="7772" width="9.28515625" style="3" bestFit="1" customWidth="1"/>
    <col min="7773" max="7773" width="12.85546875" style="3" bestFit="1" customWidth="1"/>
    <col min="7774" max="7775" width="9.140625" style="3"/>
    <col min="7776" max="7777" width="9.28515625" style="3" bestFit="1" customWidth="1"/>
    <col min="7778" max="7778" width="9.140625" style="3"/>
    <col min="7779" max="7780" width="9.28515625" style="3" bestFit="1" customWidth="1"/>
    <col min="7781" max="7781" width="12.85546875" style="3" bestFit="1" customWidth="1"/>
    <col min="7782" max="7783" width="9.140625" style="3"/>
    <col min="7784" max="7785" width="9.28515625" style="3" bestFit="1" customWidth="1"/>
    <col min="7786" max="7786" width="9.140625" style="3"/>
    <col min="7787" max="7788" width="9.28515625" style="3" bestFit="1" customWidth="1"/>
    <col min="7789" max="7789" width="12.85546875" style="3" bestFit="1" customWidth="1"/>
    <col min="7790" max="7791" width="9.140625" style="3"/>
    <col min="7792" max="7793" width="9.28515625" style="3" bestFit="1" customWidth="1"/>
    <col min="7794" max="7794" width="9.140625" style="3"/>
    <col min="7795" max="7796" width="9.28515625" style="3" bestFit="1" customWidth="1"/>
    <col min="7797" max="7797" width="12.85546875" style="3" bestFit="1" customWidth="1"/>
    <col min="7798" max="7799" width="9.140625" style="3"/>
    <col min="7800" max="7801" width="9.28515625" style="3" bestFit="1" customWidth="1"/>
    <col min="7802" max="7802" width="9.140625" style="3"/>
    <col min="7803" max="7804" width="9.28515625" style="3" bestFit="1" customWidth="1"/>
    <col min="7805" max="7805" width="12.85546875" style="3" bestFit="1" customWidth="1"/>
    <col min="7806" max="7807" width="9.140625" style="3"/>
    <col min="7808" max="7809" width="9.28515625" style="3" bestFit="1" customWidth="1"/>
    <col min="7810" max="7810" width="9.140625" style="3"/>
    <col min="7811" max="7812" width="9.28515625" style="3" bestFit="1" customWidth="1"/>
    <col min="7813" max="7813" width="12.85546875" style="3" bestFit="1" customWidth="1"/>
    <col min="7814" max="7815" width="9.140625" style="3"/>
    <col min="7816" max="7817" width="9.28515625" style="3" bestFit="1" customWidth="1"/>
    <col min="7818" max="7818" width="9.140625" style="3"/>
    <col min="7819" max="7820" width="9.28515625" style="3" bestFit="1" customWidth="1"/>
    <col min="7821" max="7821" width="12.85546875" style="3" bestFit="1" customWidth="1"/>
    <col min="7822" max="7823" width="9.140625" style="3"/>
    <col min="7824" max="7825" width="9.28515625" style="3" bestFit="1" customWidth="1"/>
    <col min="7826" max="7826" width="9.140625" style="3"/>
    <col min="7827" max="7828" width="9.28515625" style="3" bestFit="1" customWidth="1"/>
    <col min="7829" max="7829" width="12.85546875" style="3" bestFit="1" customWidth="1"/>
    <col min="7830" max="7831" width="9.140625" style="3"/>
    <col min="7832" max="7833" width="9.28515625" style="3" bestFit="1" customWidth="1"/>
    <col min="7834" max="7834" width="9.140625" style="3"/>
    <col min="7835" max="7836" width="9.28515625" style="3" bestFit="1" customWidth="1"/>
    <col min="7837" max="7837" width="12.85546875" style="3" bestFit="1" customWidth="1"/>
    <col min="7838" max="7839" width="9.140625" style="3"/>
    <col min="7840" max="7841" width="9.28515625" style="3" bestFit="1" customWidth="1"/>
    <col min="7842" max="7842" width="9.140625" style="3"/>
    <col min="7843" max="7844" width="9.28515625" style="3" bestFit="1" customWidth="1"/>
    <col min="7845" max="7845" width="12.85546875" style="3" bestFit="1" customWidth="1"/>
    <col min="7846" max="7847" width="9.140625" style="3"/>
    <col min="7848" max="7849" width="9.28515625" style="3" bestFit="1" customWidth="1"/>
    <col min="7850" max="7850" width="9.140625" style="3"/>
    <col min="7851" max="7852" width="9.28515625" style="3" bestFit="1" customWidth="1"/>
    <col min="7853" max="7853" width="12.85546875" style="3" bestFit="1" customWidth="1"/>
    <col min="7854" max="7855" width="9.140625" style="3"/>
    <col min="7856" max="7857" width="9.28515625" style="3" bestFit="1" customWidth="1"/>
    <col min="7858" max="7858" width="9.140625" style="3"/>
    <col min="7859" max="7860" width="9.28515625" style="3" bestFit="1" customWidth="1"/>
    <col min="7861" max="7861" width="12.85546875" style="3" bestFit="1" customWidth="1"/>
    <col min="7862" max="7863" width="9.140625" style="3"/>
    <col min="7864" max="7865" width="9.28515625" style="3" bestFit="1" customWidth="1"/>
    <col min="7866" max="7866" width="9.140625" style="3"/>
    <col min="7867" max="7868" width="9.28515625" style="3" bestFit="1" customWidth="1"/>
    <col min="7869" max="7869" width="12.85546875" style="3" bestFit="1" customWidth="1"/>
    <col min="7870" max="7871" width="9.140625" style="3"/>
    <col min="7872" max="7873" width="9.28515625" style="3" bestFit="1" customWidth="1"/>
    <col min="7874" max="7874" width="9.140625" style="3"/>
    <col min="7875" max="7876" width="9.28515625" style="3" bestFit="1" customWidth="1"/>
    <col min="7877" max="7877" width="12.85546875" style="3" bestFit="1" customWidth="1"/>
    <col min="7878" max="7879" width="9.140625" style="3"/>
    <col min="7880" max="7881" width="9.28515625" style="3" bestFit="1" customWidth="1"/>
    <col min="7882" max="7882" width="9.140625" style="3"/>
    <col min="7883" max="7884" width="9.28515625" style="3" bestFit="1" customWidth="1"/>
    <col min="7885" max="7885" width="12.85546875" style="3" bestFit="1" customWidth="1"/>
    <col min="7886" max="7887" width="9.140625" style="3"/>
    <col min="7888" max="7889" width="9.28515625" style="3" bestFit="1" customWidth="1"/>
    <col min="7890" max="7890" width="9.140625" style="3"/>
    <col min="7891" max="7892" width="9.28515625" style="3" bestFit="1" customWidth="1"/>
    <col min="7893" max="7893" width="12.85546875" style="3" bestFit="1" customWidth="1"/>
    <col min="7894" max="7895" width="9.140625" style="3"/>
    <col min="7896" max="7897" width="9.28515625" style="3" bestFit="1" customWidth="1"/>
    <col min="7898" max="7898" width="9.140625" style="3"/>
    <col min="7899" max="7900" width="9.28515625" style="3" bestFit="1" customWidth="1"/>
    <col min="7901" max="7901" width="12.85546875" style="3" bestFit="1" customWidth="1"/>
    <col min="7902" max="7903" width="9.140625" style="3"/>
    <col min="7904" max="7905" width="9.28515625" style="3" bestFit="1" customWidth="1"/>
    <col min="7906" max="7906" width="9.140625" style="3"/>
    <col min="7907" max="7908" width="9.28515625" style="3" bestFit="1" customWidth="1"/>
    <col min="7909" max="7909" width="12.85546875" style="3" bestFit="1" customWidth="1"/>
    <col min="7910" max="7911" width="9.140625" style="3"/>
    <col min="7912" max="7913" width="9.28515625" style="3" bestFit="1" customWidth="1"/>
    <col min="7914" max="7914" width="9.140625" style="3"/>
    <col min="7915" max="7916" width="9.28515625" style="3" bestFit="1" customWidth="1"/>
    <col min="7917" max="7917" width="12.85546875" style="3" bestFit="1" customWidth="1"/>
    <col min="7918" max="7919" width="9.140625" style="3"/>
    <col min="7920" max="7921" width="9.28515625" style="3" bestFit="1" customWidth="1"/>
    <col min="7922" max="7922" width="9.140625" style="3"/>
    <col min="7923" max="7924" width="9.28515625" style="3" bestFit="1" customWidth="1"/>
    <col min="7925" max="7925" width="12.85546875" style="3" bestFit="1" customWidth="1"/>
    <col min="7926" max="7927" width="9.140625" style="3"/>
    <col min="7928" max="7929" width="9.28515625" style="3" bestFit="1" customWidth="1"/>
    <col min="7930" max="7930" width="9.140625" style="3"/>
    <col min="7931" max="7932" width="9.28515625" style="3" bestFit="1" customWidth="1"/>
    <col min="7933" max="7933" width="12.85546875" style="3" bestFit="1" customWidth="1"/>
    <col min="7934" max="7935" width="9.140625" style="3"/>
    <col min="7936" max="7937" width="9.28515625" style="3" bestFit="1" customWidth="1"/>
    <col min="7938" max="7938" width="9.140625" style="3"/>
    <col min="7939" max="7940" width="9.28515625" style="3" bestFit="1" customWidth="1"/>
    <col min="7941" max="7941" width="12.85546875" style="3" bestFit="1" customWidth="1"/>
    <col min="7942" max="7943" width="9.140625" style="3"/>
    <col min="7944" max="7945" width="9.28515625" style="3" bestFit="1" customWidth="1"/>
    <col min="7946" max="7946" width="9.140625" style="3"/>
    <col min="7947" max="7948" width="9.28515625" style="3" bestFit="1" customWidth="1"/>
    <col min="7949" max="7949" width="12.85546875" style="3" bestFit="1" customWidth="1"/>
    <col min="7950" max="7951" width="9.140625" style="3"/>
    <col min="7952" max="7953" width="9.28515625" style="3" bestFit="1" customWidth="1"/>
    <col min="7954" max="7954" width="9.140625" style="3"/>
    <col min="7955" max="7956" width="9.28515625" style="3" bestFit="1" customWidth="1"/>
    <col min="7957" max="7957" width="12.85546875" style="3" bestFit="1" customWidth="1"/>
    <col min="7958" max="7959" width="9.140625" style="3"/>
    <col min="7960" max="7961" width="9.28515625" style="3" bestFit="1" customWidth="1"/>
    <col min="7962" max="7962" width="9.140625" style="3"/>
    <col min="7963" max="7964" width="9.28515625" style="3" bestFit="1" customWidth="1"/>
    <col min="7965" max="7965" width="12.85546875" style="3" bestFit="1" customWidth="1"/>
    <col min="7966" max="7967" width="9.140625" style="3"/>
    <col min="7968" max="7969" width="9.28515625" style="3" bestFit="1" customWidth="1"/>
    <col min="7970" max="7970" width="9.140625" style="3"/>
    <col min="7971" max="7972" width="9.28515625" style="3" bestFit="1" customWidth="1"/>
    <col min="7973" max="7973" width="12.85546875" style="3" bestFit="1" customWidth="1"/>
    <col min="7974" max="7975" width="9.140625" style="3"/>
    <col min="7976" max="7977" width="9.28515625" style="3" bestFit="1" customWidth="1"/>
    <col min="7978" max="7978" width="9.140625" style="3"/>
    <col min="7979" max="7980" width="9.28515625" style="3" bestFit="1" customWidth="1"/>
    <col min="7981" max="7981" width="12.85546875" style="3" bestFit="1" customWidth="1"/>
    <col min="7982" max="7983" width="9.140625" style="3"/>
    <col min="7984" max="7985" width="9.28515625" style="3" bestFit="1" customWidth="1"/>
    <col min="7986" max="7986" width="9.140625" style="3"/>
    <col min="7987" max="7988" width="9.28515625" style="3" bestFit="1" customWidth="1"/>
    <col min="7989" max="7989" width="12.85546875" style="3" bestFit="1" customWidth="1"/>
    <col min="7990" max="7991" width="9.140625" style="3"/>
    <col min="7992" max="7993" width="9.28515625" style="3" bestFit="1" customWidth="1"/>
    <col min="7994" max="7994" width="9.140625" style="3"/>
    <col min="7995" max="7996" width="9.28515625" style="3" bestFit="1" customWidth="1"/>
    <col min="7997" max="7997" width="12.85546875" style="3" bestFit="1" customWidth="1"/>
    <col min="7998" max="7999" width="9.140625" style="3"/>
    <col min="8000" max="8001" width="9.28515625" style="3" bestFit="1" customWidth="1"/>
    <col min="8002" max="8002" width="9.140625" style="3"/>
    <col min="8003" max="8004" width="9.28515625" style="3" bestFit="1" customWidth="1"/>
    <col min="8005" max="8005" width="12.85546875" style="3" bestFit="1" customWidth="1"/>
    <col min="8006" max="8007" width="9.140625" style="3"/>
    <col min="8008" max="8009" width="9.28515625" style="3" bestFit="1" customWidth="1"/>
    <col min="8010" max="8010" width="9.140625" style="3"/>
    <col min="8011" max="8012" width="9.28515625" style="3" bestFit="1" customWidth="1"/>
    <col min="8013" max="8013" width="12.85546875" style="3" bestFit="1" customWidth="1"/>
    <col min="8014" max="8015" width="9.140625" style="3"/>
    <col min="8016" max="8017" width="9.28515625" style="3" bestFit="1" customWidth="1"/>
    <col min="8018" max="8018" width="9.140625" style="3"/>
    <col min="8019" max="8020" width="9.28515625" style="3" bestFit="1" customWidth="1"/>
    <col min="8021" max="8021" width="12.85546875" style="3" bestFit="1" customWidth="1"/>
    <col min="8022" max="8023" width="9.140625" style="3"/>
    <col min="8024" max="8025" width="9.28515625" style="3" bestFit="1" customWidth="1"/>
    <col min="8026" max="8026" width="9.140625" style="3"/>
    <col min="8027" max="8028" width="9.28515625" style="3" bestFit="1" customWidth="1"/>
    <col min="8029" max="8029" width="12.85546875" style="3" bestFit="1" customWidth="1"/>
    <col min="8030" max="8031" width="9.140625" style="3"/>
    <col min="8032" max="8033" width="9.28515625" style="3" bestFit="1" customWidth="1"/>
    <col min="8034" max="8034" width="9.140625" style="3"/>
    <col min="8035" max="8036" width="9.28515625" style="3" bestFit="1" customWidth="1"/>
    <col min="8037" max="8037" width="12.85546875" style="3" bestFit="1" customWidth="1"/>
    <col min="8038" max="8039" width="9.140625" style="3"/>
    <col min="8040" max="8041" width="9.28515625" style="3" bestFit="1" customWidth="1"/>
    <col min="8042" max="8042" width="9.140625" style="3"/>
    <col min="8043" max="8044" width="9.28515625" style="3" bestFit="1" customWidth="1"/>
    <col min="8045" max="8045" width="12.85546875" style="3" bestFit="1" customWidth="1"/>
    <col min="8046" max="8047" width="9.140625" style="3"/>
    <col min="8048" max="8049" width="9.28515625" style="3" bestFit="1" customWidth="1"/>
    <col min="8050" max="8050" width="9.140625" style="3"/>
    <col min="8051" max="8052" width="9.28515625" style="3" bestFit="1" customWidth="1"/>
    <col min="8053" max="8053" width="12.85546875" style="3" bestFit="1" customWidth="1"/>
    <col min="8054" max="8055" width="9.140625" style="3"/>
    <col min="8056" max="8057" width="9.28515625" style="3" bestFit="1" customWidth="1"/>
    <col min="8058" max="8058" width="9.140625" style="3"/>
    <col min="8059" max="8060" width="9.28515625" style="3" bestFit="1" customWidth="1"/>
    <col min="8061" max="8061" width="12.85546875" style="3" bestFit="1" customWidth="1"/>
    <col min="8062" max="8063" width="9.140625" style="3"/>
    <col min="8064" max="8065" width="9.28515625" style="3" bestFit="1" customWidth="1"/>
    <col min="8066" max="8066" width="9.140625" style="3"/>
    <col min="8067" max="8068" width="9.28515625" style="3" bestFit="1" customWidth="1"/>
    <col min="8069" max="8069" width="12.85546875" style="3" bestFit="1" customWidth="1"/>
    <col min="8070" max="8071" width="9.140625" style="3"/>
    <col min="8072" max="8073" width="9.28515625" style="3" bestFit="1" customWidth="1"/>
    <col min="8074" max="8074" width="9.140625" style="3"/>
    <col min="8075" max="8076" width="9.28515625" style="3" bestFit="1" customWidth="1"/>
    <col min="8077" max="8077" width="12.85546875" style="3" bestFit="1" customWidth="1"/>
    <col min="8078" max="8079" width="9.140625" style="3"/>
    <col min="8080" max="8081" width="9.28515625" style="3" bestFit="1" customWidth="1"/>
    <col min="8082" max="8082" width="9.140625" style="3"/>
    <col min="8083" max="8084" width="9.28515625" style="3" bestFit="1" customWidth="1"/>
    <col min="8085" max="8085" width="12.85546875" style="3" bestFit="1" customWidth="1"/>
    <col min="8086" max="8087" width="9.140625" style="3"/>
    <col min="8088" max="8089" width="9.28515625" style="3" bestFit="1" customWidth="1"/>
    <col min="8090" max="8090" width="9.140625" style="3"/>
    <col min="8091" max="8092" width="9.28515625" style="3" bestFit="1" customWidth="1"/>
    <col min="8093" max="8093" width="12.85546875" style="3" bestFit="1" customWidth="1"/>
    <col min="8094" max="8095" width="9.140625" style="3"/>
    <col min="8096" max="8097" width="9.28515625" style="3" bestFit="1" customWidth="1"/>
    <col min="8098" max="8098" width="9.140625" style="3"/>
    <col min="8099" max="8100" width="9.28515625" style="3" bestFit="1" customWidth="1"/>
    <col min="8101" max="8101" width="12.85546875" style="3" bestFit="1" customWidth="1"/>
    <col min="8102" max="8103" width="9.140625" style="3"/>
    <col min="8104" max="8105" width="9.28515625" style="3" bestFit="1" customWidth="1"/>
    <col min="8106" max="8106" width="9.140625" style="3"/>
    <col min="8107" max="8108" width="9.28515625" style="3" bestFit="1" customWidth="1"/>
    <col min="8109" max="8109" width="12.85546875" style="3" bestFit="1" customWidth="1"/>
    <col min="8110" max="8111" width="9.140625" style="3"/>
    <col min="8112" max="8113" width="9.28515625" style="3" bestFit="1" customWidth="1"/>
    <col min="8114" max="8114" width="9.140625" style="3"/>
    <col min="8115" max="8116" width="9.28515625" style="3" bestFit="1" customWidth="1"/>
    <col min="8117" max="8117" width="12.85546875" style="3" bestFit="1" customWidth="1"/>
    <col min="8118" max="8119" width="9.140625" style="3"/>
    <col min="8120" max="8121" width="9.28515625" style="3" bestFit="1" customWidth="1"/>
    <col min="8122" max="8122" width="9.140625" style="3"/>
    <col min="8123" max="8124" width="9.28515625" style="3" bestFit="1" customWidth="1"/>
    <col min="8125" max="8125" width="12.85546875" style="3" bestFit="1" customWidth="1"/>
    <col min="8126" max="8127" width="9.140625" style="3"/>
    <col min="8128" max="8129" width="9.28515625" style="3" bestFit="1" customWidth="1"/>
    <col min="8130" max="8130" width="9.140625" style="3"/>
    <col min="8131" max="8132" width="9.28515625" style="3" bestFit="1" customWidth="1"/>
    <col min="8133" max="8133" width="12.85546875" style="3" bestFit="1" customWidth="1"/>
    <col min="8134" max="8135" width="9.140625" style="3"/>
    <col min="8136" max="8137" width="9.28515625" style="3" bestFit="1" customWidth="1"/>
    <col min="8138" max="8138" width="9.140625" style="3"/>
    <col min="8139" max="8140" width="9.28515625" style="3" bestFit="1" customWidth="1"/>
    <col min="8141" max="8141" width="12.85546875" style="3" bestFit="1" customWidth="1"/>
    <col min="8142" max="8143" width="9.140625" style="3"/>
    <col min="8144" max="8145" width="9.28515625" style="3" bestFit="1" customWidth="1"/>
    <col min="8146" max="8146" width="9.140625" style="3"/>
    <col min="8147" max="8148" width="9.28515625" style="3" bestFit="1" customWidth="1"/>
    <col min="8149" max="8149" width="12.85546875" style="3" bestFit="1" customWidth="1"/>
    <col min="8150" max="8151" width="9.140625" style="3"/>
    <col min="8152" max="8153" width="9.28515625" style="3" bestFit="1" customWidth="1"/>
    <col min="8154" max="8154" width="9.140625" style="3"/>
    <col min="8155" max="8156" width="9.28515625" style="3" bestFit="1" customWidth="1"/>
    <col min="8157" max="8157" width="12.85546875" style="3" bestFit="1" customWidth="1"/>
    <col min="8158" max="8159" width="9.140625" style="3"/>
    <col min="8160" max="8161" width="9.28515625" style="3" bestFit="1" customWidth="1"/>
    <col min="8162" max="8162" width="9.140625" style="3"/>
    <col min="8163" max="8164" width="9.28515625" style="3" bestFit="1" customWidth="1"/>
    <col min="8165" max="8165" width="12.85546875" style="3" bestFit="1" customWidth="1"/>
    <col min="8166" max="8167" width="9.140625" style="3"/>
    <col min="8168" max="8169" width="9.28515625" style="3" bestFit="1" customWidth="1"/>
    <col min="8170" max="8170" width="9.140625" style="3"/>
    <col min="8171" max="8172" width="9.28515625" style="3" bestFit="1" customWidth="1"/>
    <col min="8173" max="8173" width="12.85546875" style="3" bestFit="1" customWidth="1"/>
    <col min="8174" max="8175" width="9.140625" style="3"/>
    <col min="8176" max="8177" width="9.28515625" style="3" bestFit="1" customWidth="1"/>
    <col min="8178" max="8178" width="9.140625" style="3"/>
    <col min="8179" max="8180" width="9.28515625" style="3" bestFit="1" customWidth="1"/>
    <col min="8181" max="8181" width="12.85546875" style="3" bestFit="1" customWidth="1"/>
    <col min="8182" max="8183" width="9.140625" style="3"/>
    <col min="8184" max="8185" width="9.28515625" style="3" bestFit="1" customWidth="1"/>
    <col min="8186" max="8186" width="9.140625" style="3"/>
    <col min="8187" max="8188" width="9.28515625" style="3" bestFit="1" customWidth="1"/>
    <col min="8189" max="8189" width="12.85546875" style="3" bestFit="1" customWidth="1"/>
    <col min="8190" max="8191" width="9.140625" style="3"/>
    <col min="8192" max="8193" width="9.28515625" style="3" bestFit="1" customWidth="1"/>
    <col min="8194" max="8194" width="9.140625" style="3"/>
    <col min="8195" max="8196" width="9.28515625" style="3" bestFit="1" customWidth="1"/>
    <col min="8197" max="8197" width="12.85546875" style="3" bestFit="1" customWidth="1"/>
    <col min="8198" max="8199" width="9.140625" style="3"/>
    <col min="8200" max="8201" width="9.28515625" style="3" bestFit="1" customWidth="1"/>
    <col min="8202" max="8202" width="9.140625" style="3"/>
    <col min="8203" max="8204" width="9.28515625" style="3" bestFit="1" customWidth="1"/>
    <col min="8205" max="8205" width="12.85546875" style="3" bestFit="1" customWidth="1"/>
    <col min="8206" max="8207" width="9.140625" style="3"/>
    <col min="8208" max="8209" width="9.28515625" style="3" bestFit="1" customWidth="1"/>
    <col min="8210" max="8210" width="9.140625" style="3"/>
    <col min="8211" max="8212" width="9.28515625" style="3" bestFit="1" customWidth="1"/>
    <col min="8213" max="8213" width="12.85546875" style="3" bestFit="1" customWidth="1"/>
    <col min="8214" max="8215" width="9.140625" style="3"/>
    <col min="8216" max="8217" width="9.28515625" style="3" bestFit="1" customWidth="1"/>
    <col min="8218" max="8218" width="9.140625" style="3"/>
    <col min="8219" max="8220" width="9.28515625" style="3" bestFit="1" customWidth="1"/>
    <col min="8221" max="8221" width="12.85546875" style="3" bestFit="1" customWidth="1"/>
    <col min="8222" max="8223" width="9.140625" style="3"/>
    <col min="8224" max="8225" width="9.28515625" style="3" bestFit="1" customWidth="1"/>
    <col min="8226" max="8226" width="9.140625" style="3"/>
    <col min="8227" max="8228" width="9.28515625" style="3" bestFit="1" customWidth="1"/>
    <col min="8229" max="8229" width="12.85546875" style="3" bestFit="1" customWidth="1"/>
    <col min="8230" max="8231" width="9.140625" style="3"/>
    <col min="8232" max="8233" width="9.28515625" style="3" bestFit="1" customWidth="1"/>
    <col min="8234" max="8234" width="9.140625" style="3"/>
    <col min="8235" max="8236" width="9.28515625" style="3" bestFit="1" customWidth="1"/>
    <col min="8237" max="8237" width="12.85546875" style="3" bestFit="1" customWidth="1"/>
    <col min="8238" max="8239" width="9.140625" style="3"/>
    <col min="8240" max="8241" width="9.28515625" style="3" bestFit="1" customWidth="1"/>
    <col min="8242" max="8242" width="9.140625" style="3"/>
    <col min="8243" max="8244" width="9.28515625" style="3" bestFit="1" customWidth="1"/>
    <col min="8245" max="8245" width="12.85546875" style="3" bestFit="1" customWidth="1"/>
    <col min="8246" max="8247" width="9.140625" style="3"/>
    <col min="8248" max="8249" width="9.28515625" style="3" bestFit="1" customWidth="1"/>
    <col min="8250" max="8250" width="9.140625" style="3"/>
    <col min="8251" max="8252" width="9.28515625" style="3" bestFit="1" customWidth="1"/>
    <col min="8253" max="8253" width="12.85546875" style="3" bestFit="1" customWidth="1"/>
    <col min="8254" max="8255" width="9.140625" style="3"/>
    <col min="8256" max="8257" width="9.28515625" style="3" bestFit="1" customWidth="1"/>
    <col min="8258" max="8258" width="9.140625" style="3"/>
    <col min="8259" max="8260" width="9.28515625" style="3" bestFit="1" customWidth="1"/>
    <col min="8261" max="8261" width="12.85546875" style="3" bestFit="1" customWidth="1"/>
    <col min="8262" max="8263" width="9.140625" style="3"/>
    <col min="8264" max="8265" width="9.28515625" style="3" bestFit="1" customWidth="1"/>
    <col min="8266" max="8266" width="9.140625" style="3"/>
    <col min="8267" max="8268" width="9.28515625" style="3" bestFit="1" customWidth="1"/>
    <col min="8269" max="8269" width="12.85546875" style="3" bestFit="1" customWidth="1"/>
    <col min="8270" max="8271" width="9.140625" style="3"/>
    <col min="8272" max="8273" width="9.28515625" style="3" bestFit="1" customWidth="1"/>
    <col min="8274" max="8274" width="9.140625" style="3"/>
    <col min="8275" max="8276" width="9.28515625" style="3" bestFit="1" customWidth="1"/>
    <col min="8277" max="8277" width="12.85546875" style="3" bestFit="1" customWidth="1"/>
    <col min="8278" max="8279" width="9.140625" style="3"/>
    <col min="8280" max="8281" width="9.28515625" style="3" bestFit="1" customWidth="1"/>
    <col min="8282" max="8282" width="9.140625" style="3"/>
    <col min="8283" max="8284" width="9.28515625" style="3" bestFit="1" customWidth="1"/>
    <col min="8285" max="8285" width="12.85546875" style="3" bestFit="1" customWidth="1"/>
    <col min="8286" max="8287" width="9.140625" style="3"/>
    <col min="8288" max="8289" width="9.28515625" style="3" bestFit="1" customWidth="1"/>
    <col min="8290" max="8290" width="9.140625" style="3"/>
    <col min="8291" max="8292" width="9.28515625" style="3" bestFit="1" customWidth="1"/>
    <col min="8293" max="8293" width="12.85546875" style="3" bestFit="1" customWidth="1"/>
    <col min="8294" max="8295" width="9.140625" style="3"/>
    <col min="8296" max="8297" width="9.28515625" style="3" bestFit="1" customWidth="1"/>
    <col min="8298" max="8298" width="9.140625" style="3"/>
    <col min="8299" max="8300" width="9.28515625" style="3" bestFit="1" customWidth="1"/>
    <col min="8301" max="8301" width="12.85546875" style="3" bestFit="1" customWidth="1"/>
    <col min="8302" max="8303" width="9.140625" style="3"/>
    <col min="8304" max="8305" width="9.28515625" style="3" bestFit="1" customWidth="1"/>
    <col min="8306" max="8306" width="9.140625" style="3"/>
    <col min="8307" max="8308" width="9.28515625" style="3" bestFit="1" customWidth="1"/>
    <col min="8309" max="8309" width="12.85546875" style="3" bestFit="1" customWidth="1"/>
    <col min="8310" max="8311" width="9.140625" style="3"/>
    <col min="8312" max="8313" width="9.28515625" style="3" bestFit="1" customWidth="1"/>
    <col min="8314" max="8314" width="9.140625" style="3"/>
    <col min="8315" max="8316" width="9.28515625" style="3" bestFit="1" customWidth="1"/>
    <col min="8317" max="8317" width="12.85546875" style="3" bestFit="1" customWidth="1"/>
    <col min="8318" max="8319" width="9.140625" style="3"/>
    <col min="8320" max="8321" width="9.28515625" style="3" bestFit="1" customWidth="1"/>
    <col min="8322" max="8322" width="9.140625" style="3"/>
    <col min="8323" max="8324" width="9.28515625" style="3" bestFit="1" customWidth="1"/>
    <col min="8325" max="8325" width="12.85546875" style="3" bestFit="1" customWidth="1"/>
    <col min="8326" max="8327" width="9.140625" style="3"/>
    <col min="8328" max="8329" width="9.28515625" style="3" bestFit="1" customWidth="1"/>
    <col min="8330" max="8330" width="9.140625" style="3"/>
    <col min="8331" max="8332" width="9.28515625" style="3" bestFit="1" customWidth="1"/>
    <col min="8333" max="8333" width="12.85546875" style="3" bestFit="1" customWidth="1"/>
    <col min="8334" max="8335" width="9.140625" style="3"/>
    <col min="8336" max="8337" width="9.28515625" style="3" bestFit="1" customWidth="1"/>
    <col min="8338" max="8338" width="9.140625" style="3"/>
    <col min="8339" max="8340" width="9.28515625" style="3" bestFit="1" customWidth="1"/>
    <col min="8341" max="8341" width="12.85546875" style="3" bestFit="1" customWidth="1"/>
    <col min="8342" max="8343" width="9.140625" style="3"/>
    <col min="8344" max="8345" width="9.28515625" style="3" bestFit="1" customWidth="1"/>
    <col min="8346" max="8346" width="9.140625" style="3"/>
    <col min="8347" max="8348" width="9.28515625" style="3" bestFit="1" customWidth="1"/>
    <col min="8349" max="8349" width="12.85546875" style="3" bestFit="1" customWidth="1"/>
    <col min="8350" max="8351" width="9.140625" style="3"/>
    <col min="8352" max="8353" width="9.28515625" style="3" bestFit="1" customWidth="1"/>
    <col min="8354" max="8354" width="9.140625" style="3"/>
    <col min="8355" max="8356" width="9.28515625" style="3" bestFit="1" customWidth="1"/>
    <col min="8357" max="8357" width="12.85546875" style="3" bestFit="1" customWidth="1"/>
    <col min="8358" max="8359" width="9.140625" style="3"/>
    <col min="8360" max="8361" width="9.28515625" style="3" bestFit="1" customWidth="1"/>
    <col min="8362" max="8362" width="9.140625" style="3"/>
    <col min="8363" max="8364" width="9.28515625" style="3" bestFit="1" customWidth="1"/>
    <col min="8365" max="8365" width="12.85546875" style="3" bestFit="1" customWidth="1"/>
    <col min="8366" max="8367" width="9.140625" style="3"/>
    <col min="8368" max="8369" width="9.28515625" style="3" bestFit="1" customWidth="1"/>
    <col min="8370" max="8370" width="9.140625" style="3"/>
    <col min="8371" max="8372" width="9.28515625" style="3" bestFit="1" customWidth="1"/>
    <col min="8373" max="8373" width="12.85546875" style="3" bestFit="1" customWidth="1"/>
    <col min="8374" max="8375" width="9.140625" style="3"/>
    <col min="8376" max="8377" width="9.28515625" style="3" bestFit="1" customWidth="1"/>
    <col min="8378" max="8378" width="9.140625" style="3"/>
    <col min="8379" max="8380" width="9.28515625" style="3" bestFit="1" customWidth="1"/>
    <col min="8381" max="8381" width="12.85546875" style="3" bestFit="1" customWidth="1"/>
    <col min="8382" max="8383" width="9.140625" style="3"/>
    <col min="8384" max="8385" width="9.28515625" style="3" bestFit="1" customWidth="1"/>
    <col min="8386" max="8386" width="9.140625" style="3"/>
    <col min="8387" max="8388" width="9.28515625" style="3" bestFit="1" customWidth="1"/>
    <col min="8389" max="8389" width="12.85546875" style="3" bestFit="1" customWidth="1"/>
    <col min="8390" max="8391" width="9.140625" style="3"/>
    <col min="8392" max="8393" width="9.28515625" style="3" bestFit="1" customWidth="1"/>
    <col min="8394" max="8394" width="9.140625" style="3"/>
    <col min="8395" max="8396" width="9.28515625" style="3" bestFit="1" customWidth="1"/>
    <col min="8397" max="8397" width="12.85546875" style="3" bestFit="1" customWidth="1"/>
    <col min="8398" max="8399" width="9.140625" style="3"/>
    <col min="8400" max="8401" width="9.28515625" style="3" bestFit="1" customWidth="1"/>
    <col min="8402" max="8402" width="9.140625" style="3"/>
    <col min="8403" max="8404" width="9.28515625" style="3" bestFit="1" customWidth="1"/>
    <col min="8405" max="8405" width="12.85546875" style="3" bestFit="1" customWidth="1"/>
    <col min="8406" max="8407" width="9.140625" style="3"/>
    <col min="8408" max="8409" width="9.28515625" style="3" bestFit="1" customWidth="1"/>
    <col min="8410" max="8410" width="9.140625" style="3"/>
    <col min="8411" max="8412" width="9.28515625" style="3" bestFit="1" customWidth="1"/>
    <col min="8413" max="8413" width="12.85546875" style="3" bestFit="1" customWidth="1"/>
    <col min="8414" max="8415" width="9.140625" style="3"/>
    <col min="8416" max="8417" width="9.28515625" style="3" bestFit="1" customWidth="1"/>
    <col min="8418" max="8418" width="9.140625" style="3"/>
    <col min="8419" max="8420" width="9.28515625" style="3" bestFit="1" customWidth="1"/>
    <col min="8421" max="8421" width="12.85546875" style="3" bestFit="1" customWidth="1"/>
    <col min="8422" max="8423" width="9.140625" style="3"/>
    <col min="8424" max="8425" width="9.28515625" style="3" bestFit="1" customWidth="1"/>
    <col min="8426" max="8426" width="9.140625" style="3"/>
    <col min="8427" max="8428" width="9.28515625" style="3" bestFit="1" customWidth="1"/>
    <col min="8429" max="8429" width="12.85546875" style="3" bestFit="1" customWidth="1"/>
    <col min="8430" max="8431" width="9.140625" style="3"/>
    <col min="8432" max="8433" width="9.28515625" style="3" bestFit="1" customWidth="1"/>
    <col min="8434" max="8434" width="9.140625" style="3"/>
    <col min="8435" max="8436" width="9.28515625" style="3" bestFit="1" customWidth="1"/>
    <col min="8437" max="8437" width="12.85546875" style="3" bestFit="1" customWidth="1"/>
    <col min="8438" max="8439" width="9.140625" style="3"/>
    <col min="8440" max="8441" width="9.28515625" style="3" bestFit="1" customWidth="1"/>
    <col min="8442" max="8442" width="9.140625" style="3"/>
    <col min="8443" max="8444" width="9.28515625" style="3" bestFit="1" customWidth="1"/>
    <col min="8445" max="8445" width="12.85546875" style="3" bestFit="1" customWidth="1"/>
    <col min="8446" max="8447" width="9.140625" style="3"/>
    <col min="8448" max="8449" width="9.28515625" style="3" bestFit="1" customWidth="1"/>
    <col min="8450" max="8450" width="9.140625" style="3"/>
    <col min="8451" max="8452" width="9.28515625" style="3" bestFit="1" customWidth="1"/>
    <col min="8453" max="8453" width="12.85546875" style="3" bestFit="1" customWidth="1"/>
    <col min="8454" max="8455" width="9.140625" style="3"/>
    <col min="8456" max="8457" width="9.28515625" style="3" bestFit="1" customWidth="1"/>
    <col min="8458" max="8458" width="9.140625" style="3"/>
    <col min="8459" max="8460" width="9.28515625" style="3" bestFit="1" customWidth="1"/>
    <col min="8461" max="8461" width="12.85546875" style="3" bestFit="1" customWidth="1"/>
    <col min="8462" max="8463" width="9.140625" style="3"/>
    <col min="8464" max="8465" width="9.28515625" style="3" bestFit="1" customWidth="1"/>
    <col min="8466" max="8466" width="9.140625" style="3"/>
    <col min="8467" max="8468" width="9.28515625" style="3" bestFit="1" customWidth="1"/>
    <col min="8469" max="8469" width="12.85546875" style="3" bestFit="1" customWidth="1"/>
    <col min="8470" max="8471" width="9.140625" style="3"/>
    <col min="8472" max="8473" width="9.28515625" style="3" bestFit="1" customWidth="1"/>
    <col min="8474" max="8474" width="9.140625" style="3"/>
    <col min="8475" max="8476" width="9.28515625" style="3" bestFit="1" customWidth="1"/>
    <col min="8477" max="8477" width="12.85546875" style="3" bestFit="1" customWidth="1"/>
    <col min="8478" max="8479" width="9.140625" style="3"/>
    <col min="8480" max="8481" width="9.28515625" style="3" bestFit="1" customWidth="1"/>
    <col min="8482" max="8482" width="9.140625" style="3"/>
    <col min="8483" max="8484" width="9.28515625" style="3" bestFit="1" customWidth="1"/>
    <col min="8485" max="8485" width="12.85546875" style="3" bestFit="1" customWidth="1"/>
    <col min="8486" max="8487" width="9.140625" style="3"/>
    <col min="8488" max="8489" width="9.28515625" style="3" bestFit="1" customWidth="1"/>
    <col min="8490" max="8490" width="9.140625" style="3"/>
    <col min="8491" max="8492" width="9.28515625" style="3" bestFit="1" customWidth="1"/>
    <col min="8493" max="8493" width="12.85546875" style="3" bestFit="1" customWidth="1"/>
    <col min="8494" max="8495" width="9.140625" style="3"/>
    <col min="8496" max="8497" width="9.28515625" style="3" bestFit="1" customWidth="1"/>
    <col min="8498" max="8498" width="9.140625" style="3"/>
    <col min="8499" max="8500" width="9.28515625" style="3" bestFit="1" customWidth="1"/>
    <col min="8501" max="8501" width="12.85546875" style="3" bestFit="1" customWidth="1"/>
    <col min="8502" max="8503" width="9.140625" style="3"/>
    <col min="8504" max="8505" width="9.28515625" style="3" bestFit="1" customWidth="1"/>
    <col min="8506" max="8506" width="9.140625" style="3"/>
    <col min="8507" max="8508" width="9.28515625" style="3" bestFit="1" customWidth="1"/>
    <col min="8509" max="8509" width="12.85546875" style="3" bestFit="1" customWidth="1"/>
    <col min="8510" max="8511" width="9.140625" style="3"/>
    <col min="8512" max="8513" width="9.28515625" style="3" bestFit="1" customWidth="1"/>
    <col min="8514" max="8514" width="9.140625" style="3"/>
    <col min="8515" max="8516" width="9.28515625" style="3" bestFit="1" customWidth="1"/>
    <col min="8517" max="8517" width="12.85546875" style="3" bestFit="1" customWidth="1"/>
    <col min="8518" max="8519" width="9.140625" style="3"/>
    <col min="8520" max="8521" width="9.28515625" style="3" bestFit="1" customWidth="1"/>
    <col min="8522" max="8522" width="9.140625" style="3"/>
    <col min="8523" max="8524" width="9.28515625" style="3" bestFit="1" customWidth="1"/>
    <col min="8525" max="8525" width="12.85546875" style="3" bestFit="1" customWidth="1"/>
    <col min="8526" max="8527" width="9.140625" style="3"/>
    <col min="8528" max="8529" width="9.28515625" style="3" bestFit="1" customWidth="1"/>
    <col min="8530" max="8530" width="9.140625" style="3"/>
    <col min="8531" max="8532" width="9.28515625" style="3" bestFit="1" customWidth="1"/>
    <col min="8533" max="8533" width="12.85546875" style="3" bestFit="1" customWidth="1"/>
    <col min="8534" max="8535" width="9.140625" style="3"/>
    <col min="8536" max="8537" width="9.28515625" style="3" bestFit="1" customWidth="1"/>
    <col min="8538" max="8538" width="9.140625" style="3"/>
    <col min="8539" max="8540" width="9.28515625" style="3" bestFit="1" customWidth="1"/>
    <col min="8541" max="8541" width="12.85546875" style="3" bestFit="1" customWidth="1"/>
    <col min="8542" max="8543" width="9.140625" style="3"/>
    <col min="8544" max="8545" width="9.28515625" style="3" bestFit="1" customWidth="1"/>
    <col min="8546" max="8546" width="9.140625" style="3"/>
    <col min="8547" max="8548" width="9.28515625" style="3" bestFit="1" customWidth="1"/>
    <col min="8549" max="8549" width="12.85546875" style="3" bestFit="1" customWidth="1"/>
    <col min="8550" max="8551" width="9.140625" style="3"/>
    <col min="8552" max="8553" width="9.28515625" style="3" bestFit="1" customWidth="1"/>
    <col min="8554" max="8554" width="9.140625" style="3"/>
    <col min="8555" max="8556" width="9.28515625" style="3" bestFit="1" customWidth="1"/>
    <col min="8557" max="8557" width="12.85546875" style="3" bestFit="1" customWidth="1"/>
    <col min="8558" max="8559" width="9.140625" style="3"/>
    <col min="8560" max="8561" width="9.28515625" style="3" bestFit="1" customWidth="1"/>
    <col min="8562" max="8562" width="9.140625" style="3"/>
    <col min="8563" max="8564" width="9.28515625" style="3" bestFit="1" customWidth="1"/>
    <col min="8565" max="8565" width="12.85546875" style="3" bestFit="1" customWidth="1"/>
    <col min="8566" max="8567" width="9.140625" style="3"/>
    <col min="8568" max="8569" width="9.28515625" style="3" bestFit="1" customWidth="1"/>
    <col min="8570" max="8570" width="9.140625" style="3"/>
    <col min="8571" max="8572" width="9.28515625" style="3" bestFit="1" customWidth="1"/>
    <col min="8573" max="8573" width="12.85546875" style="3" bestFit="1" customWidth="1"/>
    <col min="8574" max="8575" width="9.140625" style="3"/>
    <col min="8576" max="8577" width="9.28515625" style="3" bestFit="1" customWidth="1"/>
    <col min="8578" max="8578" width="9.140625" style="3"/>
    <col min="8579" max="8580" width="9.28515625" style="3" bestFit="1" customWidth="1"/>
    <col min="8581" max="8581" width="12.85546875" style="3" bestFit="1" customWidth="1"/>
    <col min="8582" max="8583" width="9.140625" style="3"/>
    <col min="8584" max="8585" width="9.28515625" style="3" bestFit="1" customWidth="1"/>
    <col min="8586" max="8586" width="9.140625" style="3"/>
    <col min="8587" max="8588" width="9.28515625" style="3" bestFit="1" customWidth="1"/>
    <col min="8589" max="8589" width="12.85546875" style="3" bestFit="1" customWidth="1"/>
    <col min="8590" max="8591" width="9.140625" style="3"/>
    <col min="8592" max="8593" width="9.28515625" style="3" bestFit="1" customWidth="1"/>
    <col min="8594" max="8594" width="9.140625" style="3"/>
    <col min="8595" max="8596" width="9.28515625" style="3" bestFit="1" customWidth="1"/>
    <col min="8597" max="8597" width="12.85546875" style="3" bestFit="1" customWidth="1"/>
    <col min="8598" max="8599" width="9.140625" style="3"/>
    <col min="8600" max="8601" width="9.28515625" style="3" bestFit="1" customWidth="1"/>
    <col min="8602" max="8602" width="9.140625" style="3"/>
    <col min="8603" max="8604" width="9.28515625" style="3" bestFit="1" customWidth="1"/>
    <col min="8605" max="8605" width="12.85546875" style="3" bestFit="1" customWidth="1"/>
    <col min="8606" max="8607" width="9.140625" style="3"/>
    <col min="8608" max="8609" width="9.28515625" style="3" bestFit="1" customWidth="1"/>
    <col min="8610" max="8610" width="9.140625" style="3"/>
    <col min="8611" max="8612" width="9.28515625" style="3" bestFit="1" customWidth="1"/>
    <col min="8613" max="8613" width="12.85546875" style="3" bestFit="1" customWidth="1"/>
    <col min="8614" max="8615" width="9.140625" style="3"/>
    <col min="8616" max="8617" width="9.28515625" style="3" bestFit="1" customWidth="1"/>
    <col min="8618" max="8618" width="9.140625" style="3"/>
    <col min="8619" max="8620" width="9.28515625" style="3" bestFit="1" customWidth="1"/>
    <col min="8621" max="8621" width="12.85546875" style="3" bestFit="1" customWidth="1"/>
    <col min="8622" max="8623" width="9.140625" style="3"/>
    <col min="8624" max="8625" width="9.28515625" style="3" bestFit="1" customWidth="1"/>
    <col min="8626" max="8626" width="9.140625" style="3"/>
    <col min="8627" max="8628" width="9.28515625" style="3" bestFit="1" customWidth="1"/>
    <col min="8629" max="8629" width="12.85546875" style="3" bestFit="1" customWidth="1"/>
    <col min="8630" max="8631" width="9.140625" style="3"/>
    <col min="8632" max="8633" width="9.28515625" style="3" bestFit="1" customWidth="1"/>
    <col min="8634" max="8634" width="9.140625" style="3"/>
    <col min="8635" max="8636" width="9.28515625" style="3" bestFit="1" customWidth="1"/>
    <col min="8637" max="8637" width="12.85546875" style="3" bestFit="1" customWidth="1"/>
    <col min="8638" max="8639" width="9.140625" style="3"/>
    <col min="8640" max="8641" width="9.28515625" style="3" bestFit="1" customWidth="1"/>
    <col min="8642" max="8642" width="9.140625" style="3"/>
    <col min="8643" max="8644" width="9.28515625" style="3" bestFit="1" customWidth="1"/>
    <col min="8645" max="8645" width="12.85546875" style="3" bestFit="1" customWidth="1"/>
    <col min="8646" max="8647" width="9.140625" style="3"/>
    <col min="8648" max="8649" width="9.28515625" style="3" bestFit="1" customWidth="1"/>
    <col min="8650" max="8650" width="9.140625" style="3"/>
    <col min="8651" max="8652" width="9.28515625" style="3" bestFit="1" customWidth="1"/>
    <col min="8653" max="8653" width="12.85546875" style="3" bestFit="1" customWidth="1"/>
    <col min="8654" max="8655" width="9.140625" style="3"/>
    <col min="8656" max="8657" width="9.28515625" style="3" bestFit="1" customWidth="1"/>
    <col min="8658" max="8658" width="9.140625" style="3"/>
    <col min="8659" max="8660" width="9.28515625" style="3" bestFit="1" customWidth="1"/>
    <col min="8661" max="8661" width="12.85546875" style="3" bestFit="1" customWidth="1"/>
    <col min="8662" max="8663" width="9.140625" style="3"/>
    <col min="8664" max="8665" width="9.28515625" style="3" bestFit="1" customWidth="1"/>
    <col min="8666" max="8666" width="9.140625" style="3"/>
    <col min="8667" max="8668" width="9.28515625" style="3" bestFit="1" customWidth="1"/>
    <col min="8669" max="8669" width="12.85546875" style="3" bestFit="1" customWidth="1"/>
    <col min="8670" max="8671" width="9.140625" style="3"/>
    <col min="8672" max="8673" width="9.28515625" style="3" bestFit="1" customWidth="1"/>
    <col min="8674" max="8674" width="9.140625" style="3"/>
    <col min="8675" max="8676" width="9.28515625" style="3" bestFit="1" customWidth="1"/>
    <col min="8677" max="8677" width="12.85546875" style="3" bestFit="1" customWidth="1"/>
    <col min="8678" max="8679" width="9.140625" style="3"/>
    <col min="8680" max="8681" width="9.28515625" style="3" bestFit="1" customWidth="1"/>
    <col min="8682" max="8682" width="9.140625" style="3"/>
    <col min="8683" max="8684" width="9.28515625" style="3" bestFit="1" customWidth="1"/>
    <col min="8685" max="8685" width="12.85546875" style="3" bestFit="1" customWidth="1"/>
    <col min="8686" max="8687" width="9.140625" style="3"/>
    <col min="8688" max="8689" width="9.28515625" style="3" bestFit="1" customWidth="1"/>
    <col min="8690" max="8690" width="9.140625" style="3"/>
    <col min="8691" max="8692" width="9.28515625" style="3" bestFit="1" customWidth="1"/>
    <col min="8693" max="8693" width="12.85546875" style="3" bestFit="1" customWidth="1"/>
    <col min="8694" max="8695" width="9.140625" style="3"/>
    <col min="8696" max="8697" width="9.28515625" style="3" bestFit="1" customWidth="1"/>
    <col min="8698" max="8698" width="9.140625" style="3"/>
    <col min="8699" max="8700" width="9.28515625" style="3" bestFit="1" customWidth="1"/>
    <col min="8701" max="8701" width="12.85546875" style="3" bestFit="1" customWidth="1"/>
    <col min="8702" max="8703" width="9.140625" style="3"/>
    <col min="8704" max="8705" width="9.28515625" style="3" bestFit="1" customWidth="1"/>
    <col min="8706" max="8706" width="9.140625" style="3"/>
    <col min="8707" max="8708" width="9.28515625" style="3" bestFit="1" customWidth="1"/>
    <col min="8709" max="8709" width="12.85546875" style="3" bestFit="1" customWidth="1"/>
    <col min="8710" max="8711" width="9.140625" style="3"/>
    <col min="8712" max="8713" width="9.28515625" style="3" bestFit="1" customWidth="1"/>
    <col min="8714" max="8714" width="9.140625" style="3"/>
    <col min="8715" max="8716" width="9.28515625" style="3" bestFit="1" customWidth="1"/>
    <col min="8717" max="8717" width="12.85546875" style="3" bestFit="1" customWidth="1"/>
    <col min="8718" max="8719" width="9.140625" style="3"/>
    <col min="8720" max="8721" width="9.28515625" style="3" bestFit="1" customWidth="1"/>
    <col min="8722" max="8722" width="9.140625" style="3"/>
    <col min="8723" max="8724" width="9.28515625" style="3" bestFit="1" customWidth="1"/>
    <col min="8725" max="8725" width="12.85546875" style="3" bestFit="1" customWidth="1"/>
    <col min="8726" max="8727" width="9.140625" style="3"/>
    <col min="8728" max="8729" width="9.28515625" style="3" bestFit="1" customWidth="1"/>
    <col min="8730" max="8730" width="9.140625" style="3"/>
    <col min="8731" max="8732" width="9.28515625" style="3" bestFit="1" customWidth="1"/>
    <col min="8733" max="8733" width="12.85546875" style="3" bestFit="1" customWidth="1"/>
    <col min="8734" max="8735" width="9.140625" style="3"/>
    <col min="8736" max="8737" width="9.28515625" style="3" bestFit="1" customWidth="1"/>
    <col min="8738" max="8738" width="9.140625" style="3"/>
    <col min="8739" max="8740" width="9.28515625" style="3" bestFit="1" customWidth="1"/>
    <col min="8741" max="8741" width="12.85546875" style="3" bestFit="1" customWidth="1"/>
    <col min="8742" max="8743" width="9.140625" style="3"/>
    <col min="8744" max="8745" width="9.28515625" style="3" bestFit="1" customWidth="1"/>
    <col min="8746" max="8746" width="9.140625" style="3"/>
    <col min="8747" max="8748" width="9.28515625" style="3" bestFit="1" customWidth="1"/>
    <col min="8749" max="8749" width="12.85546875" style="3" bestFit="1" customWidth="1"/>
    <col min="8750" max="8751" width="9.140625" style="3"/>
    <col min="8752" max="8753" width="9.28515625" style="3" bestFit="1" customWidth="1"/>
    <col min="8754" max="8754" width="9.140625" style="3"/>
    <col min="8755" max="8756" width="9.28515625" style="3" bestFit="1" customWidth="1"/>
    <col min="8757" max="8757" width="12.85546875" style="3" bestFit="1" customWidth="1"/>
    <col min="8758" max="8759" width="9.140625" style="3"/>
    <col min="8760" max="8761" width="9.28515625" style="3" bestFit="1" customWidth="1"/>
    <col min="8762" max="8762" width="9.140625" style="3"/>
    <col min="8763" max="8764" width="9.28515625" style="3" bestFit="1" customWidth="1"/>
    <col min="8765" max="8765" width="12.85546875" style="3" bestFit="1" customWidth="1"/>
    <col min="8766" max="8767" width="9.140625" style="3"/>
    <col min="8768" max="8769" width="9.28515625" style="3" bestFit="1" customWidth="1"/>
    <col min="8770" max="8770" width="9.140625" style="3"/>
    <col min="8771" max="8772" width="9.28515625" style="3" bestFit="1" customWidth="1"/>
    <col min="8773" max="8773" width="12.85546875" style="3" bestFit="1" customWidth="1"/>
    <col min="8774" max="8775" width="9.140625" style="3"/>
    <col min="8776" max="8777" width="9.28515625" style="3" bestFit="1" customWidth="1"/>
    <col min="8778" max="8778" width="9.140625" style="3"/>
    <col min="8779" max="8780" width="9.28515625" style="3" bestFit="1" customWidth="1"/>
    <col min="8781" max="8781" width="12.85546875" style="3" bestFit="1" customWidth="1"/>
    <col min="8782" max="8783" width="9.140625" style="3"/>
    <col min="8784" max="8785" width="9.28515625" style="3" bestFit="1" customWidth="1"/>
    <col min="8786" max="8786" width="9.140625" style="3"/>
    <col min="8787" max="8788" width="9.28515625" style="3" bestFit="1" customWidth="1"/>
    <col min="8789" max="8789" width="12.85546875" style="3" bestFit="1" customWidth="1"/>
    <col min="8790" max="8791" width="9.140625" style="3"/>
    <col min="8792" max="8793" width="9.28515625" style="3" bestFit="1" customWidth="1"/>
    <col min="8794" max="8794" width="9.140625" style="3"/>
    <col min="8795" max="8796" width="9.28515625" style="3" bestFit="1" customWidth="1"/>
    <col min="8797" max="8797" width="12.85546875" style="3" bestFit="1" customWidth="1"/>
    <col min="8798" max="8799" width="9.140625" style="3"/>
    <col min="8800" max="8801" width="9.28515625" style="3" bestFit="1" customWidth="1"/>
    <col min="8802" max="8802" width="9.140625" style="3"/>
    <col min="8803" max="8804" width="9.28515625" style="3" bestFit="1" customWidth="1"/>
    <col min="8805" max="8805" width="12.85546875" style="3" bestFit="1" customWidth="1"/>
    <col min="8806" max="8807" width="9.140625" style="3"/>
    <col min="8808" max="8809" width="9.28515625" style="3" bestFit="1" customWidth="1"/>
    <col min="8810" max="8810" width="9.140625" style="3"/>
    <col min="8811" max="8812" width="9.28515625" style="3" bestFit="1" customWidth="1"/>
    <col min="8813" max="8813" width="12.85546875" style="3" bestFit="1" customWidth="1"/>
    <col min="8814" max="8815" width="9.140625" style="3"/>
    <col min="8816" max="8817" width="9.28515625" style="3" bestFit="1" customWidth="1"/>
    <col min="8818" max="8818" width="9.140625" style="3"/>
    <col min="8819" max="8820" width="9.28515625" style="3" bestFit="1" customWidth="1"/>
    <col min="8821" max="8821" width="12.85546875" style="3" bestFit="1" customWidth="1"/>
    <col min="8822" max="8823" width="9.140625" style="3"/>
    <col min="8824" max="8825" width="9.28515625" style="3" bestFit="1" customWidth="1"/>
    <col min="8826" max="8826" width="9.140625" style="3"/>
    <col min="8827" max="8828" width="9.28515625" style="3" bestFit="1" customWidth="1"/>
    <col min="8829" max="8829" width="12.85546875" style="3" bestFit="1" customWidth="1"/>
    <col min="8830" max="8831" width="9.140625" style="3"/>
    <col min="8832" max="8833" width="9.28515625" style="3" bestFit="1" customWidth="1"/>
    <col min="8834" max="8834" width="9.140625" style="3"/>
    <col min="8835" max="8836" width="9.28515625" style="3" bestFit="1" customWidth="1"/>
    <col min="8837" max="8837" width="12.85546875" style="3" bestFit="1" customWidth="1"/>
    <col min="8838" max="8839" width="9.140625" style="3"/>
    <col min="8840" max="8841" width="9.28515625" style="3" bestFit="1" customWidth="1"/>
    <col min="8842" max="8842" width="9.140625" style="3"/>
    <col min="8843" max="8844" width="9.28515625" style="3" bestFit="1" customWidth="1"/>
    <col min="8845" max="8845" width="12.85546875" style="3" bestFit="1" customWidth="1"/>
    <col min="8846" max="8847" width="9.140625" style="3"/>
    <col min="8848" max="8849" width="9.28515625" style="3" bestFit="1" customWidth="1"/>
    <col min="8850" max="8850" width="9.140625" style="3"/>
    <col min="8851" max="8852" width="9.28515625" style="3" bestFit="1" customWidth="1"/>
    <col min="8853" max="8853" width="12.85546875" style="3" bestFit="1" customWidth="1"/>
    <col min="8854" max="8855" width="9.140625" style="3"/>
    <col min="8856" max="8857" width="9.28515625" style="3" bestFit="1" customWidth="1"/>
    <col min="8858" max="8858" width="9.140625" style="3"/>
    <col min="8859" max="8860" width="9.28515625" style="3" bestFit="1" customWidth="1"/>
    <col min="8861" max="8861" width="12.85546875" style="3" bestFit="1" customWidth="1"/>
    <col min="8862" max="8863" width="9.140625" style="3"/>
    <col min="8864" max="8865" width="9.28515625" style="3" bestFit="1" customWidth="1"/>
    <col min="8866" max="8866" width="9.140625" style="3"/>
    <col min="8867" max="8868" width="9.28515625" style="3" bestFit="1" customWidth="1"/>
    <col min="8869" max="8869" width="12.85546875" style="3" bestFit="1" customWidth="1"/>
    <col min="8870" max="8871" width="9.140625" style="3"/>
    <col min="8872" max="8873" width="9.28515625" style="3" bestFit="1" customWidth="1"/>
    <col min="8874" max="8874" width="9.140625" style="3"/>
    <col min="8875" max="8876" width="9.28515625" style="3" bestFit="1" customWidth="1"/>
    <col min="8877" max="8877" width="12.85546875" style="3" bestFit="1" customWidth="1"/>
    <col min="8878" max="8879" width="9.140625" style="3"/>
    <col min="8880" max="8881" width="9.28515625" style="3" bestFit="1" customWidth="1"/>
    <col min="8882" max="8882" width="9.140625" style="3"/>
    <col min="8883" max="8884" width="9.28515625" style="3" bestFit="1" customWidth="1"/>
    <col min="8885" max="8885" width="12.85546875" style="3" bestFit="1" customWidth="1"/>
    <col min="8886" max="8887" width="9.140625" style="3"/>
    <col min="8888" max="8889" width="9.28515625" style="3" bestFit="1" customWidth="1"/>
    <col min="8890" max="8890" width="9.140625" style="3"/>
    <col min="8891" max="8892" width="9.28515625" style="3" bestFit="1" customWidth="1"/>
    <col min="8893" max="8893" width="12.85546875" style="3" bestFit="1" customWidth="1"/>
    <col min="8894" max="8895" width="9.140625" style="3"/>
    <col min="8896" max="8897" width="9.28515625" style="3" bestFit="1" customWidth="1"/>
    <col min="8898" max="8898" width="9.140625" style="3"/>
    <col min="8899" max="8900" width="9.28515625" style="3" bestFit="1" customWidth="1"/>
    <col min="8901" max="8901" width="12.85546875" style="3" bestFit="1" customWidth="1"/>
    <col min="8902" max="8903" width="9.140625" style="3"/>
    <col min="8904" max="8905" width="9.28515625" style="3" bestFit="1" customWidth="1"/>
    <col min="8906" max="8906" width="9.140625" style="3"/>
    <col min="8907" max="8908" width="9.28515625" style="3" bestFit="1" customWidth="1"/>
    <col min="8909" max="8909" width="12.85546875" style="3" bestFit="1" customWidth="1"/>
    <col min="8910" max="8911" width="9.140625" style="3"/>
    <col min="8912" max="8913" width="9.28515625" style="3" bestFit="1" customWidth="1"/>
    <col min="8914" max="8914" width="9.140625" style="3"/>
    <col min="8915" max="8916" width="9.28515625" style="3" bestFit="1" customWidth="1"/>
    <col min="8917" max="8917" width="12.85546875" style="3" bestFit="1" customWidth="1"/>
    <col min="8918" max="8919" width="9.140625" style="3"/>
    <col min="8920" max="8921" width="9.28515625" style="3" bestFit="1" customWidth="1"/>
    <col min="8922" max="8922" width="9.140625" style="3"/>
    <col min="8923" max="8924" width="9.28515625" style="3" bestFit="1" customWidth="1"/>
    <col min="8925" max="8925" width="12.85546875" style="3" bestFit="1" customWidth="1"/>
    <col min="8926" max="8927" width="9.140625" style="3"/>
    <col min="8928" max="8929" width="9.28515625" style="3" bestFit="1" customWidth="1"/>
    <col min="8930" max="8930" width="9.140625" style="3"/>
    <col min="8931" max="8932" width="9.28515625" style="3" bestFit="1" customWidth="1"/>
    <col min="8933" max="8933" width="12.85546875" style="3" bestFit="1" customWidth="1"/>
    <col min="8934" max="8935" width="9.140625" style="3"/>
    <col min="8936" max="8937" width="9.28515625" style="3" bestFit="1" customWidth="1"/>
    <col min="8938" max="8938" width="9.140625" style="3"/>
    <col min="8939" max="8940" width="9.28515625" style="3" bestFit="1" customWidth="1"/>
    <col min="8941" max="8941" width="12.85546875" style="3" bestFit="1" customWidth="1"/>
    <col min="8942" max="8943" width="9.140625" style="3"/>
    <col min="8944" max="8945" width="9.28515625" style="3" bestFit="1" customWidth="1"/>
    <col min="8946" max="8946" width="9.140625" style="3"/>
    <col min="8947" max="8948" width="9.28515625" style="3" bestFit="1" customWidth="1"/>
    <col min="8949" max="8949" width="12.85546875" style="3" bestFit="1" customWidth="1"/>
    <col min="8950" max="8951" width="9.140625" style="3"/>
    <col min="8952" max="8953" width="9.28515625" style="3" bestFit="1" customWidth="1"/>
    <col min="8954" max="8954" width="9.140625" style="3"/>
    <col min="8955" max="8956" width="9.28515625" style="3" bestFit="1" customWidth="1"/>
    <col min="8957" max="8957" width="12.85546875" style="3" bestFit="1" customWidth="1"/>
    <col min="8958" max="8959" width="9.140625" style="3"/>
    <col min="8960" max="8961" width="9.28515625" style="3" bestFit="1" customWidth="1"/>
    <col min="8962" max="8962" width="9.140625" style="3"/>
    <col min="8963" max="8964" width="9.28515625" style="3" bestFit="1" customWidth="1"/>
    <col min="8965" max="8965" width="12.85546875" style="3" bestFit="1" customWidth="1"/>
    <col min="8966" max="8967" width="9.140625" style="3"/>
    <col min="8968" max="8969" width="9.28515625" style="3" bestFit="1" customWidth="1"/>
    <col min="8970" max="8970" width="9.140625" style="3"/>
    <col min="8971" max="8972" width="9.28515625" style="3" bestFit="1" customWidth="1"/>
    <col min="8973" max="8973" width="12.85546875" style="3" bestFit="1" customWidth="1"/>
    <col min="8974" max="8975" width="9.140625" style="3"/>
    <col min="8976" max="8977" width="9.28515625" style="3" bestFit="1" customWidth="1"/>
    <col min="8978" max="8978" width="9.140625" style="3"/>
    <col min="8979" max="8980" width="9.28515625" style="3" bestFit="1" customWidth="1"/>
    <col min="8981" max="8981" width="12.85546875" style="3" bestFit="1" customWidth="1"/>
    <col min="8982" max="8983" width="9.140625" style="3"/>
    <col min="8984" max="8985" width="9.28515625" style="3" bestFit="1" customWidth="1"/>
    <col min="8986" max="8986" width="9.140625" style="3"/>
    <col min="8987" max="8988" width="9.28515625" style="3" bestFit="1" customWidth="1"/>
    <col min="8989" max="8989" width="12.85546875" style="3" bestFit="1" customWidth="1"/>
    <col min="8990" max="8991" width="9.140625" style="3"/>
    <col min="8992" max="8993" width="9.28515625" style="3" bestFit="1" customWidth="1"/>
    <col min="8994" max="8994" width="9.140625" style="3"/>
    <col min="8995" max="8996" width="9.28515625" style="3" bestFit="1" customWidth="1"/>
    <col min="8997" max="8997" width="12.85546875" style="3" bestFit="1" customWidth="1"/>
    <col min="8998" max="8999" width="9.140625" style="3"/>
    <col min="9000" max="9001" width="9.28515625" style="3" bestFit="1" customWidth="1"/>
    <col min="9002" max="9002" width="9.140625" style="3"/>
    <col min="9003" max="9004" width="9.28515625" style="3" bestFit="1" customWidth="1"/>
    <col min="9005" max="9005" width="12.85546875" style="3" bestFit="1" customWidth="1"/>
    <col min="9006" max="9007" width="9.140625" style="3"/>
    <col min="9008" max="9009" width="9.28515625" style="3" bestFit="1" customWidth="1"/>
    <col min="9010" max="9010" width="9.140625" style="3"/>
    <col min="9011" max="9012" width="9.28515625" style="3" bestFit="1" customWidth="1"/>
    <col min="9013" max="9013" width="12.85546875" style="3" bestFit="1" customWidth="1"/>
    <col min="9014" max="9015" width="9.140625" style="3"/>
    <col min="9016" max="9017" width="9.28515625" style="3" bestFit="1" customWidth="1"/>
    <col min="9018" max="9018" width="9.140625" style="3"/>
    <col min="9019" max="9020" width="9.28515625" style="3" bestFit="1" customWidth="1"/>
    <col min="9021" max="9021" width="12.85546875" style="3" bestFit="1" customWidth="1"/>
    <col min="9022" max="9023" width="9.140625" style="3"/>
    <col min="9024" max="9025" width="9.28515625" style="3" bestFit="1" customWidth="1"/>
    <col min="9026" max="9026" width="9.140625" style="3"/>
    <col min="9027" max="9028" width="9.28515625" style="3" bestFit="1" customWidth="1"/>
    <col min="9029" max="9029" width="12.85546875" style="3" bestFit="1" customWidth="1"/>
    <col min="9030" max="9031" width="9.140625" style="3"/>
    <col min="9032" max="9033" width="9.28515625" style="3" bestFit="1" customWidth="1"/>
    <col min="9034" max="9034" width="9.140625" style="3"/>
    <col min="9035" max="9036" width="9.28515625" style="3" bestFit="1" customWidth="1"/>
    <col min="9037" max="9037" width="12.85546875" style="3" bestFit="1" customWidth="1"/>
    <col min="9038" max="9039" width="9.140625" style="3"/>
    <col min="9040" max="9041" width="9.28515625" style="3" bestFit="1" customWidth="1"/>
    <col min="9042" max="9042" width="9.140625" style="3"/>
    <col min="9043" max="9044" width="9.28515625" style="3" bestFit="1" customWidth="1"/>
    <col min="9045" max="9045" width="12.85546875" style="3" bestFit="1" customWidth="1"/>
    <col min="9046" max="9047" width="9.140625" style="3"/>
    <col min="9048" max="9049" width="9.28515625" style="3" bestFit="1" customWidth="1"/>
    <col min="9050" max="9050" width="9.140625" style="3"/>
    <col min="9051" max="9052" width="9.28515625" style="3" bestFit="1" customWidth="1"/>
    <col min="9053" max="9053" width="12.85546875" style="3" bestFit="1" customWidth="1"/>
    <col min="9054" max="9055" width="9.140625" style="3"/>
    <col min="9056" max="9057" width="9.28515625" style="3" bestFit="1" customWidth="1"/>
    <col min="9058" max="9058" width="9.140625" style="3"/>
    <col min="9059" max="9060" width="9.28515625" style="3" bestFit="1" customWidth="1"/>
    <col min="9061" max="9061" width="12.85546875" style="3" bestFit="1" customWidth="1"/>
    <col min="9062" max="9063" width="9.140625" style="3"/>
    <col min="9064" max="9065" width="9.28515625" style="3" bestFit="1" customWidth="1"/>
    <col min="9066" max="9066" width="9.140625" style="3"/>
    <col min="9067" max="9068" width="9.28515625" style="3" bestFit="1" customWidth="1"/>
    <col min="9069" max="9069" width="12.85546875" style="3" bestFit="1" customWidth="1"/>
    <col min="9070" max="9071" width="9.140625" style="3"/>
    <col min="9072" max="9073" width="9.28515625" style="3" bestFit="1" customWidth="1"/>
    <col min="9074" max="9074" width="9.140625" style="3"/>
    <col min="9075" max="9076" width="9.28515625" style="3" bestFit="1" customWidth="1"/>
    <col min="9077" max="9077" width="12.85546875" style="3" bestFit="1" customWidth="1"/>
    <col min="9078" max="9079" width="9.140625" style="3"/>
    <col min="9080" max="9081" width="9.28515625" style="3" bestFit="1" customWidth="1"/>
    <col min="9082" max="9082" width="9.140625" style="3"/>
    <col min="9083" max="9084" width="9.28515625" style="3" bestFit="1" customWidth="1"/>
    <col min="9085" max="9085" width="12.85546875" style="3" bestFit="1" customWidth="1"/>
    <col min="9086" max="9087" width="9.140625" style="3"/>
    <col min="9088" max="9089" width="9.28515625" style="3" bestFit="1" customWidth="1"/>
    <col min="9090" max="9090" width="9.140625" style="3"/>
    <col min="9091" max="9092" width="9.28515625" style="3" bestFit="1" customWidth="1"/>
    <col min="9093" max="9093" width="12.85546875" style="3" bestFit="1" customWidth="1"/>
    <col min="9094" max="9095" width="9.140625" style="3"/>
    <col min="9096" max="9097" width="9.28515625" style="3" bestFit="1" customWidth="1"/>
    <col min="9098" max="9098" width="9.140625" style="3"/>
    <col min="9099" max="9100" width="9.28515625" style="3" bestFit="1" customWidth="1"/>
    <col min="9101" max="9101" width="12.85546875" style="3" bestFit="1" customWidth="1"/>
    <col min="9102" max="9103" width="9.140625" style="3"/>
    <col min="9104" max="9105" width="9.28515625" style="3" bestFit="1" customWidth="1"/>
    <col min="9106" max="9106" width="9.140625" style="3"/>
    <col min="9107" max="9108" width="9.28515625" style="3" bestFit="1" customWidth="1"/>
    <col min="9109" max="9109" width="12.85546875" style="3" bestFit="1" customWidth="1"/>
    <col min="9110" max="9111" width="9.140625" style="3"/>
    <col min="9112" max="9113" width="9.28515625" style="3" bestFit="1" customWidth="1"/>
    <col min="9114" max="9114" width="9.140625" style="3"/>
    <col min="9115" max="9116" width="9.28515625" style="3" bestFit="1" customWidth="1"/>
    <col min="9117" max="9117" width="12.85546875" style="3" bestFit="1" customWidth="1"/>
    <col min="9118" max="9119" width="9.140625" style="3"/>
    <col min="9120" max="9121" width="9.28515625" style="3" bestFit="1" customWidth="1"/>
    <col min="9122" max="9122" width="9.140625" style="3"/>
    <col min="9123" max="9124" width="9.28515625" style="3" bestFit="1" customWidth="1"/>
    <col min="9125" max="9125" width="12.85546875" style="3" bestFit="1" customWidth="1"/>
    <col min="9126" max="9127" width="9.140625" style="3"/>
    <col min="9128" max="9129" width="9.28515625" style="3" bestFit="1" customWidth="1"/>
    <col min="9130" max="9130" width="9.140625" style="3"/>
    <col min="9131" max="9132" width="9.28515625" style="3" bestFit="1" customWidth="1"/>
    <col min="9133" max="9133" width="12.85546875" style="3" bestFit="1" customWidth="1"/>
    <col min="9134" max="9135" width="9.140625" style="3"/>
    <col min="9136" max="9137" width="9.28515625" style="3" bestFit="1" customWidth="1"/>
    <col min="9138" max="9138" width="9.140625" style="3"/>
    <col min="9139" max="9140" width="9.28515625" style="3" bestFit="1" customWidth="1"/>
    <col min="9141" max="9141" width="12.85546875" style="3" bestFit="1" customWidth="1"/>
    <col min="9142" max="9143" width="9.140625" style="3"/>
    <col min="9144" max="9145" width="9.28515625" style="3" bestFit="1" customWidth="1"/>
    <col min="9146" max="9146" width="9.140625" style="3"/>
    <col min="9147" max="9148" width="9.28515625" style="3" bestFit="1" customWidth="1"/>
    <col min="9149" max="9149" width="12.85546875" style="3" bestFit="1" customWidth="1"/>
    <col min="9150" max="9151" width="9.140625" style="3"/>
    <col min="9152" max="9153" width="9.28515625" style="3" bestFit="1" customWidth="1"/>
    <col min="9154" max="9154" width="9.140625" style="3"/>
    <col min="9155" max="9156" width="9.28515625" style="3" bestFit="1" customWidth="1"/>
    <col min="9157" max="9157" width="12.85546875" style="3" bestFit="1" customWidth="1"/>
    <col min="9158" max="9159" width="9.140625" style="3"/>
    <col min="9160" max="9161" width="9.28515625" style="3" bestFit="1" customWidth="1"/>
    <col min="9162" max="9162" width="9.140625" style="3"/>
    <col min="9163" max="9164" width="9.28515625" style="3" bestFit="1" customWidth="1"/>
    <col min="9165" max="9165" width="12.85546875" style="3" bestFit="1" customWidth="1"/>
    <col min="9166" max="9167" width="9.140625" style="3"/>
    <col min="9168" max="9169" width="9.28515625" style="3" bestFit="1" customWidth="1"/>
    <col min="9170" max="9170" width="9.140625" style="3"/>
    <col min="9171" max="9172" width="9.28515625" style="3" bestFit="1" customWidth="1"/>
    <col min="9173" max="9173" width="12.85546875" style="3" bestFit="1" customWidth="1"/>
    <col min="9174" max="9175" width="9.140625" style="3"/>
    <col min="9176" max="9177" width="9.28515625" style="3" bestFit="1" customWidth="1"/>
    <col min="9178" max="9178" width="9.140625" style="3"/>
    <col min="9179" max="9180" width="9.28515625" style="3" bestFit="1" customWidth="1"/>
    <col min="9181" max="9181" width="12.85546875" style="3" bestFit="1" customWidth="1"/>
    <col min="9182" max="9183" width="9.140625" style="3"/>
    <col min="9184" max="9185" width="9.28515625" style="3" bestFit="1" customWidth="1"/>
    <col min="9186" max="9186" width="9.140625" style="3"/>
    <col min="9187" max="9188" width="9.28515625" style="3" bestFit="1" customWidth="1"/>
    <col min="9189" max="9189" width="12.85546875" style="3" bestFit="1" customWidth="1"/>
    <col min="9190" max="9191" width="9.140625" style="3"/>
    <col min="9192" max="9193" width="9.28515625" style="3" bestFit="1" customWidth="1"/>
    <col min="9194" max="9194" width="9.140625" style="3"/>
    <col min="9195" max="9196" width="9.28515625" style="3" bestFit="1" customWidth="1"/>
    <col min="9197" max="9197" width="12.85546875" style="3" bestFit="1" customWidth="1"/>
    <col min="9198" max="9199" width="9.140625" style="3"/>
    <col min="9200" max="9201" width="9.28515625" style="3" bestFit="1" customWidth="1"/>
    <col min="9202" max="9202" width="9.140625" style="3"/>
    <col min="9203" max="9204" width="9.28515625" style="3" bestFit="1" customWidth="1"/>
    <col min="9205" max="9205" width="12.85546875" style="3" bestFit="1" customWidth="1"/>
    <col min="9206" max="9207" width="9.140625" style="3"/>
    <col min="9208" max="9209" width="9.28515625" style="3" bestFit="1" customWidth="1"/>
    <col min="9210" max="9210" width="9.140625" style="3"/>
    <col min="9211" max="9212" width="9.28515625" style="3" bestFit="1" customWidth="1"/>
    <col min="9213" max="9213" width="12.85546875" style="3" bestFit="1" customWidth="1"/>
    <col min="9214" max="9215" width="9.140625" style="3"/>
    <col min="9216" max="9217" width="9.28515625" style="3" bestFit="1" customWidth="1"/>
    <col min="9218" max="9218" width="9.140625" style="3"/>
    <col min="9219" max="9220" width="9.28515625" style="3" bestFit="1" customWidth="1"/>
    <col min="9221" max="9221" width="12.85546875" style="3" bestFit="1" customWidth="1"/>
    <col min="9222" max="9223" width="9.140625" style="3"/>
    <col min="9224" max="9225" width="9.28515625" style="3" bestFit="1" customWidth="1"/>
    <col min="9226" max="9226" width="9.140625" style="3"/>
    <col min="9227" max="9228" width="9.28515625" style="3" bestFit="1" customWidth="1"/>
    <col min="9229" max="9229" width="12.85546875" style="3" bestFit="1" customWidth="1"/>
    <col min="9230" max="9231" width="9.140625" style="3"/>
    <col min="9232" max="9233" width="9.28515625" style="3" bestFit="1" customWidth="1"/>
    <col min="9234" max="9234" width="9.140625" style="3"/>
    <col min="9235" max="9236" width="9.28515625" style="3" bestFit="1" customWidth="1"/>
    <col min="9237" max="9237" width="12.85546875" style="3" bestFit="1" customWidth="1"/>
    <col min="9238" max="9239" width="9.140625" style="3"/>
    <col min="9240" max="9241" width="9.28515625" style="3" bestFit="1" customWidth="1"/>
    <col min="9242" max="9242" width="9.140625" style="3"/>
    <col min="9243" max="9244" width="9.28515625" style="3" bestFit="1" customWidth="1"/>
    <col min="9245" max="9245" width="12.85546875" style="3" bestFit="1" customWidth="1"/>
    <col min="9246" max="9247" width="9.140625" style="3"/>
    <col min="9248" max="9249" width="9.28515625" style="3" bestFit="1" customWidth="1"/>
    <col min="9250" max="9250" width="9.140625" style="3"/>
    <col min="9251" max="9252" width="9.28515625" style="3" bestFit="1" customWidth="1"/>
    <col min="9253" max="9253" width="12.85546875" style="3" bestFit="1" customWidth="1"/>
    <col min="9254" max="9255" width="9.140625" style="3"/>
    <col min="9256" max="9257" width="9.28515625" style="3" bestFit="1" customWidth="1"/>
    <col min="9258" max="9258" width="9.140625" style="3"/>
    <col min="9259" max="9260" width="9.28515625" style="3" bestFit="1" customWidth="1"/>
    <col min="9261" max="9261" width="12.85546875" style="3" bestFit="1" customWidth="1"/>
    <col min="9262" max="9263" width="9.140625" style="3"/>
    <col min="9264" max="9265" width="9.28515625" style="3" bestFit="1" customWidth="1"/>
    <col min="9266" max="9266" width="9.140625" style="3"/>
    <col min="9267" max="9268" width="9.28515625" style="3" bestFit="1" customWidth="1"/>
    <col min="9269" max="9269" width="12.85546875" style="3" bestFit="1" customWidth="1"/>
    <col min="9270" max="9271" width="9.140625" style="3"/>
    <col min="9272" max="9273" width="9.28515625" style="3" bestFit="1" customWidth="1"/>
    <col min="9274" max="9274" width="9.140625" style="3"/>
    <col min="9275" max="9276" width="9.28515625" style="3" bestFit="1" customWidth="1"/>
    <col min="9277" max="9277" width="12.85546875" style="3" bestFit="1" customWidth="1"/>
    <col min="9278" max="9279" width="9.140625" style="3"/>
    <col min="9280" max="9281" width="9.28515625" style="3" bestFit="1" customWidth="1"/>
    <col min="9282" max="9282" width="9.140625" style="3"/>
    <col min="9283" max="9284" width="9.28515625" style="3" bestFit="1" customWidth="1"/>
    <col min="9285" max="9285" width="12.85546875" style="3" bestFit="1" customWidth="1"/>
    <col min="9286" max="9287" width="9.140625" style="3"/>
    <col min="9288" max="9289" width="9.28515625" style="3" bestFit="1" customWidth="1"/>
    <col min="9290" max="9290" width="9.140625" style="3"/>
    <col min="9291" max="9292" width="9.28515625" style="3" bestFit="1" customWidth="1"/>
    <col min="9293" max="9293" width="12.85546875" style="3" bestFit="1" customWidth="1"/>
    <col min="9294" max="9295" width="9.140625" style="3"/>
    <col min="9296" max="9297" width="9.28515625" style="3" bestFit="1" customWidth="1"/>
    <col min="9298" max="9298" width="9.140625" style="3"/>
    <col min="9299" max="9300" width="9.28515625" style="3" bestFit="1" customWidth="1"/>
    <col min="9301" max="9301" width="12.85546875" style="3" bestFit="1" customWidth="1"/>
    <col min="9302" max="9303" width="9.140625" style="3"/>
    <col min="9304" max="9305" width="9.28515625" style="3" bestFit="1" customWidth="1"/>
    <col min="9306" max="9306" width="9.140625" style="3"/>
    <col min="9307" max="9308" width="9.28515625" style="3" bestFit="1" customWidth="1"/>
    <col min="9309" max="9309" width="12.85546875" style="3" bestFit="1" customWidth="1"/>
    <col min="9310" max="9311" width="9.140625" style="3"/>
    <col min="9312" max="9313" width="9.28515625" style="3" bestFit="1" customWidth="1"/>
    <col min="9314" max="9314" width="9.140625" style="3"/>
    <col min="9315" max="9316" width="9.28515625" style="3" bestFit="1" customWidth="1"/>
    <col min="9317" max="9317" width="12.85546875" style="3" bestFit="1" customWidth="1"/>
    <col min="9318" max="9319" width="9.140625" style="3"/>
    <col min="9320" max="9321" width="9.28515625" style="3" bestFit="1" customWidth="1"/>
    <col min="9322" max="9322" width="9.140625" style="3"/>
    <col min="9323" max="9324" width="9.28515625" style="3" bestFit="1" customWidth="1"/>
    <col min="9325" max="9325" width="12.85546875" style="3" bestFit="1" customWidth="1"/>
    <col min="9326" max="9327" width="9.140625" style="3"/>
    <col min="9328" max="9329" width="9.28515625" style="3" bestFit="1" customWidth="1"/>
    <col min="9330" max="9330" width="9.140625" style="3"/>
    <col min="9331" max="9332" width="9.28515625" style="3" bestFit="1" customWidth="1"/>
    <col min="9333" max="9333" width="12.85546875" style="3" bestFit="1" customWidth="1"/>
    <col min="9334" max="9335" width="9.140625" style="3"/>
    <col min="9336" max="9337" width="9.28515625" style="3" bestFit="1" customWidth="1"/>
    <col min="9338" max="9338" width="9.140625" style="3"/>
    <col min="9339" max="9340" width="9.28515625" style="3" bestFit="1" customWidth="1"/>
    <col min="9341" max="9341" width="12.85546875" style="3" bestFit="1" customWidth="1"/>
    <col min="9342" max="9343" width="9.140625" style="3"/>
    <col min="9344" max="9345" width="9.28515625" style="3" bestFit="1" customWidth="1"/>
    <col min="9346" max="9346" width="9.140625" style="3"/>
    <col min="9347" max="9348" width="9.28515625" style="3" bestFit="1" customWidth="1"/>
    <col min="9349" max="9349" width="12.85546875" style="3" bestFit="1" customWidth="1"/>
    <col min="9350" max="9351" width="9.140625" style="3"/>
    <col min="9352" max="9353" width="9.28515625" style="3" bestFit="1" customWidth="1"/>
    <col min="9354" max="9354" width="9.140625" style="3"/>
    <col min="9355" max="9356" width="9.28515625" style="3" bestFit="1" customWidth="1"/>
    <col min="9357" max="9357" width="12.85546875" style="3" bestFit="1" customWidth="1"/>
    <col min="9358" max="9359" width="9.140625" style="3"/>
    <col min="9360" max="9361" width="9.28515625" style="3" bestFit="1" customWidth="1"/>
    <col min="9362" max="9362" width="9.140625" style="3"/>
    <col min="9363" max="9364" width="9.28515625" style="3" bestFit="1" customWidth="1"/>
    <col min="9365" max="9365" width="12.85546875" style="3" bestFit="1" customWidth="1"/>
    <col min="9366" max="9367" width="9.140625" style="3"/>
    <col min="9368" max="9369" width="9.28515625" style="3" bestFit="1" customWidth="1"/>
    <col min="9370" max="9370" width="9.140625" style="3"/>
    <col min="9371" max="9372" width="9.28515625" style="3" bestFit="1" customWidth="1"/>
    <col min="9373" max="9373" width="12.85546875" style="3" bestFit="1" customWidth="1"/>
    <col min="9374" max="9375" width="9.140625" style="3"/>
    <col min="9376" max="9377" width="9.28515625" style="3" bestFit="1" customWidth="1"/>
    <col min="9378" max="9378" width="9.140625" style="3"/>
    <col min="9379" max="9380" width="9.28515625" style="3" bestFit="1" customWidth="1"/>
    <col min="9381" max="9381" width="12.85546875" style="3" bestFit="1" customWidth="1"/>
    <col min="9382" max="9383" width="9.140625" style="3"/>
    <col min="9384" max="9385" width="9.28515625" style="3" bestFit="1" customWidth="1"/>
    <col min="9386" max="9386" width="9.140625" style="3"/>
    <col min="9387" max="9388" width="9.28515625" style="3" bestFit="1" customWidth="1"/>
    <col min="9389" max="9389" width="12.85546875" style="3" bestFit="1" customWidth="1"/>
    <col min="9390" max="9391" width="9.140625" style="3"/>
    <col min="9392" max="9393" width="9.28515625" style="3" bestFit="1" customWidth="1"/>
    <col min="9394" max="9394" width="9.140625" style="3"/>
    <col min="9395" max="9396" width="9.28515625" style="3" bestFit="1" customWidth="1"/>
    <col min="9397" max="9397" width="12.85546875" style="3" bestFit="1" customWidth="1"/>
    <col min="9398" max="9399" width="9.140625" style="3"/>
    <col min="9400" max="9401" width="9.28515625" style="3" bestFit="1" customWidth="1"/>
    <col min="9402" max="9402" width="9.140625" style="3"/>
    <col min="9403" max="9404" width="9.28515625" style="3" bestFit="1" customWidth="1"/>
    <col min="9405" max="9405" width="12.85546875" style="3" bestFit="1" customWidth="1"/>
    <col min="9406" max="9407" width="9.140625" style="3"/>
    <col min="9408" max="9409" width="9.28515625" style="3" bestFit="1" customWidth="1"/>
    <col min="9410" max="9410" width="9.140625" style="3"/>
    <col min="9411" max="9412" width="9.28515625" style="3" bestFit="1" customWidth="1"/>
    <col min="9413" max="9413" width="12.85546875" style="3" bestFit="1" customWidth="1"/>
    <col min="9414" max="9415" width="9.140625" style="3"/>
    <col min="9416" max="9417" width="9.28515625" style="3" bestFit="1" customWidth="1"/>
    <col min="9418" max="9418" width="9.140625" style="3"/>
    <col min="9419" max="9420" width="9.28515625" style="3" bestFit="1" customWidth="1"/>
    <col min="9421" max="9421" width="12.85546875" style="3" bestFit="1" customWidth="1"/>
    <col min="9422" max="9423" width="9.140625" style="3"/>
    <col min="9424" max="9425" width="9.28515625" style="3" bestFit="1" customWidth="1"/>
    <col min="9426" max="9426" width="9.140625" style="3"/>
    <col min="9427" max="9428" width="9.28515625" style="3" bestFit="1" customWidth="1"/>
    <col min="9429" max="9429" width="12.85546875" style="3" bestFit="1" customWidth="1"/>
    <col min="9430" max="9431" width="9.140625" style="3"/>
    <col min="9432" max="9433" width="9.28515625" style="3" bestFit="1" customWidth="1"/>
    <col min="9434" max="9434" width="9.140625" style="3"/>
    <col min="9435" max="9436" width="9.28515625" style="3" bestFit="1" customWidth="1"/>
    <col min="9437" max="9437" width="12.85546875" style="3" bestFit="1" customWidth="1"/>
    <col min="9438" max="9439" width="9.140625" style="3"/>
    <col min="9440" max="9441" width="9.28515625" style="3" bestFit="1" customWidth="1"/>
    <col min="9442" max="9442" width="9.140625" style="3"/>
    <col min="9443" max="9444" width="9.28515625" style="3" bestFit="1" customWidth="1"/>
    <col min="9445" max="9445" width="12.85546875" style="3" bestFit="1" customWidth="1"/>
    <col min="9446" max="9447" width="9.140625" style="3"/>
    <col min="9448" max="9449" width="9.28515625" style="3" bestFit="1" customWidth="1"/>
    <col min="9450" max="9450" width="9.140625" style="3"/>
    <col min="9451" max="9452" width="9.28515625" style="3" bestFit="1" customWidth="1"/>
    <col min="9453" max="9453" width="12.85546875" style="3" bestFit="1" customWidth="1"/>
    <col min="9454" max="9455" width="9.140625" style="3"/>
    <col min="9456" max="9457" width="9.28515625" style="3" bestFit="1" customWidth="1"/>
    <col min="9458" max="9458" width="9.140625" style="3"/>
    <col min="9459" max="9460" width="9.28515625" style="3" bestFit="1" customWidth="1"/>
    <col min="9461" max="9461" width="12.85546875" style="3" bestFit="1" customWidth="1"/>
    <col min="9462" max="9463" width="9.140625" style="3"/>
    <col min="9464" max="9465" width="9.28515625" style="3" bestFit="1" customWidth="1"/>
    <col min="9466" max="9466" width="9.140625" style="3"/>
    <col min="9467" max="9468" width="9.28515625" style="3" bestFit="1" customWidth="1"/>
    <col min="9469" max="9469" width="12.85546875" style="3" bestFit="1" customWidth="1"/>
    <col min="9470" max="9471" width="9.140625" style="3"/>
    <col min="9472" max="9473" width="9.28515625" style="3" bestFit="1" customWidth="1"/>
    <col min="9474" max="9474" width="9.140625" style="3"/>
    <col min="9475" max="9476" width="9.28515625" style="3" bestFit="1" customWidth="1"/>
    <col min="9477" max="9477" width="12.85546875" style="3" bestFit="1" customWidth="1"/>
    <col min="9478" max="9479" width="9.140625" style="3"/>
    <col min="9480" max="9481" width="9.28515625" style="3" bestFit="1" customWidth="1"/>
    <col min="9482" max="9482" width="9.140625" style="3"/>
    <col min="9483" max="9484" width="9.28515625" style="3" bestFit="1" customWidth="1"/>
    <col min="9485" max="9485" width="12.85546875" style="3" bestFit="1" customWidth="1"/>
    <col min="9486" max="9487" width="9.140625" style="3"/>
    <col min="9488" max="9489" width="9.28515625" style="3" bestFit="1" customWidth="1"/>
    <col min="9490" max="9490" width="9.140625" style="3"/>
    <col min="9491" max="9492" width="9.28515625" style="3" bestFit="1" customWidth="1"/>
    <col min="9493" max="9493" width="12.85546875" style="3" bestFit="1" customWidth="1"/>
    <col min="9494" max="9495" width="9.140625" style="3"/>
    <col min="9496" max="9497" width="9.28515625" style="3" bestFit="1" customWidth="1"/>
    <col min="9498" max="9498" width="9.140625" style="3"/>
    <col min="9499" max="9500" width="9.28515625" style="3" bestFit="1" customWidth="1"/>
    <col min="9501" max="9501" width="12.85546875" style="3" bestFit="1" customWidth="1"/>
    <col min="9502" max="9503" width="9.140625" style="3"/>
    <col min="9504" max="9505" width="9.28515625" style="3" bestFit="1" customWidth="1"/>
    <col min="9506" max="9506" width="9.140625" style="3"/>
    <col min="9507" max="9508" width="9.28515625" style="3" bestFit="1" customWidth="1"/>
    <col min="9509" max="9509" width="12.85546875" style="3" bestFit="1" customWidth="1"/>
    <col min="9510" max="9511" width="9.140625" style="3"/>
    <col min="9512" max="9513" width="9.28515625" style="3" bestFit="1" customWidth="1"/>
    <col min="9514" max="9514" width="9.140625" style="3"/>
    <col min="9515" max="9516" width="9.28515625" style="3" bestFit="1" customWidth="1"/>
    <col min="9517" max="9517" width="12.85546875" style="3" bestFit="1" customWidth="1"/>
    <col min="9518" max="9519" width="9.140625" style="3"/>
    <col min="9520" max="9521" width="9.28515625" style="3" bestFit="1" customWidth="1"/>
    <col min="9522" max="9522" width="9.140625" style="3"/>
    <col min="9523" max="9524" width="9.28515625" style="3" bestFit="1" customWidth="1"/>
    <col min="9525" max="9525" width="12.85546875" style="3" bestFit="1" customWidth="1"/>
    <col min="9526" max="9527" width="9.140625" style="3"/>
    <col min="9528" max="9529" width="9.28515625" style="3" bestFit="1" customWidth="1"/>
    <col min="9530" max="9530" width="9.140625" style="3"/>
    <col min="9531" max="9532" width="9.28515625" style="3" bestFit="1" customWidth="1"/>
    <col min="9533" max="9533" width="12.85546875" style="3" bestFit="1" customWidth="1"/>
    <col min="9534" max="9535" width="9.140625" style="3"/>
    <col min="9536" max="9537" width="9.28515625" style="3" bestFit="1" customWidth="1"/>
    <col min="9538" max="9538" width="9.140625" style="3"/>
    <col min="9539" max="9540" width="9.28515625" style="3" bestFit="1" customWidth="1"/>
    <col min="9541" max="9541" width="12.85546875" style="3" bestFit="1" customWidth="1"/>
    <col min="9542" max="9543" width="9.140625" style="3"/>
    <col min="9544" max="9545" width="9.28515625" style="3" bestFit="1" customWidth="1"/>
    <col min="9546" max="9546" width="9.140625" style="3"/>
    <col min="9547" max="9548" width="9.28515625" style="3" bestFit="1" customWidth="1"/>
    <col min="9549" max="9549" width="12.85546875" style="3" bestFit="1" customWidth="1"/>
    <col min="9550" max="9551" width="9.140625" style="3"/>
    <col min="9552" max="9553" width="9.28515625" style="3" bestFit="1" customWidth="1"/>
    <col min="9554" max="9554" width="9.140625" style="3"/>
    <col min="9555" max="9556" width="9.28515625" style="3" bestFit="1" customWidth="1"/>
    <col min="9557" max="9557" width="12.85546875" style="3" bestFit="1" customWidth="1"/>
    <col min="9558" max="9559" width="9.140625" style="3"/>
    <col min="9560" max="9561" width="9.28515625" style="3" bestFit="1" customWidth="1"/>
    <col min="9562" max="9562" width="9.140625" style="3"/>
    <col min="9563" max="9564" width="9.28515625" style="3" bestFit="1" customWidth="1"/>
    <col min="9565" max="9565" width="12.85546875" style="3" bestFit="1" customWidth="1"/>
    <col min="9566" max="9567" width="9.140625" style="3"/>
    <col min="9568" max="9569" width="9.28515625" style="3" bestFit="1" customWidth="1"/>
    <col min="9570" max="9570" width="9.140625" style="3"/>
    <col min="9571" max="9572" width="9.28515625" style="3" bestFit="1" customWidth="1"/>
    <col min="9573" max="9573" width="12.85546875" style="3" bestFit="1" customWidth="1"/>
    <col min="9574" max="9575" width="9.140625" style="3"/>
    <col min="9576" max="9577" width="9.28515625" style="3" bestFit="1" customWidth="1"/>
    <col min="9578" max="9578" width="9.140625" style="3"/>
    <col min="9579" max="9580" width="9.28515625" style="3" bestFit="1" customWidth="1"/>
    <col min="9581" max="9581" width="12.85546875" style="3" bestFit="1" customWidth="1"/>
    <col min="9582" max="9583" width="9.140625" style="3"/>
    <col min="9584" max="9585" width="9.28515625" style="3" bestFit="1" customWidth="1"/>
    <col min="9586" max="9586" width="9.140625" style="3"/>
    <col min="9587" max="9588" width="9.28515625" style="3" bestFit="1" customWidth="1"/>
    <col min="9589" max="9589" width="12.85546875" style="3" bestFit="1" customWidth="1"/>
    <col min="9590" max="9591" width="9.140625" style="3"/>
    <col min="9592" max="9593" width="9.28515625" style="3" bestFit="1" customWidth="1"/>
    <col min="9594" max="9594" width="9.140625" style="3"/>
    <col min="9595" max="9596" width="9.28515625" style="3" bestFit="1" customWidth="1"/>
    <col min="9597" max="9597" width="12.85546875" style="3" bestFit="1" customWidth="1"/>
    <col min="9598" max="9599" width="9.140625" style="3"/>
    <col min="9600" max="9601" width="9.28515625" style="3" bestFit="1" customWidth="1"/>
    <col min="9602" max="9602" width="9.140625" style="3"/>
    <col min="9603" max="9604" width="9.28515625" style="3" bestFit="1" customWidth="1"/>
    <col min="9605" max="9605" width="12.85546875" style="3" bestFit="1" customWidth="1"/>
    <col min="9606" max="9607" width="9.140625" style="3"/>
    <col min="9608" max="9609" width="9.28515625" style="3" bestFit="1" customWidth="1"/>
    <col min="9610" max="9610" width="9.140625" style="3"/>
    <col min="9611" max="9612" width="9.28515625" style="3" bestFit="1" customWidth="1"/>
    <col min="9613" max="9613" width="12.85546875" style="3" bestFit="1" customWidth="1"/>
    <col min="9614" max="9615" width="9.140625" style="3"/>
    <col min="9616" max="9617" width="9.28515625" style="3" bestFit="1" customWidth="1"/>
    <col min="9618" max="9618" width="9.140625" style="3"/>
    <col min="9619" max="9620" width="9.28515625" style="3" bestFit="1" customWidth="1"/>
    <col min="9621" max="9621" width="12.85546875" style="3" bestFit="1" customWidth="1"/>
    <col min="9622" max="9623" width="9.140625" style="3"/>
    <col min="9624" max="9625" width="9.28515625" style="3" bestFit="1" customWidth="1"/>
    <col min="9626" max="9626" width="9.140625" style="3"/>
    <col min="9627" max="9628" width="9.28515625" style="3" bestFit="1" customWidth="1"/>
    <col min="9629" max="9629" width="12.85546875" style="3" bestFit="1" customWidth="1"/>
    <col min="9630" max="9631" width="9.140625" style="3"/>
    <col min="9632" max="9633" width="9.28515625" style="3" bestFit="1" customWidth="1"/>
    <col min="9634" max="9634" width="9.140625" style="3"/>
    <col min="9635" max="9636" width="9.28515625" style="3" bestFit="1" customWidth="1"/>
    <col min="9637" max="9637" width="12.85546875" style="3" bestFit="1" customWidth="1"/>
    <col min="9638" max="9639" width="9.140625" style="3"/>
    <col min="9640" max="9641" width="9.28515625" style="3" bestFit="1" customWidth="1"/>
    <col min="9642" max="9642" width="9.140625" style="3"/>
    <col min="9643" max="9644" width="9.28515625" style="3" bestFit="1" customWidth="1"/>
    <col min="9645" max="9645" width="12.85546875" style="3" bestFit="1" customWidth="1"/>
    <col min="9646" max="9647" width="9.140625" style="3"/>
    <col min="9648" max="9649" width="9.28515625" style="3" bestFit="1" customWidth="1"/>
    <col min="9650" max="9650" width="9.140625" style="3"/>
    <col min="9651" max="9652" width="9.28515625" style="3" bestFit="1" customWidth="1"/>
    <col min="9653" max="9653" width="12.85546875" style="3" bestFit="1" customWidth="1"/>
    <col min="9654" max="9655" width="9.140625" style="3"/>
    <col min="9656" max="9657" width="9.28515625" style="3" bestFit="1" customWidth="1"/>
    <col min="9658" max="9658" width="9.140625" style="3"/>
    <col min="9659" max="9660" width="9.28515625" style="3" bestFit="1" customWidth="1"/>
    <col min="9661" max="9661" width="12.85546875" style="3" bestFit="1" customWidth="1"/>
    <col min="9662" max="9663" width="9.140625" style="3"/>
    <col min="9664" max="9665" width="9.28515625" style="3" bestFit="1" customWidth="1"/>
    <col min="9666" max="9666" width="9.140625" style="3"/>
    <col min="9667" max="9668" width="9.28515625" style="3" bestFit="1" customWidth="1"/>
    <col min="9669" max="9669" width="12.85546875" style="3" bestFit="1" customWidth="1"/>
    <col min="9670" max="9671" width="9.140625" style="3"/>
    <col min="9672" max="9673" width="9.28515625" style="3" bestFit="1" customWidth="1"/>
    <col min="9674" max="9674" width="9.140625" style="3"/>
    <col min="9675" max="9676" width="9.28515625" style="3" bestFit="1" customWidth="1"/>
    <col min="9677" max="9677" width="12.85546875" style="3" bestFit="1" customWidth="1"/>
    <col min="9678" max="9679" width="9.140625" style="3"/>
    <col min="9680" max="9681" width="9.28515625" style="3" bestFit="1" customWidth="1"/>
    <col min="9682" max="9682" width="9.140625" style="3"/>
    <col min="9683" max="9684" width="9.28515625" style="3" bestFit="1" customWidth="1"/>
    <col min="9685" max="9685" width="12.85546875" style="3" bestFit="1" customWidth="1"/>
    <col min="9686" max="9687" width="9.140625" style="3"/>
    <col min="9688" max="9689" width="9.28515625" style="3" bestFit="1" customWidth="1"/>
    <col min="9690" max="9690" width="9.140625" style="3"/>
    <col min="9691" max="9692" width="9.28515625" style="3" bestFit="1" customWidth="1"/>
    <col min="9693" max="9693" width="12.85546875" style="3" bestFit="1" customWidth="1"/>
    <col min="9694" max="9695" width="9.140625" style="3"/>
    <col min="9696" max="9697" width="9.28515625" style="3" bestFit="1" customWidth="1"/>
    <col min="9698" max="9698" width="9.140625" style="3"/>
    <col min="9699" max="9700" width="9.28515625" style="3" bestFit="1" customWidth="1"/>
    <col min="9701" max="9701" width="12.85546875" style="3" bestFit="1" customWidth="1"/>
    <col min="9702" max="9703" width="9.140625" style="3"/>
    <col min="9704" max="9705" width="9.28515625" style="3" bestFit="1" customWidth="1"/>
    <col min="9706" max="9706" width="9.140625" style="3"/>
    <col min="9707" max="9708" width="9.28515625" style="3" bestFit="1" customWidth="1"/>
    <col min="9709" max="9709" width="12.85546875" style="3" bestFit="1" customWidth="1"/>
    <col min="9710" max="9711" width="9.140625" style="3"/>
    <col min="9712" max="9713" width="9.28515625" style="3" bestFit="1" customWidth="1"/>
    <col min="9714" max="9714" width="9.140625" style="3"/>
    <col min="9715" max="9716" width="9.28515625" style="3" bestFit="1" customWidth="1"/>
    <col min="9717" max="9717" width="12.85546875" style="3" bestFit="1" customWidth="1"/>
    <col min="9718" max="9719" width="9.140625" style="3"/>
    <col min="9720" max="9721" width="9.28515625" style="3" bestFit="1" customWidth="1"/>
    <col min="9722" max="9722" width="9.140625" style="3"/>
    <col min="9723" max="9724" width="9.28515625" style="3" bestFit="1" customWidth="1"/>
    <col min="9725" max="9725" width="12.85546875" style="3" bestFit="1" customWidth="1"/>
    <col min="9726" max="9727" width="9.140625" style="3"/>
    <col min="9728" max="9729" width="9.28515625" style="3" bestFit="1" customWidth="1"/>
    <col min="9730" max="9730" width="9.140625" style="3"/>
    <col min="9731" max="9732" width="9.28515625" style="3" bestFit="1" customWidth="1"/>
    <col min="9733" max="9733" width="12.85546875" style="3" bestFit="1" customWidth="1"/>
    <col min="9734" max="9735" width="9.140625" style="3"/>
    <col min="9736" max="9737" width="9.28515625" style="3" bestFit="1" customWidth="1"/>
    <col min="9738" max="9738" width="9.140625" style="3"/>
    <col min="9739" max="9740" width="9.28515625" style="3" bestFit="1" customWidth="1"/>
    <col min="9741" max="9741" width="12.85546875" style="3" bestFit="1" customWidth="1"/>
    <col min="9742" max="9743" width="9.140625" style="3"/>
    <col min="9744" max="9745" width="9.28515625" style="3" bestFit="1" customWidth="1"/>
    <col min="9746" max="9746" width="9.140625" style="3"/>
    <col min="9747" max="9748" width="9.28515625" style="3" bestFit="1" customWidth="1"/>
    <col min="9749" max="9749" width="12.85546875" style="3" bestFit="1" customWidth="1"/>
    <col min="9750" max="9751" width="9.140625" style="3"/>
    <col min="9752" max="9753" width="9.28515625" style="3" bestFit="1" customWidth="1"/>
    <col min="9754" max="9754" width="9.140625" style="3"/>
    <col min="9755" max="9756" width="9.28515625" style="3" bestFit="1" customWidth="1"/>
    <col min="9757" max="9757" width="12.85546875" style="3" bestFit="1" customWidth="1"/>
    <col min="9758" max="9759" width="9.140625" style="3"/>
    <col min="9760" max="9761" width="9.28515625" style="3" bestFit="1" customWidth="1"/>
    <col min="9762" max="9762" width="9.140625" style="3"/>
    <col min="9763" max="9764" width="9.28515625" style="3" bestFit="1" customWidth="1"/>
    <col min="9765" max="9765" width="12.85546875" style="3" bestFit="1" customWidth="1"/>
    <col min="9766" max="9767" width="9.140625" style="3"/>
    <col min="9768" max="9769" width="9.28515625" style="3" bestFit="1" customWidth="1"/>
    <col min="9770" max="9770" width="9.140625" style="3"/>
    <col min="9771" max="9772" width="9.28515625" style="3" bestFit="1" customWidth="1"/>
    <col min="9773" max="9773" width="12.85546875" style="3" bestFit="1" customWidth="1"/>
    <col min="9774" max="9775" width="9.140625" style="3"/>
    <col min="9776" max="9777" width="9.28515625" style="3" bestFit="1" customWidth="1"/>
    <col min="9778" max="9778" width="9.140625" style="3"/>
    <col min="9779" max="9780" width="9.28515625" style="3" bestFit="1" customWidth="1"/>
    <col min="9781" max="9781" width="12.85546875" style="3" bestFit="1" customWidth="1"/>
    <col min="9782" max="9783" width="9.140625" style="3"/>
    <col min="9784" max="9785" width="9.28515625" style="3" bestFit="1" customWidth="1"/>
    <col min="9786" max="9786" width="9.140625" style="3"/>
    <col min="9787" max="9788" width="9.28515625" style="3" bestFit="1" customWidth="1"/>
    <col min="9789" max="9789" width="12.85546875" style="3" bestFit="1" customWidth="1"/>
    <col min="9790" max="9791" width="9.140625" style="3"/>
    <col min="9792" max="9793" width="9.28515625" style="3" bestFit="1" customWidth="1"/>
    <col min="9794" max="9794" width="9.140625" style="3"/>
    <col min="9795" max="9796" width="9.28515625" style="3" bestFit="1" customWidth="1"/>
    <col min="9797" max="9797" width="12.85546875" style="3" bestFit="1" customWidth="1"/>
    <col min="9798" max="9799" width="9.140625" style="3"/>
    <col min="9800" max="9801" width="9.28515625" style="3" bestFit="1" customWidth="1"/>
    <col min="9802" max="9802" width="9.140625" style="3"/>
    <col min="9803" max="9804" width="9.28515625" style="3" bestFit="1" customWidth="1"/>
    <col min="9805" max="9805" width="12.85546875" style="3" bestFit="1" customWidth="1"/>
    <col min="9806" max="9807" width="9.140625" style="3"/>
    <col min="9808" max="9809" width="9.28515625" style="3" bestFit="1" customWidth="1"/>
    <col min="9810" max="9810" width="9.140625" style="3"/>
    <col min="9811" max="9812" width="9.28515625" style="3" bestFit="1" customWidth="1"/>
    <col min="9813" max="9813" width="12.85546875" style="3" bestFit="1" customWidth="1"/>
    <col min="9814" max="9815" width="9.140625" style="3"/>
    <col min="9816" max="9817" width="9.28515625" style="3" bestFit="1" customWidth="1"/>
    <col min="9818" max="9818" width="9.140625" style="3"/>
    <col min="9819" max="9820" width="9.28515625" style="3" bestFit="1" customWidth="1"/>
    <col min="9821" max="9821" width="12.85546875" style="3" bestFit="1" customWidth="1"/>
    <col min="9822" max="9823" width="9.140625" style="3"/>
    <col min="9824" max="9825" width="9.28515625" style="3" bestFit="1" customWidth="1"/>
    <col min="9826" max="9826" width="9.140625" style="3"/>
    <col min="9827" max="9828" width="9.28515625" style="3" bestFit="1" customWidth="1"/>
    <col min="9829" max="9829" width="12.85546875" style="3" bestFit="1" customWidth="1"/>
    <col min="9830" max="9831" width="9.140625" style="3"/>
    <col min="9832" max="9833" width="9.28515625" style="3" bestFit="1" customWidth="1"/>
    <col min="9834" max="9834" width="9.140625" style="3"/>
    <col min="9835" max="9836" width="9.28515625" style="3" bestFit="1" customWidth="1"/>
    <col min="9837" max="9837" width="12.85546875" style="3" bestFit="1" customWidth="1"/>
    <col min="9838" max="9839" width="9.140625" style="3"/>
    <col min="9840" max="9841" width="9.28515625" style="3" bestFit="1" customWidth="1"/>
    <col min="9842" max="9842" width="9.140625" style="3"/>
    <col min="9843" max="9844" width="9.28515625" style="3" bestFit="1" customWidth="1"/>
    <col min="9845" max="9845" width="12.85546875" style="3" bestFit="1" customWidth="1"/>
    <col min="9846" max="9847" width="9.140625" style="3"/>
    <col min="9848" max="9849" width="9.28515625" style="3" bestFit="1" customWidth="1"/>
    <col min="9850" max="9850" width="9.140625" style="3"/>
    <col min="9851" max="9852" width="9.28515625" style="3" bestFit="1" customWidth="1"/>
    <col min="9853" max="9853" width="12.85546875" style="3" bestFit="1" customWidth="1"/>
    <col min="9854" max="9855" width="9.140625" style="3"/>
    <col min="9856" max="9857" width="9.28515625" style="3" bestFit="1" customWidth="1"/>
    <col min="9858" max="9858" width="9.140625" style="3"/>
    <col min="9859" max="9860" width="9.28515625" style="3" bestFit="1" customWidth="1"/>
    <col min="9861" max="9861" width="12.85546875" style="3" bestFit="1" customWidth="1"/>
    <col min="9862" max="9863" width="9.140625" style="3"/>
    <col min="9864" max="9865" width="9.28515625" style="3" bestFit="1" customWidth="1"/>
    <col min="9866" max="9866" width="9.140625" style="3"/>
    <col min="9867" max="9868" width="9.28515625" style="3" bestFit="1" customWidth="1"/>
    <col min="9869" max="9869" width="12.85546875" style="3" bestFit="1" customWidth="1"/>
    <col min="9870" max="9871" width="9.140625" style="3"/>
    <col min="9872" max="9873" width="9.28515625" style="3" bestFit="1" customWidth="1"/>
    <col min="9874" max="9874" width="9.140625" style="3"/>
    <col min="9875" max="9876" width="9.28515625" style="3" bestFit="1" customWidth="1"/>
    <col min="9877" max="9877" width="12.85546875" style="3" bestFit="1" customWidth="1"/>
    <col min="9878" max="9879" width="9.140625" style="3"/>
    <col min="9880" max="9881" width="9.28515625" style="3" bestFit="1" customWidth="1"/>
    <col min="9882" max="9882" width="9.140625" style="3"/>
    <col min="9883" max="9884" width="9.28515625" style="3" bestFit="1" customWidth="1"/>
    <col min="9885" max="9885" width="12.85546875" style="3" bestFit="1" customWidth="1"/>
    <col min="9886" max="9887" width="9.140625" style="3"/>
    <col min="9888" max="9889" width="9.28515625" style="3" bestFit="1" customWidth="1"/>
    <col min="9890" max="9890" width="9.140625" style="3"/>
    <col min="9891" max="9892" width="9.28515625" style="3" bestFit="1" customWidth="1"/>
    <col min="9893" max="9893" width="12.85546875" style="3" bestFit="1" customWidth="1"/>
    <col min="9894" max="9895" width="9.140625" style="3"/>
    <col min="9896" max="9897" width="9.28515625" style="3" bestFit="1" customWidth="1"/>
    <col min="9898" max="9898" width="9.140625" style="3"/>
    <col min="9899" max="9900" width="9.28515625" style="3" bestFit="1" customWidth="1"/>
    <col min="9901" max="9901" width="12.85546875" style="3" bestFit="1" customWidth="1"/>
    <col min="9902" max="9903" width="9.140625" style="3"/>
    <col min="9904" max="9905" width="9.28515625" style="3" bestFit="1" customWidth="1"/>
    <col min="9906" max="9906" width="9.140625" style="3"/>
    <col min="9907" max="9908" width="9.28515625" style="3" bestFit="1" customWidth="1"/>
    <col min="9909" max="9909" width="12.85546875" style="3" bestFit="1" customWidth="1"/>
    <col min="9910" max="9911" width="9.140625" style="3"/>
    <col min="9912" max="9913" width="9.28515625" style="3" bestFit="1" customWidth="1"/>
    <col min="9914" max="9914" width="9.140625" style="3"/>
    <col min="9915" max="9916" width="9.28515625" style="3" bestFit="1" customWidth="1"/>
    <col min="9917" max="9917" width="12.85546875" style="3" bestFit="1" customWidth="1"/>
    <col min="9918" max="9919" width="9.140625" style="3"/>
    <col min="9920" max="9921" width="9.28515625" style="3" bestFit="1" customWidth="1"/>
    <col min="9922" max="9922" width="9.140625" style="3"/>
    <col min="9923" max="9924" width="9.28515625" style="3" bestFit="1" customWidth="1"/>
    <col min="9925" max="9925" width="12.85546875" style="3" bestFit="1" customWidth="1"/>
    <col min="9926" max="9927" width="9.140625" style="3"/>
    <col min="9928" max="9929" width="9.28515625" style="3" bestFit="1" customWidth="1"/>
    <col min="9930" max="9930" width="9.140625" style="3"/>
    <col min="9931" max="9932" width="9.28515625" style="3" bestFit="1" customWidth="1"/>
    <col min="9933" max="9933" width="12.85546875" style="3" bestFit="1" customWidth="1"/>
    <col min="9934" max="9935" width="9.140625" style="3"/>
    <col min="9936" max="9937" width="9.28515625" style="3" bestFit="1" customWidth="1"/>
    <col min="9938" max="9938" width="9.140625" style="3"/>
    <col min="9939" max="9940" width="9.28515625" style="3" bestFit="1" customWidth="1"/>
    <col min="9941" max="9941" width="12.85546875" style="3" bestFit="1" customWidth="1"/>
    <col min="9942" max="9943" width="9.140625" style="3"/>
    <col min="9944" max="9945" width="9.28515625" style="3" bestFit="1" customWidth="1"/>
    <col min="9946" max="9946" width="9.140625" style="3"/>
    <col min="9947" max="9948" width="9.28515625" style="3" bestFit="1" customWidth="1"/>
    <col min="9949" max="9949" width="12.85546875" style="3" bestFit="1" customWidth="1"/>
    <col min="9950" max="9951" width="9.140625" style="3"/>
    <col min="9952" max="9953" width="9.28515625" style="3" bestFit="1" customWidth="1"/>
    <col min="9954" max="9954" width="9.140625" style="3"/>
    <col min="9955" max="9956" width="9.28515625" style="3" bestFit="1" customWidth="1"/>
    <col min="9957" max="9957" width="12.85546875" style="3" bestFit="1" customWidth="1"/>
    <col min="9958" max="9959" width="9.140625" style="3"/>
    <col min="9960" max="9961" width="9.28515625" style="3" bestFit="1" customWidth="1"/>
    <col min="9962" max="9962" width="9.140625" style="3"/>
    <col min="9963" max="9964" width="9.28515625" style="3" bestFit="1" customWidth="1"/>
    <col min="9965" max="9965" width="12.85546875" style="3" bestFit="1" customWidth="1"/>
    <col min="9966" max="9967" width="9.140625" style="3"/>
    <col min="9968" max="9969" width="9.28515625" style="3" bestFit="1" customWidth="1"/>
    <col min="9970" max="9970" width="9.140625" style="3"/>
    <col min="9971" max="9972" width="9.28515625" style="3" bestFit="1" customWidth="1"/>
    <col min="9973" max="9973" width="12.85546875" style="3" bestFit="1" customWidth="1"/>
    <col min="9974" max="9975" width="9.140625" style="3"/>
    <col min="9976" max="9977" width="9.28515625" style="3" bestFit="1" customWidth="1"/>
    <col min="9978" max="9978" width="9.140625" style="3"/>
    <col min="9979" max="9980" width="9.28515625" style="3" bestFit="1" customWidth="1"/>
    <col min="9981" max="9981" width="12.85546875" style="3" bestFit="1" customWidth="1"/>
    <col min="9982" max="9983" width="9.140625" style="3"/>
    <col min="9984" max="9985" width="9.28515625" style="3" bestFit="1" customWidth="1"/>
    <col min="9986" max="9986" width="9.140625" style="3"/>
    <col min="9987" max="9988" width="9.28515625" style="3" bestFit="1" customWidth="1"/>
    <col min="9989" max="9989" width="12.85546875" style="3" bestFit="1" customWidth="1"/>
    <col min="9990" max="9991" width="9.140625" style="3"/>
    <col min="9992" max="9993" width="9.28515625" style="3" bestFit="1" customWidth="1"/>
    <col min="9994" max="9994" width="9.140625" style="3"/>
    <col min="9995" max="9996" width="9.28515625" style="3" bestFit="1" customWidth="1"/>
    <col min="9997" max="9997" width="12.85546875" style="3" bestFit="1" customWidth="1"/>
    <col min="9998" max="9999" width="9.140625" style="3"/>
    <col min="10000" max="10001" width="9.28515625" style="3" bestFit="1" customWidth="1"/>
    <col min="10002" max="10002" width="9.140625" style="3"/>
    <col min="10003" max="10004" width="9.28515625" style="3" bestFit="1" customWidth="1"/>
    <col min="10005" max="10005" width="12.85546875" style="3" bestFit="1" customWidth="1"/>
    <col min="10006" max="10007" width="9.140625" style="3"/>
    <col min="10008" max="10009" width="9.28515625" style="3" bestFit="1" customWidth="1"/>
    <col min="10010" max="10010" width="9.140625" style="3"/>
    <col min="10011" max="10012" width="9.28515625" style="3" bestFit="1" customWidth="1"/>
    <col min="10013" max="10013" width="12.85546875" style="3" bestFit="1" customWidth="1"/>
    <col min="10014" max="10015" width="9.140625" style="3"/>
    <col min="10016" max="10017" width="9.28515625" style="3" bestFit="1" customWidth="1"/>
    <col min="10018" max="10018" width="9.140625" style="3"/>
    <col min="10019" max="10020" width="9.28515625" style="3" bestFit="1" customWidth="1"/>
    <col min="10021" max="10021" width="12.85546875" style="3" bestFit="1" customWidth="1"/>
    <col min="10022" max="10023" width="9.140625" style="3"/>
    <col min="10024" max="10025" width="9.28515625" style="3" bestFit="1" customWidth="1"/>
    <col min="10026" max="10026" width="9.140625" style="3"/>
    <col min="10027" max="10028" width="9.28515625" style="3" bestFit="1" customWidth="1"/>
    <col min="10029" max="10029" width="12.85546875" style="3" bestFit="1" customWidth="1"/>
    <col min="10030" max="10031" width="9.140625" style="3"/>
    <col min="10032" max="10033" width="9.28515625" style="3" bestFit="1" customWidth="1"/>
    <col min="10034" max="10034" width="9.140625" style="3"/>
    <col min="10035" max="10036" width="9.28515625" style="3" bestFit="1" customWidth="1"/>
    <col min="10037" max="10037" width="12.85546875" style="3" bestFit="1" customWidth="1"/>
    <col min="10038" max="10039" width="9.140625" style="3"/>
    <col min="10040" max="10041" width="9.28515625" style="3" bestFit="1" customWidth="1"/>
    <col min="10042" max="10042" width="9.140625" style="3"/>
    <col min="10043" max="10044" width="9.28515625" style="3" bestFit="1" customWidth="1"/>
    <col min="10045" max="10045" width="12.85546875" style="3" bestFit="1" customWidth="1"/>
    <col min="10046" max="10047" width="9.140625" style="3"/>
    <col min="10048" max="10049" width="9.28515625" style="3" bestFit="1" customWidth="1"/>
    <col min="10050" max="10050" width="9.140625" style="3"/>
    <col min="10051" max="10052" width="9.28515625" style="3" bestFit="1" customWidth="1"/>
    <col min="10053" max="10053" width="12.85546875" style="3" bestFit="1" customWidth="1"/>
    <col min="10054" max="10055" width="9.140625" style="3"/>
    <col min="10056" max="10057" width="9.28515625" style="3" bestFit="1" customWidth="1"/>
    <col min="10058" max="10058" width="9.140625" style="3"/>
    <col min="10059" max="10060" width="9.28515625" style="3" bestFit="1" customWidth="1"/>
    <col min="10061" max="10061" width="12.85546875" style="3" bestFit="1" customWidth="1"/>
    <col min="10062" max="10063" width="9.140625" style="3"/>
    <col min="10064" max="10065" width="9.28515625" style="3" bestFit="1" customWidth="1"/>
    <col min="10066" max="10066" width="9.140625" style="3"/>
    <col min="10067" max="10068" width="9.28515625" style="3" bestFit="1" customWidth="1"/>
    <col min="10069" max="10069" width="12.85546875" style="3" bestFit="1" customWidth="1"/>
    <col min="10070" max="10071" width="9.140625" style="3"/>
    <col min="10072" max="10073" width="9.28515625" style="3" bestFit="1" customWidth="1"/>
    <col min="10074" max="10074" width="9.140625" style="3"/>
    <col min="10075" max="10076" width="9.28515625" style="3" bestFit="1" customWidth="1"/>
    <col min="10077" max="10077" width="12.85546875" style="3" bestFit="1" customWidth="1"/>
    <col min="10078" max="10079" width="9.140625" style="3"/>
    <col min="10080" max="10081" width="9.28515625" style="3" bestFit="1" customWidth="1"/>
    <col min="10082" max="10082" width="9.140625" style="3"/>
    <col min="10083" max="10084" width="9.28515625" style="3" bestFit="1" customWidth="1"/>
    <col min="10085" max="10085" width="12.85546875" style="3" bestFit="1" customWidth="1"/>
    <col min="10086" max="10087" width="9.140625" style="3"/>
    <col min="10088" max="10089" width="9.28515625" style="3" bestFit="1" customWidth="1"/>
    <col min="10090" max="10090" width="9.140625" style="3"/>
    <col min="10091" max="10092" width="9.28515625" style="3" bestFit="1" customWidth="1"/>
    <col min="10093" max="10093" width="12.85546875" style="3" bestFit="1" customWidth="1"/>
    <col min="10094" max="10095" width="9.140625" style="3"/>
    <col min="10096" max="10097" width="9.28515625" style="3" bestFit="1" customWidth="1"/>
    <col min="10098" max="10098" width="9.140625" style="3"/>
    <col min="10099" max="10100" width="9.28515625" style="3" bestFit="1" customWidth="1"/>
    <col min="10101" max="10101" width="12.85546875" style="3" bestFit="1" customWidth="1"/>
    <col min="10102" max="10103" width="9.140625" style="3"/>
    <col min="10104" max="10105" width="9.28515625" style="3" bestFit="1" customWidth="1"/>
    <col min="10106" max="10106" width="9.140625" style="3"/>
    <col min="10107" max="10108" width="9.28515625" style="3" bestFit="1" customWidth="1"/>
    <col min="10109" max="10109" width="12.85546875" style="3" bestFit="1" customWidth="1"/>
    <col min="10110" max="10111" width="9.140625" style="3"/>
    <col min="10112" max="10113" width="9.28515625" style="3" bestFit="1" customWidth="1"/>
    <col min="10114" max="10114" width="9.140625" style="3"/>
    <col min="10115" max="10116" width="9.28515625" style="3" bestFit="1" customWidth="1"/>
    <col min="10117" max="10117" width="12.85546875" style="3" bestFit="1" customWidth="1"/>
    <col min="10118" max="10119" width="9.140625" style="3"/>
    <col min="10120" max="10121" width="9.28515625" style="3" bestFit="1" customWidth="1"/>
    <col min="10122" max="10122" width="9.140625" style="3"/>
    <col min="10123" max="10124" width="9.28515625" style="3" bestFit="1" customWidth="1"/>
    <col min="10125" max="10125" width="12.85546875" style="3" bestFit="1" customWidth="1"/>
    <col min="10126" max="10127" width="9.140625" style="3"/>
    <col min="10128" max="10129" width="9.28515625" style="3" bestFit="1" customWidth="1"/>
    <col min="10130" max="10130" width="9.140625" style="3"/>
    <col min="10131" max="10132" width="9.28515625" style="3" bestFit="1" customWidth="1"/>
    <col min="10133" max="10133" width="12.85546875" style="3" bestFit="1" customWidth="1"/>
    <col min="10134" max="10135" width="9.140625" style="3"/>
    <col min="10136" max="10137" width="9.28515625" style="3" bestFit="1" customWidth="1"/>
    <col min="10138" max="10138" width="9.140625" style="3"/>
    <col min="10139" max="10140" width="9.28515625" style="3" bestFit="1" customWidth="1"/>
    <col min="10141" max="10141" width="12.85546875" style="3" bestFit="1" customWidth="1"/>
    <col min="10142" max="10143" width="9.140625" style="3"/>
    <col min="10144" max="10145" width="9.28515625" style="3" bestFit="1" customWidth="1"/>
    <col min="10146" max="10146" width="9.140625" style="3"/>
    <col min="10147" max="10148" width="9.28515625" style="3" bestFit="1" customWidth="1"/>
    <col min="10149" max="10149" width="12.85546875" style="3" bestFit="1" customWidth="1"/>
    <col min="10150" max="10151" width="9.140625" style="3"/>
    <col min="10152" max="10153" width="9.28515625" style="3" bestFit="1" customWidth="1"/>
    <col min="10154" max="10154" width="9.140625" style="3"/>
    <col min="10155" max="10156" width="9.28515625" style="3" bestFit="1" customWidth="1"/>
    <col min="10157" max="10157" width="12.85546875" style="3" bestFit="1" customWidth="1"/>
    <col min="10158" max="10159" width="9.140625" style="3"/>
    <col min="10160" max="10161" width="9.28515625" style="3" bestFit="1" customWidth="1"/>
    <col min="10162" max="10162" width="9.140625" style="3"/>
    <col min="10163" max="10164" width="9.28515625" style="3" bestFit="1" customWidth="1"/>
    <col min="10165" max="10165" width="12.85546875" style="3" bestFit="1" customWidth="1"/>
    <col min="10166" max="10167" width="9.140625" style="3"/>
    <col min="10168" max="10169" width="9.28515625" style="3" bestFit="1" customWidth="1"/>
    <col min="10170" max="10170" width="9.140625" style="3"/>
    <col min="10171" max="10172" width="9.28515625" style="3" bestFit="1" customWidth="1"/>
    <col min="10173" max="10173" width="12.85546875" style="3" bestFit="1" customWidth="1"/>
    <col min="10174" max="10175" width="9.140625" style="3"/>
    <col min="10176" max="10177" width="9.28515625" style="3" bestFit="1" customWidth="1"/>
    <col min="10178" max="10178" width="9.140625" style="3"/>
    <col min="10179" max="10180" width="9.28515625" style="3" bestFit="1" customWidth="1"/>
    <col min="10181" max="10181" width="12.85546875" style="3" bestFit="1" customWidth="1"/>
    <col min="10182" max="10183" width="9.140625" style="3"/>
    <col min="10184" max="10185" width="9.28515625" style="3" bestFit="1" customWidth="1"/>
    <col min="10186" max="10186" width="9.140625" style="3"/>
    <col min="10187" max="10188" width="9.28515625" style="3" bestFit="1" customWidth="1"/>
    <col min="10189" max="10189" width="12.85546875" style="3" bestFit="1" customWidth="1"/>
    <col min="10190" max="10191" width="9.140625" style="3"/>
    <col min="10192" max="10193" width="9.28515625" style="3" bestFit="1" customWidth="1"/>
    <col min="10194" max="10194" width="9.140625" style="3"/>
    <col min="10195" max="10196" width="9.28515625" style="3" bestFit="1" customWidth="1"/>
    <col min="10197" max="10197" width="12.85546875" style="3" bestFit="1" customWidth="1"/>
    <col min="10198" max="10199" width="9.140625" style="3"/>
    <col min="10200" max="10201" width="9.28515625" style="3" bestFit="1" customWidth="1"/>
    <col min="10202" max="10202" width="9.140625" style="3"/>
    <col min="10203" max="10204" width="9.28515625" style="3" bestFit="1" customWidth="1"/>
    <col min="10205" max="10205" width="12.85546875" style="3" bestFit="1" customWidth="1"/>
    <col min="10206" max="10207" width="9.140625" style="3"/>
    <col min="10208" max="10209" width="9.28515625" style="3" bestFit="1" customWidth="1"/>
    <col min="10210" max="10210" width="9.140625" style="3"/>
    <col min="10211" max="10212" width="9.28515625" style="3" bestFit="1" customWidth="1"/>
    <col min="10213" max="10213" width="12.85546875" style="3" bestFit="1" customWidth="1"/>
    <col min="10214" max="10215" width="9.140625" style="3"/>
    <col min="10216" max="10217" width="9.28515625" style="3" bestFit="1" customWidth="1"/>
    <col min="10218" max="10218" width="9.140625" style="3"/>
    <col min="10219" max="10220" width="9.28515625" style="3" bestFit="1" customWidth="1"/>
    <col min="10221" max="10221" width="12.85546875" style="3" bestFit="1" customWidth="1"/>
    <col min="10222" max="10223" width="9.140625" style="3"/>
    <col min="10224" max="10225" width="9.28515625" style="3" bestFit="1" customWidth="1"/>
    <col min="10226" max="10226" width="9.140625" style="3"/>
    <col min="10227" max="10228" width="9.28515625" style="3" bestFit="1" customWidth="1"/>
    <col min="10229" max="10229" width="12.85546875" style="3" bestFit="1" customWidth="1"/>
    <col min="10230" max="10231" width="9.140625" style="3"/>
    <col min="10232" max="10233" width="9.28515625" style="3" bestFit="1" customWidth="1"/>
    <col min="10234" max="10234" width="9.140625" style="3"/>
    <col min="10235" max="10236" width="9.28515625" style="3" bestFit="1" customWidth="1"/>
    <col min="10237" max="10237" width="12.85546875" style="3" bestFit="1" customWidth="1"/>
    <col min="10238" max="10239" width="9.140625" style="3"/>
    <col min="10240" max="10241" width="9.28515625" style="3" bestFit="1" customWidth="1"/>
    <col min="10242" max="10242" width="9.140625" style="3"/>
    <col min="10243" max="10244" width="9.28515625" style="3" bestFit="1" customWidth="1"/>
    <col min="10245" max="10245" width="12.85546875" style="3" bestFit="1" customWidth="1"/>
    <col min="10246" max="10247" width="9.140625" style="3"/>
    <col min="10248" max="10249" width="9.28515625" style="3" bestFit="1" customWidth="1"/>
    <col min="10250" max="10250" width="9.140625" style="3"/>
    <col min="10251" max="10252" width="9.28515625" style="3" bestFit="1" customWidth="1"/>
    <col min="10253" max="10253" width="12.85546875" style="3" bestFit="1" customWidth="1"/>
    <col min="10254" max="10255" width="9.140625" style="3"/>
    <col min="10256" max="10257" width="9.28515625" style="3" bestFit="1" customWidth="1"/>
    <col min="10258" max="10258" width="9.140625" style="3"/>
    <col min="10259" max="10260" width="9.28515625" style="3" bestFit="1" customWidth="1"/>
    <col min="10261" max="10261" width="12.85546875" style="3" bestFit="1" customWidth="1"/>
    <col min="10262" max="10263" width="9.140625" style="3"/>
    <col min="10264" max="10265" width="9.28515625" style="3" bestFit="1" customWidth="1"/>
    <col min="10266" max="10266" width="9.140625" style="3"/>
    <col min="10267" max="10268" width="9.28515625" style="3" bestFit="1" customWidth="1"/>
    <col min="10269" max="10269" width="12.85546875" style="3" bestFit="1" customWidth="1"/>
    <col min="10270" max="10271" width="9.140625" style="3"/>
    <col min="10272" max="10273" width="9.28515625" style="3" bestFit="1" customWidth="1"/>
    <col min="10274" max="10274" width="9.140625" style="3"/>
    <col min="10275" max="10276" width="9.28515625" style="3" bestFit="1" customWidth="1"/>
    <col min="10277" max="10277" width="12.85546875" style="3" bestFit="1" customWidth="1"/>
    <col min="10278" max="10279" width="9.140625" style="3"/>
    <col min="10280" max="10281" width="9.28515625" style="3" bestFit="1" customWidth="1"/>
    <col min="10282" max="10282" width="9.140625" style="3"/>
    <col min="10283" max="10284" width="9.28515625" style="3" bestFit="1" customWidth="1"/>
    <col min="10285" max="10285" width="12.85546875" style="3" bestFit="1" customWidth="1"/>
    <col min="10286" max="10287" width="9.140625" style="3"/>
    <col min="10288" max="10289" width="9.28515625" style="3" bestFit="1" customWidth="1"/>
    <col min="10290" max="10290" width="9.140625" style="3"/>
    <col min="10291" max="10292" width="9.28515625" style="3" bestFit="1" customWidth="1"/>
    <col min="10293" max="10293" width="12.85546875" style="3" bestFit="1" customWidth="1"/>
    <col min="10294" max="10295" width="9.140625" style="3"/>
    <col min="10296" max="10297" width="9.28515625" style="3" bestFit="1" customWidth="1"/>
    <col min="10298" max="10298" width="9.140625" style="3"/>
    <col min="10299" max="10300" width="9.28515625" style="3" bestFit="1" customWidth="1"/>
    <col min="10301" max="10301" width="12.85546875" style="3" bestFit="1" customWidth="1"/>
    <col min="10302" max="10303" width="9.140625" style="3"/>
    <col min="10304" max="10305" width="9.28515625" style="3" bestFit="1" customWidth="1"/>
    <col min="10306" max="10306" width="9.140625" style="3"/>
    <col min="10307" max="10308" width="9.28515625" style="3" bestFit="1" customWidth="1"/>
    <col min="10309" max="10309" width="12.85546875" style="3" bestFit="1" customWidth="1"/>
    <col min="10310" max="10311" width="9.140625" style="3"/>
    <col min="10312" max="10313" width="9.28515625" style="3" bestFit="1" customWidth="1"/>
    <col min="10314" max="10314" width="9.140625" style="3"/>
    <col min="10315" max="10316" width="9.28515625" style="3" bestFit="1" customWidth="1"/>
    <col min="10317" max="10317" width="12.85546875" style="3" bestFit="1" customWidth="1"/>
    <col min="10318" max="10319" width="9.140625" style="3"/>
    <col min="10320" max="10321" width="9.28515625" style="3" bestFit="1" customWidth="1"/>
    <col min="10322" max="10322" width="9.140625" style="3"/>
    <col min="10323" max="10324" width="9.28515625" style="3" bestFit="1" customWidth="1"/>
    <col min="10325" max="10325" width="12.85546875" style="3" bestFit="1" customWidth="1"/>
    <col min="10326" max="10327" width="9.140625" style="3"/>
    <col min="10328" max="10329" width="9.28515625" style="3" bestFit="1" customWidth="1"/>
    <col min="10330" max="10330" width="9.140625" style="3"/>
    <col min="10331" max="10332" width="9.28515625" style="3" bestFit="1" customWidth="1"/>
    <col min="10333" max="10333" width="12.85546875" style="3" bestFit="1" customWidth="1"/>
    <col min="10334" max="10335" width="9.140625" style="3"/>
    <col min="10336" max="10337" width="9.28515625" style="3" bestFit="1" customWidth="1"/>
    <col min="10338" max="10338" width="9.140625" style="3"/>
    <col min="10339" max="10340" width="9.28515625" style="3" bestFit="1" customWidth="1"/>
    <col min="10341" max="10341" width="12.85546875" style="3" bestFit="1" customWidth="1"/>
    <col min="10342" max="10343" width="9.140625" style="3"/>
    <col min="10344" max="10345" width="9.28515625" style="3" bestFit="1" customWidth="1"/>
    <col min="10346" max="10346" width="9.140625" style="3"/>
    <col min="10347" max="10348" width="9.28515625" style="3" bestFit="1" customWidth="1"/>
    <col min="10349" max="10349" width="12.85546875" style="3" bestFit="1" customWidth="1"/>
    <col min="10350" max="10351" width="9.140625" style="3"/>
    <col min="10352" max="10353" width="9.28515625" style="3" bestFit="1" customWidth="1"/>
    <col min="10354" max="10354" width="9.140625" style="3"/>
    <col min="10355" max="10356" width="9.28515625" style="3" bestFit="1" customWidth="1"/>
    <col min="10357" max="10357" width="12.85546875" style="3" bestFit="1" customWidth="1"/>
    <col min="10358" max="10359" width="9.140625" style="3"/>
    <col min="10360" max="10361" width="9.28515625" style="3" bestFit="1" customWidth="1"/>
    <col min="10362" max="10362" width="9.140625" style="3"/>
    <col min="10363" max="10364" width="9.28515625" style="3" bestFit="1" customWidth="1"/>
    <col min="10365" max="10365" width="12.85546875" style="3" bestFit="1" customWidth="1"/>
    <col min="10366" max="10367" width="9.140625" style="3"/>
    <col min="10368" max="10369" width="9.28515625" style="3" bestFit="1" customWidth="1"/>
    <col min="10370" max="10370" width="9.140625" style="3"/>
    <col min="10371" max="10372" width="9.28515625" style="3" bestFit="1" customWidth="1"/>
    <col min="10373" max="10373" width="12.85546875" style="3" bestFit="1" customWidth="1"/>
    <col min="10374" max="10375" width="9.140625" style="3"/>
    <col min="10376" max="10377" width="9.28515625" style="3" bestFit="1" customWidth="1"/>
    <col min="10378" max="10378" width="9.140625" style="3"/>
    <col min="10379" max="10380" width="9.28515625" style="3" bestFit="1" customWidth="1"/>
    <col min="10381" max="10381" width="12.85546875" style="3" bestFit="1" customWidth="1"/>
    <col min="10382" max="10383" width="9.140625" style="3"/>
    <col min="10384" max="10385" width="9.28515625" style="3" bestFit="1" customWidth="1"/>
    <col min="10386" max="10386" width="9.140625" style="3"/>
    <col min="10387" max="10388" width="9.28515625" style="3" bestFit="1" customWidth="1"/>
    <col min="10389" max="10389" width="12.85546875" style="3" bestFit="1" customWidth="1"/>
    <col min="10390" max="10391" width="9.140625" style="3"/>
    <col min="10392" max="10393" width="9.28515625" style="3" bestFit="1" customWidth="1"/>
    <col min="10394" max="10394" width="9.140625" style="3"/>
    <col min="10395" max="10396" width="9.28515625" style="3" bestFit="1" customWidth="1"/>
    <col min="10397" max="10397" width="12.85546875" style="3" bestFit="1" customWidth="1"/>
    <col min="10398" max="10399" width="9.140625" style="3"/>
    <col min="10400" max="10401" width="9.28515625" style="3" bestFit="1" customWidth="1"/>
    <col min="10402" max="10402" width="9.140625" style="3"/>
    <col min="10403" max="10404" width="9.28515625" style="3" bestFit="1" customWidth="1"/>
    <col min="10405" max="10405" width="12.85546875" style="3" bestFit="1" customWidth="1"/>
    <col min="10406" max="10407" width="9.140625" style="3"/>
    <col min="10408" max="10409" width="9.28515625" style="3" bestFit="1" customWidth="1"/>
    <col min="10410" max="10410" width="9.140625" style="3"/>
    <col min="10411" max="10412" width="9.28515625" style="3" bestFit="1" customWidth="1"/>
    <col min="10413" max="10413" width="12.85546875" style="3" bestFit="1" customWidth="1"/>
    <col min="10414" max="10415" width="9.140625" style="3"/>
    <col min="10416" max="10417" width="9.28515625" style="3" bestFit="1" customWidth="1"/>
    <col min="10418" max="10418" width="9.140625" style="3"/>
    <col min="10419" max="10420" width="9.28515625" style="3" bestFit="1" customWidth="1"/>
    <col min="10421" max="10421" width="12.85546875" style="3" bestFit="1" customWidth="1"/>
    <col min="10422" max="10423" width="9.140625" style="3"/>
    <col min="10424" max="10425" width="9.28515625" style="3" bestFit="1" customWidth="1"/>
    <col min="10426" max="10426" width="9.140625" style="3"/>
    <col min="10427" max="10428" width="9.28515625" style="3" bestFit="1" customWidth="1"/>
    <col min="10429" max="10429" width="12.85546875" style="3" bestFit="1" customWidth="1"/>
    <col min="10430" max="10431" width="9.140625" style="3"/>
    <col min="10432" max="10433" width="9.28515625" style="3" bestFit="1" customWidth="1"/>
    <col min="10434" max="10434" width="9.140625" style="3"/>
    <col min="10435" max="10436" width="9.28515625" style="3" bestFit="1" customWidth="1"/>
    <col min="10437" max="10437" width="12.85546875" style="3" bestFit="1" customWidth="1"/>
    <col min="10438" max="10439" width="9.140625" style="3"/>
    <col min="10440" max="10441" width="9.28515625" style="3" bestFit="1" customWidth="1"/>
    <col min="10442" max="10442" width="9.140625" style="3"/>
    <col min="10443" max="10444" width="9.28515625" style="3" bestFit="1" customWidth="1"/>
    <col min="10445" max="10445" width="12.85546875" style="3" bestFit="1" customWidth="1"/>
    <col min="10446" max="10447" width="9.140625" style="3"/>
    <col min="10448" max="10449" width="9.28515625" style="3" bestFit="1" customWidth="1"/>
    <col min="10450" max="10450" width="9.140625" style="3"/>
    <col min="10451" max="10452" width="9.28515625" style="3" bestFit="1" customWidth="1"/>
    <col min="10453" max="10453" width="12.85546875" style="3" bestFit="1" customWidth="1"/>
    <col min="10454" max="10455" width="9.140625" style="3"/>
    <col min="10456" max="10457" width="9.28515625" style="3" bestFit="1" customWidth="1"/>
    <col min="10458" max="10458" width="9.140625" style="3"/>
    <col min="10459" max="10460" width="9.28515625" style="3" bestFit="1" customWidth="1"/>
    <col min="10461" max="10461" width="12.85546875" style="3" bestFit="1" customWidth="1"/>
    <col min="10462" max="10463" width="9.140625" style="3"/>
    <col min="10464" max="10465" width="9.28515625" style="3" bestFit="1" customWidth="1"/>
    <col min="10466" max="10466" width="9.140625" style="3"/>
    <col min="10467" max="10468" width="9.28515625" style="3" bestFit="1" customWidth="1"/>
    <col min="10469" max="10469" width="12.85546875" style="3" bestFit="1" customWidth="1"/>
    <col min="10470" max="10471" width="9.140625" style="3"/>
    <col min="10472" max="10473" width="9.28515625" style="3" bestFit="1" customWidth="1"/>
    <col min="10474" max="10474" width="9.140625" style="3"/>
    <col min="10475" max="10476" width="9.28515625" style="3" bestFit="1" customWidth="1"/>
    <col min="10477" max="10477" width="12.85546875" style="3" bestFit="1" customWidth="1"/>
    <col min="10478" max="10479" width="9.140625" style="3"/>
    <col min="10480" max="10481" width="9.28515625" style="3" bestFit="1" customWidth="1"/>
    <col min="10482" max="10482" width="9.140625" style="3"/>
    <col min="10483" max="10484" width="9.28515625" style="3" bestFit="1" customWidth="1"/>
    <col min="10485" max="10485" width="12.85546875" style="3" bestFit="1" customWidth="1"/>
    <col min="10486" max="10487" width="9.140625" style="3"/>
    <col min="10488" max="10489" width="9.28515625" style="3" bestFit="1" customWidth="1"/>
    <col min="10490" max="10490" width="9.140625" style="3"/>
    <col min="10491" max="10492" width="9.28515625" style="3" bestFit="1" customWidth="1"/>
    <col min="10493" max="10493" width="12.85546875" style="3" bestFit="1" customWidth="1"/>
    <col min="10494" max="10495" width="9.140625" style="3"/>
    <col min="10496" max="10497" width="9.28515625" style="3" bestFit="1" customWidth="1"/>
    <col min="10498" max="10498" width="9.140625" style="3"/>
    <col min="10499" max="10500" width="9.28515625" style="3" bestFit="1" customWidth="1"/>
    <col min="10501" max="10501" width="12.85546875" style="3" bestFit="1" customWidth="1"/>
    <col min="10502" max="10503" width="9.140625" style="3"/>
    <col min="10504" max="10505" width="9.28515625" style="3" bestFit="1" customWidth="1"/>
    <col min="10506" max="10506" width="9.140625" style="3"/>
    <col min="10507" max="10508" width="9.28515625" style="3" bestFit="1" customWidth="1"/>
    <col min="10509" max="10509" width="12.85546875" style="3" bestFit="1" customWidth="1"/>
    <col min="10510" max="10511" width="9.140625" style="3"/>
    <col min="10512" max="10513" width="9.28515625" style="3" bestFit="1" customWidth="1"/>
    <col min="10514" max="10514" width="9.140625" style="3"/>
    <col min="10515" max="10516" width="9.28515625" style="3" bestFit="1" customWidth="1"/>
    <col min="10517" max="10517" width="12.85546875" style="3" bestFit="1" customWidth="1"/>
    <col min="10518" max="10519" width="9.140625" style="3"/>
    <col min="10520" max="10521" width="9.28515625" style="3" bestFit="1" customWidth="1"/>
    <col min="10522" max="10522" width="9.140625" style="3"/>
    <col min="10523" max="10524" width="9.28515625" style="3" bestFit="1" customWidth="1"/>
    <col min="10525" max="10525" width="12.85546875" style="3" bestFit="1" customWidth="1"/>
    <col min="10526" max="10527" width="9.140625" style="3"/>
    <col min="10528" max="10529" width="9.28515625" style="3" bestFit="1" customWidth="1"/>
    <col min="10530" max="10530" width="9.140625" style="3"/>
    <col min="10531" max="10532" width="9.28515625" style="3" bestFit="1" customWidth="1"/>
    <col min="10533" max="10533" width="12.85546875" style="3" bestFit="1" customWidth="1"/>
    <col min="10534" max="10535" width="9.140625" style="3"/>
    <col min="10536" max="10537" width="9.28515625" style="3" bestFit="1" customWidth="1"/>
    <col min="10538" max="10538" width="9.140625" style="3"/>
    <col min="10539" max="10540" width="9.28515625" style="3" bestFit="1" customWidth="1"/>
    <col min="10541" max="10541" width="12.85546875" style="3" bestFit="1" customWidth="1"/>
    <col min="10542" max="10543" width="9.140625" style="3"/>
    <col min="10544" max="10545" width="9.28515625" style="3" bestFit="1" customWidth="1"/>
    <col min="10546" max="10546" width="9.140625" style="3"/>
    <col min="10547" max="10548" width="9.28515625" style="3" bestFit="1" customWidth="1"/>
    <col min="10549" max="10549" width="12.85546875" style="3" bestFit="1" customWidth="1"/>
    <col min="10550" max="10551" width="9.140625" style="3"/>
    <col min="10552" max="10553" width="9.28515625" style="3" bestFit="1" customWidth="1"/>
    <col min="10554" max="10554" width="9.140625" style="3"/>
    <col min="10555" max="10556" width="9.28515625" style="3" bestFit="1" customWidth="1"/>
    <col min="10557" max="10557" width="12.85546875" style="3" bestFit="1" customWidth="1"/>
    <col min="10558" max="10559" width="9.140625" style="3"/>
    <col min="10560" max="10561" width="9.28515625" style="3" bestFit="1" customWidth="1"/>
    <col min="10562" max="10562" width="9.140625" style="3"/>
    <col min="10563" max="10564" width="9.28515625" style="3" bestFit="1" customWidth="1"/>
    <col min="10565" max="10565" width="12.85546875" style="3" bestFit="1" customWidth="1"/>
    <col min="10566" max="10567" width="9.140625" style="3"/>
    <col min="10568" max="10569" width="9.28515625" style="3" bestFit="1" customWidth="1"/>
    <col min="10570" max="10570" width="9.140625" style="3"/>
    <col min="10571" max="10572" width="9.28515625" style="3" bestFit="1" customWidth="1"/>
    <col min="10573" max="10573" width="12.85546875" style="3" bestFit="1" customWidth="1"/>
    <col min="10574" max="10575" width="9.140625" style="3"/>
    <col min="10576" max="10577" width="9.28515625" style="3" bestFit="1" customWidth="1"/>
    <col min="10578" max="10578" width="9.140625" style="3"/>
    <col min="10579" max="10580" width="9.28515625" style="3" bestFit="1" customWidth="1"/>
    <col min="10581" max="10581" width="12.85546875" style="3" bestFit="1" customWidth="1"/>
    <col min="10582" max="10583" width="9.140625" style="3"/>
    <col min="10584" max="10585" width="9.28515625" style="3" bestFit="1" customWidth="1"/>
    <col min="10586" max="10586" width="9.140625" style="3"/>
    <col min="10587" max="10588" width="9.28515625" style="3" bestFit="1" customWidth="1"/>
    <col min="10589" max="10589" width="12.85546875" style="3" bestFit="1" customWidth="1"/>
    <col min="10590" max="10591" width="9.140625" style="3"/>
    <col min="10592" max="10593" width="9.28515625" style="3" bestFit="1" customWidth="1"/>
    <col min="10594" max="10594" width="9.140625" style="3"/>
    <col min="10595" max="10596" width="9.28515625" style="3" bestFit="1" customWidth="1"/>
    <col min="10597" max="10597" width="12.85546875" style="3" bestFit="1" customWidth="1"/>
    <col min="10598" max="10599" width="9.140625" style="3"/>
    <col min="10600" max="10601" width="9.28515625" style="3" bestFit="1" customWidth="1"/>
    <col min="10602" max="10602" width="9.140625" style="3"/>
    <col min="10603" max="10604" width="9.28515625" style="3" bestFit="1" customWidth="1"/>
    <col min="10605" max="10605" width="12.85546875" style="3" bestFit="1" customWidth="1"/>
    <col min="10606" max="10607" width="9.140625" style="3"/>
    <col min="10608" max="10609" width="9.28515625" style="3" bestFit="1" customWidth="1"/>
    <col min="10610" max="10610" width="9.140625" style="3"/>
    <col min="10611" max="10612" width="9.28515625" style="3" bestFit="1" customWidth="1"/>
    <col min="10613" max="10613" width="12.85546875" style="3" bestFit="1" customWidth="1"/>
    <col min="10614" max="10615" width="9.140625" style="3"/>
    <col min="10616" max="10617" width="9.28515625" style="3" bestFit="1" customWidth="1"/>
    <col min="10618" max="10618" width="9.140625" style="3"/>
    <col min="10619" max="10620" width="9.28515625" style="3" bestFit="1" customWidth="1"/>
    <col min="10621" max="10621" width="12.85546875" style="3" bestFit="1" customWidth="1"/>
    <col min="10622" max="10623" width="9.140625" style="3"/>
    <col min="10624" max="10625" width="9.28515625" style="3" bestFit="1" customWidth="1"/>
    <col min="10626" max="10626" width="9.140625" style="3"/>
    <col min="10627" max="10628" width="9.28515625" style="3" bestFit="1" customWidth="1"/>
    <col min="10629" max="10629" width="12.85546875" style="3" bestFit="1" customWidth="1"/>
    <col min="10630" max="10631" width="9.140625" style="3"/>
    <col min="10632" max="10633" width="9.28515625" style="3" bestFit="1" customWidth="1"/>
    <col min="10634" max="10634" width="9.140625" style="3"/>
    <col min="10635" max="10636" width="9.28515625" style="3" bestFit="1" customWidth="1"/>
    <col min="10637" max="10637" width="12.85546875" style="3" bestFit="1" customWidth="1"/>
    <col min="10638" max="10639" width="9.140625" style="3"/>
    <col min="10640" max="10641" width="9.28515625" style="3" bestFit="1" customWidth="1"/>
    <col min="10642" max="10642" width="9.140625" style="3"/>
    <col min="10643" max="10644" width="9.28515625" style="3" bestFit="1" customWidth="1"/>
    <col min="10645" max="10645" width="12.85546875" style="3" bestFit="1" customWidth="1"/>
    <col min="10646" max="10647" width="9.140625" style="3"/>
    <col min="10648" max="10649" width="9.28515625" style="3" bestFit="1" customWidth="1"/>
    <col min="10650" max="10650" width="9.140625" style="3"/>
    <col min="10651" max="10652" width="9.28515625" style="3" bestFit="1" customWidth="1"/>
    <col min="10653" max="10653" width="12.85546875" style="3" bestFit="1" customWidth="1"/>
    <col min="10654" max="10655" width="9.140625" style="3"/>
    <col min="10656" max="10657" width="9.28515625" style="3" bestFit="1" customWidth="1"/>
    <col min="10658" max="10658" width="9.140625" style="3"/>
    <col min="10659" max="10660" width="9.28515625" style="3" bestFit="1" customWidth="1"/>
    <col min="10661" max="10661" width="12.85546875" style="3" bestFit="1" customWidth="1"/>
    <col min="10662" max="10663" width="9.140625" style="3"/>
    <col min="10664" max="10665" width="9.28515625" style="3" bestFit="1" customWidth="1"/>
    <col min="10666" max="10666" width="9.140625" style="3"/>
    <col min="10667" max="10668" width="9.28515625" style="3" bestFit="1" customWidth="1"/>
    <col min="10669" max="10669" width="12.85546875" style="3" bestFit="1" customWidth="1"/>
    <col min="10670" max="10671" width="9.140625" style="3"/>
    <col min="10672" max="10673" width="9.28515625" style="3" bestFit="1" customWidth="1"/>
    <col min="10674" max="10674" width="9.140625" style="3"/>
    <col min="10675" max="10676" width="9.28515625" style="3" bestFit="1" customWidth="1"/>
    <col min="10677" max="10677" width="12.85546875" style="3" bestFit="1" customWidth="1"/>
    <col min="10678" max="10679" width="9.140625" style="3"/>
    <col min="10680" max="10681" width="9.28515625" style="3" bestFit="1" customWidth="1"/>
    <col min="10682" max="10682" width="9.140625" style="3"/>
    <col min="10683" max="10684" width="9.28515625" style="3" bestFit="1" customWidth="1"/>
    <col min="10685" max="10685" width="12.85546875" style="3" bestFit="1" customWidth="1"/>
    <col min="10686" max="10687" width="9.140625" style="3"/>
    <col min="10688" max="10689" width="9.28515625" style="3" bestFit="1" customWidth="1"/>
    <col min="10690" max="10690" width="9.140625" style="3"/>
    <col min="10691" max="10692" width="9.28515625" style="3" bestFit="1" customWidth="1"/>
    <col min="10693" max="10693" width="12.85546875" style="3" bestFit="1" customWidth="1"/>
    <col min="10694" max="10695" width="9.140625" style="3"/>
    <col min="10696" max="10697" width="9.28515625" style="3" bestFit="1" customWidth="1"/>
    <col min="10698" max="10698" width="9.140625" style="3"/>
    <col min="10699" max="10700" width="9.28515625" style="3" bestFit="1" customWidth="1"/>
    <col min="10701" max="10701" width="12.85546875" style="3" bestFit="1" customWidth="1"/>
    <col min="10702" max="10703" width="9.140625" style="3"/>
    <col min="10704" max="10705" width="9.28515625" style="3" bestFit="1" customWidth="1"/>
    <col min="10706" max="10706" width="9.140625" style="3"/>
    <col min="10707" max="10708" width="9.28515625" style="3" bestFit="1" customWidth="1"/>
    <col min="10709" max="10709" width="12.85546875" style="3" bestFit="1" customWidth="1"/>
    <col min="10710" max="10711" width="9.140625" style="3"/>
    <col min="10712" max="10713" width="9.28515625" style="3" bestFit="1" customWidth="1"/>
    <col min="10714" max="10714" width="9.140625" style="3"/>
    <col min="10715" max="10716" width="9.28515625" style="3" bestFit="1" customWidth="1"/>
    <col min="10717" max="10717" width="12.85546875" style="3" bestFit="1" customWidth="1"/>
    <col min="10718" max="10719" width="9.140625" style="3"/>
    <col min="10720" max="10721" width="9.28515625" style="3" bestFit="1" customWidth="1"/>
    <col min="10722" max="10722" width="9.140625" style="3"/>
    <col min="10723" max="10724" width="9.28515625" style="3" bestFit="1" customWidth="1"/>
    <col min="10725" max="10725" width="12.85546875" style="3" bestFit="1" customWidth="1"/>
    <col min="10726" max="10727" width="9.140625" style="3"/>
    <col min="10728" max="10729" width="9.28515625" style="3" bestFit="1" customWidth="1"/>
    <col min="10730" max="10730" width="9.140625" style="3"/>
    <col min="10731" max="10732" width="9.28515625" style="3" bestFit="1" customWidth="1"/>
    <col min="10733" max="10733" width="12.85546875" style="3" bestFit="1" customWidth="1"/>
    <col min="10734" max="10735" width="9.140625" style="3"/>
    <col min="10736" max="10737" width="9.28515625" style="3" bestFit="1" customWidth="1"/>
    <col min="10738" max="10738" width="9.140625" style="3"/>
    <col min="10739" max="10740" width="9.28515625" style="3" bestFit="1" customWidth="1"/>
    <col min="10741" max="10741" width="12.85546875" style="3" bestFit="1" customWidth="1"/>
    <col min="10742" max="10743" width="9.140625" style="3"/>
    <col min="10744" max="10745" width="9.28515625" style="3" bestFit="1" customWidth="1"/>
    <col min="10746" max="10746" width="9.140625" style="3"/>
    <col min="10747" max="10748" width="9.28515625" style="3" bestFit="1" customWidth="1"/>
    <col min="10749" max="10749" width="12.85546875" style="3" bestFit="1" customWidth="1"/>
    <col min="10750" max="10751" width="9.140625" style="3"/>
    <col min="10752" max="10753" width="9.28515625" style="3" bestFit="1" customWidth="1"/>
    <col min="10754" max="10754" width="9.140625" style="3"/>
    <col min="10755" max="10756" width="9.28515625" style="3" bestFit="1" customWidth="1"/>
    <col min="10757" max="10757" width="12.85546875" style="3" bestFit="1" customWidth="1"/>
    <col min="10758" max="10759" width="9.140625" style="3"/>
    <col min="10760" max="10761" width="9.28515625" style="3" bestFit="1" customWidth="1"/>
    <col min="10762" max="10762" width="9.140625" style="3"/>
    <col min="10763" max="10764" width="9.28515625" style="3" bestFit="1" customWidth="1"/>
    <col min="10765" max="10765" width="12.85546875" style="3" bestFit="1" customWidth="1"/>
    <col min="10766" max="10767" width="9.140625" style="3"/>
    <col min="10768" max="10769" width="9.28515625" style="3" bestFit="1" customWidth="1"/>
    <col min="10770" max="10770" width="9.140625" style="3"/>
    <col min="10771" max="10772" width="9.28515625" style="3" bestFit="1" customWidth="1"/>
    <col min="10773" max="10773" width="12.85546875" style="3" bestFit="1" customWidth="1"/>
    <col min="10774" max="10775" width="9.140625" style="3"/>
    <col min="10776" max="10777" width="9.28515625" style="3" bestFit="1" customWidth="1"/>
    <col min="10778" max="10778" width="9.140625" style="3"/>
    <col min="10779" max="10780" width="9.28515625" style="3" bestFit="1" customWidth="1"/>
    <col min="10781" max="10781" width="12.85546875" style="3" bestFit="1" customWidth="1"/>
    <col min="10782" max="10783" width="9.140625" style="3"/>
    <col min="10784" max="10785" width="9.28515625" style="3" bestFit="1" customWidth="1"/>
    <col min="10786" max="10786" width="9.140625" style="3"/>
    <col min="10787" max="10788" width="9.28515625" style="3" bestFit="1" customWidth="1"/>
    <col min="10789" max="10789" width="12.85546875" style="3" bestFit="1" customWidth="1"/>
    <col min="10790" max="10791" width="9.140625" style="3"/>
    <col min="10792" max="10793" width="9.28515625" style="3" bestFit="1" customWidth="1"/>
    <col min="10794" max="10794" width="9.140625" style="3"/>
    <col min="10795" max="10796" width="9.28515625" style="3" bestFit="1" customWidth="1"/>
    <col min="10797" max="10797" width="12.85546875" style="3" bestFit="1" customWidth="1"/>
    <col min="10798" max="10799" width="9.140625" style="3"/>
    <col min="10800" max="10801" width="9.28515625" style="3" bestFit="1" customWidth="1"/>
    <col min="10802" max="10802" width="9.140625" style="3"/>
    <col min="10803" max="10804" width="9.28515625" style="3" bestFit="1" customWidth="1"/>
    <col min="10805" max="10805" width="12.85546875" style="3" bestFit="1" customWidth="1"/>
    <col min="10806" max="10807" width="9.140625" style="3"/>
    <col min="10808" max="10809" width="9.28515625" style="3" bestFit="1" customWidth="1"/>
    <col min="10810" max="10810" width="9.140625" style="3"/>
    <col min="10811" max="10812" width="9.28515625" style="3" bestFit="1" customWidth="1"/>
    <col min="10813" max="10813" width="12.85546875" style="3" bestFit="1" customWidth="1"/>
    <col min="10814" max="10815" width="9.140625" style="3"/>
    <col min="10816" max="10817" width="9.28515625" style="3" bestFit="1" customWidth="1"/>
    <col min="10818" max="10818" width="9.140625" style="3"/>
    <col min="10819" max="10820" width="9.28515625" style="3" bestFit="1" customWidth="1"/>
    <col min="10821" max="10821" width="12.85546875" style="3" bestFit="1" customWidth="1"/>
    <col min="10822" max="10823" width="9.140625" style="3"/>
    <col min="10824" max="10825" width="9.28515625" style="3" bestFit="1" customWidth="1"/>
    <col min="10826" max="10826" width="9.140625" style="3"/>
    <col min="10827" max="10828" width="9.28515625" style="3" bestFit="1" customWidth="1"/>
    <col min="10829" max="10829" width="12.85546875" style="3" bestFit="1" customWidth="1"/>
    <col min="10830" max="10831" width="9.140625" style="3"/>
    <col min="10832" max="10833" width="9.28515625" style="3" bestFit="1" customWidth="1"/>
    <col min="10834" max="10834" width="9.140625" style="3"/>
    <col min="10835" max="10836" width="9.28515625" style="3" bestFit="1" customWidth="1"/>
    <col min="10837" max="10837" width="12.85546875" style="3" bestFit="1" customWidth="1"/>
    <col min="10838" max="10839" width="9.140625" style="3"/>
    <col min="10840" max="10841" width="9.28515625" style="3" bestFit="1" customWidth="1"/>
    <col min="10842" max="10842" width="9.140625" style="3"/>
    <col min="10843" max="10844" width="9.28515625" style="3" bestFit="1" customWidth="1"/>
    <col min="10845" max="10845" width="12.85546875" style="3" bestFit="1" customWidth="1"/>
    <col min="10846" max="10847" width="9.140625" style="3"/>
    <col min="10848" max="10849" width="9.28515625" style="3" bestFit="1" customWidth="1"/>
    <col min="10850" max="10850" width="9.140625" style="3"/>
    <col min="10851" max="10852" width="9.28515625" style="3" bestFit="1" customWidth="1"/>
    <col min="10853" max="10853" width="12.85546875" style="3" bestFit="1" customWidth="1"/>
    <col min="10854" max="10855" width="9.140625" style="3"/>
    <col min="10856" max="10857" width="9.28515625" style="3" bestFit="1" customWidth="1"/>
    <col min="10858" max="10858" width="9.140625" style="3"/>
    <col min="10859" max="10860" width="9.28515625" style="3" bestFit="1" customWidth="1"/>
    <col min="10861" max="10861" width="12.85546875" style="3" bestFit="1" customWidth="1"/>
    <col min="10862" max="10863" width="9.140625" style="3"/>
    <col min="10864" max="10865" width="9.28515625" style="3" bestFit="1" customWidth="1"/>
    <col min="10866" max="10866" width="9.140625" style="3"/>
    <col min="10867" max="10868" width="9.28515625" style="3" bestFit="1" customWidth="1"/>
    <col min="10869" max="10869" width="12.85546875" style="3" bestFit="1" customWidth="1"/>
    <col min="10870" max="10871" width="9.140625" style="3"/>
    <col min="10872" max="10873" width="9.28515625" style="3" bestFit="1" customWidth="1"/>
    <col min="10874" max="10874" width="9.140625" style="3"/>
    <col min="10875" max="10876" width="9.28515625" style="3" bestFit="1" customWidth="1"/>
    <col min="10877" max="10877" width="12.85546875" style="3" bestFit="1" customWidth="1"/>
    <col min="10878" max="10879" width="9.140625" style="3"/>
    <col min="10880" max="10881" width="9.28515625" style="3" bestFit="1" customWidth="1"/>
    <col min="10882" max="10882" width="9.140625" style="3"/>
    <col min="10883" max="10884" width="9.28515625" style="3" bestFit="1" customWidth="1"/>
    <col min="10885" max="10885" width="12.85546875" style="3" bestFit="1" customWidth="1"/>
    <col min="10886" max="10887" width="9.140625" style="3"/>
    <col min="10888" max="10889" width="9.28515625" style="3" bestFit="1" customWidth="1"/>
    <col min="10890" max="10890" width="9.140625" style="3"/>
    <col min="10891" max="10892" width="9.28515625" style="3" bestFit="1" customWidth="1"/>
    <col min="10893" max="10893" width="12.85546875" style="3" bestFit="1" customWidth="1"/>
    <col min="10894" max="10895" width="9.140625" style="3"/>
    <col min="10896" max="10897" width="9.28515625" style="3" bestFit="1" customWidth="1"/>
    <col min="10898" max="10898" width="9.140625" style="3"/>
    <col min="10899" max="10900" width="9.28515625" style="3" bestFit="1" customWidth="1"/>
    <col min="10901" max="10901" width="12.85546875" style="3" bestFit="1" customWidth="1"/>
    <col min="10902" max="10903" width="9.140625" style="3"/>
    <col min="10904" max="10905" width="9.28515625" style="3" bestFit="1" customWidth="1"/>
    <col min="10906" max="10906" width="9.140625" style="3"/>
    <col min="10907" max="10908" width="9.28515625" style="3" bestFit="1" customWidth="1"/>
    <col min="10909" max="10909" width="12.85546875" style="3" bestFit="1" customWidth="1"/>
    <col min="10910" max="10911" width="9.140625" style="3"/>
    <col min="10912" max="10913" width="9.28515625" style="3" bestFit="1" customWidth="1"/>
    <col min="10914" max="10914" width="9.140625" style="3"/>
    <col min="10915" max="10916" width="9.28515625" style="3" bestFit="1" customWidth="1"/>
    <col min="10917" max="10917" width="12.85546875" style="3" bestFit="1" customWidth="1"/>
    <col min="10918" max="10919" width="9.140625" style="3"/>
    <col min="10920" max="10921" width="9.28515625" style="3" bestFit="1" customWidth="1"/>
    <col min="10922" max="10922" width="9.140625" style="3"/>
    <col min="10923" max="10924" width="9.28515625" style="3" bestFit="1" customWidth="1"/>
    <col min="10925" max="10925" width="12.85546875" style="3" bestFit="1" customWidth="1"/>
    <col min="10926" max="10927" width="9.140625" style="3"/>
    <col min="10928" max="10929" width="9.28515625" style="3" bestFit="1" customWidth="1"/>
    <col min="10930" max="10930" width="9.140625" style="3"/>
    <col min="10931" max="10932" width="9.28515625" style="3" bestFit="1" customWidth="1"/>
    <col min="10933" max="10933" width="12.85546875" style="3" bestFit="1" customWidth="1"/>
    <col min="10934" max="10935" width="9.140625" style="3"/>
    <col min="10936" max="10937" width="9.28515625" style="3" bestFit="1" customWidth="1"/>
    <col min="10938" max="10938" width="9.140625" style="3"/>
    <col min="10939" max="10940" width="9.28515625" style="3" bestFit="1" customWidth="1"/>
    <col min="10941" max="10941" width="12.85546875" style="3" bestFit="1" customWidth="1"/>
    <col min="10942" max="10943" width="9.140625" style="3"/>
    <col min="10944" max="10945" width="9.28515625" style="3" bestFit="1" customWidth="1"/>
    <col min="10946" max="10946" width="9.140625" style="3"/>
    <col min="10947" max="10948" width="9.28515625" style="3" bestFit="1" customWidth="1"/>
    <col min="10949" max="10949" width="12.85546875" style="3" bestFit="1" customWidth="1"/>
    <col min="10950" max="10951" width="9.140625" style="3"/>
    <col min="10952" max="10953" width="9.28515625" style="3" bestFit="1" customWidth="1"/>
    <col min="10954" max="10954" width="9.140625" style="3"/>
    <col min="10955" max="10956" width="9.28515625" style="3" bestFit="1" customWidth="1"/>
    <col min="10957" max="10957" width="12.85546875" style="3" bestFit="1" customWidth="1"/>
    <col min="10958" max="10959" width="9.140625" style="3"/>
    <col min="10960" max="10961" width="9.28515625" style="3" bestFit="1" customWidth="1"/>
    <col min="10962" max="10962" width="9.140625" style="3"/>
    <col min="10963" max="10964" width="9.28515625" style="3" bestFit="1" customWidth="1"/>
    <col min="10965" max="10965" width="12.85546875" style="3" bestFit="1" customWidth="1"/>
    <col min="10966" max="10967" width="9.140625" style="3"/>
    <col min="10968" max="10969" width="9.28515625" style="3" bestFit="1" customWidth="1"/>
    <col min="10970" max="10970" width="9.140625" style="3"/>
    <col min="10971" max="10972" width="9.28515625" style="3" bestFit="1" customWidth="1"/>
    <col min="10973" max="10973" width="12.85546875" style="3" bestFit="1" customWidth="1"/>
    <col min="10974" max="10975" width="9.140625" style="3"/>
    <col min="10976" max="10977" width="9.28515625" style="3" bestFit="1" customWidth="1"/>
    <col min="10978" max="10978" width="9.140625" style="3"/>
    <col min="10979" max="10980" width="9.28515625" style="3" bestFit="1" customWidth="1"/>
    <col min="10981" max="10981" width="12.85546875" style="3" bestFit="1" customWidth="1"/>
    <col min="10982" max="10983" width="9.140625" style="3"/>
    <col min="10984" max="10985" width="9.28515625" style="3" bestFit="1" customWidth="1"/>
    <col min="10986" max="10986" width="9.140625" style="3"/>
    <col min="10987" max="10988" width="9.28515625" style="3" bestFit="1" customWidth="1"/>
    <col min="10989" max="10989" width="12.85546875" style="3" bestFit="1" customWidth="1"/>
    <col min="10990" max="10991" width="9.140625" style="3"/>
    <col min="10992" max="10993" width="9.28515625" style="3" bestFit="1" customWidth="1"/>
    <col min="10994" max="10994" width="9.140625" style="3"/>
    <col min="10995" max="10996" width="9.28515625" style="3" bestFit="1" customWidth="1"/>
    <col min="10997" max="10997" width="12.85546875" style="3" bestFit="1" customWidth="1"/>
    <col min="10998" max="10999" width="9.140625" style="3"/>
    <col min="11000" max="11001" width="9.28515625" style="3" bestFit="1" customWidth="1"/>
    <col min="11002" max="11002" width="9.140625" style="3"/>
    <col min="11003" max="11004" width="9.28515625" style="3" bestFit="1" customWidth="1"/>
    <col min="11005" max="11005" width="12.85546875" style="3" bestFit="1" customWidth="1"/>
    <col min="11006" max="11007" width="9.140625" style="3"/>
    <col min="11008" max="11009" width="9.28515625" style="3" bestFit="1" customWidth="1"/>
    <col min="11010" max="11010" width="9.140625" style="3"/>
    <col min="11011" max="11012" width="9.28515625" style="3" bestFit="1" customWidth="1"/>
    <col min="11013" max="11013" width="12.85546875" style="3" bestFit="1" customWidth="1"/>
    <col min="11014" max="11015" width="9.140625" style="3"/>
    <col min="11016" max="11017" width="9.28515625" style="3" bestFit="1" customWidth="1"/>
    <col min="11018" max="11018" width="9.140625" style="3"/>
    <col min="11019" max="11020" width="9.28515625" style="3" bestFit="1" customWidth="1"/>
    <col min="11021" max="11021" width="12.85546875" style="3" bestFit="1" customWidth="1"/>
    <col min="11022" max="11023" width="9.140625" style="3"/>
    <col min="11024" max="11025" width="9.28515625" style="3" bestFit="1" customWidth="1"/>
    <col min="11026" max="11026" width="9.140625" style="3"/>
    <col min="11027" max="11028" width="9.28515625" style="3" bestFit="1" customWidth="1"/>
    <col min="11029" max="11029" width="12.85546875" style="3" bestFit="1" customWidth="1"/>
    <col min="11030" max="11031" width="9.140625" style="3"/>
    <col min="11032" max="11033" width="9.28515625" style="3" bestFit="1" customWidth="1"/>
    <col min="11034" max="11034" width="9.140625" style="3"/>
    <col min="11035" max="11036" width="9.28515625" style="3" bestFit="1" customWidth="1"/>
    <col min="11037" max="11037" width="12.85546875" style="3" bestFit="1" customWidth="1"/>
    <col min="11038" max="11039" width="9.140625" style="3"/>
    <col min="11040" max="11041" width="9.28515625" style="3" bestFit="1" customWidth="1"/>
    <col min="11042" max="11042" width="9.140625" style="3"/>
    <col min="11043" max="11044" width="9.28515625" style="3" bestFit="1" customWidth="1"/>
    <col min="11045" max="11045" width="12.85546875" style="3" bestFit="1" customWidth="1"/>
    <col min="11046" max="11047" width="9.140625" style="3"/>
    <col min="11048" max="11049" width="9.28515625" style="3" bestFit="1" customWidth="1"/>
    <col min="11050" max="11050" width="9.140625" style="3"/>
    <col min="11051" max="11052" width="9.28515625" style="3" bestFit="1" customWidth="1"/>
    <col min="11053" max="11053" width="12.85546875" style="3" bestFit="1" customWidth="1"/>
    <col min="11054" max="11055" width="9.140625" style="3"/>
    <col min="11056" max="11057" width="9.28515625" style="3" bestFit="1" customWidth="1"/>
    <col min="11058" max="11058" width="9.140625" style="3"/>
    <col min="11059" max="11060" width="9.28515625" style="3" bestFit="1" customWidth="1"/>
    <col min="11061" max="11061" width="12.85546875" style="3" bestFit="1" customWidth="1"/>
    <col min="11062" max="11063" width="9.140625" style="3"/>
    <col min="11064" max="11065" width="9.28515625" style="3" bestFit="1" customWidth="1"/>
    <col min="11066" max="11066" width="9.140625" style="3"/>
    <col min="11067" max="11068" width="9.28515625" style="3" bestFit="1" customWidth="1"/>
    <col min="11069" max="11069" width="12.85546875" style="3" bestFit="1" customWidth="1"/>
    <col min="11070" max="11071" width="9.140625" style="3"/>
    <col min="11072" max="11073" width="9.28515625" style="3" bestFit="1" customWidth="1"/>
    <col min="11074" max="11074" width="9.140625" style="3"/>
    <col min="11075" max="11076" width="9.28515625" style="3" bestFit="1" customWidth="1"/>
    <col min="11077" max="11077" width="12.85546875" style="3" bestFit="1" customWidth="1"/>
    <col min="11078" max="11079" width="9.140625" style="3"/>
    <col min="11080" max="11081" width="9.28515625" style="3" bestFit="1" customWidth="1"/>
    <col min="11082" max="11082" width="9.140625" style="3"/>
    <col min="11083" max="11084" width="9.28515625" style="3" bestFit="1" customWidth="1"/>
    <col min="11085" max="11085" width="12.85546875" style="3" bestFit="1" customWidth="1"/>
    <col min="11086" max="11087" width="9.140625" style="3"/>
    <col min="11088" max="11089" width="9.28515625" style="3" bestFit="1" customWidth="1"/>
    <col min="11090" max="11090" width="9.140625" style="3"/>
    <col min="11091" max="11092" width="9.28515625" style="3" bestFit="1" customWidth="1"/>
    <col min="11093" max="11093" width="12.85546875" style="3" bestFit="1" customWidth="1"/>
    <col min="11094" max="11095" width="9.140625" style="3"/>
    <col min="11096" max="11097" width="9.28515625" style="3" bestFit="1" customWidth="1"/>
    <col min="11098" max="11098" width="9.140625" style="3"/>
    <col min="11099" max="11100" width="9.28515625" style="3" bestFit="1" customWidth="1"/>
    <col min="11101" max="11101" width="12.85546875" style="3" bestFit="1" customWidth="1"/>
    <col min="11102" max="11103" width="9.140625" style="3"/>
    <col min="11104" max="11105" width="9.28515625" style="3" bestFit="1" customWidth="1"/>
    <col min="11106" max="11106" width="9.140625" style="3"/>
    <col min="11107" max="11108" width="9.28515625" style="3" bestFit="1" customWidth="1"/>
    <col min="11109" max="11109" width="12.85546875" style="3" bestFit="1" customWidth="1"/>
    <col min="11110" max="11111" width="9.140625" style="3"/>
    <col min="11112" max="11113" width="9.28515625" style="3" bestFit="1" customWidth="1"/>
    <col min="11114" max="11114" width="9.140625" style="3"/>
    <col min="11115" max="11116" width="9.28515625" style="3" bestFit="1" customWidth="1"/>
    <col min="11117" max="11117" width="12.85546875" style="3" bestFit="1" customWidth="1"/>
    <col min="11118" max="11119" width="9.140625" style="3"/>
    <col min="11120" max="11121" width="9.28515625" style="3" bestFit="1" customWidth="1"/>
    <col min="11122" max="11122" width="9.140625" style="3"/>
    <col min="11123" max="11124" width="9.28515625" style="3" bestFit="1" customWidth="1"/>
    <col min="11125" max="11125" width="12.85546875" style="3" bestFit="1" customWidth="1"/>
    <col min="11126" max="11127" width="9.140625" style="3"/>
    <col min="11128" max="11129" width="9.28515625" style="3" bestFit="1" customWidth="1"/>
    <col min="11130" max="11130" width="9.140625" style="3"/>
    <col min="11131" max="11132" width="9.28515625" style="3" bestFit="1" customWidth="1"/>
    <col min="11133" max="11133" width="12.85546875" style="3" bestFit="1" customWidth="1"/>
    <col min="11134" max="11135" width="9.140625" style="3"/>
    <col min="11136" max="11137" width="9.28515625" style="3" bestFit="1" customWidth="1"/>
    <col min="11138" max="11138" width="9.140625" style="3"/>
    <col min="11139" max="11140" width="9.28515625" style="3" bestFit="1" customWidth="1"/>
    <col min="11141" max="11141" width="12.85546875" style="3" bestFit="1" customWidth="1"/>
    <col min="11142" max="11143" width="9.140625" style="3"/>
    <col min="11144" max="11145" width="9.28515625" style="3" bestFit="1" customWidth="1"/>
    <col min="11146" max="11146" width="9.140625" style="3"/>
    <col min="11147" max="11148" width="9.28515625" style="3" bestFit="1" customWidth="1"/>
    <col min="11149" max="11149" width="12.85546875" style="3" bestFit="1" customWidth="1"/>
    <col min="11150" max="11151" width="9.140625" style="3"/>
    <col min="11152" max="11153" width="9.28515625" style="3" bestFit="1" customWidth="1"/>
    <col min="11154" max="11154" width="9.140625" style="3"/>
    <col min="11155" max="11156" width="9.28515625" style="3" bestFit="1" customWidth="1"/>
    <col min="11157" max="11157" width="12.85546875" style="3" bestFit="1" customWidth="1"/>
    <col min="11158" max="11159" width="9.140625" style="3"/>
    <col min="11160" max="11161" width="9.28515625" style="3" bestFit="1" customWidth="1"/>
    <col min="11162" max="11162" width="9.140625" style="3"/>
    <col min="11163" max="11164" width="9.28515625" style="3" bestFit="1" customWidth="1"/>
    <col min="11165" max="11165" width="12.85546875" style="3" bestFit="1" customWidth="1"/>
    <col min="11166" max="11167" width="9.140625" style="3"/>
    <col min="11168" max="11169" width="9.28515625" style="3" bestFit="1" customWidth="1"/>
    <col min="11170" max="11170" width="9.140625" style="3"/>
    <col min="11171" max="11172" width="9.28515625" style="3" bestFit="1" customWidth="1"/>
    <col min="11173" max="11173" width="12.85546875" style="3" bestFit="1" customWidth="1"/>
    <col min="11174" max="11175" width="9.140625" style="3"/>
    <col min="11176" max="11177" width="9.28515625" style="3" bestFit="1" customWidth="1"/>
    <col min="11178" max="11178" width="9.140625" style="3"/>
    <col min="11179" max="11180" width="9.28515625" style="3" bestFit="1" customWidth="1"/>
    <col min="11181" max="11181" width="12.85546875" style="3" bestFit="1" customWidth="1"/>
    <col min="11182" max="11183" width="9.140625" style="3"/>
    <col min="11184" max="11185" width="9.28515625" style="3" bestFit="1" customWidth="1"/>
    <col min="11186" max="11186" width="9.140625" style="3"/>
    <col min="11187" max="11188" width="9.28515625" style="3" bestFit="1" customWidth="1"/>
    <col min="11189" max="11189" width="12.85546875" style="3" bestFit="1" customWidth="1"/>
    <col min="11190" max="11191" width="9.140625" style="3"/>
    <col min="11192" max="11193" width="9.28515625" style="3" bestFit="1" customWidth="1"/>
    <col min="11194" max="11194" width="9.140625" style="3"/>
    <col min="11195" max="11196" width="9.28515625" style="3" bestFit="1" customWidth="1"/>
    <col min="11197" max="11197" width="12.85546875" style="3" bestFit="1" customWidth="1"/>
    <col min="11198" max="11199" width="9.140625" style="3"/>
    <col min="11200" max="11201" width="9.28515625" style="3" bestFit="1" customWidth="1"/>
    <col min="11202" max="11202" width="9.140625" style="3"/>
    <col min="11203" max="11204" width="9.28515625" style="3" bestFit="1" customWidth="1"/>
    <col min="11205" max="11205" width="12.85546875" style="3" bestFit="1" customWidth="1"/>
    <col min="11206" max="11207" width="9.140625" style="3"/>
    <col min="11208" max="11209" width="9.28515625" style="3" bestFit="1" customWidth="1"/>
    <col min="11210" max="11210" width="9.140625" style="3"/>
    <col min="11211" max="11212" width="9.28515625" style="3" bestFit="1" customWidth="1"/>
    <col min="11213" max="11213" width="12.85546875" style="3" bestFit="1" customWidth="1"/>
    <col min="11214" max="11215" width="9.140625" style="3"/>
    <col min="11216" max="11217" width="9.28515625" style="3" bestFit="1" customWidth="1"/>
    <col min="11218" max="11218" width="9.140625" style="3"/>
    <col min="11219" max="11220" width="9.28515625" style="3" bestFit="1" customWidth="1"/>
    <col min="11221" max="11221" width="12.85546875" style="3" bestFit="1" customWidth="1"/>
    <col min="11222" max="11223" width="9.140625" style="3"/>
    <col min="11224" max="11225" width="9.28515625" style="3" bestFit="1" customWidth="1"/>
    <col min="11226" max="11226" width="9.140625" style="3"/>
    <col min="11227" max="11228" width="9.28515625" style="3" bestFit="1" customWidth="1"/>
    <col min="11229" max="11229" width="12.85546875" style="3" bestFit="1" customWidth="1"/>
    <col min="11230" max="11231" width="9.140625" style="3"/>
    <col min="11232" max="11233" width="9.28515625" style="3" bestFit="1" customWidth="1"/>
    <col min="11234" max="11234" width="9.140625" style="3"/>
    <col min="11235" max="11236" width="9.28515625" style="3" bestFit="1" customWidth="1"/>
    <col min="11237" max="11237" width="12.85546875" style="3" bestFit="1" customWidth="1"/>
    <col min="11238" max="11239" width="9.140625" style="3"/>
    <col min="11240" max="11241" width="9.28515625" style="3" bestFit="1" customWidth="1"/>
    <col min="11242" max="11242" width="9.140625" style="3"/>
    <col min="11243" max="11244" width="9.28515625" style="3" bestFit="1" customWidth="1"/>
    <col min="11245" max="11245" width="12.85546875" style="3" bestFit="1" customWidth="1"/>
    <col min="11246" max="11247" width="9.140625" style="3"/>
    <col min="11248" max="11249" width="9.28515625" style="3" bestFit="1" customWidth="1"/>
    <col min="11250" max="11250" width="9.140625" style="3"/>
    <col min="11251" max="11252" width="9.28515625" style="3" bestFit="1" customWidth="1"/>
    <col min="11253" max="11253" width="12.85546875" style="3" bestFit="1" customWidth="1"/>
    <col min="11254" max="11255" width="9.140625" style="3"/>
    <col min="11256" max="11257" width="9.28515625" style="3" bestFit="1" customWidth="1"/>
    <col min="11258" max="11258" width="9.140625" style="3"/>
    <col min="11259" max="11260" width="9.28515625" style="3" bestFit="1" customWidth="1"/>
    <col min="11261" max="11261" width="12.85546875" style="3" bestFit="1" customWidth="1"/>
    <col min="11262" max="11263" width="9.140625" style="3"/>
    <col min="11264" max="11265" width="9.28515625" style="3" bestFit="1" customWidth="1"/>
    <col min="11266" max="11266" width="9.140625" style="3"/>
    <col min="11267" max="11268" width="9.28515625" style="3" bestFit="1" customWidth="1"/>
    <col min="11269" max="11269" width="12.85546875" style="3" bestFit="1" customWidth="1"/>
    <col min="11270" max="11271" width="9.140625" style="3"/>
    <col min="11272" max="11273" width="9.28515625" style="3" bestFit="1" customWidth="1"/>
    <col min="11274" max="11274" width="9.140625" style="3"/>
    <col min="11275" max="11276" width="9.28515625" style="3" bestFit="1" customWidth="1"/>
    <col min="11277" max="11277" width="12.85546875" style="3" bestFit="1" customWidth="1"/>
    <col min="11278" max="11279" width="9.140625" style="3"/>
    <col min="11280" max="11281" width="9.28515625" style="3" bestFit="1" customWidth="1"/>
    <col min="11282" max="11282" width="9.140625" style="3"/>
    <col min="11283" max="11284" width="9.28515625" style="3" bestFit="1" customWidth="1"/>
    <col min="11285" max="11285" width="12.85546875" style="3" bestFit="1" customWidth="1"/>
    <col min="11286" max="11287" width="9.140625" style="3"/>
    <col min="11288" max="11289" width="9.28515625" style="3" bestFit="1" customWidth="1"/>
    <col min="11290" max="11290" width="9.140625" style="3"/>
    <col min="11291" max="11292" width="9.28515625" style="3" bestFit="1" customWidth="1"/>
    <col min="11293" max="11293" width="12.85546875" style="3" bestFit="1" customWidth="1"/>
    <col min="11294" max="11295" width="9.140625" style="3"/>
    <col min="11296" max="11297" width="9.28515625" style="3" bestFit="1" customWidth="1"/>
    <col min="11298" max="11298" width="9.140625" style="3"/>
    <col min="11299" max="11300" width="9.28515625" style="3" bestFit="1" customWidth="1"/>
    <col min="11301" max="11301" width="12.85546875" style="3" bestFit="1" customWidth="1"/>
    <col min="11302" max="11303" width="9.140625" style="3"/>
    <col min="11304" max="11305" width="9.28515625" style="3" bestFit="1" customWidth="1"/>
    <col min="11306" max="11306" width="9.140625" style="3"/>
    <col min="11307" max="11308" width="9.28515625" style="3" bestFit="1" customWidth="1"/>
    <col min="11309" max="11309" width="12.85546875" style="3" bestFit="1" customWidth="1"/>
    <col min="11310" max="11311" width="9.140625" style="3"/>
    <col min="11312" max="11313" width="9.28515625" style="3" bestFit="1" customWidth="1"/>
    <col min="11314" max="11314" width="9.140625" style="3"/>
    <col min="11315" max="11316" width="9.28515625" style="3" bestFit="1" customWidth="1"/>
    <col min="11317" max="11317" width="12.85546875" style="3" bestFit="1" customWidth="1"/>
    <col min="11318" max="11319" width="9.140625" style="3"/>
    <col min="11320" max="11321" width="9.28515625" style="3" bestFit="1" customWidth="1"/>
    <col min="11322" max="11322" width="9.140625" style="3"/>
    <col min="11323" max="11324" width="9.28515625" style="3" bestFit="1" customWidth="1"/>
    <col min="11325" max="11325" width="12.85546875" style="3" bestFit="1" customWidth="1"/>
    <col min="11326" max="11327" width="9.140625" style="3"/>
    <col min="11328" max="11329" width="9.28515625" style="3" bestFit="1" customWidth="1"/>
    <col min="11330" max="11330" width="9.140625" style="3"/>
    <col min="11331" max="11332" width="9.28515625" style="3" bestFit="1" customWidth="1"/>
    <col min="11333" max="11333" width="12.85546875" style="3" bestFit="1" customWidth="1"/>
    <col min="11334" max="11335" width="9.140625" style="3"/>
    <col min="11336" max="11337" width="9.28515625" style="3" bestFit="1" customWidth="1"/>
    <col min="11338" max="11338" width="9.140625" style="3"/>
    <col min="11339" max="11340" width="9.28515625" style="3" bestFit="1" customWidth="1"/>
    <col min="11341" max="11341" width="12.85546875" style="3" bestFit="1" customWidth="1"/>
    <col min="11342" max="11343" width="9.140625" style="3"/>
    <col min="11344" max="11345" width="9.28515625" style="3" bestFit="1" customWidth="1"/>
    <col min="11346" max="11346" width="9.140625" style="3"/>
    <col min="11347" max="11348" width="9.28515625" style="3" bestFit="1" customWidth="1"/>
    <col min="11349" max="11349" width="12.85546875" style="3" bestFit="1" customWidth="1"/>
    <col min="11350" max="11351" width="9.140625" style="3"/>
    <col min="11352" max="11353" width="9.28515625" style="3" bestFit="1" customWidth="1"/>
    <col min="11354" max="11354" width="9.140625" style="3"/>
    <col min="11355" max="11356" width="9.28515625" style="3" bestFit="1" customWidth="1"/>
    <col min="11357" max="11357" width="12.85546875" style="3" bestFit="1" customWidth="1"/>
    <col min="11358" max="11359" width="9.140625" style="3"/>
    <col min="11360" max="11361" width="9.28515625" style="3" bestFit="1" customWidth="1"/>
    <col min="11362" max="11362" width="9.140625" style="3"/>
    <col min="11363" max="11364" width="9.28515625" style="3" bestFit="1" customWidth="1"/>
    <col min="11365" max="11365" width="12.85546875" style="3" bestFit="1" customWidth="1"/>
    <col min="11366" max="11367" width="9.140625" style="3"/>
    <col min="11368" max="11369" width="9.28515625" style="3" bestFit="1" customWidth="1"/>
    <col min="11370" max="11370" width="9.140625" style="3"/>
    <col min="11371" max="11372" width="9.28515625" style="3" bestFit="1" customWidth="1"/>
    <col min="11373" max="11373" width="12.85546875" style="3" bestFit="1" customWidth="1"/>
    <col min="11374" max="11375" width="9.140625" style="3"/>
    <col min="11376" max="11377" width="9.28515625" style="3" bestFit="1" customWidth="1"/>
    <col min="11378" max="11378" width="9.140625" style="3"/>
    <col min="11379" max="11380" width="9.28515625" style="3" bestFit="1" customWidth="1"/>
    <col min="11381" max="11381" width="12.85546875" style="3" bestFit="1" customWidth="1"/>
    <col min="11382" max="11383" width="9.140625" style="3"/>
    <col min="11384" max="11385" width="9.28515625" style="3" bestFit="1" customWidth="1"/>
    <col min="11386" max="11386" width="9.140625" style="3"/>
    <col min="11387" max="11388" width="9.28515625" style="3" bestFit="1" customWidth="1"/>
    <col min="11389" max="11389" width="12.85546875" style="3" bestFit="1" customWidth="1"/>
    <col min="11390" max="11391" width="9.140625" style="3"/>
    <col min="11392" max="11393" width="9.28515625" style="3" bestFit="1" customWidth="1"/>
    <col min="11394" max="11394" width="9.140625" style="3"/>
    <col min="11395" max="11396" width="9.28515625" style="3" bestFit="1" customWidth="1"/>
    <col min="11397" max="11397" width="12.85546875" style="3" bestFit="1" customWidth="1"/>
    <col min="11398" max="11399" width="9.140625" style="3"/>
    <col min="11400" max="11401" width="9.28515625" style="3" bestFit="1" customWidth="1"/>
    <col min="11402" max="11402" width="9.140625" style="3"/>
    <col min="11403" max="11404" width="9.28515625" style="3" bestFit="1" customWidth="1"/>
    <col min="11405" max="11405" width="12.85546875" style="3" bestFit="1" customWidth="1"/>
    <col min="11406" max="11407" width="9.140625" style="3"/>
    <col min="11408" max="11409" width="9.28515625" style="3" bestFit="1" customWidth="1"/>
    <col min="11410" max="11410" width="9.140625" style="3"/>
    <col min="11411" max="11412" width="9.28515625" style="3" bestFit="1" customWidth="1"/>
    <col min="11413" max="11413" width="12.85546875" style="3" bestFit="1" customWidth="1"/>
    <col min="11414" max="11415" width="9.140625" style="3"/>
    <col min="11416" max="11417" width="9.28515625" style="3" bestFit="1" customWidth="1"/>
    <col min="11418" max="11418" width="9.140625" style="3"/>
    <col min="11419" max="11420" width="9.28515625" style="3" bestFit="1" customWidth="1"/>
    <col min="11421" max="11421" width="12.85546875" style="3" bestFit="1" customWidth="1"/>
    <col min="11422" max="11423" width="9.140625" style="3"/>
    <col min="11424" max="11425" width="9.28515625" style="3" bestFit="1" customWidth="1"/>
    <col min="11426" max="11426" width="9.140625" style="3"/>
    <col min="11427" max="11428" width="9.28515625" style="3" bestFit="1" customWidth="1"/>
    <col min="11429" max="11429" width="12.85546875" style="3" bestFit="1" customWidth="1"/>
    <col min="11430" max="11431" width="9.140625" style="3"/>
    <col min="11432" max="11433" width="9.28515625" style="3" bestFit="1" customWidth="1"/>
    <col min="11434" max="11434" width="9.140625" style="3"/>
    <col min="11435" max="11436" width="9.28515625" style="3" bestFit="1" customWidth="1"/>
    <col min="11437" max="11437" width="12.85546875" style="3" bestFit="1" customWidth="1"/>
    <col min="11438" max="11439" width="9.140625" style="3"/>
    <col min="11440" max="11441" width="9.28515625" style="3" bestFit="1" customWidth="1"/>
    <col min="11442" max="11442" width="9.140625" style="3"/>
    <col min="11443" max="11444" width="9.28515625" style="3" bestFit="1" customWidth="1"/>
    <col min="11445" max="11445" width="12.85546875" style="3" bestFit="1" customWidth="1"/>
    <col min="11446" max="11447" width="9.140625" style="3"/>
    <col min="11448" max="11449" width="9.28515625" style="3" bestFit="1" customWidth="1"/>
    <col min="11450" max="11450" width="9.140625" style="3"/>
    <col min="11451" max="11452" width="9.28515625" style="3" bestFit="1" customWidth="1"/>
    <col min="11453" max="11453" width="12.85546875" style="3" bestFit="1" customWidth="1"/>
    <col min="11454" max="11455" width="9.140625" style="3"/>
    <col min="11456" max="11457" width="9.28515625" style="3" bestFit="1" customWidth="1"/>
    <col min="11458" max="11458" width="9.140625" style="3"/>
    <col min="11459" max="11460" width="9.28515625" style="3" bestFit="1" customWidth="1"/>
    <col min="11461" max="11461" width="12.85546875" style="3" bestFit="1" customWidth="1"/>
    <col min="11462" max="11463" width="9.140625" style="3"/>
    <col min="11464" max="11465" width="9.28515625" style="3" bestFit="1" customWidth="1"/>
    <col min="11466" max="11466" width="9.140625" style="3"/>
    <col min="11467" max="11468" width="9.28515625" style="3" bestFit="1" customWidth="1"/>
    <col min="11469" max="11469" width="12.85546875" style="3" bestFit="1" customWidth="1"/>
    <col min="11470" max="11471" width="9.140625" style="3"/>
    <col min="11472" max="11473" width="9.28515625" style="3" bestFit="1" customWidth="1"/>
    <col min="11474" max="11474" width="9.140625" style="3"/>
    <col min="11475" max="11476" width="9.28515625" style="3" bestFit="1" customWidth="1"/>
    <col min="11477" max="11477" width="12.85546875" style="3" bestFit="1" customWidth="1"/>
    <col min="11478" max="11479" width="9.140625" style="3"/>
    <col min="11480" max="11481" width="9.28515625" style="3" bestFit="1" customWidth="1"/>
    <col min="11482" max="11482" width="9.140625" style="3"/>
    <col min="11483" max="11484" width="9.28515625" style="3" bestFit="1" customWidth="1"/>
    <col min="11485" max="11485" width="12.85546875" style="3" bestFit="1" customWidth="1"/>
    <col min="11486" max="11487" width="9.140625" style="3"/>
    <col min="11488" max="11489" width="9.28515625" style="3" bestFit="1" customWidth="1"/>
    <col min="11490" max="11490" width="9.140625" style="3"/>
    <col min="11491" max="11492" width="9.28515625" style="3" bestFit="1" customWidth="1"/>
    <col min="11493" max="11493" width="12.85546875" style="3" bestFit="1" customWidth="1"/>
    <col min="11494" max="11495" width="9.140625" style="3"/>
    <col min="11496" max="11497" width="9.28515625" style="3" bestFit="1" customWidth="1"/>
    <col min="11498" max="11498" width="9.140625" style="3"/>
    <col min="11499" max="11500" width="9.28515625" style="3" bestFit="1" customWidth="1"/>
    <col min="11501" max="11501" width="12.85546875" style="3" bestFit="1" customWidth="1"/>
    <col min="11502" max="11503" width="9.140625" style="3"/>
    <col min="11504" max="11505" width="9.28515625" style="3" bestFit="1" customWidth="1"/>
    <col min="11506" max="11506" width="9.140625" style="3"/>
    <col min="11507" max="11508" width="9.28515625" style="3" bestFit="1" customWidth="1"/>
    <col min="11509" max="11509" width="12.85546875" style="3" bestFit="1" customWidth="1"/>
    <col min="11510" max="11511" width="9.140625" style="3"/>
    <col min="11512" max="11513" width="9.28515625" style="3" bestFit="1" customWidth="1"/>
    <col min="11514" max="11514" width="9.140625" style="3"/>
    <col min="11515" max="11516" width="9.28515625" style="3" bestFit="1" customWidth="1"/>
    <col min="11517" max="11517" width="12.85546875" style="3" bestFit="1" customWidth="1"/>
    <col min="11518" max="11519" width="9.140625" style="3"/>
    <col min="11520" max="11521" width="9.28515625" style="3" bestFit="1" customWidth="1"/>
    <col min="11522" max="11522" width="9.140625" style="3"/>
    <col min="11523" max="11524" width="9.28515625" style="3" bestFit="1" customWidth="1"/>
    <col min="11525" max="11525" width="12.85546875" style="3" bestFit="1" customWidth="1"/>
    <col min="11526" max="11527" width="9.140625" style="3"/>
    <col min="11528" max="11529" width="9.28515625" style="3" bestFit="1" customWidth="1"/>
    <col min="11530" max="11530" width="9.140625" style="3"/>
    <col min="11531" max="11532" width="9.28515625" style="3" bestFit="1" customWidth="1"/>
    <col min="11533" max="11533" width="12.85546875" style="3" bestFit="1" customWidth="1"/>
    <col min="11534" max="11535" width="9.140625" style="3"/>
    <col min="11536" max="11537" width="9.28515625" style="3" bestFit="1" customWidth="1"/>
    <col min="11538" max="11538" width="9.140625" style="3"/>
    <col min="11539" max="11540" width="9.28515625" style="3" bestFit="1" customWidth="1"/>
    <col min="11541" max="11541" width="12.85546875" style="3" bestFit="1" customWidth="1"/>
    <col min="11542" max="11543" width="9.140625" style="3"/>
    <col min="11544" max="11545" width="9.28515625" style="3" bestFit="1" customWidth="1"/>
    <col min="11546" max="11546" width="9.140625" style="3"/>
    <col min="11547" max="11548" width="9.28515625" style="3" bestFit="1" customWidth="1"/>
    <col min="11549" max="11549" width="12.85546875" style="3" bestFit="1" customWidth="1"/>
    <col min="11550" max="11551" width="9.140625" style="3"/>
    <col min="11552" max="11553" width="9.28515625" style="3" bestFit="1" customWidth="1"/>
    <col min="11554" max="11554" width="9.140625" style="3"/>
    <col min="11555" max="11556" width="9.28515625" style="3" bestFit="1" customWidth="1"/>
    <col min="11557" max="11557" width="12.85546875" style="3" bestFit="1" customWidth="1"/>
    <col min="11558" max="11559" width="9.140625" style="3"/>
    <col min="11560" max="11561" width="9.28515625" style="3" bestFit="1" customWidth="1"/>
    <col min="11562" max="11562" width="9.140625" style="3"/>
    <col min="11563" max="11564" width="9.28515625" style="3" bestFit="1" customWidth="1"/>
    <col min="11565" max="11565" width="12.85546875" style="3" bestFit="1" customWidth="1"/>
    <col min="11566" max="11567" width="9.140625" style="3"/>
    <col min="11568" max="11569" width="9.28515625" style="3" bestFit="1" customWidth="1"/>
    <col min="11570" max="11570" width="9.140625" style="3"/>
    <col min="11571" max="11572" width="9.28515625" style="3" bestFit="1" customWidth="1"/>
    <col min="11573" max="11573" width="12.85546875" style="3" bestFit="1" customWidth="1"/>
    <col min="11574" max="11575" width="9.140625" style="3"/>
    <col min="11576" max="11577" width="9.28515625" style="3" bestFit="1" customWidth="1"/>
    <col min="11578" max="11578" width="9.140625" style="3"/>
    <col min="11579" max="11580" width="9.28515625" style="3" bestFit="1" customWidth="1"/>
    <col min="11581" max="11581" width="12.85546875" style="3" bestFit="1" customWidth="1"/>
    <col min="11582" max="11583" width="9.140625" style="3"/>
    <col min="11584" max="11585" width="9.28515625" style="3" bestFit="1" customWidth="1"/>
    <col min="11586" max="11586" width="9.140625" style="3"/>
    <col min="11587" max="11588" width="9.28515625" style="3" bestFit="1" customWidth="1"/>
    <col min="11589" max="11589" width="12.85546875" style="3" bestFit="1" customWidth="1"/>
    <col min="11590" max="11591" width="9.140625" style="3"/>
    <col min="11592" max="11593" width="9.28515625" style="3" bestFit="1" customWidth="1"/>
    <col min="11594" max="11594" width="9.140625" style="3"/>
    <col min="11595" max="11596" width="9.28515625" style="3" bestFit="1" customWidth="1"/>
    <col min="11597" max="11597" width="12.85546875" style="3" bestFit="1" customWidth="1"/>
    <col min="11598" max="11599" width="9.140625" style="3"/>
    <col min="11600" max="11601" width="9.28515625" style="3" bestFit="1" customWidth="1"/>
    <col min="11602" max="11602" width="9.140625" style="3"/>
    <col min="11603" max="11604" width="9.28515625" style="3" bestFit="1" customWidth="1"/>
    <col min="11605" max="11605" width="12.85546875" style="3" bestFit="1" customWidth="1"/>
    <col min="11606" max="11607" width="9.140625" style="3"/>
    <col min="11608" max="11609" width="9.28515625" style="3" bestFit="1" customWidth="1"/>
    <col min="11610" max="11610" width="9.140625" style="3"/>
    <col min="11611" max="11612" width="9.28515625" style="3" bestFit="1" customWidth="1"/>
    <col min="11613" max="11613" width="12.85546875" style="3" bestFit="1" customWidth="1"/>
    <col min="11614" max="11615" width="9.140625" style="3"/>
    <col min="11616" max="11617" width="9.28515625" style="3" bestFit="1" customWidth="1"/>
    <col min="11618" max="11618" width="9.140625" style="3"/>
    <col min="11619" max="11620" width="9.28515625" style="3" bestFit="1" customWidth="1"/>
    <col min="11621" max="11621" width="12.85546875" style="3" bestFit="1" customWidth="1"/>
    <col min="11622" max="11623" width="9.140625" style="3"/>
    <col min="11624" max="11625" width="9.28515625" style="3" bestFit="1" customWidth="1"/>
    <col min="11626" max="11626" width="9.140625" style="3"/>
    <col min="11627" max="11628" width="9.28515625" style="3" bestFit="1" customWidth="1"/>
    <col min="11629" max="11629" width="12.85546875" style="3" bestFit="1" customWidth="1"/>
    <col min="11630" max="11631" width="9.140625" style="3"/>
    <col min="11632" max="11633" width="9.28515625" style="3" bestFit="1" customWidth="1"/>
    <col min="11634" max="11634" width="9.140625" style="3"/>
    <col min="11635" max="11636" width="9.28515625" style="3" bestFit="1" customWidth="1"/>
    <col min="11637" max="11637" width="12.85546875" style="3" bestFit="1" customWidth="1"/>
    <col min="11638" max="11639" width="9.140625" style="3"/>
    <col min="11640" max="11641" width="9.28515625" style="3" bestFit="1" customWidth="1"/>
    <col min="11642" max="11642" width="9.140625" style="3"/>
    <col min="11643" max="11644" width="9.28515625" style="3" bestFit="1" customWidth="1"/>
    <col min="11645" max="11645" width="12.85546875" style="3" bestFit="1" customWidth="1"/>
    <col min="11646" max="11647" width="9.140625" style="3"/>
    <col min="11648" max="11649" width="9.28515625" style="3" bestFit="1" customWidth="1"/>
    <col min="11650" max="11650" width="9.140625" style="3"/>
    <col min="11651" max="11652" width="9.28515625" style="3" bestFit="1" customWidth="1"/>
    <col min="11653" max="11653" width="12.85546875" style="3" bestFit="1" customWidth="1"/>
    <col min="11654" max="11655" width="9.140625" style="3"/>
    <col min="11656" max="11657" width="9.28515625" style="3" bestFit="1" customWidth="1"/>
    <col min="11658" max="11658" width="9.140625" style="3"/>
    <col min="11659" max="11660" width="9.28515625" style="3" bestFit="1" customWidth="1"/>
    <col min="11661" max="11661" width="12.85546875" style="3" bestFit="1" customWidth="1"/>
    <col min="11662" max="11663" width="9.140625" style="3"/>
    <col min="11664" max="11665" width="9.28515625" style="3" bestFit="1" customWidth="1"/>
    <col min="11666" max="11666" width="9.140625" style="3"/>
    <col min="11667" max="11668" width="9.28515625" style="3" bestFit="1" customWidth="1"/>
    <col min="11669" max="11669" width="12.85546875" style="3" bestFit="1" customWidth="1"/>
    <col min="11670" max="11671" width="9.140625" style="3"/>
    <col min="11672" max="11673" width="9.28515625" style="3" bestFit="1" customWidth="1"/>
    <col min="11674" max="11674" width="9.140625" style="3"/>
    <col min="11675" max="11676" width="9.28515625" style="3" bestFit="1" customWidth="1"/>
    <col min="11677" max="11677" width="12.85546875" style="3" bestFit="1" customWidth="1"/>
    <col min="11678" max="11679" width="9.140625" style="3"/>
    <col min="11680" max="11681" width="9.28515625" style="3" bestFit="1" customWidth="1"/>
    <col min="11682" max="11682" width="9.140625" style="3"/>
    <col min="11683" max="11684" width="9.28515625" style="3" bestFit="1" customWidth="1"/>
    <col min="11685" max="11685" width="12.85546875" style="3" bestFit="1" customWidth="1"/>
    <col min="11686" max="11687" width="9.140625" style="3"/>
    <col min="11688" max="11689" width="9.28515625" style="3" bestFit="1" customWidth="1"/>
    <col min="11690" max="11690" width="9.140625" style="3"/>
    <col min="11691" max="11692" width="9.28515625" style="3" bestFit="1" customWidth="1"/>
    <col min="11693" max="11693" width="12.85546875" style="3" bestFit="1" customWidth="1"/>
    <col min="11694" max="11695" width="9.140625" style="3"/>
    <col min="11696" max="11697" width="9.28515625" style="3" bestFit="1" customWidth="1"/>
    <col min="11698" max="11698" width="9.140625" style="3"/>
    <col min="11699" max="11700" width="9.28515625" style="3" bestFit="1" customWidth="1"/>
    <col min="11701" max="11701" width="12.85546875" style="3" bestFit="1" customWidth="1"/>
    <col min="11702" max="11703" width="9.140625" style="3"/>
    <col min="11704" max="11705" width="9.28515625" style="3" bestFit="1" customWidth="1"/>
    <col min="11706" max="11706" width="9.140625" style="3"/>
    <col min="11707" max="11708" width="9.28515625" style="3" bestFit="1" customWidth="1"/>
    <col min="11709" max="11709" width="12.85546875" style="3" bestFit="1" customWidth="1"/>
    <col min="11710" max="11711" width="9.140625" style="3"/>
    <col min="11712" max="11713" width="9.28515625" style="3" bestFit="1" customWidth="1"/>
    <col min="11714" max="11714" width="9.140625" style="3"/>
    <col min="11715" max="11716" width="9.28515625" style="3" bestFit="1" customWidth="1"/>
    <col min="11717" max="11717" width="12.85546875" style="3" bestFit="1" customWidth="1"/>
    <col min="11718" max="11719" width="9.140625" style="3"/>
    <col min="11720" max="11721" width="9.28515625" style="3" bestFit="1" customWidth="1"/>
    <col min="11722" max="11722" width="9.140625" style="3"/>
    <col min="11723" max="11724" width="9.28515625" style="3" bestFit="1" customWidth="1"/>
    <col min="11725" max="11725" width="12.85546875" style="3" bestFit="1" customWidth="1"/>
    <col min="11726" max="11727" width="9.140625" style="3"/>
    <col min="11728" max="11729" width="9.28515625" style="3" bestFit="1" customWidth="1"/>
    <col min="11730" max="11730" width="9.140625" style="3"/>
    <col min="11731" max="11732" width="9.28515625" style="3" bestFit="1" customWidth="1"/>
    <col min="11733" max="11733" width="12.85546875" style="3" bestFit="1" customWidth="1"/>
    <col min="11734" max="11735" width="9.140625" style="3"/>
    <col min="11736" max="11737" width="9.28515625" style="3" bestFit="1" customWidth="1"/>
    <col min="11738" max="11738" width="9.140625" style="3"/>
    <col min="11739" max="11740" width="9.28515625" style="3" bestFit="1" customWidth="1"/>
    <col min="11741" max="11741" width="12.85546875" style="3" bestFit="1" customWidth="1"/>
    <col min="11742" max="11743" width="9.140625" style="3"/>
    <col min="11744" max="11745" width="9.28515625" style="3" bestFit="1" customWidth="1"/>
    <col min="11746" max="11746" width="9.140625" style="3"/>
    <col min="11747" max="11748" width="9.28515625" style="3" bestFit="1" customWidth="1"/>
    <col min="11749" max="11749" width="12.85546875" style="3" bestFit="1" customWidth="1"/>
    <col min="11750" max="11751" width="9.140625" style="3"/>
    <col min="11752" max="11753" width="9.28515625" style="3" bestFit="1" customWidth="1"/>
    <col min="11754" max="11754" width="9.140625" style="3"/>
    <col min="11755" max="11756" width="9.28515625" style="3" bestFit="1" customWidth="1"/>
    <col min="11757" max="11757" width="12.85546875" style="3" bestFit="1" customWidth="1"/>
    <col min="11758" max="11759" width="9.140625" style="3"/>
    <col min="11760" max="11761" width="9.28515625" style="3" bestFit="1" customWidth="1"/>
    <col min="11762" max="11762" width="9.140625" style="3"/>
    <col min="11763" max="11764" width="9.28515625" style="3" bestFit="1" customWidth="1"/>
    <col min="11765" max="11765" width="12.85546875" style="3" bestFit="1" customWidth="1"/>
    <col min="11766" max="11767" width="9.140625" style="3"/>
    <col min="11768" max="11769" width="9.28515625" style="3" bestFit="1" customWidth="1"/>
    <col min="11770" max="11770" width="9.140625" style="3"/>
    <col min="11771" max="11772" width="9.28515625" style="3" bestFit="1" customWidth="1"/>
    <col min="11773" max="11773" width="12.85546875" style="3" bestFit="1" customWidth="1"/>
    <col min="11774" max="11775" width="9.140625" style="3"/>
    <col min="11776" max="11777" width="9.28515625" style="3" bestFit="1" customWidth="1"/>
    <col min="11778" max="11778" width="9.140625" style="3"/>
    <col min="11779" max="11780" width="9.28515625" style="3" bestFit="1" customWidth="1"/>
    <col min="11781" max="11781" width="12.85546875" style="3" bestFit="1" customWidth="1"/>
    <col min="11782" max="11783" width="9.140625" style="3"/>
    <col min="11784" max="11785" width="9.28515625" style="3" bestFit="1" customWidth="1"/>
    <col min="11786" max="11786" width="9.140625" style="3"/>
    <col min="11787" max="11788" width="9.28515625" style="3" bestFit="1" customWidth="1"/>
    <col min="11789" max="11789" width="12.85546875" style="3" bestFit="1" customWidth="1"/>
    <col min="11790" max="11791" width="9.140625" style="3"/>
    <col min="11792" max="11793" width="9.28515625" style="3" bestFit="1" customWidth="1"/>
    <col min="11794" max="11794" width="9.140625" style="3"/>
    <col min="11795" max="11796" width="9.28515625" style="3" bestFit="1" customWidth="1"/>
    <col min="11797" max="11797" width="12.85546875" style="3" bestFit="1" customWidth="1"/>
    <col min="11798" max="11799" width="9.140625" style="3"/>
    <col min="11800" max="11801" width="9.28515625" style="3" bestFit="1" customWidth="1"/>
    <col min="11802" max="11802" width="9.140625" style="3"/>
    <col min="11803" max="11804" width="9.28515625" style="3" bestFit="1" customWidth="1"/>
    <col min="11805" max="11805" width="12.85546875" style="3" bestFit="1" customWidth="1"/>
    <col min="11806" max="11807" width="9.140625" style="3"/>
    <col min="11808" max="11809" width="9.28515625" style="3" bestFit="1" customWidth="1"/>
    <col min="11810" max="11810" width="9.140625" style="3"/>
    <col min="11811" max="11812" width="9.28515625" style="3" bestFit="1" customWidth="1"/>
    <col min="11813" max="11813" width="12.85546875" style="3" bestFit="1" customWidth="1"/>
    <col min="11814" max="11815" width="9.140625" style="3"/>
    <col min="11816" max="11817" width="9.28515625" style="3" bestFit="1" customWidth="1"/>
    <col min="11818" max="11818" width="9.140625" style="3"/>
    <col min="11819" max="11820" width="9.28515625" style="3" bestFit="1" customWidth="1"/>
    <col min="11821" max="11821" width="12.85546875" style="3" bestFit="1" customWidth="1"/>
    <col min="11822" max="11823" width="9.140625" style="3"/>
    <col min="11824" max="11825" width="9.28515625" style="3" bestFit="1" customWidth="1"/>
    <col min="11826" max="11826" width="9.140625" style="3"/>
    <col min="11827" max="11828" width="9.28515625" style="3" bestFit="1" customWidth="1"/>
    <col min="11829" max="11829" width="12.85546875" style="3" bestFit="1" customWidth="1"/>
    <col min="11830" max="11831" width="9.140625" style="3"/>
    <col min="11832" max="11833" width="9.28515625" style="3" bestFit="1" customWidth="1"/>
    <col min="11834" max="11834" width="9.140625" style="3"/>
    <col min="11835" max="11836" width="9.28515625" style="3" bestFit="1" customWidth="1"/>
    <col min="11837" max="11837" width="12.85546875" style="3" bestFit="1" customWidth="1"/>
    <col min="11838" max="11839" width="9.140625" style="3"/>
    <col min="11840" max="11841" width="9.28515625" style="3" bestFit="1" customWidth="1"/>
    <col min="11842" max="11842" width="9.140625" style="3"/>
    <col min="11843" max="11844" width="9.28515625" style="3" bestFit="1" customWidth="1"/>
    <col min="11845" max="11845" width="12.85546875" style="3" bestFit="1" customWidth="1"/>
    <col min="11846" max="11847" width="9.140625" style="3"/>
    <col min="11848" max="11849" width="9.28515625" style="3" bestFit="1" customWidth="1"/>
    <col min="11850" max="11850" width="9.140625" style="3"/>
    <col min="11851" max="11852" width="9.28515625" style="3" bestFit="1" customWidth="1"/>
    <col min="11853" max="11853" width="12.85546875" style="3" bestFit="1" customWidth="1"/>
    <col min="11854" max="11855" width="9.140625" style="3"/>
    <col min="11856" max="11857" width="9.28515625" style="3" bestFit="1" customWidth="1"/>
    <col min="11858" max="11858" width="9.140625" style="3"/>
    <col min="11859" max="11860" width="9.28515625" style="3" bestFit="1" customWidth="1"/>
    <col min="11861" max="11861" width="12.85546875" style="3" bestFit="1" customWidth="1"/>
    <col min="11862" max="11863" width="9.140625" style="3"/>
    <col min="11864" max="11865" width="9.28515625" style="3" bestFit="1" customWidth="1"/>
    <col min="11866" max="11866" width="9.140625" style="3"/>
    <col min="11867" max="11868" width="9.28515625" style="3" bestFit="1" customWidth="1"/>
    <col min="11869" max="11869" width="12.85546875" style="3" bestFit="1" customWidth="1"/>
    <col min="11870" max="11871" width="9.140625" style="3"/>
    <col min="11872" max="11873" width="9.28515625" style="3" bestFit="1" customWidth="1"/>
    <col min="11874" max="11874" width="9.140625" style="3"/>
    <col min="11875" max="11876" width="9.28515625" style="3" bestFit="1" customWidth="1"/>
    <col min="11877" max="11877" width="12.85546875" style="3" bestFit="1" customWidth="1"/>
    <col min="11878" max="11879" width="9.140625" style="3"/>
    <col min="11880" max="11881" width="9.28515625" style="3" bestFit="1" customWidth="1"/>
    <col min="11882" max="11882" width="9.140625" style="3"/>
    <col min="11883" max="11884" width="9.28515625" style="3" bestFit="1" customWidth="1"/>
    <col min="11885" max="11885" width="12.85546875" style="3" bestFit="1" customWidth="1"/>
    <col min="11886" max="11887" width="9.140625" style="3"/>
    <col min="11888" max="11889" width="9.28515625" style="3" bestFit="1" customWidth="1"/>
    <col min="11890" max="11890" width="9.140625" style="3"/>
    <col min="11891" max="11892" width="9.28515625" style="3" bestFit="1" customWidth="1"/>
    <col min="11893" max="11893" width="12.85546875" style="3" bestFit="1" customWidth="1"/>
    <col min="11894" max="11895" width="9.140625" style="3"/>
    <col min="11896" max="11897" width="9.28515625" style="3" bestFit="1" customWidth="1"/>
    <col min="11898" max="11898" width="9.140625" style="3"/>
    <col min="11899" max="11900" width="9.28515625" style="3" bestFit="1" customWidth="1"/>
    <col min="11901" max="11901" width="12.85546875" style="3" bestFit="1" customWidth="1"/>
    <col min="11902" max="11903" width="9.140625" style="3"/>
    <col min="11904" max="11905" width="9.28515625" style="3" bestFit="1" customWidth="1"/>
    <col min="11906" max="11906" width="9.140625" style="3"/>
    <col min="11907" max="11908" width="9.28515625" style="3" bestFit="1" customWidth="1"/>
    <col min="11909" max="11909" width="12.85546875" style="3" bestFit="1" customWidth="1"/>
    <col min="11910" max="11911" width="9.140625" style="3"/>
    <col min="11912" max="11913" width="9.28515625" style="3" bestFit="1" customWidth="1"/>
    <col min="11914" max="11914" width="9.140625" style="3"/>
    <col min="11915" max="11916" width="9.28515625" style="3" bestFit="1" customWidth="1"/>
    <col min="11917" max="11917" width="12.85546875" style="3" bestFit="1" customWidth="1"/>
    <col min="11918" max="11919" width="9.140625" style="3"/>
    <col min="11920" max="11921" width="9.28515625" style="3" bestFit="1" customWidth="1"/>
    <col min="11922" max="11922" width="9.140625" style="3"/>
    <col min="11923" max="11924" width="9.28515625" style="3" bestFit="1" customWidth="1"/>
    <col min="11925" max="11925" width="12.85546875" style="3" bestFit="1" customWidth="1"/>
    <col min="11926" max="11927" width="9.140625" style="3"/>
    <col min="11928" max="11929" width="9.28515625" style="3" bestFit="1" customWidth="1"/>
    <col min="11930" max="11930" width="9.140625" style="3"/>
    <col min="11931" max="11932" width="9.28515625" style="3" bestFit="1" customWidth="1"/>
    <col min="11933" max="11933" width="12.85546875" style="3" bestFit="1" customWidth="1"/>
    <col min="11934" max="11935" width="9.140625" style="3"/>
    <col min="11936" max="11937" width="9.28515625" style="3" bestFit="1" customWidth="1"/>
    <col min="11938" max="11938" width="9.140625" style="3"/>
    <col min="11939" max="11940" width="9.28515625" style="3" bestFit="1" customWidth="1"/>
    <col min="11941" max="11941" width="12.85546875" style="3" bestFit="1" customWidth="1"/>
    <col min="11942" max="11943" width="9.140625" style="3"/>
    <col min="11944" max="11945" width="9.28515625" style="3" bestFit="1" customWidth="1"/>
    <col min="11946" max="11946" width="9.140625" style="3"/>
    <col min="11947" max="11948" width="9.28515625" style="3" bestFit="1" customWidth="1"/>
    <col min="11949" max="11949" width="12.85546875" style="3" bestFit="1" customWidth="1"/>
    <col min="11950" max="11951" width="9.140625" style="3"/>
    <col min="11952" max="11953" width="9.28515625" style="3" bestFit="1" customWidth="1"/>
    <col min="11954" max="11954" width="9.140625" style="3"/>
    <col min="11955" max="11956" width="9.28515625" style="3" bestFit="1" customWidth="1"/>
    <col min="11957" max="11957" width="12.85546875" style="3" bestFit="1" customWidth="1"/>
    <col min="11958" max="11959" width="9.140625" style="3"/>
    <col min="11960" max="11961" width="9.28515625" style="3" bestFit="1" customWidth="1"/>
    <col min="11962" max="11962" width="9.140625" style="3"/>
    <col min="11963" max="11964" width="9.28515625" style="3" bestFit="1" customWidth="1"/>
    <col min="11965" max="11965" width="12.85546875" style="3" bestFit="1" customWidth="1"/>
    <col min="11966" max="11967" width="9.140625" style="3"/>
    <col min="11968" max="11969" width="9.28515625" style="3" bestFit="1" customWidth="1"/>
    <col min="11970" max="11970" width="9.140625" style="3"/>
    <col min="11971" max="11972" width="9.28515625" style="3" bestFit="1" customWidth="1"/>
    <col min="11973" max="11973" width="12.85546875" style="3" bestFit="1" customWidth="1"/>
    <col min="11974" max="11975" width="9.140625" style="3"/>
    <col min="11976" max="11977" width="9.28515625" style="3" bestFit="1" customWidth="1"/>
    <col min="11978" max="11978" width="9.140625" style="3"/>
    <col min="11979" max="11980" width="9.28515625" style="3" bestFit="1" customWidth="1"/>
    <col min="11981" max="11981" width="12.85546875" style="3" bestFit="1" customWidth="1"/>
    <col min="11982" max="11983" width="9.140625" style="3"/>
    <col min="11984" max="11985" width="9.28515625" style="3" bestFit="1" customWidth="1"/>
    <col min="11986" max="11986" width="9.140625" style="3"/>
    <col min="11987" max="11988" width="9.28515625" style="3" bestFit="1" customWidth="1"/>
    <col min="11989" max="11989" width="12.85546875" style="3" bestFit="1" customWidth="1"/>
    <col min="11990" max="11991" width="9.140625" style="3"/>
    <col min="11992" max="11993" width="9.28515625" style="3" bestFit="1" customWidth="1"/>
    <col min="11994" max="11994" width="9.140625" style="3"/>
    <col min="11995" max="11996" width="9.28515625" style="3" bestFit="1" customWidth="1"/>
    <col min="11997" max="11997" width="12.85546875" style="3" bestFit="1" customWidth="1"/>
    <col min="11998" max="11999" width="9.140625" style="3"/>
    <col min="12000" max="12001" width="9.28515625" style="3" bestFit="1" customWidth="1"/>
    <col min="12002" max="12002" width="9.140625" style="3"/>
    <col min="12003" max="12004" width="9.28515625" style="3" bestFit="1" customWidth="1"/>
    <col min="12005" max="12005" width="12.85546875" style="3" bestFit="1" customWidth="1"/>
    <col min="12006" max="12007" width="9.140625" style="3"/>
    <col min="12008" max="12009" width="9.28515625" style="3" bestFit="1" customWidth="1"/>
    <col min="12010" max="12010" width="9.140625" style="3"/>
    <col min="12011" max="12012" width="9.28515625" style="3" bestFit="1" customWidth="1"/>
    <col min="12013" max="12013" width="12.85546875" style="3" bestFit="1" customWidth="1"/>
    <col min="12014" max="12015" width="9.140625" style="3"/>
    <col min="12016" max="12017" width="9.28515625" style="3" bestFit="1" customWidth="1"/>
    <col min="12018" max="12018" width="9.140625" style="3"/>
    <col min="12019" max="12020" width="9.28515625" style="3" bestFit="1" customWidth="1"/>
    <col min="12021" max="12021" width="12.85546875" style="3" bestFit="1" customWidth="1"/>
    <col min="12022" max="12023" width="9.140625" style="3"/>
    <col min="12024" max="12025" width="9.28515625" style="3" bestFit="1" customWidth="1"/>
    <col min="12026" max="12026" width="9.140625" style="3"/>
    <col min="12027" max="12028" width="9.28515625" style="3" bestFit="1" customWidth="1"/>
    <col min="12029" max="12029" width="12.85546875" style="3" bestFit="1" customWidth="1"/>
    <col min="12030" max="12031" width="9.140625" style="3"/>
    <col min="12032" max="12033" width="9.28515625" style="3" bestFit="1" customWidth="1"/>
    <col min="12034" max="12034" width="9.140625" style="3"/>
    <col min="12035" max="12036" width="9.28515625" style="3" bestFit="1" customWidth="1"/>
    <col min="12037" max="12037" width="12.85546875" style="3" bestFit="1" customWidth="1"/>
    <col min="12038" max="12039" width="9.140625" style="3"/>
    <col min="12040" max="12041" width="9.28515625" style="3" bestFit="1" customWidth="1"/>
    <col min="12042" max="12042" width="9.140625" style="3"/>
    <col min="12043" max="12044" width="9.28515625" style="3" bestFit="1" customWidth="1"/>
    <col min="12045" max="12045" width="12.85546875" style="3" bestFit="1" customWidth="1"/>
    <col min="12046" max="12047" width="9.140625" style="3"/>
    <col min="12048" max="12049" width="9.28515625" style="3" bestFit="1" customWidth="1"/>
    <col min="12050" max="12050" width="9.140625" style="3"/>
    <col min="12051" max="12052" width="9.28515625" style="3" bestFit="1" customWidth="1"/>
    <col min="12053" max="12053" width="12.85546875" style="3" bestFit="1" customWidth="1"/>
    <col min="12054" max="12055" width="9.140625" style="3"/>
    <col min="12056" max="12057" width="9.28515625" style="3" bestFit="1" customWidth="1"/>
    <col min="12058" max="12058" width="9.140625" style="3"/>
    <col min="12059" max="12060" width="9.28515625" style="3" bestFit="1" customWidth="1"/>
    <col min="12061" max="12061" width="12.85546875" style="3" bestFit="1" customWidth="1"/>
    <col min="12062" max="12063" width="9.140625" style="3"/>
    <col min="12064" max="12065" width="9.28515625" style="3" bestFit="1" customWidth="1"/>
    <col min="12066" max="12066" width="9.140625" style="3"/>
    <col min="12067" max="12068" width="9.28515625" style="3" bestFit="1" customWidth="1"/>
    <col min="12069" max="12069" width="12.85546875" style="3" bestFit="1" customWidth="1"/>
    <col min="12070" max="12071" width="9.140625" style="3"/>
    <col min="12072" max="12073" width="9.28515625" style="3" bestFit="1" customWidth="1"/>
    <col min="12074" max="12074" width="9.140625" style="3"/>
    <col min="12075" max="12076" width="9.28515625" style="3" bestFit="1" customWidth="1"/>
    <col min="12077" max="12077" width="12.85546875" style="3" bestFit="1" customWidth="1"/>
    <col min="12078" max="12079" width="9.140625" style="3"/>
    <col min="12080" max="12081" width="9.28515625" style="3" bestFit="1" customWidth="1"/>
    <col min="12082" max="12082" width="9.140625" style="3"/>
    <col min="12083" max="12084" width="9.28515625" style="3" bestFit="1" customWidth="1"/>
    <col min="12085" max="12085" width="12.85546875" style="3" bestFit="1" customWidth="1"/>
    <col min="12086" max="12087" width="9.140625" style="3"/>
    <col min="12088" max="12089" width="9.28515625" style="3" bestFit="1" customWidth="1"/>
    <col min="12090" max="12090" width="9.140625" style="3"/>
    <col min="12091" max="12092" width="9.28515625" style="3" bestFit="1" customWidth="1"/>
    <col min="12093" max="12093" width="12.85546875" style="3" bestFit="1" customWidth="1"/>
    <col min="12094" max="12095" width="9.140625" style="3"/>
    <col min="12096" max="12097" width="9.28515625" style="3" bestFit="1" customWidth="1"/>
    <col min="12098" max="12098" width="9.140625" style="3"/>
    <col min="12099" max="12100" width="9.28515625" style="3" bestFit="1" customWidth="1"/>
    <col min="12101" max="12101" width="12.85546875" style="3" bestFit="1" customWidth="1"/>
    <col min="12102" max="12103" width="9.140625" style="3"/>
    <col min="12104" max="12105" width="9.28515625" style="3" bestFit="1" customWidth="1"/>
    <col min="12106" max="12106" width="9.140625" style="3"/>
    <col min="12107" max="12108" width="9.28515625" style="3" bestFit="1" customWidth="1"/>
    <col min="12109" max="12109" width="12.85546875" style="3" bestFit="1" customWidth="1"/>
    <col min="12110" max="12111" width="9.140625" style="3"/>
    <col min="12112" max="12113" width="9.28515625" style="3" bestFit="1" customWidth="1"/>
    <col min="12114" max="12114" width="9.140625" style="3"/>
    <col min="12115" max="12116" width="9.28515625" style="3" bestFit="1" customWidth="1"/>
    <col min="12117" max="12117" width="12.85546875" style="3" bestFit="1" customWidth="1"/>
    <col min="12118" max="12119" width="9.140625" style="3"/>
    <col min="12120" max="12121" width="9.28515625" style="3" bestFit="1" customWidth="1"/>
    <col min="12122" max="12122" width="9.140625" style="3"/>
    <col min="12123" max="12124" width="9.28515625" style="3" bestFit="1" customWidth="1"/>
    <col min="12125" max="12125" width="12.85546875" style="3" bestFit="1" customWidth="1"/>
    <col min="12126" max="12127" width="9.140625" style="3"/>
    <col min="12128" max="12129" width="9.28515625" style="3" bestFit="1" customWidth="1"/>
    <col min="12130" max="12130" width="9.140625" style="3"/>
    <col min="12131" max="12132" width="9.28515625" style="3" bestFit="1" customWidth="1"/>
    <col min="12133" max="12133" width="12.85546875" style="3" bestFit="1" customWidth="1"/>
    <col min="12134" max="12135" width="9.140625" style="3"/>
    <col min="12136" max="12137" width="9.28515625" style="3" bestFit="1" customWidth="1"/>
    <col min="12138" max="12138" width="9.140625" style="3"/>
    <col min="12139" max="12140" width="9.28515625" style="3" bestFit="1" customWidth="1"/>
    <col min="12141" max="12141" width="12.85546875" style="3" bestFit="1" customWidth="1"/>
    <col min="12142" max="12143" width="9.140625" style="3"/>
    <col min="12144" max="12145" width="9.28515625" style="3" bestFit="1" customWidth="1"/>
    <col min="12146" max="12146" width="9.140625" style="3"/>
    <col min="12147" max="12148" width="9.28515625" style="3" bestFit="1" customWidth="1"/>
    <col min="12149" max="12149" width="12.85546875" style="3" bestFit="1" customWidth="1"/>
    <col min="12150" max="12151" width="9.140625" style="3"/>
    <col min="12152" max="12153" width="9.28515625" style="3" bestFit="1" customWidth="1"/>
    <col min="12154" max="12154" width="9.140625" style="3"/>
    <col min="12155" max="12156" width="9.28515625" style="3" bestFit="1" customWidth="1"/>
    <col min="12157" max="12157" width="12.85546875" style="3" bestFit="1" customWidth="1"/>
    <col min="12158" max="12159" width="9.140625" style="3"/>
    <col min="12160" max="12161" width="9.28515625" style="3" bestFit="1" customWidth="1"/>
    <col min="12162" max="12162" width="9.140625" style="3"/>
    <col min="12163" max="12164" width="9.28515625" style="3" bestFit="1" customWidth="1"/>
    <col min="12165" max="12165" width="12.85546875" style="3" bestFit="1" customWidth="1"/>
    <col min="12166" max="12167" width="9.140625" style="3"/>
    <col min="12168" max="12169" width="9.28515625" style="3" bestFit="1" customWidth="1"/>
    <col min="12170" max="12170" width="9.140625" style="3"/>
    <col min="12171" max="12172" width="9.28515625" style="3" bestFit="1" customWidth="1"/>
    <col min="12173" max="12173" width="12.85546875" style="3" bestFit="1" customWidth="1"/>
    <col min="12174" max="12175" width="9.140625" style="3"/>
    <col min="12176" max="12177" width="9.28515625" style="3" bestFit="1" customWidth="1"/>
    <col min="12178" max="12178" width="9.140625" style="3"/>
    <col min="12179" max="12180" width="9.28515625" style="3" bestFit="1" customWidth="1"/>
    <col min="12181" max="12181" width="12.85546875" style="3" bestFit="1" customWidth="1"/>
    <col min="12182" max="12183" width="9.140625" style="3"/>
    <col min="12184" max="12185" width="9.28515625" style="3" bestFit="1" customWidth="1"/>
    <col min="12186" max="12186" width="9.140625" style="3"/>
    <col min="12187" max="12188" width="9.28515625" style="3" bestFit="1" customWidth="1"/>
    <col min="12189" max="12189" width="12.85546875" style="3" bestFit="1" customWidth="1"/>
    <col min="12190" max="12191" width="9.140625" style="3"/>
    <col min="12192" max="12193" width="9.28515625" style="3" bestFit="1" customWidth="1"/>
    <col min="12194" max="12194" width="9.140625" style="3"/>
    <col min="12195" max="12196" width="9.28515625" style="3" bestFit="1" customWidth="1"/>
    <col min="12197" max="12197" width="12.85546875" style="3" bestFit="1" customWidth="1"/>
    <col min="12198" max="12199" width="9.140625" style="3"/>
    <col min="12200" max="12201" width="9.28515625" style="3" bestFit="1" customWidth="1"/>
    <col min="12202" max="12202" width="9.140625" style="3"/>
    <col min="12203" max="12204" width="9.28515625" style="3" bestFit="1" customWidth="1"/>
    <col min="12205" max="12205" width="12.85546875" style="3" bestFit="1" customWidth="1"/>
    <col min="12206" max="12207" width="9.140625" style="3"/>
    <col min="12208" max="12209" width="9.28515625" style="3" bestFit="1" customWidth="1"/>
    <col min="12210" max="12210" width="9.140625" style="3"/>
    <col min="12211" max="12212" width="9.28515625" style="3" bestFit="1" customWidth="1"/>
    <col min="12213" max="12213" width="12.85546875" style="3" bestFit="1" customWidth="1"/>
    <col min="12214" max="12215" width="9.140625" style="3"/>
    <col min="12216" max="12217" width="9.28515625" style="3" bestFit="1" customWidth="1"/>
    <col min="12218" max="12218" width="9.140625" style="3"/>
    <col min="12219" max="12220" width="9.28515625" style="3" bestFit="1" customWidth="1"/>
    <col min="12221" max="12221" width="12.85546875" style="3" bestFit="1" customWidth="1"/>
    <col min="12222" max="12223" width="9.140625" style="3"/>
    <col min="12224" max="12225" width="9.28515625" style="3" bestFit="1" customWidth="1"/>
    <col min="12226" max="12226" width="9.140625" style="3"/>
    <col min="12227" max="12228" width="9.28515625" style="3" bestFit="1" customWidth="1"/>
    <col min="12229" max="12229" width="12.85546875" style="3" bestFit="1" customWidth="1"/>
    <col min="12230" max="12231" width="9.140625" style="3"/>
    <col min="12232" max="12233" width="9.28515625" style="3" bestFit="1" customWidth="1"/>
    <col min="12234" max="12234" width="9.140625" style="3"/>
    <col min="12235" max="12236" width="9.28515625" style="3" bestFit="1" customWidth="1"/>
    <col min="12237" max="12237" width="12.85546875" style="3" bestFit="1" customWidth="1"/>
    <col min="12238" max="12239" width="9.140625" style="3"/>
    <col min="12240" max="12241" width="9.28515625" style="3" bestFit="1" customWidth="1"/>
    <col min="12242" max="12242" width="9.140625" style="3"/>
    <col min="12243" max="12244" width="9.28515625" style="3" bestFit="1" customWidth="1"/>
    <col min="12245" max="12245" width="12.85546875" style="3" bestFit="1" customWidth="1"/>
    <col min="12246" max="12247" width="9.140625" style="3"/>
    <col min="12248" max="12249" width="9.28515625" style="3" bestFit="1" customWidth="1"/>
    <col min="12250" max="12250" width="9.140625" style="3"/>
    <col min="12251" max="12252" width="9.28515625" style="3" bestFit="1" customWidth="1"/>
    <col min="12253" max="12253" width="12.85546875" style="3" bestFit="1" customWidth="1"/>
    <col min="12254" max="12255" width="9.140625" style="3"/>
    <col min="12256" max="12257" width="9.28515625" style="3" bestFit="1" customWidth="1"/>
    <col min="12258" max="12258" width="9.140625" style="3"/>
    <col min="12259" max="12260" width="9.28515625" style="3" bestFit="1" customWidth="1"/>
    <col min="12261" max="12261" width="12.85546875" style="3" bestFit="1" customWidth="1"/>
    <col min="12262" max="12263" width="9.140625" style="3"/>
    <col min="12264" max="12265" width="9.28515625" style="3" bestFit="1" customWidth="1"/>
    <col min="12266" max="12266" width="9.140625" style="3"/>
    <col min="12267" max="12268" width="9.28515625" style="3" bestFit="1" customWidth="1"/>
    <col min="12269" max="12269" width="12.85546875" style="3" bestFit="1" customWidth="1"/>
    <col min="12270" max="12271" width="9.140625" style="3"/>
    <col min="12272" max="12273" width="9.28515625" style="3" bestFit="1" customWidth="1"/>
    <col min="12274" max="12274" width="9.140625" style="3"/>
    <col min="12275" max="12276" width="9.28515625" style="3" bestFit="1" customWidth="1"/>
    <col min="12277" max="12277" width="12.85546875" style="3" bestFit="1" customWidth="1"/>
    <col min="12278" max="12279" width="9.140625" style="3"/>
    <col min="12280" max="12281" width="9.28515625" style="3" bestFit="1" customWidth="1"/>
    <col min="12282" max="12282" width="9.140625" style="3"/>
    <col min="12283" max="12284" width="9.28515625" style="3" bestFit="1" customWidth="1"/>
    <col min="12285" max="12285" width="12.85546875" style="3" bestFit="1" customWidth="1"/>
    <col min="12286" max="12287" width="9.140625" style="3"/>
    <col min="12288" max="12289" width="9.28515625" style="3" bestFit="1" customWidth="1"/>
    <col min="12290" max="12290" width="9.140625" style="3"/>
    <col min="12291" max="12292" width="9.28515625" style="3" bestFit="1" customWidth="1"/>
    <col min="12293" max="12293" width="12.85546875" style="3" bestFit="1" customWidth="1"/>
    <col min="12294" max="12295" width="9.140625" style="3"/>
    <col min="12296" max="12297" width="9.28515625" style="3" bestFit="1" customWidth="1"/>
    <col min="12298" max="12298" width="9.140625" style="3"/>
    <col min="12299" max="12300" width="9.28515625" style="3" bestFit="1" customWidth="1"/>
    <col min="12301" max="12301" width="12.85546875" style="3" bestFit="1" customWidth="1"/>
    <col min="12302" max="12303" width="9.140625" style="3"/>
    <col min="12304" max="12305" width="9.28515625" style="3" bestFit="1" customWidth="1"/>
    <col min="12306" max="12306" width="9.140625" style="3"/>
    <col min="12307" max="12308" width="9.28515625" style="3" bestFit="1" customWidth="1"/>
    <col min="12309" max="12309" width="12.85546875" style="3" bestFit="1" customWidth="1"/>
    <col min="12310" max="12311" width="9.140625" style="3"/>
    <col min="12312" max="12313" width="9.28515625" style="3" bestFit="1" customWidth="1"/>
    <col min="12314" max="12314" width="9.140625" style="3"/>
    <col min="12315" max="12316" width="9.28515625" style="3" bestFit="1" customWidth="1"/>
    <col min="12317" max="12317" width="12.85546875" style="3" bestFit="1" customWidth="1"/>
    <col min="12318" max="12319" width="9.140625" style="3"/>
    <col min="12320" max="12321" width="9.28515625" style="3" bestFit="1" customWidth="1"/>
    <col min="12322" max="12322" width="9.140625" style="3"/>
    <col min="12323" max="12324" width="9.28515625" style="3" bestFit="1" customWidth="1"/>
    <col min="12325" max="12325" width="12.85546875" style="3" bestFit="1" customWidth="1"/>
    <col min="12326" max="12327" width="9.140625" style="3"/>
    <col min="12328" max="12329" width="9.28515625" style="3" bestFit="1" customWidth="1"/>
    <col min="12330" max="12330" width="9.140625" style="3"/>
    <col min="12331" max="12332" width="9.28515625" style="3" bestFit="1" customWidth="1"/>
    <col min="12333" max="12333" width="12.85546875" style="3" bestFit="1" customWidth="1"/>
    <col min="12334" max="12335" width="9.140625" style="3"/>
    <col min="12336" max="12337" width="9.28515625" style="3" bestFit="1" customWidth="1"/>
    <col min="12338" max="12338" width="9.140625" style="3"/>
    <col min="12339" max="12340" width="9.28515625" style="3" bestFit="1" customWidth="1"/>
    <col min="12341" max="12341" width="12.85546875" style="3" bestFit="1" customWidth="1"/>
    <col min="12342" max="12343" width="9.140625" style="3"/>
    <col min="12344" max="12345" width="9.28515625" style="3" bestFit="1" customWidth="1"/>
    <col min="12346" max="12346" width="9.140625" style="3"/>
    <col min="12347" max="12348" width="9.28515625" style="3" bestFit="1" customWidth="1"/>
    <col min="12349" max="12349" width="12.85546875" style="3" bestFit="1" customWidth="1"/>
    <col min="12350" max="12351" width="9.140625" style="3"/>
    <col min="12352" max="12353" width="9.28515625" style="3" bestFit="1" customWidth="1"/>
    <col min="12354" max="12354" width="9.140625" style="3"/>
    <col min="12355" max="12356" width="9.28515625" style="3" bestFit="1" customWidth="1"/>
    <col min="12357" max="12357" width="12.85546875" style="3" bestFit="1" customWidth="1"/>
    <col min="12358" max="12359" width="9.140625" style="3"/>
    <col min="12360" max="12361" width="9.28515625" style="3" bestFit="1" customWidth="1"/>
    <col min="12362" max="12362" width="9.140625" style="3"/>
    <col min="12363" max="12364" width="9.28515625" style="3" bestFit="1" customWidth="1"/>
    <col min="12365" max="12365" width="12.85546875" style="3" bestFit="1" customWidth="1"/>
    <col min="12366" max="12367" width="9.140625" style="3"/>
    <col min="12368" max="12369" width="9.28515625" style="3" bestFit="1" customWidth="1"/>
    <col min="12370" max="12370" width="9.140625" style="3"/>
    <col min="12371" max="12372" width="9.28515625" style="3" bestFit="1" customWidth="1"/>
    <col min="12373" max="12373" width="12.85546875" style="3" bestFit="1" customWidth="1"/>
    <col min="12374" max="12375" width="9.140625" style="3"/>
    <col min="12376" max="12377" width="9.28515625" style="3" bestFit="1" customWidth="1"/>
    <col min="12378" max="12378" width="9.140625" style="3"/>
    <col min="12379" max="12380" width="9.28515625" style="3" bestFit="1" customWidth="1"/>
    <col min="12381" max="12381" width="12.85546875" style="3" bestFit="1" customWidth="1"/>
    <col min="12382" max="12383" width="9.140625" style="3"/>
    <col min="12384" max="12385" width="9.28515625" style="3" bestFit="1" customWidth="1"/>
    <col min="12386" max="12386" width="9.140625" style="3"/>
    <col min="12387" max="12388" width="9.28515625" style="3" bestFit="1" customWidth="1"/>
    <col min="12389" max="12389" width="12.85546875" style="3" bestFit="1" customWidth="1"/>
    <col min="12390" max="12391" width="9.140625" style="3"/>
    <col min="12392" max="12393" width="9.28515625" style="3" bestFit="1" customWidth="1"/>
    <col min="12394" max="12394" width="9.140625" style="3"/>
    <col min="12395" max="12396" width="9.28515625" style="3" bestFit="1" customWidth="1"/>
    <col min="12397" max="12397" width="12.85546875" style="3" bestFit="1" customWidth="1"/>
    <col min="12398" max="12399" width="9.140625" style="3"/>
    <col min="12400" max="12401" width="9.28515625" style="3" bestFit="1" customWidth="1"/>
    <col min="12402" max="12402" width="9.140625" style="3"/>
    <col min="12403" max="12404" width="9.28515625" style="3" bestFit="1" customWidth="1"/>
    <col min="12405" max="12405" width="12.85546875" style="3" bestFit="1" customWidth="1"/>
    <col min="12406" max="12407" width="9.140625" style="3"/>
    <col min="12408" max="12409" width="9.28515625" style="3" bestFit="1" customWidth="1"/>
    <col min="12410" max="12410" width="9.140625" style="3"/>
    <col min="12411" max="12412" width="9.28515625" style="3" bestFit="1" customWidth="1"/>
    <col min="12413" max="12413" width="12.85546875" style="3" bestFit="1" customWidth="1"/>
    <col min="12414" max="12415" width="9.140625" style="3"/>
    <col min="12416" max="12417" width="9.28515625" style="3" bestFit="1" customWidth="1"/>
    <col min="12418" max="12418" width="9.140625" style="3"/>
    <col min="12419" max="12420" width="9.28515625" style="3" bestFit="1" customWidth="1"/>
    <col min="12421" max="12421" width="12.85546875" style="3" bestFit="1" customWidth="1"/>
    <col min="12422" max="12423" width="9.140625" style="3"/>
    <col min="12424" max="12425" width="9.28515625" style="3" bestFit="1" customWidth="1"/>
    <col min="12426" max="12426" width="9.140625" style="3"/>
    <col min="12427" max="12428" width="9.28515625" style="3" bestFit="1" customWidth="1"/>
    <col min="12429" max="12429" width="12.85546875" style="3" bestFit="1" customWidth="1"/>
    <col min="12430" max="12431" width="9.140625" style="3"/>
    <col min="12432" max="12433" width="9.28515625" style="3" bestFit="1" customWidth="1"/>
    <col min="12434" max="12434" width="9.140625" style="3"/>
    <col min="12435" max="12436" width="9.28515625" style="3" bestFit="1" customWidth="1"/>
    <col min="12437" max="12437" width="12.85546875" style="3" bestFit="1" customWidth="1"/>
    <col min="12438" max="12439" width="9.140625" style="3"/>
    <col min="12440" max="12441" width="9.28515625" style="3" bestFit="1" customWidth="1"/>
    <col min="12442" max="12442" width="9.140625" style="3"/>
    <col min="12443" max="12444" width="9.28515625" style="3" bestFit="1" customWidth="1"/>
    <col min="12445" max="12445" width="12.85546875" style="3" bestFit="1" customWidth="1"/>
    <col min="12446" max="12447" width="9.140625" style="3"/>
    <col min="12448" max="12449" width="9.28515625" style="3" bestFit="1" customWidth="1"/>
    <col min="12450" max="12450" width="9.140625" style="3"/>
    <col min="12451" max="12452" width="9.28515625" style="3" bestFit="1" customWidth="1"/>
    <col min="12453" max="12453" width="12.85546875" style="3" bestFit="1" customWidth="1"/>
    <col min="12454" max="12455" width="9.140625" style="3"/>
    <col min="12456" max="12457" width="9.28515625" style="3" bestFit="1" customWidth="1"/>
    <col min="12458" max="12458" width="9.140625" style="3"/>
    <col min="12459" max="12460" width="9.28515625" style="3" bestFit="1" customWidth="1"/>
    <col min="12461" max="12461" width="12.85546875" style="3" bestFit="1" customWidth="1"/>
    <col min="12462" max="12463" width="9.140625" style="3"/>
    <col min="12464" max="12465" width="9.28515625" style="3" bestFit="1" customWidth="1"/>
    <col min="12466" max="12466" width="9.140625" style="3"/>
    <col min="12467" max="12468" width="9.28515625" style="3" bestFit="1" customWidth="1"/>
    <col min="12469" max="12469" width="12.85546875" style="3" bestFit="1" customWidth="1"/>
    <col min="12470" max="12471" width="9.140625" style="3"/>
    <col min="12472" max="12473" width="9.28515625" style="3" bestFit="1" customWidth="1"/>
    <col min="12474" max="12474" width="9.140625" style="3"/>
    <col min="12475" max="12476" width="9.28515625" style="3" bestFit="1" customWidth="1"/>
    <col min="12477" max="12477" width="12.85546875" style="3" bestFit="1" customWidth="1"/>
    <col min="12478" max="12479" width="9.140625" style="3"/>
    <col min="12480" max="12481" width="9.28515625" style="3" bestFit="1" customWidth="1"/>
    <col min="12482" max="12482" width="9.140625" style="3"/>
    <col min="12483" max="12484" width="9.28515625" style="3" bestFit="1" customWidth="1"/>
    <col min="12485" max="12485" width="12.85546875" style="3" bestFit="1" customWidth="1"/>
    <col min="12486" max="12487" width="9.140625" style="3"/>
    <col min="12488" max="12489" width="9.28515625" style="3" bestFit="1" customWidth="1"/>
    <col min="12490" max="12490" width="9.140625" style="3"/>
    <col min="12491" max="12492" width="9.28515625" style="3" bestFit="1" customWidth="1"/>
    <col min="12493" max="12493" width="12.85546875" style="3" bestFit="1" customWidth="1"/>
    <col min="12494" max="12495" width="9.140625" style="3"/>
    <col min="12496" max="12497" width="9.28515625" style="3" bestFit="1" customWidth="1"/>
    <col min="12498" max="12498" width="9.140625" style="3"/>
    <col min="12499" max="12500" width="9.28515625" style="3" bestFit="1" customWidth="1"/>
    <col min="12501" max="12501" width="12.85546875" style="3" bestFit="1" customWidth="1"/>
    <col min="12502" max="12503" width="9.140625" style="3"/>
    <col min="12504" max="12505" width="9.28515625" style="3" bestFit="1" customWidth="1"/>
    <col min="12506" max="12506" width="9.140625" style="3"/>
    <col min="12507" max="12508" width="9.28515625" style="3" bestFit="1" customWidth="1"/>
    <col min="12509" max="12509" width="12.85546875" style="3" bestFit="1" customWidth="1"/>
    <col min="12510" max="12511" width="9.140625" style="3"/>
    <col min="12512" max="12513" width="9.28515625" style="3" bestFit="1" customWidth="1"/>
    <col min="12514" max="12514" width="9.140625" style="3"/>
    <col min="12515" max="12516" width="9.28515625" style="3" bestFit="1" customWidth="1"/>
    <col min="12517" max="12517" width="12.85546875" style="3" bestFit="1" customWidth="1"/>
    <col min="12518" max="12519" width="9.140625" style="3"/>
    <col min="12520" max="12521" width="9.28515625" style="3" bestFit="1" customWidth="1"/>
    <col min="12522" max="12522" width="9.140625" style="3"/>
    <col min="12523" max="12524" width="9.28515625" style="3" bestFit="1" customWidth="1"/>
    <col min="12525" max="12525" width="12.85546875" style="3" bestFit="1" customWidth="1"/>
    <col min="12526" max="12527" width="9.140625" style="3"/>
    <col min="12528" max="12529" width="9.28515625" style="3" bestFit="1" customWidth="1"/>
    <col min="12530" max="12530" width="9.140625" style="3"/>
    <col min="12531" max="12532" width="9.28515625" style="3" bestFit="1" customWidth="1"/>
    <col min="12533" max="12533" width="12.85546875" style="3" bestFit="1" customWidth="1"/>
    <col min="12534" max="12535" width="9.140625" style="3"/>
    <col min="12536" max="12537" width="9.28515625" style="3" bestFit="1" customWidth="1"/>
    <col min="12538" max="12538" width="9.140625" style="3"/>
    <col min="12539" max="12540" width="9.28515625" style="3" bestFit="1" customWidth="1"/>
    <col min="12541" max="12541" width="12.85546875" style="3" bestFit="1" customWidth="1"/>
    <col min="12542" max="12543" width="9.140625" style="3"/>
    <col min="12544" max="12545" width="9.28515625" style="3" bestFit="1" customWidth="1"/>
    <col min="12546" max="12546" width="9.140625" style="3"/>
    <col min="12547" max="12548" width="9.28515625" style="3" bestFit="1" customWidth="1"/>
    <col min="12549" max="12549" width="12.85546875" style="3" bestFit="1" customWidth="1"/>
    <col min="12550" max="12551" width="9.140625" style="3"/>
    <col min="12552" max="12553" width="9.28515625" style="3" bestFit="1" customWidth="1"/>
    <col min="12554" max="12554" width="9.140625" style="3"/>
    <col min="12555" max="12556" width="9.28515625" style="3" bestFit="1" customWidth="1"/>
    <col min="12557" max="12557" width="12.85546875" style="3" bestFit="1" customWidth="1"/>
    <col min="12558" max="12559" width="9.140625" style="3"/>
    <col min="12560" max="12561" width="9.28515625" style="3" bestFit="1" customWidth="1"/>
    <col min="12562" max="12562" width="9.140625" style="3"/>
    <col min="12563" max="12564" width="9.28515625" style="3" bestFit="1" customWidth="1"/>
    <col min="12565" max="12565" width="12.85546875" style="3" bestFit="1" customWidth="1"/>
    <col min="12566" max="12567" width="9.140625" style="3"/>
    <col min="12568" max="12569" width="9.28515625" style="3" bestFit="1" customWidth="1"/>
    <col min="12570" max="12570" width="9.140625" style="3"/>
    <col min="12571" max="12572" width="9.28515625" style="3" bestFit="1" customWidth="1"/>
    <col min="12573" max="12573" width="12.85546875" style="3" bestFit="1" customWidth="1"/>
    <col min="12574" max="12575" width="9.140625" style="3"/>
    <col min="12576" max="12577" width="9.28515625" style="3" bestFit="1" customWidth="1"/>
    <col min="12578" max="12578" width="9.140625" style="3"/>
    <col min="12579" max="12580" width="9.28515625" style="3" bestFit="1" customWidth="1"/>
    <col min="12581" max="12581" width="12.85546875" style="3" bestFit="1" customWidth="1"/>
    <col min="12582" max="12583" width="9.140625" style="3"/>
    <col min="12584" max="12585" width="9.28515625" style="3" bestFit="1" customWidth="1"/>
    <col min="12586" max="12586" width="9.140625" style="3"/>
    <col min="12587" max="12588" width="9.28515625" style="3" bestFit="1" customWidth="1"/>
    <col min="12589" max="12589" width="12.85546875" style="3" bestFit="1" customWidth="1"/>
    <col min="12590" max="12591" width="9.140625" style="3"/>
    <col min="12592" max="12593" width="9.28515625" style="3" bestFit="1" customWidth="1"/>
    <col min="12594" max="12594" width="9.140625" style="3"/>
    <col min="12595" max="12596" width="9.28515625" style="3" bestFit="1" customWidth="1"/>
    <col min="12597" max="12597" width="12.85546875" style="3" bestFit="1" customWidth="1"/>
    <col min="12598" max="12599" width="9.140625" style="3"/>
    <col min="12600" max="12601" width="9.28515625" style="3" bestFit="1" customWidth="1"/>
    <col min="12602" max="12602" width="9.140625" style="3"/>
    <col min="12603" max="12604" width="9.28515625" style="3" bestFit="1" customWidth="1"/>
    <col min="12605" max="12605" width="12.85546875" style="3" bestFit="1" customWidth="1"/>
    <col min="12606" max="12607" width="9.140625" style="3"/>
    <col min="12608" max="12609" width="9.28515625" style="3" bestFit="1" customWidth="1"/>
    <col min="12610" max="12610" width="9.140625" style="3"/>
    <col min="12611" max="12612" width="9.28515625" style="3" bestFit="1" customWidth="1"/>
    <col min="12613" max="12613" width="12.85546875" style="3" bestFit="1" customWidth="1"/>
    <col min="12614" max="12615" width="9.140625" style="3"/>
    <col min="12616" max="12617" width="9.28515625" style="3" bestFit="1" customWidth="1"/>
    <col min="12618" max="12618" width="9.140625" style="3"/>
    <col min="12619" max="12620" width="9.28515625" style="3" bestFit="1" customWidth="1"/>
    <col min="12621" max="12621" width="12.85546875" style="3" bestFit="1" customWidth="1"/>
    <col min="12622" max="12623" width="9.140625" style="3"/>
    <col min="12624" max="12625" width="9.28515625" style="3" bestFit="1" customWidth="1"/>
    <col min="12626" max="12626" width="9.140625" style="3"/>
    <col min="12627" max="12628" width="9.28515625" style="3" bestFit="1" customWidth="1"/>
    <col min="12629" max="12629" width="12.85546875" style="3" bestFit="1" customWidth="1"/>
    <col min="12630" max="12631" width="9.140625" style="3"/>
    <col min="12632" max="12633" width="9.28515625" style="3" bestFit="1" customWidth="1"/>
    <col min="12634" max="12634" width="9.140625" style="3"/>
    <col min="12635" max="12636" width="9.28515625" style="3" bestFit="1" customWidth="1"/>
    <col min="12637" max="12637" width="12.85546875" style="3" bestFit="1" customWidth="1"/>
    <col min="12638" max="12639" width="9.140625" style="3"/>
    <col min="12640" max="12641" width="9.28515625" style="3" bestFit="1" customWidth="1"/>
    <col min="12642" max="12642" width="9.140625" style="3"/>
    <col min="12643" max="12644" width="9.28515625" style="3" bestFit="1" customWidth="1"/>
    <col min="12645" max="12645" width="12.85546875" style="3" bestFit="1" customWidth="1"/>
    <col min="12646" max="12647" width="9.140625" style="3"/>
    <col min="12648" max="12649" width="9.28515625" style="3" bestFit="1" customWidth="1"/>
    <col min="12650" max="12650" width="9.140625" style="3"/>
    <col min="12651" max="12652" width="9.28515625" style="3" bestFit="1" customWidth="1"/>
    <col min="12653" max="12653" width="12.85546875" style="3" bestFit="1" customWidth="1"/>
    <col min="12654" max="12655" width="9.140625" style="3"/>
    <col min="12656" max="12657" width="9.28515625" style="3" bestFit="1" customWidth="1"/>
    <col min="12658" max="12658" width="9.140625" style="3"/>
    <col min="12659" max="12660" width="9.28515625" style="3" bestFit="1" customWidth="1"/>
    <col min="12661" max="12661" width="12.85546875" style="3" bestFit="1" customWidth="1"/>
    <col min="12662" max="12663" width="9.140625" style="3"/>
    <col min="12664" max="12665" width="9.28515625" style="3" bestFit="1" customWidth="1"/>
    <col min="12666" max="12666" width="9.140625" style="3"/>
    <col min="12667" max="12668" width="9.28515625" style="3" bestFit="1" customWidth="1"/>
    <col min="12669" max="12669" width="12.85546875" style="3" bestFit="1" customWidth="1"/>
    <col min="12670" max="12671" width="9.140625" style="3"/>
    <col min="12672" max="12673" width="9.28515625" style="3" bestFit="1" customWidth="1"/>
    <col min="12674" max="12674" width="9.140625" style="3"/>
    <col min="12675" max="12676" width="9.28515625" style="3" bestFit="1" customWidth="1"/>
    <col min="12677" max="12677" width="12.85546875" style="3" bestFit="1" customWidth="1"/>
    <col min="12678" max="12679" width="9.140625" style="3"/>
    <col min="12680" max="12681" width="9.28515625" style="3" bestFit="1" customWidth="1"/>
    <col min="12682" max="12682" width="9.140625" style="3"/>
    <col min="12683" max="12684" width="9.28515625" style="3" bestFit="1" customWidth="1"/>
    <col min="12685" max="12685" width="12.85546875" style="3" bestFit="1" customWidth="1"/>
    <col min="12686" max="12687" width="9.140625" style="3"/>
    <col min="12688" max="12689" width="9.28515625" style="3" bestFit="1" customWidth="1"/>
    <col min="12690" max="12690" width="9.140625" style="3"/>
    <col min="12691" max="12692" width="9.28515625" style="3" bestFit="1" customWidth="1"/>
    <col min="12693" max="12693" width="12.85546875" style="3" bestFit="1" customWidth="1"/>
    <col min="12694" max="12695" width="9.140625" style="3"/>
    <col min="12696" max="12697" width="9.28515625" style="3" bestFit="1" customWidth="1"/>
    <col min="12698" max="12698" width="9.140625" style="3"/>
    <col min="12699" max="12700" width="9.28515625" style="3" bestFit="1" customWidth="1"/>
    <col min="12701" max="12701" width="12.85546875" style="3" bestFit="1" customWidth="1"/>
    <col min="12702" max="12703" width="9.140625" style="3"/>
    <col min="12704" max="12705" width="9.28515625" style="3" bestFit="1" customWidth="1"/>
    <col min="12706" max="12706" width="9.140625" style="3"/>
    <col min="12707" max="12708" width="9.28515625" style="3" bestFit="1" customWidth="1"/>
    <col min="12709" max="12709" width="12.85546875" style="3" bestFit="1" customWidth="1"/>
    <col min="12710" max="12711" width="9.140625" style="3"/>
    <col min="12712" max="12713" width="9.28515625" style="3" bestFit="1" customWidth="1"/>
    <col min="12714" max="12714" width="9.140625" style="3"/>
    <col min="12715" max="12716" width="9.28515625" style="3" bestFit="1" customWidth="1"/>
    <col min="12717" max="12717" width="12.85546875" style="3" bestFit="1" customWidth="1"/>
    <col min="12718" max="12719" width="9.140625" style="3"/>
    <col min="12720" max="12721" width="9.28515625" style="3" bestFit="1" customWidth="1"/>
    <col min="12722" max="12722" width="9.140625" style="3"/>
    <col min="12723" max="12724" width="9.28515625" style="3" bestFit="1" customWidth="1"/>
    <col min="12725" max="12725" width="12.85546875" style="3" bestFit="1" customWidth="1"/>
    <col min="12726" max="12727" width="9.140625" style="3"/>
    <col min="12728" max="12729" width="9.28515625" style="3" bestFit="1" customWidth="1"/>
    <col min="12730" max="12730" width="9.140625" style="3"/>
    <col min="12731" max="12732" width="9.28515625" style="3" bestFit="1" customWidth="1"/>
    <col min="12733" max="12733" width="12.85546875" style="3" bestFit="1" customWidth="1"/>
    <col min="12734" max="12735" width="9.140625" style="3"/>
    <col min="12736" max="12737" width="9.28515625" style="3" bestFit="1" customWidth="1"/>
    <col min="12738" max="12738" width="9.140625" style="3"/>
    <col min="12739" max="12740" width="9.28515625" style="3" bestFit="1" customWidth="1"/>
    <col min="12741" max="12741" width="12.85546875" style="3" bestFit="1" customWidth="1"/>
    <col min="12742" max="12743" width="9.140625" style="3"/>
    <col min="12744" max="12745" width="9.28515625" style="3" bestFit="1" customWidth="1"/>
    <col min="12746" max="12746" width="9.140625" style="3"/>
    <col min="12747" max="12748" width="9.28515625" style="3" bestFit="1" customWidth="1"/>
    <col min="12749" max="12749" width="12.85546875" style="3" bestFit="1" customWidth="1"/>
    <col min="12750" max="12751" width="9.140625" style="3"/>
    <col min="12752" max="12753" width="9.28515625" style="3" bestFit="1" customWidth="1"/>
    <col min="12754" max="12754" width="9.140625" style="3"/>
    <col min="12755" max="12756" width="9.28515625" style="3" bestFit="1" customWidth="1"/>
    <col min="12757" max="12757" width="12.85546875" style="3" bestFit="1" customWidth="1"/>
    <col min="12758" max="12759" width="9.140625" style="3"/>
    <col min="12760" max="12761" width="9.28515625" style="3" bestFit="1" customWidth="1"/>
    <col min="12762" max="12762" width="9.140625" style="3"/>
    <col min="12763" max="12764" width="9.28515625" style="3" bestFit="1" customWidth="1"/>
    <col min="12765" max="12765" width="12.85546875" style="3" bestFit="1" customWidth="1"/>
    <col min="12766" max="12767" width="9.140625" style="3"/>
    <col min="12768" max="12769" width="9.28515625" style="3" bestFit="1" customWidth="1"/>
    <col min="12770" max="12770" width="9.140625" style="3"/>
    <col min="12771" max="12772" width="9.28515625" style="3" bestFit="1" customWidth="1"/>
    <col min="12773" max="12773" width="12.85546875" style="3" bestFit="1" customWidth="1"/>
    <col min="12774" max="12775" width="9.140625" style="3"/>
    <col min="12776" max="12777" width="9.28515625" style="3" bestFit="1" customWidth="1"/>
    <col min="12778" max="12778" width="9.140625" style="3"/>
    <col min="12779" max="12780" width="9.28515625" style="3" bestFit="1" customWidth="1"/>
    <col min="12781" max="12781" width="12.85546875" style="3" bestFit="1" customWidth="1"/>
    <col min="12782" max="12783" width="9.140625" style="3"/>
    <col min="12784" max="12785" width="9.28515625" style="3" bestFit="1" customWidth="1"/>
    <col min="12786" max="12786" width="9.140625" style="3"/>
    <col min="12787" max="12788" width="9.28515625" style="3" bestFit="1" customWidth="1"/>
    <col min="12789" max="12789" width="12.85546875" style="3" bestFit="1" customWidth="1"/>
    <col min="12790" max="12791" width="9.140625" style="3"/>
    <col min="12792" max="12793" width="9.28515625" style="3" bestFit="1" customWidth="1"/>
    <col min="12794" max="12794" width="9.140625" style="3"/>
    <col min="12795" max="12796" width="9.28515625" style="3" bestFit="1" customWidth="1"/>
    <col min="12797" max="12797" width="12.85546875" style="3" bestFit="1" customWidth="1"/>
    <col min="12798" max="12799" width="9.140625" style="3"/>
    <col min="12800" max="12801" width="9.28515625" style="3" bestFit="1" customWidth="1"/>
    <col min="12802" max="12802" width="9.140625" style="3"/>
    <col min="12803" max="12804" width="9.28515625" style="3" bestFit="1" customWidth="1"/>
    <col min="12805" max="12805" width="12.85546875" style="3" bestFit="1" customWidth="1"/>
    <col min="12806" max="12807" width="9.140625" style="3"/>
    <col min="12808" max="12809" width="9.28515625" style="3" bestFit="1" customWidth="1"/>
    <col min="12810" max="12810" width="9.140625" style="3"/>
    <col min="12811" max="12812" width="9.28515625" style="3" bestFit="1" customWidth="1"/>
    <col min="12813" max="12813" width="12.85546875" style="3" bestFit="1" customWidth="1"/>
    <col min="12814" max="12815" width="9.140625" style="3"/>
    <col min="12816" max="12817" width="9.28515625" style="3" bestFit="1" customWidth="1"/>
    <col min="12818" max="12818" width="9.140625" style="3"/>
    <col min="12819" max="12820" width="9.28515625" style="3" bestFit="1" customWidth="1"/>
    <col min="12821" max="12821" width="12.85546875" style="3" bestFit="1" customWidth="1"/>
    <col min="12822" max="12823" width="9.140625" style="3"/>
    <col min="12824" max="12825" width="9.28515625" style="3" bestFit="1" customWidth="1"/>
    <col min="12826" max="12826" width="9.140625" style="3"/>
    <col min="12827" max="12828" width="9.28515625" style="3" bestFit="1" customWidth="1"/>
    <col min="12829" max="12829" width="12.85546875" style="3" bestFit="1" customWidth="1"/>
    <col min="12830" max="12831" width="9.140625" style="3"/>
    <col min="12832" max="12833" width="9.28515625" style="3" bestFit="1" customWidth="1"/>
    <col min="12834" max="12834" width="9.140625" style="3"/>
    <col min="12835" max="12836" width="9.28515625" style="3" bestFit="1" customWidth="1"/>
    <col min="12837" max="12837" width="12.85546875" style="3" bestFit="1" customWidth="1"/>
    <col min="12838" max="12839" width="9.140625" style="3"/>
    <col min="12840" max="12841" width="9.28515625" style="3" bestFit="1" customWidth="1"/>
    <col min="12842" max="12842" width="9.140625" style="3"/>
    <col min="12843" max="12844" width="9.28515625" style="3" bestFit="1" customWidth="1"/>
    <col min="12845" max="12845" width="12.85546875" style="3" bestFit="1" customWidth="1"/>
    <col min="12846" max="12847" width="9.140625" style="3"/>
    <col min="12848" max="12849" width="9.28515625" style="3" bestFit="1" customWidth="1"/>
    <col min="12850" max="12850" width="9.140625" style="3"/>
    <col min="12851" max="12852" width="9.28515625" style="3" bestFit="1" customWidth="1"/>
    <col min="12853" max="12853" width="12.85546875" style="3" bestFit="1" customWidth="1"/>
    <col min="12854" max="12855" width="9.140625" style="3"/>
    <col min="12856" max="12857" width="9.28515625" style="3" bestFit="1" customWidth="1"/>
    <col min="12858" max="12858" width="9.140625" style="3"/>
    <col min="12859" max="12860" width="9.28515625" style="3" bestFit="1" customWidth="1"/>
    <col min="12861" max="12861" width="12.85546875" style="3" bestFit="1" customWidth="1"/>
    <col min="12862" max="12863" width="9.140625" style="3"/>
    <col min="12864" max="12865" width="9.28515625" style="3" bestFit="1" customWidth="1"/>
    <col min="12866" max="12866" width="9.140625" style="3"/>
    <col min="12867" max="12868" width="9.28515625" style="3" bestFit="1" customWidth="1"/>
    <col min="12869" max="12869" width="12.85546875" style="3" bestFit="1" customWidth="1"/>
    <col min="12870" max="12871" width="9.140625" style="3"/>
    <col min="12872" max="12873" width="9.28515625" style="3" bestFit="1" customWidth="1"/>
    <col min="12874" max="12874" width="9.140625" style="3"/>
    <col min="12875" max="12876" width="9.28515625" style="3" bestFit="1" customWidth="1"/>
    <col min="12877" max="12877" width="12.85546875" style="3" bestFit="1" customWidth="1"/>
    <col min="12878" max="12879" width="9.140625" style="3"/>
    <col min="12880" max="12881" width="9.28515625" style="3" bestFit="1" customWidth="1"/>
    <col min="12882" max="12882" width="9.140625" style="3"/>
    <col min="12883" max="12884" width="9.28515625" style="3" bestFit="1" customWidth="1"/>
    <col min="12885" max="12885" width="12.85546875" style="3" bestFit="1" customWidth="1"/>
    <col min="12886" max="12887" width="9.140625" style="3"/>
    <col min="12888" max="12889" width="9.28515625" style="3" bestFit="1" customWidth="1"/>
    <col min="12890" max="12890" width="9.140625" style="3"/>
    <col min="12891" max="12892" width="9.28515625" style="3" bestFit="1" customWidth="1"/>
    <col min="12893" max="12893" width="12.85546875" style="3" bestFit="1" customWidth="1"/>
    <col min="12894" max="12895" width="9.140625" style="3"/>
    <col min="12896" max="12897" width="9.28515625" style="3" bestFit="1" customWidth="1"/>
    <col min="12898" max="12898" width="9.140625" style="3"/>
    <col min="12899" max="12900" width="9.28515625" style="3" bestFit="1" customWidth="1"/>
    <col min="12901" max="12901" width="12.85546875" style="3" bestFit="1" customWidth="1"/>
    <col min="12902" max="12903" width="9.140625" style="3"/>
    <col min="12904" max="12905" width="9.28515625" style="3" bestFit="1" customWidth="1"/>
    <col min="12906" max="12906" width="9.140625" style="3"/>
    <col min="12907" max="12908" width="9.28515625" style="3" bestFit="1" customWidth="1"/>
    <col min="12909" max="12909" width="12.85546875" style="3" bestFit="1" customWidth="1"/>
    <col min="12910" max="12911" width="9.140625" style="3"/>
    <col min="12912" max="12913" width="9.28515625" style="3" bestFit="1" customWidth="1"/>
    <col min="12914" max="12914" width="9.140625" style="3"/>
    <col min="12915" max="12916" width="9.28515625" style="3" bestFit="1" customWidth="1"/>
    <col min="12917" max="12917" width="12.85546875" style="3" bestFit="1" customWidth="1"/>
    <col min="12918" max="12919" width="9.140625" style="3"/>
    <col min="12920" max="12921" width="9.28515625" style="3" bestFit="1" customWidth="1"/>
    <col min="12922" max="12922" width="9.140625" style="3"/>
    <col min="12923" max="12924" width="9.28515625" style="3" bestFit="1" customWidth="1"/>
    <col min="12925" max="12925" width="12.85546875" style="3" bestFit="1" customWidth="1"/>
    <col min="12926" max="12927" width="9.140625" style="3"/>
    <col min="12928" max="12929" width="9.28515625" style="3" bestFit="1" customWidth="1"/>
    <col min="12930" max="12930" width="9.140625" style="3"/>
    <col min="12931" max="12932" width="9.28515625" style="3" bestFit="1" customWidth="1"/>
    <col min="12933" max="12933" width="12.85546875" style="3" bestFit="1" customWidth="1"/>
    <col min="12934" max="12935" width="9.140625" style="3"/>
    <col min="12936" max="12937" width="9.28515625" style="3" bestFit="1" customWidth="1"/>
    <col min="12938" max="12938" width="9.140625" style="3"/>
    <col min="12939" max="12940" width="9.28515625" style="3" bestFit="1" customWidth="1"/>
    <col min="12941" max="12941" width="12.85546875" style="3" bestFit="1" customWidth="1"/>
    <col min="12942" max="12943" width="9.140625" style="3"/>
    <col min="12944" max="12945" width="9.28515625" style="3" bestFit="1" customWidth="1"/>
    <col min="12946" max="12946" width="9.140625" style="3"/>
    <col min="12947" max="12948" width="9.28515625" style="3" bestFit="1" customWidth="1"/>
    <col min="12949" max="12949" width="12.85546875" style="3" bestFit="1" customWidth="1"/>
    <col min="12950" max="12951" width="9.140625" style="3"/>
    <col min="12952" max="12953" width="9.28515625" style="3" bestFit="1" customWidth="1"/>
    <col min="12954" max="12954" width="9.140625" style="3"/>
    <col min="12955" max="12956" width="9.28515625" style="3" bestFit="1" customWidth="1"/>
    <col min="12957" max="12957" width="12.85546875" style="3" bestFit="1" customWidth="1"/>
    <col min="12958" max="12959" width="9.140625" style="3"/>
    <col min="12960" max="12961" width="9.28515625" style="3" bestFit="1" customWidth="1"/>
    <col min="12962" max="12962" width="9.140625" style="3"/>
    <col min="12963" max="12964" width="9.28515625" style="3" bestFit="1" customWidth="1"/>
    <col min="12965" max="12965" width="12.85546875" style="3" bestFit="1" customWidth="1"/>
    <col min="12966" max="12967" width="9.140625" style="3"/>
    <col min="12968" max="12969" width="9.28515625" style="3" bestFit="1" customWidth="1"/>
    <col min="12970" max="12970" width="9.140625" style="3"/>
    <col min="12971" max="12972" width="9.28515625" style="3" bestFit="1" customWidth="1"/>
    <col min="12973" max="12973" width="12.85546875" style="3" bestFit="1" customWidth="1"/>
    <col min="12974" max="12975" width="9.140625" style="3"/>
    <col min="12976" max="12977" width="9.28515625" style="3" bestFit="1" customWidth="1"/>
    <col min="12978" max="12978" width="9.140625" style="3"/>
    <col min="12979" max="12980" width="9.28515625" style="3" bestFit="1" customWidth="1"/>
    <col min="12981" max="12981" width="12.85546875" style="3" bestFit="1" customWidth="1"/>
    <col min="12982" max="12983" width="9.140625" style="3"/>
    <col min="12984" max="12985" width="9.28515625" style="3" bestFit="1" customWidth="1"/>
    <col min="12986" max="12986" width="9.140625" style="3"/>
    <col min="12987" max="12988" width="9.28515625" style="3" bestFit="1" customWidth="1"/>
    <col min="12989" max="12989" width="12.85546875" style="3" bestFit="1" customWidth="1"/>
    <col min="12990" max="12991" width="9.140625" style="3"/>
    <col min="12992" max="12993" width="9.28515625" style="3" bestFit="1" customWidth="1"/>
    <col min="12994" max="12994" width="9.140625" style="3"/>
    <col min="12995" max="12996" width="9.28515625" style="3" bestFit="1" customWidth="1"/>
    <col min="12997" max="12997" width="12.85546875" style="3" bestFit="1" customWidth="1"/>
    <col min="12998" max="12999" width="9.140625" style="3"/>
    <col min="13000" max="13001" width="9.28515625" style="3" bestFit="1" customWidth="1"/>
    <col min="13002" max="13002" width="9.140625" style="3"/>
    <col min="13003" max="13004" width="9.28515625" style="3" bestFit="1" customWidth="1"/>
    <col min="13005" max="13005" width="12.85546875" style="3" bestFit="1" customWidth="1"/>
    <col min="13006" max="13007" width="9.140625" style="3"/>
    <col min="13008" max="13009" width="9.28515625" style="3" bestFit="1" customWidth="1"/>
    <col min="13010" max="13010" width="9.140625" style="3"/>
    <col min="13011" max="13012" width="9.28515625" style="3" bestFit="1" customWidth="1"/>
    <col min="13013" max="13013" width="12.85546875" style="3" bestFit="1" customWidth="1"/>
    <col min="13014" max="13015" width="9.140625" style="3"/>
    <col min="13016" max="13017" width="9.28515625" style="3" bestFit="1" customWidth="1"/>
    <col min="13018" max="13018" width="9.140625" style="3"/>
    <col min="13019" max="13020" width="9.28515625" style="3" bestFit="1" customWidth="1"/>
    <col min="13021" max="13021" width="12.85546875" style="3" bestFit="1" customWidth="1"/>
    <col min="13022" max="13023" width="9.140625" style="3"/>
    <col min="13024" max="13025" width="9.28515625" style="3" bestFit="1" customWidth="1"/>
    <col min="13026" max="13026" width="9.140625" style="3"/>
    <col min="13027" max="13028" width="9.28515625" style="3" bestFit="1" customWidth="1"/>
    <col min="13029" max="13029" width="12.85546875" style="3" bestFit="1" customWidth="1"/>
    <col min="13030" max="13031" width="9.140625" style="3"/>
    <col min="13032" max="13033" width="9.28515625" style="3" bestFit="1" customWidth="1"/>
    <col min="13034" max="13034" width="9.140625" style="3"/>
    <col min="13035" max="13036" width="9.28515625" style="3" bestFit="1" customWidth="1"/>
    <col min="13037" max="13037" width="12.85546875" style="3" bestFit="1" customWidth="1"/>
    <col min="13038" max="13039" width="9.140625" style="3"/>
    <col min="13040" max="13041" width="9.28515625" style="3" bestFit="1" customWidth="1"/>
    <col min="13042" max="13042" width="9.140625" style="3"/>
    <col min="13043" max="13044" width="9.28515625" style="3" bestFit="1" customWidth="1"/>
    <col min="13045" max="13045" width="12.85546875" style="3" bestFit="1" customWidth="1"/>
    <col min="13046" max="13047" width="9.140625" style="3"/>
    <col min="13048" max="13049" width="9.28515625" style="3" bestFit="1" customWidth="1"/>
    <col min="13050" max="13050" width="9.140625" style="3"/>
    <col min="13051" max="13052" width="9.28515625" style="3" bestFit="1" customWidth="1"/>
    <col min="13053" max="13053" width="12.85546875" style="3" bestFit="1" customWidth="1"/>
    <col min="13054" max="13055" width="9.140625" style="3"/>
    <col min="13056" max="13057" width="9.28515625" style="3" bestFit="1" customWidth="1"/>
    <col min="13058" max="13058" width="9.140625" style="3"/>
    <col min="13059" max="13060" width="9.28515625" style="3" bestFit="1" customWidth="1"/>
    <col min="13061" max="13061" width="12.85546875" style="3" bestFit="1" customWidth="1"/>
    <col min="13062" max="13063" width="9.140625" style="3"/>
    <col min="13064" max="13065" width="9.28515625" style="3" bestFit="1" customWidth="1"/>
    <col min="13066" max="13066" width="9.140625" style="3"/>
    <col min="13067" max="13068" width="9.28515625" style="3" bestFit="1" customWidth="1"/>
    <col min="13069" max="13069" width="12.85546875" style="3" bestFit="1" customWidth="1"/>
    <col min="13070" max="13071" width="9.140625" style="3"/>
    <col min="13072" max="13073" width="9.28515625" style="3" bestFit="1" customWidth="1"/>
    <col min="13074" max="13074" width="9.140625" style="3"/>
    <col min="13075" max="13076" width="9.28515625" style="3" bestFit="1" customWidth="1"/>
    <col min="13077" max="13077" width="12.85546875" style="3" bestFit="1" customWidth="1"/>
    <col min="13078" max="13079" width="9.140625" style="3"/>
    <col min="13080" max="13081" width="9.28515625" style="3" bestFit="1" customWidth="1"/>
    <col min="13082" max="13082" width="9.140625" style="3"/>
    <col min="13083" max="13084" width="9.28515625" style="3" bestFit="1" customWidth="1"/>
    <col min="13085" max="13085" width="12.85546875" style="3" bestFit="1" customWidth="1"/>
    <col min="13086" max="13087" width="9.140625" style="3"/>
    <col min="13088" max="13089" width="9.28515625" style="3" bestFit="1" customWidth="1"/>
    <col min="13090" max="13090" width="9.140625" style="3"/>
    <col min="13091" max="13092" width="9.28515625" style="3" bestFit="1" customWidth="1"/>
    <col min="13093" max="13093" width="12.85546875" style="3" bestFit="1" customWidth="1"/>
    <col min="13094" max="13095" width="9.140625" style="3"/>
    <col min="13096" max="13097" width="9.28515625" style="3" bestFit="1" customWidth="1"/>
    <col min="13098" max="13098" width="9.140625" style="3"/>
    <col min="13099" max="13100" width="9.28515625" style="3" bestFit="1" customWidth="1"/>
    <col min="13101" max="13101" width="12.85546875" style="3" bestFit="1" customWidth="1"/>
    <col min="13102" max="13103" width="9.140625" style="3"/>
    <col min="13104" max="13105" width="9.28515625" style="3" bestFit="1" customWidth="1"/>
    <col min="13106" max="13106" width="9.140625" style="3"/>
    <col min="13107" max="13108" width="9.28515625" style="3" bestFit="1" customWidth="1"/>
    <col min="13109" max="13109" width="12.85546875" style="3" bestFit="1" customWidth="1"/>
    <col min="13110" max="13111" width="9.140625" style="3"/>
    <col min="13112" max="13113" width="9.28515625" style="3" bestFit="1" customWidth="1"/>
    <col min="13114" max="13114" width="9.140625" style="3"/>
    <col min="13115" max="13116" width="9.28515625" style="3" bestFit="1" customWidth="1"/>
    <col min="13117" max="13117" width="12.85546875" style="3" bestFit="1" customWidth="1"/>
    <col min="13118" max="13119" width="9.140625" style="3"/>
    <col min="13120" max="13121" width="9.28515625" style="3" bestFit="1" customWidth="1"/>
    <col min="13122" max="13122" width="9.140625" style="3"/>
    <col min="13123" max="13124" width="9.28515625" style="3" bestFit="1" customWidth="1"/>
    <col min="13125" max="13125" width="12.85546875" style="3" bestFit="1" customWidth="1"/>
    <col min="13126" max="13127" width="9.140625" style="3"/>
    <col min="13128" max="13129" width="9.28515625" style="3" bestFit="1" customWidth="1"/>
    <col min="13130" max="13130" width="9.140625" style="3"/>
    <col min="13131" max="13132" width="9.28515625" style="3" bestFit="1" customWidth="1"/>
    <col min="13133" max="13133" width="12.85546875" style="3" bestFit="1" customWidth="1"/>
    <col min="13134" max="13135" width="9.140625" style="3"/>
    <col min="13136" max="13137" width="9.28515625" style="3" bestFit="1" customWidth="1"/>
    <col min="13138" max="13138" width="9.140625" style="3"/>
    <col min="13139" max="13140" width="9.28515625" style="3" bestFit="1" customWidth="1"/>
    <col min="13141" max="13141" width="12.85546875" style="3" bestFit="1" customWidth="1"/>
    <col min="13142" max="13143" width="9.140625" style="3"/>
    <col min="13144" max="13145" width="9.28515625" style="3" bestFit="1" customWidth="1"/>
    <col min="13146" max="13146" width="9.140625" style="3"/>
    <col min="13147" max="13148" width="9.28515625" style="3" bestFit="1" customWidth="1"/>
    <col min="13149" max="13149" width="12.85546875" style="3" bestFit="1" customWidth="1"/>
    <col min="13150" max="13151" width="9.140625" style="3"/>
    <col min="13152" max="13153" width="9.28515625" style="3" bestFit="1" customWidth="1"/>
    <col min="13154" max="13154" width="9.140625" style="3"/>
    <col min="13155" max="13156" width="9.28515625" style="3" bestFit="1" customWidth="1"/>
    <col min="13157" max="13157" width="12.85546875" style="3" bestFit="1" customWidth="1"/>
    <col min="13158" max="13159" width="9.140625" style="3"/>
    <col min="13160" max="13161" width="9.28515625" style="3" bestFit="1" customWidth="1"/>
    <col min="13162" max="13162" width="9.140625" style="3"/>
    <col min="13163" max="13164" width="9.28515625" style="3" bestFit="1" customWidth="1"/>
    <col min="13165" max="13165" width="12.85546875" style="3" bestFit="1" customWidth="1"/>
    <col min="13166" max="13167" width="9.140625" style="3"/>
    <col min="13168" max="13169" width="9.28515625" style="3" bestFit="1" customWidth="1"/>
    <col min="13170" max="13170" width="9.140625" style="3"/>
    <col min="13171" max="13172" width="9.28515625" style="3" bestFit="1" customWidth="1"/>
    <col min="13173" max="13173" width="12.85546875" style="3" bestFit="1" customWidth="1"/>
    <col min="13174" max="13175" width="9.140625" style="3"/>
    <col min="13176" max="13177" width="9.28515625" style="3" bestFit="1" customWidth="1"/>
    <col min="13178" max="13178" width="9.140625" style="3"/>
    <col min="13179" max="13180" width="9.28515625" style="3" bestFit="1" customWidth="1"/>
    <col min="13181" max="13181" width="12.85546875" style="3" bestFit="1" customWidth="1"/>
    <col min="13182" max="13183" width="9.140625" style="3"/>
    <col min="13184" max="13185" width="9.28515625" style="3" bestFit="1" customWidth="1"/>
    <col min="13186" max="13186" width="9.140625" style="3"/>
    <col min="13187" max="13188" width="9.28515625" style="3" bestFit="1" customWidth="1"/>
    <col min="13189" max="13189" width="12.85546875" style="3" bestFit="1" customWidth="1"/>
    <col min="13190" max="13191" width="9.140625" style="3"/>
    <col min="13192" max="13193" width="9.28515625" style="3" bestFit="1" customWidth="1"/>
    <col min="13194" max="13194" width="9.140625" style="3"/>
    <col min="13195" max="13196" width="9.28515625" style="3" bestFit="1" customWidth="1"/>
    <col min="13197" max="13197" width="12.85546875" style="3" bestFit="1" customWidth="1"/>
    <col min="13198" max="13199" width="9.140625" style="3"/>
    <col min="13200" max="13201" width="9.28515625" style="3" bestFit="1" customWidth="1"/>
    <col min="13202" max="13202" width="9.140625" style="3"/>
    <col min="13203" max="13204" width="9.28515625" style="3" bestFit="1" customWidth="1"/>
    <col min="13205" max="13205" width="12.85546875" style="3" bestFit="1" customWidth="1"/>
    <col min="13206" max="13207" width="9.140625" style="3"/>
    <col min="13208" max="13209" width="9.28515625" style="3" bestFit="1" customWidth="1"/>
    <col min="13210" max="13210" width="9.140625" style="3"/>
    <col min="13211" max="13212" width="9.28515625" style="3" bestFit="1" customWidth="1"/>
    <col min="13213" max="13213" width="12.85546875" style="3" bestFit="1" customWidth="1"/>
    <col min="13214" max="13215" width="9.140625" style="3"/>
    <col min="13216" max="13217" width="9.28515625" style="3" bestFit="1" customWidth="1"/>
    <col min="13218" max="13218" width="9.140625" style="3"/>
    <col min="13219" max="13220" width="9.28515625" style="3" bestFit="1" customWidth="1"/>
    <col min="13221" max="13221" width="12.85546875" style="3" bestFit="1" customWidth="1"/>
    <col min="13222" max="13223" width="9.140625" style="3"/>
    <col min="13224" max="13225" width="9.28515625" style="3" bestFit="1" customWidth="1"/>
    <col min="13226" max="13226" width="9.140625" style="3"/>
    <col min="13227" max="13228" width="9.28515625" style="3" bestFit="1" customWidth="1"/>
    <col min="13229" max="13229" width="12.85546875" style="3" bestFit="1" customWidth="1"/>
    <col min="13230" max="13231" width="9.140625" style="3"/>
    <col min="13232" max="13233" width="9.28515625" style="3" bestFit="1" customWidth="1"/>
    <col min="13234" max="13234" width="9.140625" style="3"/>
    <col min="13235" max="13236" width="9.28515625" style="3" bestFit="1" customWidth="1"/>
    <col min="13237" max="13237" width="12.85546875" style="3" bestFit="1" customWidth="1"/>
    <col min="13238" max="13239" width="9.140625" style="3"/>
    <col min="13240" max="13241" width="9.28515625" style="3" bestFit="1" customWidth="1"/>
    <col min="13242" max="13242" width="9.140625" style="3"/>
    <col min="13243" max="13244" width="9.28515625" style="3" bestFit="1" customWidth="1"/>
    <col min="13245" max="13245" width="12.85546875" style="3" bestFit="1" customWidth="1"/>
    <col min="13246" max="13247" width="9.140625" style="3"/>
    <col min="13248" max="13249" width="9.28515625" style="3" bestFit="1" customWidth="1"/>
    <col min="13250" max="13250" width="9.140625" style="3"/>
    <col min="13251" max="13252" width="9.28515625" style="3" bestFit="1" customWidth="1"/>
    <col min="13253" max="13253" width="12.85546875" style="3" bestFit="1" customWidth="1"/>
    <col min="13254" max="13255" width="9.140625" style="3"/>
    <col min="13256" max="13257" width="9.28515625" style="3" bestFit="1" customWidth="1"/>
    <col min="13258" max="13258" width="9.140625" style="3"/>
    <col min="13259" max="13260" width="9.28515625" style="3" bestFit="1" customWidth="1"/>
    <col min="13261" max="13261" width="12.85546875" style="3" bestFit="1" customWidth="1"/>
    <col min="13262" max="13263" width="9.140625" style="3"/>
    <col min="13264" max="13265" width="9.28515625" style="3" bestFit="1" customWidth="1"/>
    <col min="13266" max="13266" width="9.140625" style="3"/>
    <col min="13267" max="13268" width="9.28515625" style="3" bestFit="1" customWidth="1"/>
    <col min="13269" max="13269" width="12.85546875" style="3" bestFit="1" customWidth="1"/>
    <col min="13270" max="13271" width="9.140625" style="3"/>
    <col min="13272" max="13273" width="9.28515625" style="3" bestFit="1" customWidth="1"/>
    <col min="13274" max="13274" width="9.140625" style="3"/>
    <col min="13275" max="13276" width="9.28515625" style="3" bestFit="1" customWidth="1"/>
    <col min="13277" max="13277" width="12.85546875" style="3" bestFit="1" customWidth="1"/>
    <col min="13278" max="13279" width="9.140625" style="3"/>
    <col min="13280" max="13281" width="9.28515625" style="3" bestFit="1" customWidth="1"/>
    <col min="13282" max="13282" width="9.140625" style="3"/>
    <col min="13283" max="13284" width="9.28515625" style="3" bestFit="1" customWidth="1"/>
    <col min="13285" max="13285" width="12.85546875" style="3" bestFit="1" customWidth="1"/>
    <col min="13286" max="13287" width="9.140625" style="3"/>
    <col min="13288" max="13289" width="9.28515625" style="3" bestFit="1" customWidth="1"/>
    <col min="13290" max="13290" width="9.140625" style="3"/>
    <col min="13291" max="13292" width="9.28515625" style="3" bestFit="1" customWidth="1"/>
    <col min="13293" max="13293" width="12.85546875" style="3" bestFit="1" customWidth="1"/>
    <col min="13294" max="13295" width="9.140625" style="3"/>
    <col min="13296" max="13297" width="9.28515625" style="3" bestFit="1" customWidth="1"/>
    <col min="13298" max="13298" width="9.140625" style="3"/>
    <col min="13299" max="13300" width="9.28515625" style="3" bestFit="1" customWidth="1"/>
    <col min="13301" max="13301" width="12.85546875" style="3" bestFit="1" customWidth="1"/>
    <col min="13302" max="13303" width="9.140625" style="3"/>
    <col min="13304" max="13305" width="9.28515625" style="3" bestFit="1" customWidth="1"/>
    <col min="13306" max="13306" width="9.140625" style="3"/>
    <col min="13307" max="13308" width="9.28515625" style="3" bestFit="1" customWidth="1"/>
    <col min="13309" max="13309" width="12.85546875" style="3" bestFit="1" customWidth="1"/>
    <col min="13310" max="13311" width="9.140625" style="3"/>
    <col min="13312" max="13313" width="9.28515625" style="3" bestFit="1" customWidth="1"/>
    <col min="13314" max="13314" width="9.140625" style="3"/>
    <col min="13315" max="13316" width="9.28515625" style="3" bestFit="1" customWidth="1"/>
    <col min="13317" max="13317" width="12.85546875" style="3" bestFit="1" customWidth="1"/>
    <col min="13318" max="13319" width="9.140625" style="3"/>
    <col min="13320" max="13321" width="9.28515625" style="3" bestFit="1" customWidth="1"/>
    <col min="13322" max="13322" width="9.140625" style="3"/>
    <col min="13323" max="13324" width="9.28515625" style="3" bestFit="1" customWidth="1"/>
    <col min="13325" max="13325" width="12.85546875" style="3" bestFit="1" customWidth="1"/>
    <col min="13326" max="13327" width="9.140625" style="3"/>
    <col min="13328" max="13329" width="9.28515625" style="3" bestFit="1" customWidth="1"/>
    <col min="13330" max="13330" width="9.140625" style="3"/>
    <col min="13331" max="13332" width="9.28515625" style="3" bestFit="1" customWidth="1"/>
    <col min="13333" max="13333" width="12.85546875" style="3" bestFit="1" customWidth="1"/>
    <col min="13334" max="13335" width="9.140625" style="3"/>
    <col min="13336" max="13337" width="9.28515625" style="3" bestFit="1" customWidth="1"/>
    <col min="13338" max="13338" width="9.140625" style="3"/>
    <col min="13339" max="13340" width="9.28515625" style="3" bestFit="1" customWidth="1"/>
    <col min="13341" max="13341" width="12.85546875" style="3" bestFit="1" customWidth="1"/>
    <col min="13342" max="13343" width="9.140625" style="3"/>
    <col min="13344" max="13345" width="9.28515625" style="3" bestFit="1" customWidth="1"/>
    <col min="13346" max="13346" width="9.140625" style="3"/>
    <col min="13347" max="13348" width="9.28515625" style="3" bestFit="1" customWidth="1"/>
    <col min="13349" max="13349" width="12.85546875" style="3" bestFit="1" customWidth="1"/>
    <col min="13350" max="13351" width="9.140625" style="3"/>
    <col min="13352" max="13353" width="9.28515625" style="3" bestFit="1" customWidth="1"/>
    <col min="13354" max="13354" width="9.140625" style="3"/>
    <col min="13355" max="13356" width="9.28515625" style="3" bestFit="1" customWidth="1"/>
    <col min="13357" max="13357" width="12.85546875" style="3" bestFit="1" customWidth="1"/>
    <col min="13358" max="13359" width="9.140625" style="3"/>
    <col min="13360" max="13361" width="9.28515625" style="3" bestFit="1" customWidth="1"/>
    <col min="13362" max="13362" width="9.140625" style="3"/>
    <col min="13363" max="13364" width="9.28515625" style="3" bestFit="1" customWidth="1"/>
    <col min="13365" max="13365" width="12.85546875" style="3" bestFit="1" customWidth="1"/>
    <col min="13366" max="13367" width="9.140625" style="3"/>
    <col min="13368" max="13369" width="9.28515625" style="3" bestFit="1" customWidth="1"/>
    <col min="13370" max="13370" width="9.140625" style="3"/>
    <col min="13371" max="13372" width="9.28515625" style="3" bestFit="1" customWidth="1"/>
    <col min="13373" max="13373" width="12.85546875" style="3" bestFit="1" customWidth="1"/>
    <col min="13374" max="13375" width="9.140625" style="3"/>
    <col min="13376" max="13377" width="9.28515625" style="3" bestFit="1" customWidth="1"/>
    <col min="13378" max="13378" width="9.140625" style="3"/>
    <col min="13379" max="13380" width="9.28515625" style="3" bestFit="1" customWidth="1"/>
    <col min="13381" max="13381" width="12.85546875" style="3" bestFit="1" customWidth="1"/>
    <col min="13382" max="13383" width="9.140625" style="3"/>
    <col min="13384" max="13385" width="9.28515625" style="3" bestFit="1" customWidth="1"/>
    <col min="13386" max="13386" width="9.140625" style="3"/>
    <col min="13387" max="13388" width="9.28515625" style="3" bestFit="1" customWidth="1"/>
    <col min="13389" max="13389" width="12.85546875" style="3" bestFit="1" customWidth="1"/>
    <col min="13390" max="13391" width="9.140625" style="3"/>
    <col min="13392" max="13393" width="9.28515625" style="3" bestFit="1" customWidth="1"/>
    <col min="13394" max="13394" width="9.140625" style="3"/>
    <col min="13395" max="13396" width="9.28515625" style="3" bestFit="1" customWidth="1"/>
    <col min="13397" max="13397" width="12.85546875" style="3" bestFit="1" customWidth="1"/>
    <col min="13398" max="13399" width="9.140625" style="3"/>
    <col min="13400" max="13401" width="9.28515625" style="3" bestFit="1" customWidth="1"/>
    <col min="13402" max="13402" width="9.140625" style="3"/>
    <col min="13403" max="13404" width="9.28515625" style="3" bestFit="1" customWidth="1"/>
    <col min="13405" max="13405" width="12.85546875" style="3" bestFit="1" customWidth="1"/>
    <col min="13406" max="13407" width="9.140625" style="3"/>
    <col min="13408" max="13409" width="9.28515625" style="3" bestFit="1" customWidth="1"/>
    <col min="13410" max="13410" width="9.140625" style="3"/>
    <col min="13411" max="13412" width="9.28515625" style="3" bestFit="1" customWidth="1"/>
    <col min="13413" max="13413" width="12.85546875" style="3" bestFit="1" customWidth="1"/>
    <col min="13414" max="13415" width="9.140625" style="3"/>
    <col min="13416" max="13417" width="9.28515625" style="3" bestFit="1" customWidth="1"/>
    <col min="13418" max="13418" width="9.140625" style="3"/>
    <col min="13419" max="13420" width="9.28515625" style="3" bestFit="1" customWidth="1"/>
    <col min="13421" max="13421" width="12.85546875" style="3" bestFit="1" customWidth="1"/>
    <col min="13422" max="13423" width="9.140625" style="3"/>
    <col min="13424" max="13425" width="9.28515625" style="3" bestFit="1" customWidth="1"/>
    <col min="13426" max="13426" width="9.140625" style="3"/>
    <col min="13427" max="13428" width="9.28515625" style="3" bestFit="1" customWidth="1"/>
    <col min="13429" max="13429" width="12.85546875" style="3" bestFit="1" customWidth="1"/>
    <col min="13430" max="13431" width="9.140625" style="3"/>
    <col min="13432" max="13433" width="9.28515625" style="3" bestFit="1" customWidth="1"/>
    <col min="13434" max="13434" width="9.140625" style="3"/>
    <col min="13435" max="13436" width="9.28515625" style="3" bestFit="1" customWidth="1"/>
    <col min="13437" max="13437" width="12.85546875" style="3" bestFit="1" customWidth="1"/>
    <col min="13438" max="13439" width="9.140625" style="3"/>
    <col min="13440" max="13441" width="9.28515625" style="3" bestFit="1" customWidth="1"/>
    <col min="13442" max="13442" width="9.140625" style="3"/>
    <col min="13443" max="13444" width="9.28515625" style="3" bestFit="1" customWidth="1"/>
    <col min="13445" max="13445" width="12.85546875" style="3" bestFit="1" customWidth="1"/>
    <col min="13446" max="13447" width="9.140625" style="3"/>
    <col min="13448" max="13449" width="9.28515625" style="3" bestFit="1" customWidth="1"/>
    <col min="13450" max="13450" width="9.140625" style="3"/>
    <col min="13451" max="13452" width="9.28515625" style="3" bestFit="1" customWidth="1"/>
    <col min="13453" max="13453" width="12.85546875" style="3" bestFit="1" customWidth="1"/>
    <col min="13454" max="13455" width="9.140625" style="3"/>
    <col min="13456" max="13457" width="9.28515625" style="3" bestFit="1" customWidth="1"/>
    <col min="13458" max="13458" width="9.140625" style="3"/>
    <col min="13459" max="13460" width="9.28515625" style="3" bestFit="1" customWidth="1"/>
    <col min="13461" max="13461" width="12.85546875" style="3" bestFit="1" customWidth="1"/>
    <col min="13462" max="13463" width="9.140625" style="3"/>
    <col min="13464" max="13465" width="9.28515625" style="3" bestFit="1" customWidth="1"/>
    <col min="13466" max="13466" width="9.140625" style="3"/>
    <col min="13467" max="13468" width="9.28515625" style="3" bestFit="1" customWidth="1"/>
    <col min="13469" max="13469" width="12.85546875" style="3" bestFit="1" customWidth="1"/>
    <col min="13470" max="13471" width="9.140625" style="3"/>
    <col min="13472" max="13473" width="9.28515625" style="3" bestFit="1" customWidth="1"/>
    <col min="13474" max="13474" width="9.140625" style="3"/>
    <col min="13475" max="13476" width="9.28515625" style="3" bestFit="1" customWidth="1"/>
    <col min="13477" max="13477" width="12.85546875" style="3" bestFit="1" customWidth="1"/>
    <col min="13478" max="13479" width="9.140625" style="3"/>
    <col min="13480" max="13481" width="9.28515625" style="3" bestFit="1" customWidth="1"/>
    <col min="13482" max="13482" width="9.140625" style="3"/>
    <col min="13483" max="13484" width="9.28515625" style="3" bestFit="1" customWidth="1"/>
    <col min="13485" max="13485" width="12.85546875" style="3" bestFit="1" customWidth="1"/>
    <col min="13486" max="13487" width="9.140625" style="3"/>
    <col min="13488" max="13489" width="9.28515625" style="3" bestFit="1" customWidth="1"/>
    <col min="13490" max="13490" width="9.140625" style="3"/>
    <col min="13491" max="13492" width="9.28515625" style="3" bestFit="1" customWidth="1"/>
    <col min="13493" max="13493" width="12.85546875" style="3" bestFit="1" customWidth="1"/>
    <col min="13494" max="13495" width="9.140625" style="3"/>
    <col min="13496" max="13497" width="9.28515625" style="3" bestFit="1" customWidth="1"/>
    <col min="13498" max="13498" width="9.140625" style="3"/>
    <col min="13499" max="13500" width="9.28515625" style="3" bestFit="1" customWidth="1"/>
    <col min="13501" max="13501" width="12.85546875" style="3" bestFit="1" customWidth="1"/>
    <col min="13502" max="13503" width="9.140625" style="3"/>
    <col min="13504" max="13505" width="9.28515625" style="3" bestFit="1" customWidth="1"/>
    <col min="13506" max="13506" width="9.140625" style="3"/>
    <col min="13507" max="13508" width="9.28515625" style="3" bestFit="1" customWidth="1"/>
    <col min="13509" max="13509" width="12.85546875" style="3" bestFit="1" customWidth="1"/>
    <col min="13510" max="13511" width="9.140625" style="3"/>
    <col min="13512" max="13513" width="9.28515625" style="3" bestFit="1" customWidth="1"/>
    <col min="13514" max="13514" width="9.140625" style="3"/>
    <col min="13515" max="13516" width="9.28515625" style="3" bestFit="1" customWidth="1"/>
    <col min="13517" max="13517" width="12.85546875" style="3" bestFit="1" customWidth="1"/>
    <col min="13518" max="13519" width="9.140625" style="3"/>
    <col min="13520" max="13521" width="9.28515625" style="3" bestFit="1" customWidth="1"/>
    <col min="13522" max="13522" width="9.140625" style="3"/>
    <col min="13523" max="13524" width="9.28515625" style="3" bestFit="1" customWidth="1"/>
    <col min="13525" max="13525" width="12.85546875" style="3" bestFit="1" customWidth="1"/>
    <col min="13526" max="13527" width="9.140625" style="3"/>
    <col min="13528" max="13529" width="9.28515625" style="3" bestFit="1" customWidth="1"/>
    <col min="13530" max="13530" width="9.140625" style="3"/>
    <col min="13531" max="13532" width="9.28515625" style="3" bestFit="1" customWidth="1"/>
    <col min="13533" max="13533" width="12.85546875" style="3" bestFit="1" customWidth="1"/>
    <col min="13534" max="13535" width="9.140625" style="3"/>
    <col min="13536" max="13537" width="9.28515625" style="3" bestFit="1" customWidth="1"/>
    <col min="13538" max="13538" width="9.140625" style="3"/>
    <col min="13539" max="13540" width="9.28515625" style="3" bestFit="1" customWidth="1"/>
    <col min="13541" max="13541" width="12.85546875" style="3" bestFit="1" customWidth="1"/>
    <col min="13542" max="13543" width="9.140625" style="3"/>
    <col min="13544" max="13545" width="9.28515625" style="3" bestFit="1" customWidth="1"/>
    <col min="13546" max="13546" width="9.140625" style="3"/>
    <col min="13547" max="13548" width="9.28515625" style="3" bestFit="1" customWidth="1"/>
    <col min="13549" max="13549" width="12.85546875" style="3" bestFit="1" customWidth="1"/>
    <col min="13550" max="13551" width="9.140625" style="3"/>
    <col min="13552" max="13553" width="9.28515625" style="3" bestFit="1" customWidth="1"/>
    <col min="13554" max="13554" width="9.140625" style="3"/>
    <col min="13555" max="13556" width="9.28515625" style="3" bestFit="1" customWidth="1"/>
    <col min="13557" max="13557" width="12.85546875" style="3" bestFit="1" customWidth="1"/>
    <col min="13558" max="13559" width="9.140625" style="3"/>
    <col min="13560" max="13561" width="9.28515625" style="3" bestFit="1" customWidth="1"/>
    <col min="13562" max="13562" width="9.140625" style="3"/>
    <col min="13563" max="13564" width="9.28515625" style="3" bestFit="1" customWidth="1"/>
    <col min="13565" max="13565" width="12.85546875" style="3" bestFit="1" customWidth="1"/>
    <col min="13566" max="13567" width="9.140625" style="3"/>
    <col min="13568" max="13569" width="9.28515625" style="3" bestFit="1" customWidth="1"/>
    <col min="13570" max="13570" width="9.140625" style="3"/>
    <col min="13571" max="13572" width="9.28515625" style="3" bestFit="1" customWidth="1"/>
    <col min="13573" max="13573" width="12.85546875" style="3" bestFit="1" customWidth="1"/>
    <col min="13574" max="13575" width="9.140625" style="3"/>
    <col min="13576" max="13577" width="9.28515625" style="3" bestFit="1" customWidth="1"/>
    <col min="13578" max="13578" width="9.140625" style="3"/>
    <col min="13579" max="13580" width="9.28515625" style="3" bestFit="1" customWidth="1"/>
    <col min="13581" max="13581" width="12.85546875" style="3" bestFit="1" customWidth="1"/>
    <col min="13582" max="13583" width="9.140625" style="3"/>
    <col min="13584" max="13585" width="9.28515625" style="3" bestFit="1" customWidth="1"/>
    <col min="13586" max="13586" width="9.140625" style="3"/>
    <col min="13587" max="13588" width="9.28515625" style="3" bestFit="1" customWidth="1"/>
    <col min="13589" max="13589" width="12.85546875" style="3" bestFit="1" customWidth="1"/>
    <col min="13590" max="13591" width="9.140625" style="3"/>
    <col min="13592" max="13593" width="9.28515625" style="3" bestFit="1" customWidth="1"/>
    <col min="13594" max="13594" width="9.140625" style="3"/>
    <col min="13595" max="13596" width="9.28515625" style="3" bestFit="1" customWidth="1"/>
    <col min="13597" max="13597" width="12.85546875" style="3" bestFit="1" customWidth="1"/>
    <col min="13598" max="13599" width="9.140625" style="3"/>
    <col min="13600" max="13601" width="9.28515625" style="3" bestFit="1" customWidth="1"/>
    <col min="13602" max="13602" width="9.140625" style="3"/>
    <col min="13603" max="13604" width="9.28515625" style="3" bestFit="1" customWidth="1"/>
    <col min="13605" max="13605" width="12.85546875" style="3" bestFit="1" customWidth="1"/>
    <col min="13606" max="13607" width="9.140625" style="3"/>
    <col min="13608" max="13609" width="9.28515625" style="3" bestFit="1" customWidth="1"/>
    <col min="13610" max="13610" width="9.140625" style="3"/>
    <col min="13611" max="13612" width="9.28515625" style="3" bestFit="1" customWidth="1"/>
    <col min="13613" max="13613" width="12.85546875" style="3" bestFit="1" customWidth="1"/>
    <col min="13614" max="13615" width="9.140625" style="3"/>
    <col min="13616" max="13617" width="9.28515625" style="3" bestFit="1" customWidth="1"/>
    <col min="13618" max="13618" width="9.140625" style="3"/>
    <col min="13619" max="13620" width="9.28515625" style="3" bestFit="1" customWidth="1"/>
    <col min="13621" max="13621" width="12.85546875" style="3" bestFit="1" customWidth="1"/>
    <col min="13622" max="13623" width="9.140625" style="3"/>
    <col min="13624" max="13625" width="9.28515625" style="3" bestFit="1" customWidth="1"/>
    <col min="13626" max="13626" width="9.140625" style="3"/>
    <col min="13627" max="13628" width="9.28515625" style="3" bestFit="1" customWidth="1"/>
    <col min="13629" max="13629" width="12.85546875" style="3" bestFit="1" customWidth="1"/>
    <col min="13630" max="13631" width="9.140625" style="3"/>
    <col min="13632" max="13633" width="9.28515625" style="3" bestFit="1" customWidth="1"/>
    <col min="13634" max="13634" width="9.140625" style="3"/>
    <col min="13635" max="13636" width="9.28515625" style="3" bestFit="1" customWidth="1"/>
    <col min="13637" max="13637" width="12.85546875" style="3" bestFit="1" customWidth="1"/>
    <col min="13638" max="13639" width="9.140625" style="3"/>
    <col min="13640" max="13641" width="9.28515625" style="3" bestFit="1" customWidth="1"/>
    <col min="13642" max="13642" width="9.140625" style="3"/>
    <col min="13643" max="13644" width="9.28515625" style="3" bestFit="1" customWidth="1"/>
    <col min="13645" max="13645" width="12.85546875" style="3" bestFit="1" customWidth="1"/>
    <col min="13646" max="13647" width="9.140625" style="3"/>
    <col min="13648" max="13649" width="9.28515625" style="3" bestFit="1" customWidth="1"/>
    <col min="13650" max="13650" width="9.140625" style="3"/>
    <col min="13651" max="13652" width="9.28515625" style="3" bestFit="1" customWidth="1"/>
    <col min="13653" max="13653" width="12.85546875" style="3" bestFit="1" customWidth="1"/>
    <col min="13654" max="13655" width="9.140625" style="3"/>
    <col min="13656" max="13657" width="9.28515625" style="3" bestFit="1" customWidth="1"/>
    <col min="13658" max="13658" width="9.140625" style="3"/>
    <col min="13659" max="13660" width="9.28515625" style="3" bestFit="1" customWidth="1"/>
    <col min="13661" max="13661" width="12.85546875" style="3" bestFit="1" customWidth="1"/>
    <col min="13662" max="13663" width="9.140625" style="3"/>
    <col min="13664" max="13665" width="9.28515625" style="3" bestFit="1" customWidth="1"/>
    <col min="13666" max="13666" width="9.140625" style="3"/>
    <col min="13667" max="13668" width="9.28515625" style="3" bestFit="1" customWidth="1"/>
    <col min="13669" max="13669" width="12.85546875" style="3" bestFit="1" customWidth="1"/>
    <col min="13670" max="13671" width="9.140625" style="3"/>
    <col min="13672" max="13673" width="9.28515625" style="3" bestFit="1" customWidth="1"/>
    <col min="13674" max="13674" width="9.140625" style="3"/>
    <col min="13675" max="13676" width="9.28515625" style="3" bestFit="1" customWidth="1"/>
    <col min="13677" max="13677" width="12.85546875" style="3" bestFit="1" customWidth="1"/>
    <col min="13678" max="13679" width="9.140625" style="3"/>
    <col min="13680" max="13681" width="9.28515625" style="3" bestFit="1" customWidth="1"/>
    <col min="13682" max="13682" width="9.140625" style="3"/>
    <col min="13683" max="13684" width="9.28515625" style="3" bestFit="1" customWidth="1"/>
    <col min="13685" max="13685" width="12.85546875" style="3" bestFit="1" customWidth="1"/>
    <col min="13686" max="13687" width="9.140625" style="3"/>
    <col min="13688" max="13689" width="9.28515625" style="3" bestFit="1" customWidth="1"/>
    <col min="13690" max="13690" width="9.140625" style="3"/>
    <col min="13691" max="13692" width="9.28515625" style="3" bestFit="1" customWidth="1"/>
    <col min="13693" max="13693" width="12.85546875" style="3" bestFit="1" customWidth="1"/>
    <col min="13694" max="13695" width="9.140625" style="3"/>
    <col min="13696" max="13697" width="9.28515625" style="3" bestFit="1" customWidth="1"/>
    <col min="13698" max="13698" width="9.140625" style="3"/>
    <col min="13699" max="13700" width="9.28515625" style="3" bestFit="1" customWidth="1"/>
    <col min="13701" max="13701" width="12.85546875" style="3" bestFit="1" customWidth="1"/>
    <col min="13702" max="13703" width="9.140625" style="3"/>
    <col min="13704" max="13705" width="9.28515625" style="3" bestFit="1" customWidth="1"/>
    <col min="13706" max="13706" width="9.140625" style="3"/>
    <col min="13707" max="13708" width="9.28515625" style="3" bestFit="1" customWidth="1"/>
    <col min="13709" max="13709" width="12.85546875" style="3" bestFit="1" customWidth="1"/>
    <col min="13710" max="13711" width="9.140625" style="3"/>
    <col min="13712" max="13713" width="9.28515625" style="3" bestFit="1" customWidth="1"/>
    <col min="13714" max="13714" width="9.140625" style="3"/>
    <col min="13715" max="13716" width="9.28515625" style="3" bestFit="1" customWidth="1"/>
    <col min="13717" max="13717" width="12.85546875" style="3" bestFit="1" customWidth="1"/>
    <col min="13718" max="13719" width="9.140625" style="3"/>
    <col min="13720" max="13721" width="9.28515625" style="3" bestFit="1" customWidth="1"/>
    <col min="13722" max="13722" width="9.140625" style="3"/>
    <col min="13723" max="13724" width="9.28515625" style="3" bestFit="1" customWidth="1"/>
    <col min="13725" max="13725" width="12.85546875" style="3" bestFit="1" customWidth="1"/>
    <col min="13726" max="13727" width="9.140625" style="3"/>
    <col min="13728" max="13729" width="9.28515625" style="3" bestFit="1" customWidth="1"/>
    <col min="13730" max="13730" width="9.140625" style="3"/>
    <col min="13731" max="13732" width="9.28515625" style="3" bestFit="1" customWidth="1"/>
    <col min="13733" max="13733" width="12.85546875" style="3" bestFit="1" customWidth="1"/>
    <col min="13734" max="13735" width="9.140625" style="3"/>
    <col min="13736" max="13737" width="9.28515625" style="3" bestFit="1" customWidth="1"/>
    <col min="13738" max="13738" width="9.140625" style="3"/>
    <col min="13739" max="13740" width="9.28515625" style="3" bestFit="1" customWidth="1"/>
    <col min="13741" max="13741" width="12.85546875" style="3" bestFit="1" customWidth="1"/>
    <col min="13742" max="13743" width="9.140625" style="3"/>
    <col min="13744" max="13745" width="9.28515625" style="3" bestFit="1" customWidth="1"/>
    <col min="13746" max="13746" width="9.140625" style="3"/>
    <col min="13747" max="13748" width="9.28515625" style="3" bestFit="1" customWidth="1"/>
    <col min="13749" max="13749" width="12.85546875" style="3" bestFit="1" customWidth="1"/>
    <col min="13750" max="13751" width="9.140625" style="3"/>
    <col min="13752" max="13753" width="9.28515625" style="3" bestFit="1" customWidth="1"/>
    <col min="13754" max="13754" width="9.140625" style="3"/>
    <col min="13755" max="13756" width="9.28515625" style="3" bestFit="1" customWidth="1"/>
    <col min="13757" max="13757" width="12.85546875" style="3" bestFit="1" customWidth="1"/>
    <col min="13758" max="13759" width="9.140625" style="3"/>
    <col min="13760" max="13761" width="9.28515625" style="3" bestFit="1" customWidth="1"/>
    <col min="13762" max="13762" width="9.140625" style="3"/>
    <col min="13763" max="13764" width="9.28515625" style="3" bestFit="1" customWidth="1"/>
    <col min="13765" max="13765" width="12.85546875" style="3" bestFit="1" customWidth="1"/>
    <col min="13766" max="13767" width="9.140625" style="3"/>
    <col min="13768" max="13769" width="9.28515625" style="3" bestFit="1" customWidth="1"/>
    <col min="13770" max="13770" width="9.140625" style="3"/>
    <col min="13771" max="13772" width="9.28515625" style="3" bestFit="1" customWidth="1"/>
    <col min="13773" max="13773" width="12.85546875" style="3" bestFit="1" customWidth="1"/>
    <col min="13774" max="13775" width="9.140625" style="3"/>
    <col min="13776" max="13777" width="9.28515625" style="3" bestFit="1" customWidth="1"/>
    <col min="13778" max="13778" width="9.140625" style="3"/>
    <col min="13779" max="13780" width="9.28515625" style="3" bestFit="1" customWidth="1"/>
    <col min="13781" max="13781" width="12.85546875" style="3" bestFit="1" customWidth="1"/>
    <col min="13782" max="13783" width="9.140625" style="3"/>
    <col min="13784" max="13785" width="9.28515625" style="3" bestFit="1" customWidth="1"/>
    <col min="13786" max="13786" width="9.140625" style="3"/>
    <col min="13787" max="13788" width="9.28515625" style="3" bestFit="1" customWidth="1"/>
    <col min="13789" max="13789" width="12.85546875" style="3" bestFit="1" customWidth="1"/>
    <col min="13790" max="13791" width="9.140625" style="3"/>
    <col min="13792" max="13793" width="9.28515625" style="3" bestFit="1" customWidth="1"/>
    <col min="13794" max="13794" width="9.140625" style="3"/>
    <col min="13795" max="13796" width="9.28515625" style="3" bestFit="1" customWidth="1"/>
    <col min="13797" max="13797" width="12.85546875" style="3" bestFit="1" customWidth="1"/>
    <col min="13798" max="13799" width="9.140625" style="3"/>
    <col min="13800" max="13801" width="9.28515625" style="3" bestFit="1" customWidth="1"/>
    <col min="13802" max="13802" width="9.140625" style="3"/>
    <col min="13803" max="13804" width="9.28515625" style="3" bestFit="1" customWidth="1"/>
    <col min="13805" max="13805" width="12.85546875" style="3" bestFit="1" customWidth="1"/>
    <col min="13806" max="13807" width="9.140625" style="3"/>
    <col min="13808" max="13809" width="9.28515625" style="3" bestFit="1" customWidth="1"/>
    <col min="13810" max="13810" width="9.140625" style="3"/>
    <col min="13811" max="13812" width="9.28515625" style="3" bestFit="1" customWidth="1"/>
    <col min="13813" max="13813" width="12.85546875" style="3" bestFit="1" customWidth="1"/>
    <col min="13814" max="13815" width="9.140625" style="3"/>
    <col min="13816" max="13817" width="9.28515625" style="3" bestFit="1" customWidth="1"/>
    <col min="13818" max="13818" width="9.140625" style="3"/>
    <col min="13819" max="13820" width="9.28515625" style="3" bestFit="1" customWidth="1"/>
    <col min="13821" max="13821" width="12.85546875" style="3" bestFit="1" customWidth="1"/>
    <col min="13822" max="13823" width="9.140625" style="3"/>
    <col min="13824" max="13825" width="9.28515625" style="3" bestFit="1" customWidth="1"/>
    <col min="13826" max="13826" width="9.140625" style="3"/>
    <col min="13827" max="13828" width="9.28515625" style="3" bestFit="1" customWidth="1"/>
    <col min="13829" max="13829" width="12.85546875" style="3" bestFit="1" customWidth="1"/>
    <col min="13830" max="13831" width="9.140625" style="3"/>
    <col min="13832" max="13833" width="9.28515625" style="3" bestFit="1" customWidth="1"/>
    <col min="13834" max="13834" width="9.140625" style="3"/>
    <col min="13835" max="13836" width="9.28515625" style="3" bestFit="1" customWidth="1"/>
    <col min="13837" max="13837" width="12.85546875" style="3" bestFit="1" customWidth="1"/>
    <col min="13838" max="13839" width="9.140625" style="3"/>
    <col min="13840" max="13841" width="9.28515625" style="3" bestFit="1" customWidth="1"/>
    <col min="13842" max="13842" width="9.140625" style="3"/>
    <col min="13843" max="13844" width="9.28515625" style="3" bestFit="1" customWidth="1"/>
    <col min="13845" max="13845" width="12.85546875" style="3" bestFit="1" customWidth="1"/>
    <col min="13846" max="13847" width="9.140625" style="3"/>
    <col min="13848" max="13849" width="9.28515625" style="3" bestFit="1" customWidth="1"/>
    <col min="13850" max="13850" width="9.140625" style="3"/>
    <col min="13851" max="13852" width="9.28515625" style="3" bestFit="1" customWidth="1"/>
    <col min="13853" max="13853" width="12.85546875" style="3" bestFit="1" customWidth="1"/>
    <col min="13854" max="13855" width="9.140625" style="3"/>
    <col min="13856" max="13857" width="9.28515625" style="3" bestFit="1" customWidth="1"/>
    <col min="13858" max="13858" width="9.140625" style="3"/>
    <col min="13859" max="13860" width="9.28515625" style="3" bestFit="1" customWidth="1"/>
    <col min="13861" max="13861" width="12.85546875" style="3" bestFit="1" customWidth="1"/>
    <col min="13862" max="13863" width="9.140625" style="3"/>
    <col min="13864" max="13865" width="9.28515625" style="3" bestFit="1" customWidth="1"/>
    <col min="13866" max="13866" width="9.140625" style="3"/>
    <col min="13867" max="13868" width="9.28515625" style="3" bestFit="1" customWidth="1"/>
    <col min="13869" max="13869" width="12.85546875" style="3" bestFit="1" customWidth="1"/>
    <col min="13870" max="13871" width="9.140625" style="3"/>
    <col min="13872" max="13873" width="9.28515625" style="3" bestFit="1" customWidth="1"/>
    <col min="13874" max="13874" width="9.140625" style="3"/>
    <col min="13875" max="13876" width="9.28515625" style="3" bestFit="1" customWidth="1"/>
    <col min="13877" max="13877" width="12.85546875" style="3" bestFit="1" customWidth="1"/>
    <col min="13878" max="13879" width="9.140625" style="3"/>
    <col min="13880" max="13881" width="9.28515625" style="3" bestFit="1" customWidth="1"/>
    <col min="13882" max="13882" width="9.140625" style="3"/>
    <col min="13883" max="13884" width="9.28515625" style="3" bestFit="1" customWidth="1"/>
    <col min="13885" max="13885" width="12.85546875" style="3" bestFit="1" customWidth="1"/>
    <col min="13886" max="13887" width="9.140625" style="3"/>
    <col min="13888" max="13889" width="9.28515625" style="3" bestFit="1" customWidth="1"/>
    <col min="13890" max="13890" width="9.140625" style="3"/>
    <col min="13891" max="13892" width="9.28515625" style="3" bestFit="1" customWidth="1"/>
    <col min="13893" max="13893" width="12.85546875" style="3" bestFit="1" customWidth="1"/>
    <col min="13894" max="13895" width="9.140625" style="3"/>
    <col min="13896" max="13897" width="9.28515625" style="3" bestFit="1" customWidth="1"/>
    <col min="13898" max="13898" width="9.140625" style="3"/>
    <col min="13899" max="13900" width="9.28515625" style="3" bestFit="1" customWidth="1"/>
    <col min="13901" max="13901" width="12.85546875" style="3" bestFit="1" customWidth="1"/>
    <col min="13902" max="13903" width="9.140625" style="3"/>
    <col min="13904" max="13905" width="9.28515625" style="3" bestFit="1" customWidth="1"/>
    <col min="13906" max="13906" width="9.140625" style="3"/>
    <col min="13907" max="13908" width="9.28515625" style="3" bestFit="1" customWidth="1"/>
    <col min="13909" max="13909" width="12.85546875" style="3" bestFit="1" customWidth="1"/>
    <col min="13910" max="13911" width="9.140625" style="3"/>
    <col min="13912" max="13913" width="9.28515625" style="3" bestFit="1" customWidth="1"/>
    <col min="13914" max="13914" width="9.140625" style="3"/>
    <col min="13915" max="13916" width="9.28515625" style="3" bestFit="1" customWidth="1"/>
    <col min="13917" max="13917" width="12.85546875" style="3" bestFit="1" customWidth="1"/>
    <col min="13918" max="13919" width="9.140625" style="3"/>
    <col min="13920" max="13921" width="9.28515625" style="3" bestFit="1" customWidth="1"/>
    <col min="13922" max="13922" width="9.140625" style="3"/>
    <col min="13923" max="13924" width="9.28515625" style="3" bestFit="1" customWidth="1"/>
    <col min="13925" max="13925" width="12.85546875" style="3" bestFit="1" customWidth="1"/>
    <col min="13926" max="13927" width="9.140625" style="3"/>
    <col min="13928" max="13929" width="9.28515625" style="3" bestFit="1" customWidth="1"/>
    <col min="13930" max="13930" width="9.140625" style="3"/>
    <col min="13931" max="13932" width="9.28515625" style="3" bestFit="1" customWidth="1"/>
    <col min="13933" max="13933" width="12.85546875" style="3" bestFit="1" customWidth="1"/>
    <col min="13934" max="13935" width="9.140625" style="3"/>
    <col min="13936" max="13937" width="9.28515625" style="3" bestFit="1" customWidth="1"/>
    <col min="13938" max="13938" width="9.140625" style="3"/>
    <col min="13939" max="13940" width="9.28515625" style="3" bestFit="1" customWidth="1"/>
    <col min="13941" max="13941" width="12.85546875" style="3" bestFit="1" customWidth="1"/>
    <col min="13942" max="13943" width="9.140625" style="3"/>
    <col min="13944" max="13945" width="9.28515625" style="3" bestFit="1" customWidth="1"/>
    <col min="13946" max="13946" width="9.140625" style="3"/>
    <col min="13947" max="13948" width="9.28515625" style="3" bestFit="1" customWidth="1"/>
    <col min="13949" max="13949" width="12.85546875" style="3" bestFit="1" customWidth="1"/>
    <col min="13950" max="13951" width="9.140625" style="3"/>
    <col min="13952" max="13953" width="9.28515625" style="3" bestFit="1" customWidth="1"/>
    <col min="13954" max="13954" width="9.140625" style="3"/>
    <col min="13955" max="13956" width="9.28515625" style="3" bestFit="1" customWidth="1"/>
    <col min="13957" max="13957" width="12.85546875" style="3" bestFit="1" customWidth="1"/>
    <col min="13958" max="13959" width="9.140625" style="3"/>
    <col min="13960" max="13961" width="9.28515625" style="3" bestFit="1" customWidth="1"/>
    <col min="13962" max="13962" width="9.140625" style="3"/>
    <col min="13963" max="13964" width="9.28515625" style="3" bestFit="1" customWidth="1"/>
    <col min="13965" max="13965" width="12.85546875" style="3" bestFit="1" customWidth="1"/>
    <col min="13966" max="13967" width="9.140625" style="3"/>
    <col min="13968" max="13969" width="9.28515625" style="3" bestFit="1" customWidth="1"/>
    <col min="13970" max="13970" width="9.140625" style="3"/>
    <col min="13971" max="13972" width="9.28515625" style="3" bestFit="1" customWidth="1"/>
    <col min="13973" max="13973" width="12.85546875" style="3" bestFit="1" customWidth="1"/>
    <col min="13974" max="13975" width="9.140625" style="3"/>
    <col min="13976" max="13977" width="9.28515625" style="3" bestFit="1" customWidth="1"/>
    <col min="13978" max="13978" width="9.140625" style="3"/>
    <col min="13979" max="13980" width="9.28515625" style="3" bestFit="1" customWidth="1"/>
    <col min="13981" max="13981" width="12.85546875" style="3" bestFit="1" customWidth="1"/>
    <col min="13982" max="13983" width="9.140625" style="3"/>
    <col min="13984" max="13985" width="9.28515625" style="3" bestFit="1" customWidth="1"/>
    <col min="13986" max="13986" width="9.140625" style="3"/>
    <col min="13987" max="13988" width="9.28515625" style="3" bestFit="1" customWidth="1"/>
    <col min="13989" max="13989" width="12.85546875" style="3" bestFit="1" customWidth="1"/>
    <col min="13990" max="13991" width="9.140625" style="3"/>
    <col min="13992" max="13993" width="9.28515625" style="3" bestFit="1" customWidth="1"/>
    <col min="13994" max="13994" width="9.140625" style="3"/>
    <col min="13995" max="13996" width="9.28515625" style="3" bestFit="1" customWidth="1"/>
    <col min="13997" max="13997" width="12.85546875" style="3" bestFit="1" customWidth="1"/>
    <col min="13998" max="13999" width="9.140625" style="3"/>
    <col min="14000" max="14001" width="9.28515625" style="3" bestFit="1" customWidth="1"/>
    <col min="14002" max="14002" width="9.140625" style="3"/>
    <col min="14003" max="14004" width="9.28515625" style="3" bestFit="1" customWidth="1"/>
    <col min="14005" max="14005" width="12.85546875" style="3" bestFit="1" customWidth="1"/>
    <col min="14006" max="14007" width="9.140625" style="3"/>
    <col min="14008" max="14009" width="9.28515625" style="3" bestFit="1" customWidth="1"/>
    <col min="14010" max="14010" width="9.140625" style="3"/>
    <col min="14011" max="14012" width="9.28515625" style="3" bestFit="1" customWidth="1"/>
    <col min="14013" max="14013" width="12.85546875" style="3" bestFit="1" customWidth="1"/>
    <col min="14014" max="14015" width="9.140625" style="3"/>
    <col min="14016" max="14017" width="9.28515625" style="3" bestFit="1" customWidth="1"/>
    <col min="14018" max="14018" width="9.140625" style="3"/>
    <col min="14019" max="14020" width="9.28515625" style="3" bestFit="1" customWidth="1"/>
    <col min="14021" max="14021" width="12.85546875" style="3" bestFit="1" customWidth="1"/>
    <col min="14022" max="14023" width="9.140625" style="3"/>
    <col min="14024" max="14025" width="9.28515625" style="3" bestFit="1" customWidth="1"/>
    <col min="14026" max="14026" width="9.140625" style="3"/>
    <col min="14027" max="14028" width="9.28515625" style="3" bestFit="1" customWidth="1"/>
    <col min="14029" max="14029" width="12.85546875" style="3" bestFit="1" customWidth="1"/>
    <col min="14030" max="14031" width="9.140625" style="3"/>
    <col min="14032" max="14033" width="9.28515625" style="3" bestFit="1" customWidth="1"/>
    <col min="14034" max="14034" width="9.140625" style="3"/>
    <col min="14035" max="14036" width="9.28515625" style="3" bestFit="1" customWidth="1"/>
    <col min="14037" max="14037" width="12.85546875" style="3" bestFit="1" customWidth="1"/>
    <col min="14038" max="14039" width="9.140625" style="3"/>
    <col min="14040" max="14041" width="9.28515625" style="3" bestFit="1" customWidth="1"/>
    <col min="14042" max="14042" width="9.140625" style="3"/>
    <col min="14043" max="14044" width="9.28515625" style="3" bestFit="1" customWidth="1"/>
    <col min="14045" max="14045" width="12.85546875" style="3" bestFit="1" customWidth="1"/>
    <col min="14046" max="14047" width="9.140625" style="3"/>
    <col min="14048" max="14049" width="9.28515625" style="3" bestFit="1" customWidth="1"/>
    <col min="14050" max="14050" width="9.140625" style="3"/>
    <col min="14051" max="14052" width="9.28515625" style="3" bestFit="1" customWidth="1"/>
    <col min="14053" max="14053" width="12.85546875" style="3" bestFit="1" customWidth="1"/>
    <col min="14054" max="14055" width="9.140625" style="3"/>
    <col min="14056" max="14057" width="9.28515625" style="3" bestFit="1" customWidth="1"/>
    <col min="14058" max="14058" width="9.140625" style="3"/>
    <col min="14059" max="14060" width="9.28515625" style="3" bestFit="1" customWidth="1"/>
    <col min="14061" max="14061" width="12.85546875" style="3" bestFit="1" customWidth="1"/>
    <col min="14062" max="14063" width="9.140625" style="3"/>
    <col min="14064" max="14065" width="9.28515625" style="3" bestFit="1" customWidth="1"/>
    <col min="14066" max="14066" width="9.140625" style="3"/>
    <col min="14067" max="14068" width="9.28515625" style="3" bestFit="1" customWidth="1"/>
    <col min="14069" max="14069" width="12.85546875" style="3" bestFit="1" customWidth="1"/>
    <col min="14070" max="14071" width="9.140625" style="3"/>
    <col min="14072" max="14073" width="9.28515625" style="3" bestFit="1" customWidth="1"/>
    <col min="14074" max="14074" width="9.140625" style="3"/>
    <col min="14075" max="14076" width="9.28515625" style="3" bestFit="1" customWidth="1"/>
    <col min="14077" max="14077" width="12.85546875" style="3" bestFit="1" customWidth="1"/>
    <col min="14078" max="14079" width="9.140625" style="3"/>
    <col min="14080" max="14081" width="9.28515625" style="3" bestFit="1" customWidth="1"/>
    <col min="14082" max="14082" width="9.140625" style="3"/>
    <col min="14083" max="14084" width="9.28515625" style="3" bestFit="1" customWidth="1"/>
    <col min="14085" max="14085" width="12.85546875" style="3" bestFit="1" customWidth="1"/>
    <col min="14086" max="14087" width="9.140625" style="3"/>
    <col min="14088" max="14089" width="9.28515625" style="3" bestFit="1" customWidth="1"/>
    <col min="14090" max="14090" width="9.140625" style="3"/>
    <col min="14091" max="14092" width="9.28515625" style="3" bestFit="1" customWidth="1"/>
    <col min="14093" max="14093" width="12.85546875" style="3" bestFit="1" customWidth="1"/>
    <col min="14094" max="14095" width="9.140625" style="3"/>
    <col min="14096" max="14097" width="9.28515625" style="3" bestFit="1" customWidth="1"/>
    <col min="14098" max="14098" width="9.140625" style="3"/>
    <col min="14099" max="14100" width="9.28515625" style="3" bestFit="1" customWidth="1"/>
    <col min="14101" max="14101" width="12.85546875" style="3" bestFit="1" customWidth="1"/>
    <col min="14102" max="14103" width="9.140625" style="3"/>
    <col min="14104" max="14105" width="9.28515625" style="3" bestFit="1" customWidth="1"/>
    <col min="14106" max="14106" width="9.140625" style="3"/>
    <col min="14107" max="14108" width="9.28515625" style="3" bestFit="1" customWidth="1"/>
    <col min="14109" max="14109" width="12.85546875" style="3" bestFit="1" customWidth="1"/>
    <col min="14110" max="14111" width="9.140625" style="3"/>
    <col min="14112" max="14113" width="9.28515625" style="3" bestFit="1" customWidth="1"/>
    <col min="14114" max="14114" width="9.140625" style="3"/>
    <col min="14115" max="14116" width="9.28515625" style="3" bestFit="1" customWidth="1"/>
    <col min="14117" max="14117" width="12.85546875" style="3" bestFit="1" customWidth="1"/>
    <col min="14118" max="14119" width="9.140625" style="3"/>
    <col min="14120" max="14121" width="9.28515625" style="3" bestFit="1" customWidth="1"/>
    <col min="14122" max="14122" width="9.140625" style="3"/>
    <col min="14123" max="14124" width="9.28515625" style="3" bestFit="1" customWidth="1"/>
    <col min="14125" max="14125" width="12.85546875" style="3" bestFit="1" customWidth="1"/>
    <col min="14126" max="14127" width="9.140625" style="3"/>
    <col min="14128" max="14129" width="9.28515625" style="3" bestFit="1" customWidth="1"/>
    <col min="14130" max="14130" width="9.140625" style="3"/>
    <col min="14131" max="14132" width="9.28515625" style="3" bestFit="1" customWidth="1"/>
    <col min="14133" max="14133" width="12.85546875" style="3" bestFit="1" customWidth="1"/>
    <col min="14134" max="14135" width="9.140625" style="3"/>
    <col min="14136" max="14137" width="9.28515625" style="3" bestFit="1" customWidth="1"/>
    <col min="14138" max="14138" width="9.140625" style="3"/>
    <col min="14139" max="14140" width="9.28515625" style="3" bestFit="1" customWidth="1"/>
    <col min="14141" max="14141" width="12.85546875" style="3" bestFit="1" customWidth="1"/>
    <col min="14142" max="14143" width="9.140625" style="3"/>
    <col min="14144" max="14145" width="9.28515625" style="3" bestFit="1" customWidth="1"/>
    <col min="14146" max="14146" width="9.140625" style="3"/>
    <col min="14147" max="14148" width="9.28515625" style="3" bestFit="1" customWidth="1"/>
    <col min="14149" max="14149" width="12.85546875" style="3" bestFit="1" customWidth="1"/>
    <col min="14150" max="14151" width="9.140625" style="3"/>
    <col min="14152" max="14153" width="9.28515625" style="3" bestFit="1" customWidth="1"/>
    <col min="14154" max="14154" width="9.140625" style="3"/>
    <col min="14155" max="14156" width="9.28515625" style="3" bestFit="1" customWidth="1"/>
    <col min="14157" max="14157" width="12.85546875" style="3" bestFit="1" customWidth="1"/>
    <col min="14158" max="14159" width="9.140625" style="3"/>
    <col min="14160" max="14161" width="9.28515625" style="3" bestFit="1" customWidth="1"/>
    <col min="14162" max="14162" width="9.140625" style="3"/>
    <col min="14163" max="14164" width="9.28515625" style="3" bestFit="1" customWidth="1"/>
    <col min="14165" max="14165" width="12.85546875" style="3" bestFit="1" customWidth="1"/>
    <col min="14166" max="14167" width="9.140625" style="3"/>
    <col min="14168" max="14169" width="9.28515625" style="3" bestFit="1" customWidth="1"/>
    <col min="14170" max="14170" width="9.140625" style="3"/>
    <col min="14171" max="14172" width="9.28515625" style="3" bestFit="1" customWidth="1"/>
    <col min="14173" max="14173" width="12.85546875" style="3" bestFit="1" customWidth="1"/>
    <col min="14174" max="14175" width="9.140625" style="3"/>
    <col min="14176" max="14177" width="9.28515625" style="3" bestFit="1" customWidth="1"/>
    <col min="14178" max="14178" width="9.140625" style="3"/>
    <col min="14179" max="14180" width="9.28515625" style="3" bestFit="1" customWidth="1"/>
    <col min="14181" max="14181" width="12.85546875" style="3" bestFit="1" customWidth="1"/>
    <col min="14182" max="14183" width="9.140625" style="3"/>
    <col min="14184" max="14185" width="9.28515625" style="3" bestFit="1" customWidth="1"/>
    <col min="14186" max="14186" width="9.140625" style="3"/>
    <col min="14187" max="14188" width="9.28515625" style="3" bestFit="1" customWidth="1"/>
    <col min="14189" max="14189" width="12.85546875" style="3" bestFit="1" customWidth="1"/>
    <col min="14190" max="14191" width="9.140625" style="3"/>
    <col min="14192" max="14193" width="9.28515625" style="3" bestFit="1" customWidth="1"/>
    <col min="14194" max="14194" width="9.140625" style="3"/>
    <col min="14195" max="14196" width="9.28515625" style="3" bestFit="1" customWidth="1"/>
    <col min="14197" max="14197" width="12.85546875" style="3" bestFit="1" customWidth="1"/>
    <col min="14198" max="14199" width="9.140625" style="3"/>
    <col min="14200" max="14201" width="9.28515625" style="3" bestFit="1" customWidth="1"/>
    <col min="14202" max="14202" width="9.140625" style="3"/>
    <col min="14203" max="14204" width="9.28515625" style="3" bestFit="1" customWidth="1"/>
    <col min="14205" max="14205" width="12.85546875" style="3" bestFit="1" customWidth="1"/>
    <col min="14206" max="14207" width="9.140625" style="3"/>
    <col min="14208" max="14209" width="9.28515625" style="3" bestFit="1" customWidth="1"/>
    <col min="14210" max="14210" width="9.140625" style="3"/>
    <col min="14211" max="14212" width="9.28515625" style="3" bestFit="1" customWidth="1"/>
    <col min="14213" max="14213" width="12.85546875" style="3" bestFit="1" customWidth="1"/>
    <col min="14214" max="14215" width="9.140625" style="3"/>
    <col min="14216" max="14217" width="9.28515625" style="3" bestFit="1" customWidth="1"/>
    <col min="14218" max="14218" width="9.140625" style="3"/>
    <col min="14219" max="14220" width="9.28515625" style="3" bestFit="1" customWidth="1"/>
    <col min="14221" max="14221" width="12.85546875" style="3" bestFit="1" customWidth="1"/>
    <col min="14222" max="14223" width="9.140625" style="3"/>
    <col min="14224" max="14225" width="9.28515625" style="3" bestFit="1" customWidth="1"/>
    <col min="14226" max="14226" width="9.140625" style="3"/>
    <col min="14227" max="14228" width="9.28515625" style="3" bestFit="1" customWidth="1"/>
    <col min="14229" max="14229" width="12.85546875" style="3" bestFit="1" customWidth="1"/>
    <col min="14230" max="14231" width="9.140625" style="3"/>
    <col min="14232" max="14233" width="9.28515625" style="3" bestFit="1" customWidth="1"/>
    <col min="14234" max="14234" width="9.140625" style="3"/>
    <col min="14235" max="14236" width="9.28515625" style="3" bestFit="1" customWidth="1"/>
    <col min="14237" max="14237" width="12.85546875" style="3" bestFit="1" customWidth="1"/>
    <col min="14238" max="14239" width="9.140625" style="3"/>
    <col min="14240" max="14241" width="9.28515625" style="3" bestFit="1" customWidth="1"/>
    <col min="14242" max="14242" width="9.140625" style="3"/>
    <col min="14243" max="14244" width="9.28515625" style="3" bestFit="1" customWidth="1"/>
    <col min="14245" max="14245" width="12.85546875" style="3" bestFit="1" customWidth="1"/>
    <col min="14246" max="14247" width="9.140625" style="3"/>
    <col min="14248" max="14249" width="9.28515625" style="3" bestFit="1" customWidth="1"/>
    <col min="14250" max="14250" width="9.140625" style="3"/>
    <col min="14251" max="14252" width="9.28515625" style="3" bestFit="1" customWidth="1"/>
    <col min="14253" max="14253" width="12.85546875" style="3" bestFit="1" customWidth="1"/>
    <col min="14254" max="14255" width="9.140625" style="3"/>
    <col min="14256" max="14257" width="9.28515625" style="3" bestFit="1" customWidth="1"/>
    <col min="14258" max="14258" width="9.140625" style="3"/>
    <col min="14259" max="14260" width="9.28515625" style="3" bestFit="1" customWidth="1"/>
    <col min="14261" max="14261" width="12.85546875" style="3" bestFit="1" customWidth="1"/>
    <col min="14262" max="14263" width="9.140625" style="3"/>
    <col min="14264" max="14265" width="9.28515625" style="3" bestFit="1" customWidth="1"/>
    <col min="14266" max="14266" width="9.140625" style="3"/>
    <col min="14267" max="14268" width="9.28515625" style="3" bestFit="1" customWidth="1"/>
    <col min="14269" max="14269" width="12.85546875" style="3" bestFit="1" customWidth="1"/>
    <col min="14270" max="14271" width="9.140625" style="3"/>
    <col min="14272" max="14273" width="9.28515625" style="3" bestFit="1" customWidth="1"/>
    <col min="14274" max="14274" width="9.140625" style="3"/>
    <col min="14275" max="14276" width="9.28515625" style="3" bestFit="1" customWidth="1"/>
    <col min="14277" max="14277" width="12.85546875" style="3" bestFit="1" customWidth="1"/>
    <col min="14278" max="14279" width="9.140625" style="3"/>
    <col min="14280" max="14281" width="9.28515625" style="3" bestFit="1" customWidth="1"/>
    <col min="14282" max="14282" width="9.140625" style="3"/>
    <col min="14283" max="14284" width="9.28515625" style="3" bestFit="1" customWidth="1"/>
    <col min="14285" max="14285" width="12.85546875" style="3" bestFit="1" customWidth="1"/>
    <col min="14286" max="14287" width="9.140625" style="3"/>
    <col min="14288" max="14289" width="9.28515625" style="3" bestFit="1" customWidth="1"/>
    <col min="14290" max="14290" width="9.140625" style="3"/>
    <col min="14291" max="14292" width="9.28515625" style="3" bestFit="1" customWidth="1"/>
    <col min="14293" max="14293" width="12.85546875" style="3" bestFit="1" customWidth="1"/>
    <col min="14294" max="14295" width="9.140625" style="3"/>
    <col min="14296" max="14297" width="9.28515625" style="3" bestFit="1" customWidth="1"/>
    <col min="14298" max="14298" width="9.140625" style="3"/>
    <col min="14299" max="14300" width="9.28515625" style="3" bestFit="1" customWidth="1"/>
    <col min="14301" max="14301" width="12.85546875" style="3" bestFit="1" customWidth="1"/>
    <col min="14302" max="14303" width="9.140625" style="3"/>
    <col min="14304" max="14305" width="9.28515625" style="3" bestFit="1" customWidth="1"/>
    <col min="14306" max="14306" width="9.140625" style="3"/>
    <col min="14307" max="14308" width="9.28515625" style="3" bestFit="1" customWidth="1"/>
    <col min="14309" max="14309" width="12.85546875" style="3" bestFit="1" customWidth="1"/>
    <col min="14310" max="14311" width="9.140625" style="3"/>
    <col min="14312" max="14313" width="9.28515625" style="3" bestFit="1" customWidth="1"/>
    <col min="14314" max="14314" width="9.140625" style="3"/>
    <col min="14315" max="14316" width="9.28515625" style="3" bestFit="1" customWidth="1"/>
    <col min="14317" max="14317" width="12.85546875" style="3" bestFit="1" customWidth="1"/>
    <col min="14318" max="14319" width="9.140625" style="3"/>
    <col min="14320" max="14321" width="9.28515625" style="3" bestFit="1" customWidth="1"/>
    <col min="14322" max="14322" width="9.140625" style="3"/>
    <col min="14323" max="14324" width="9.28515625" style="3" bestFit="1" customWidth="1"/>
    <col min="14325" max="14325" width="12.85546875" style="3" bestFit="1" customWidth="1"/>
    <col min="14326" max="14327" width="9.140625" style="3"/>
    <col min="14328" max="14329" width="9.28515625" style="3" bestFit="1" customWidth="1"/>
    <col min="14330" max="14330" width="9.140625" style="3"/>
    <col min="14331" max="14332" width="9.28515625" style="3" bestFit="1" customWidth="1"/>
    <col min="14333" max="14333" width="12.85546875" style="3" bestFit="1" customWidth="1"/>
    <col min="14334" max="14335" width="9.140625" style="3"/>
    <col min="14336" max="14337" width="9.28515625" style="3" bestFit="1" customWidth="1"/>
    <col min="14338" max="14338" width="9.140625" style="3"/>
    <col min="14339" max="14340" width="9.28515625" style="3" bestFit="1" customWidth="1"/>
    <col min="14341" max="14341" width="12.85546875" style="3" bestFit="1" customWidth="1"/>
    <col min="14342" max="14343" width="9.140625" style="3"/>
    <col min="14344" max="14345" width="9.28515625" style="3" bestFit="1" customWidth="1"/>
    <col min="14346" max="14346" width="9.140625" style="3"/>
    <col min="14347" max="14348" width="9.28515625" style="3" bestFit="1" customWidth="1"/>
    <col min="14349" max="14349" width="12.85546875" style="3" bestFit="1" customWidth="1"/>
    <col min="14350" max="14351" width="9.140625" style="3"/>
    <col min="14352" max="14353" width="9.28515625" style="3" bestFit="1" customWidth="1"/>
    <col min="14354" max="14354" width="9.140625" style="3"/>
    <col min="14355" max="14356" width="9.28515625" style="3" bestFit="1" customWidth="1"/>
    <col min="14357" max="14357" width="12.85546875" style="3" bestFit="1" customWidth="1"/>
    <col min="14358" max="14359" width="9.140625" style="3"/>
    <col min="14360" max="14361" width="9.28515625" style="3" bestFit="1" customWidth="1"/>
    <col min="14362" max="14362" width="9.140625" style="3"/>
    <col min="14363" max="14364" width="9.28515625" style="3" bestFit="1" customWidth="1"/>
    <col min="14365" max="14365" width="12.85546875" style="3" bestFit="1" customWidth="1"/>
    <col min="14366" max="14367" width="9.140625" style="3"/>
    <col min="14368" max="14369" width="9.28515625" style="3" bestFit="1" customWidth="1"/>
    <col min="14370" max="14370" width="9.140625" style="3"/>
    <col min="14371" max="14372" width="9.28515625" style="3" bestFit="1" customWidth="1"/>
    <col min="14373" max="14373" width="12.85546875" style="3" bestFit="1" customWidth="1"/>
    <col min="14374" max="14375" width="9.140625" style="3"/>
    <col min="14376" max="14377" width="9.28515625" style="3" bestFit="1" customWidth="1"/>
    <col min="14378" max="14378" width="9.140625" style="3"/>
    <col min="14379" max="14380" width="9.28515625" style="3" bestFit="1" customWidth="1"/>
    <col min="14381" max="14381" width="12.85546875" style="3" bestFit="1" customWidth="1"/>
    <col min="14382" max="14383" width="9.140625" style="3"/>
    <col min="14384" max="14385" width="9.28515625" style="3" bestFit="1" customWidth="1"/>
    <col min="14386" max="14386" width="9.140625" style="3"/>
    <col min="14387" max="14388" width="9.28515625" style="3" bestFit="1" customWidth="1"/>
    <col min="14389" max="14389" width="12.85546875" style="3" bestFit="1" customWidth="1"/>
    <col min="14390" max="14391" width="9.140625" style="3"/>
    <col min="14392" max="14393" width="9.28515625" style="3" bestFit="1" customWidth="1"/>
    <col min="14394" max="14394" width="9.140625" style="3"/>
    <col min="14395" max="14396" width="9.28515625" style="3" bestFit="1" customWidth="1"/>
    <col min="14397" max="14397" width="12.85546875" style="3" bestFit="1" customWidth="1"/>
    <col min="14398" max="14399" width="9.140625" style="3"/>
    <col min="14400" max="14401" width="9.28515625" style="3" bestFit="1" customWidth="1"/>
    <col min="14402" max="14402" width="9.140625" style="3"/>
    <col min="14403" max="14404" width="9.28515625" style="3" bestFit="1" customWidth="1"/>
    <col min="14405" max="14405" width="12.85546875" style="3" bestFit="1" customWidth="1"/>
    <col min="14406" max="14407" width="9.140625" style="3"/>
    <col min="14408" max="14409" width="9.28515625" style="3" bestFit="1" customWidth="1"/>
    <col min="14410" max="14410" width="9.140625" style="3"/>
    <col min="14411" max="14412" width="9.28515625" style="3" bestFit="1" customWidth="1"/>
    <col min="14413" max="14413" width="12.85546875" style="3" bestFit="1" customWidth="1"/>
    <col min="14414" max="14415" width="9.140625" style="3"/>
    <col min="14416" max="14417" width="9.28515625" style="3" bestFit="1" customWidth="1"/>
    <col min="14418" max="14418" width="9.140625" style="3"/>
    <col min="14419" max="14420" width="9.28515625" style="3" bestFit="1" customWidth="1"/>
    <col min="14421" max="14421" width="12.85546875" style="3" bestFit="1" customWidth="1"/>
    <col min="14422" max="14423" width="9.140625" style="3"/>
    <col min="14424" max="14425" width="9.28515625" style="3" bestFit="1" customWidth="1"/>
    <col min="14426" max="14426" width="9.140625" style="3"/>
    <col min="14427" max="14428" width="9.28515625" style="3" bestFit="1" customWidth="1"/>
    <col min="14429" max="14429" width="12.85546875" style="3" bestFit="1" customWidth="1"/>
    <col min="14430" max="14431" width="9.140625" style="3"/>
    <col min="14432" max="14433" width="9.28515625" style="3" bestFit="1" customWidth="1"/>
    <col min="14434" max="14434" width="9.140625" style="3"/>
    <col min="14435" max="14436" width="9.28515625" style="3" bestFit="1" customWidth="1"/>
    <col min="14437" max="14437" width="12.85546875" style="3" bestFit="1" customWidth="1"/>
    <col min="14438" max="14439" width="9.140625" style="3"/>
    <col min="14440" max="14441" width="9.28515625" style="3" bestFit="1" customWidth="1"/>
    <col min="14442" max="14442" width="9.140625" style="3"/>
    <col min="14443" max="14444" width="9.28515625" style="3" bestFit="1" customWidth="1"/>
    <col min="14445" max="14445" width="12.85546875" style="3" bestFit="1" customWidth="1"/>
    <col min="14446" max="14447" width="9.140625" style="3"/>
    <col min="14448" max="14449" width="9.28515625" style="3" bestFit="1" customWidth="1"/>
    <col min="14450" max="14450" width="9.140625" style="3"/>
    <col min="14451" max="14452" width="9.28515625" style="3" bestFit="1" customWidth="1"/>
    <col min="14453" max="14453" width="12.85546875" style="3" bestFit="1" customWidth="1"/>
    <col min="14454" max="14455" width="9.140625" style="3"/>
    <col min="14456" max="14457" width="9.28515625" style="3" bestFit="1" customWidth="1"/>
    <col min="14458" max="14458" width="9.140625" style="3"/>
    <col min="14459" max="14460" width="9.28515625" style="3" bestFit="1" customWidth="1"/>
    <col min="14461" max="14461" width="12.85546875" style="3" bestFit="1" customWidth="1"/>
    <col min="14462" max="14463" width="9.140625" style="3"/>
    <col min="14464" max="14465" width="9.28515625" style="3" bestFit="1" customWidth="1"/>
    <col min="14466" max="14466" width="9.140625" style="3"/>
    <col min="14467" max="14468" width="9.28515625" style="3" bestFit="1" customWidth="1"/>
    <col min="14469" max="14469" width="12.85546875" style="3" bestFit="1" customWidth="1"/>
    <col min="14470" max="14471" width="9.140625" style="3"/>
    <col min="14472" max="14473" width="9.28515625" style="3" bestFit="1" customWidth="1"/>
    <col min="14474" max="14474" width="9.140625" style="3"/>
    <col min="14475" max="14476" width="9.28515625" style="3" bestFit="1" customWidth="1"/>
    <col min="14477" max="14477" width="12.85546875" style="3" bestFit="1" customWidth="1"/>
    <col min="14478" max="14479" width="9.140625" style="3"/>
    <col min="14480" max="14481" width="9.28515625" style="3" bestFit="1" customWidth="1"/>
    <col min="14482" max="14482" width="9.140625" style="3"/>
    <col min="14483" max="14484" width="9.28515625" style="3" bestFit="1" customWidth="1"/>
    <col min="14485" max="14485" width="12.85546875" style="3" bestFit="1" customWidth="1"/>
    <col min="14486" max="14487" width="9.140625" style="3"/>
    <col min="14488" max="14489" width="9.28515625" style="3" bestFit="1" customWidth="1"/>
    <col min="14490" max="14490" width="9.140625" style="3"/>
    <col min="14491" max="14492" width="9.28515625" style="3" bestFit="1" customWidth="1"/>
    <col min="14493" max="14493" width="12.85546875" style="3" bestFit="1" customWidth="1"/>
    <col min="14494" max="14495" width="9.140625" style="3"/>
    <col min="14496" max="14497" width="9.28515625" style="3" bestFit="1" customWidth="1"/>
    <col min="14498" max="14498" width="9.140625" style="3"/>
    <col min="14499" max="14500" width="9.28515625" style="3" bestFit="1" customWidth="1"/>
    <col min="14501" max="14501" width="12.85546875" style="3" bestFit="1" customWidth="1"/>
    <col min="14502" max="14503" width="9.140625" style="3"/>
    <col min="14504" max="14505" width="9.28515625" style="3" bestFit="1" customWidth="1"/>
    <col min="14506" max="14506" width="9.140625" style="3"/>
    <col min="14507" max="14508" width="9.28515625" style="3" bestFit="1" customWidth="1"/>
    <col min="14509" max="14509" width="12.85546875" style="3" bestFit="1" customWidth="1"/>
    <col min="14510" max="14511" width="9.140625" style="3"/>
    <col min="14512" max="14513" width="9.28515625" style="3" bestFit="1" customWidth="1"/>
    <col min="14514" max="14514" width="9.140625" style="3"/>
    <col min="14515" max="14516" width="9.28515625" style="3" bestFit="1" customWidth="1"/>
    <col min="14517" max="14517" width="12.85546875" style="3" bestFit="1" customWidth="1"/>
    <col min="14518" max="14519" width="9.140625" style="3"/>
    <col min="14520" max="14521" width="9.28515625" style="3" bestFit="1" customWidth="1"/>
    <col min="14522" max="14522" width="9.140625" style="3"/>
    <col min="14523" max="14524" width="9.28515625" style="3" bestFit="1" customWidth="1"/>
    <col min="14525" max="14525" width="12.85546875" style="3" bestFit="1" customWidth="1"/>
    <col min="14526" max="14527" width="9.140625" style="3"/>
    <col min="14528" max="14529" width="9.28515625" style="3" bestFit="1" customWidth="1"/>
    <col min="14530" max="14530" width="9.140625" style="3"/>
    <col min="14531" max="14532" width="9.28515625" style="3" bestFit="1" customWidth="1"/>
    <col min="14533" max="14533" width="12.85546875" style="3" bestFit="1" customWidth="1"/>
    <col min="14534" max="14535" width="9.140625" style="3"/>
    <col min="14536" max="14537" width="9.28515625" style="3" bestFit="1" customWidth="1"/>
    <col min="14538" max="14538" width="9.140625" style="3"/>
    <col min="14539" max="14540" width="9.28515625" style="3" bestFit="1" customWidth="1"/>
    <col min="14541" max="14541" width="12.85546875" style="3" bestFit="1" customWidth="1"/>
    <col min="14542" max="14543" width="9.140625" style="3"/>
    <col min="14544" max="14545" width="9.28515625" style="3" bestFit="1" customWidth="1"/>
    <col min="14546" max="14546" width="9.140625" style="3"/>
    <col min="14547" max="14548" width="9.28515625" style="3" bestFit="1" customWidth="1"/>
    <col min="14549" max="14549" width="12.85546875" style="3" bestFit="1" customWidth="1"/>
    <col min="14550" max="14551" width="9.140625" style="3"/>
    <col min="14552" max="14553" width="9.28515625" style="3" bestFit="1" customWidth="1"/>
    <col min="14554" max="14554" width="9.140625" style="3"/>
    <col min="14555" max="14556" width="9.28515625" style="3" bestFit="1" customWidth="1"/>
    <col min="14557" max="14557" width="12.85546875" style="3" bestFit="1" customWidth="1"/>
    <col min="14558" max="14559" width="9.140625" style="3"/>
    <col min="14560" max="14561" width="9.28515625" style="3" bestFit="1" customWidth="1"/>
    <col min="14562" max="14562" width="9.140625" style="3"/>
    <col min="14563" max="14564" width="9.28515625" style="3" bestFit="1" customWidth="1"/>
    <col min="14565" max="14565" width="12.85546875" style="3" bestFit="1" customWidth="1"/>
    <col min="14566" max="14567" width="9.140625" style="3"/>
    <col min="14568" max="14569" width="9.28515625" style="3" bestFit="1" customWidth="1"/>
    <col min="14570" max="14570" width="9.140625" style="3"/>
    <col min="14571" max="14572" width="9.28515625" style="3" bestFit="1" customWidth="1"/>
    <col min="14573" max="14573" width="12.85546875" style="3" bestFit="1" customWidth="1"/>
    <col min="14574" max="14575" width="9.140625" style="3"/>
    <col min="14576" max="14577" width="9.28515625" style="3" bestFit="1" customWidth="1"/>
    <col min="14578" max="14578" width="9.140625" style="3"/>
    <col min="14579" max="14580" width="9.28515625" style="3" bestFit="1" customWidth="1"/>
    <col min="14581" max="14581" width="12.85546875" style="3" bestFit="1" customWidth="1"/>
    <col min="14582" max="14583" width="9.140625" style="3"/>
    <col min="14584" max="14585" width="9.28515625" style="3" bestFit="1" customWidth="1"/>
    <col min="14586" max="14586" width="9.140625" style="3"/>
    <col min="14587" max="14588" width="9.28515625" style="3" bestFit="1" customWidth="1"/>
    <col min="14589" max="14589" width="12.85546875" style="3" bestFit="1" customWidth="1"/>
    <col min="14590" max="14591" width="9.140625" style="3"/>
    <col min="14592" max="14593" width="9.28515625" style="3" bestFit="1" customWidth="1"/>
    <col min="14594" max="14594" width="9.140625" style="3"/>
    <col min="14595" max="14596" width="9.28515625" style="3" bestFit="1" customWidth="1"/>
    <col min="14597" max="14597" width="12.85546875" style="3" bestFit="1" customWidth="1"/>
    <col min="14598" max="14599" width="9.140625" style="3"/>
    <col min="14600" max="14601" width="9.28515625" style="3" bestFit="1" customWidth="1"/>
    <col min="14602" max="14602" width="9.140625" style="3"/>
    <col min="14603" max="14604" width="9.28515625" style="3" bestFit="1" customWidth="1"/>
    <col min="14605" max="14605" width="12.85546875" style="3" bestFit="1" customWidth="1"/>
    <col min="14606" max="14607" width="9.140625" style="3"/>
    <col min="14608" max="14609" width="9.28515625" style="3" bestFit="1" customWidth="1"/>
    <col min="14610" max="14610" width="9.140625" style="3"/>
    <col min="14611" max="14612" width="9.28515625" style="3" bestFit="1" customWidth="1"/>
    <col min="14613" max="14613" width="12.85546875" style="3" bestFit="1" customWidth="1"/>
    <col min="14614" max="14615" width="9.140625" style="3"/>
    <col min="14616" max="14617" width="9.28515625" style="3" bestFit="1" customWidth="1"/>
    <col min="14618" max="14618" width="9.140625" style="3"/>
    <col min="14619" max="14620" width="9.28515625" style="3" bestFit="1" customWidth="1"/>
    <col min="14621" max="14621" width="12.85546875" style="3" bestFit="1" customWidth="1"/>
    <col min="14622" max="14623" width="9.140625" style="3"/>
    <col min="14624" max="14625" width="9.28515625" style="3" bestFit="1" customWidth="1"/>
    <col min="14626" max="14626" width="9.140625" style="3"/>
    <col min="14627" max="14628" width="9.28515625" style="3" bestFit="1" customWidth="1"/>
    <col min="14629" max="14629" width="12.85546875" style="3" bestFit="1" customWidth="1"/>
    <col min="14630" max="14631" width="9.140625" style="3"/>
    <col min="14632" max="14633" width="9.28515625" style="3" bestFit="1" customWidth="1"/>
    <col min="14634" max="14634" width="9.140625" style="3"/>
    <col min="14635" max="14636" width="9.28515625" style="3" bestFit="1" customWidth="1"/>
    <col min="14637" max="14637" width="12.85546875" style="3" bestFit="1" customWidth="1"/>
    <col min="14638" max="14639" width="9.140625" style="3"/>
    <col min="14640" max="14641" width="9.28515625" style="3" bestFit="1" customWidth="1"/>
    <col min="14642" max="14642" width="9.140625" style="3"/>
    <col min="14643" max="14644" width="9.28515625" style="3" bestFit="1" customWidth="1"/>
    <col min="14645" max="14645" width="12.85546875" style="3" bestFit="1" customWidth="1"/>
    <col min="14646" max="14647" width="9.140625" style="3"/>
    <col min="14648" max="14649" width="9.28515625" style="3" bestFit="1" customWidth="1"/>
    <col min="14650" max="14650" width="9.140625" style="3"/>
    <col min="14651" max="14652" width="9.28515625" style="3" bestFit="1" customWidth="1"/>
    <col min="14653" max="14653" width="12.85546875" style="3" bestFit="1" customWidth="1"/>
    <col min="14654" max="14655" width="9.140625" style="3"/>
    <col min="14656" max="14657" width="9.28515625" style="3" bestFit="1" customWidth="1"/>
    <col min="14658" max="14658" width="9.140625" style="3"/>
    <col min="14659" max="14660" width="9.28515625" style="3" bestFit="1" customWidth="1"/>
    <col min="14661" max="14661" width="12.85546875" style="3" bestFit="1" customWidth="1"/>
    <col min="14662" max="14663" width="9.140625" style="3"/>
    <col min="14664" max="14665" width="9.28515625" style="3" bestFit="1" customWidth="1"/>
    <col min="14666" max="14666" width="9.140625" style="3"/>
    <col min="14667" max="14668" width="9.28515625" style="3" bestFit="1" customWidth="1"/>
    <col min="14669" max="14669" width="12.85546875" style="3" bestFit="1" customWidth="1"/>
    <col min="14670" max="14671" width="9.140625" style="3"/>
    <col min="14672" max="14673" width="9.28515625" style="3" bestFit="1" customWidth="1"/>
    <col min="14674" max="14674" width="9.140625" style="3"/>
    <col min="14675" max="14676" width="9.28515625" style="3" bestFit="1" customWidth="1"/>
    <col min="14677" max="14677" width="12.85546875" style="3" bestFit="1" customWidth="1"/>
    <col min="14678" max="14679" width="9.140625" style="3"/>
    <col min="14680" max="14681" width="9.28515625" style="3" bestFit="1" customWidth="1"/>
    <col min="14682" max="14682" width="9.140625" style="3"/>
    <col min="14683" max="14684" width="9.28515625" style="3" bestFit="1" customWidth="1"/>
    <col min="14685" max="14685" width="12.85546875" style="3" bestFit="1" customWidth="1"/>
    <col min="14686" max="14687" width="9.140625" style="3"/>
    <col min="14688" max="14689" width="9.28515625" style="3" bestFit="1" customWidth="1"/>
    <col min="14690" max="14690" width="9.140625" style="3"/>
    <col min="14691" max="14692" width="9.28515625" style="3" bestFit="1" customWidth="1"/>
    <col min="14693" max="14693" width="12.85546875" style="3" bestFit="1" customWidth="1"/>
    <col min="14694" max="14695" width="9.140625" style="3"/>
    <col min="14696" max="14697" width="9.28515625" style="3" bestFit="1" customWidth="1"/>
    <col min="14698" max="14698" width="9.140625" style="3"/>
    <col min="14699" max="14700" width="9.28515625" style="3" bestFit="1" customWidth="1"/>
    <col min="14701" max="14701" width="12.85546875" style="3" bestFit="1" customWidth="1"/>
    <col min="14702" max="14703" width="9.140625" style="3"/>
    <col min="14704" max="14705" width="9.28515625" style="3" bestFit="1" customWidth="1"/>
    <col min="14706" max="14706" width="9.140625" style="3"/>
    <col min="14707" max="14708" width="9.28515625" style="3" bestFit="1" customWidth="1"/>
    <col min="14709" max="14709" width="12.85546875" style="3" bestFit="1" customWidth="1"/>
    <col min="14710" max="14711" width="9.140625" style="3"/>
    <col min="14712" max="14713" width="9.28515625" style="3" bestFit="1" customWidth="1"/>
    <col min="14714" max="14714" width="9.140625" style="3"/>
    <col min="14715" max="14716" width="9.28515625" style="3" bestFit="1" customWidth="1"/>
    <col min="14717" max="14717" width="12.85546875" style="3" bestFit="1" customWidth="1"/>
    <col min="14718" max="14719" width="9.140625" style="3"/>
    <col min="14720" max="14721" width="9.28515625" style="3" bestFit="1" customWidth="1"/>
    <col min="14722" max="14722" width="9.140625" style="3"/>
    <col min="14723" max="14724" width="9.28515625" style="3" bestFit="1" customWidth="1"/>
    <col min="14725" max="14725" width="12.85546875" style="3" bestFit="1" customWidth="1"/>
    <col min="14726" max="14727" width="9.140625" style="3"/>
    <col min="14728" max="14729" width="9.28515625" style="3" bestFit="1" customWidth="1"/>
    <col min="14730" max="14730" width="9.140625" style="3"/>
    <col min="14731" max="14732" width="9.28515625" style="3" bestFit="1" customWidth="1"/>
    <col min="14733" max="14733" width="12.85546875" style="3" bestFit="1" customWidth="1"/>
    <col min="14734" max="14735" width="9.140625" style="3"/>
    <col min="14736" max="14737" width="9.28515625" style="3" bestFit="1" customWidth="1"/>
    <col min="14738" max="14738" width="9.140625" style="3"/>
    <col min="14739" max="14740" width="9.28515625" style="3" bestFit="1" customWidth="1"/>
    <col min="14741" max="14741" width="12.85546875" style="3" bestFit="1" customWidth="1"/>
    <col min="14742" max="14743" width="9.140625" style="3"/>
    <col min="14744" max="14745" width="9.28515625" style="3" bestFit="1" customWidth="1"/>
    <col min="14746" max="14746" width="9.140625" style="3"/>
    <col min="14747" max="14748" width="9.28515625" style="3" bestFit="1" customWidth="1"/>
    <col min="14749" max="14749" width="12.85546875" style="3" bestFit="1" customWidth="1"/>
    <col min="14750" max="14751" width="9.140625" style="3"/>
    <col min="14752" max="14753" width="9.28515625" style="3" bestFit="1" customWidth="1"/>
    <col min="14754" max="14754" width="9.140625" style="3"/>
    <col min="14755" max="14756" width="9.28515625" style="3" bestFit="1" customWidth="1"/>
    <col min="14757" max="14757" width="12.85546875" style="3" bestFit="1" customWidth="1"/>
    <col min="14758" max="14759" width="9.140625" style="3"/>
    <col min="14760" max="14761" width="9.28515625" style="3" bestFit="1" customWidth="1"/>
    <col min="14762" max="14762" width="9.140625" style="3"/>
    <col min="14763" max="14764" width="9.28515625" style="3" bestFit="1" customWidth="1"/>
    <col min="14765" max="14765" width="12.85546875" style="3" bestFit="1" customWidth="1"/>
    <col min="14766" max="14767" width="9.140625" style="3"/>
    <col min="14768" max="14769" width="9.28515625" style="3" bestFit="1" customWidth="1"/>
    <col min="14770" max="14770" width="9.140625" style="3"/>
    <col min="14771" max="14772" width="9.28515625" style="3" bestFit="1" customWidth="1"/>
    <col min="14773" max="14773" width="12.85546875" style="3" bestFit="1" customWidth="1"/>
    <col min="14774" max="14775" width="9.140625" style="3"/>
    <col min="14776" max="14777" width="9.28515625" style="3" bestFit="1" customWidth="1"/>
    <col min="14778" max="14778" width="9.140625" style="3"/>
    <col min="14779" max="14780" width="9.28515625" style="3" bestFit="1" customWidth="1"/>
    <col min="14781" max="14781" width="12.85546875" style="3" bestFit="1" customWidth="1"/>
    <col min="14782" max="14783" width="9.140625" style="3"/>
    <col min="14784" max="14785" width="9.28515625" style="3" bestFit="1" customWidth="1"/>
    <col min="14786" max="14786" width="9.140625" style="3"/>
    <col min="14787" max="14788" width="9.28515625" style="3" bestFit="1" customWidth="1"/>
    <col min="14789" max="14789" width="12.85546875" style="3" bestFit="1" customWidth="1"/>
    <col min="14790" max="14791" width="9.140625" style="3"/>
    <col min="14792" max="14793" width="9.28515625" style="3" bestFit="1" customWidth="1"/>
    <col min="14794" max="14794" width="9.140625" style="3"/>
    <col min="14795" max="14796" width="9.28515625" style="3" bestFit="1" customWidth="1"/>
    <col min="14797" max="14797" width="12.85546875" style="3" bestFit="1" customWidth="1"/>
    <col min="14798" max="14799" width="9.140625" style="3"/>
    <col min="14800" max="14801" width="9.28515625" style="3" bestFit="1" customWidth="1"/>
    <col min="14802" max="14802" width="9.140625" style="3"/>
    <col min="14803" max="14804" width="9.28515625" style="3" bestFit="1" customWidth="1"/>
    <col min="14805" max="14805" width="12.85546875" style="3" bestFit="1" customWidth="1"/>
    <col min="14806" max="14807" width="9.140625" style="3"/>
    <col min="14808" max="14809" width="9.28515625" style="3" bestFit="1" customWidth="1"/>
    <col min="14810" max="14810" width="9.140625" style="3"/>
    <col min="14811" max="14812" width="9.28515625" style="3" bestFit="1" customWidth="1"/>
    <col min="14813" max="14813" width="12.85546875" style="3" bestFit="1" customWidth="1"/>
    <col min="14814" max="14815" width="9.140625" style="3"/>
    <col min="14816" max="14817" width="9.28515625" style="3" bestFit="1" customWidth="1"/>
    <col min="14818" max="14818" width="9.140625" style="3"/>
    <col min="14819" max="14820" width="9.28515625" style="3" bestFit="1" customWidth="1"/>
    <col min="14821" max="14821" width="12.85546875" style="3" bestFit="1" customWidth="1"/>
    <col min="14822" max="14823" width="9.140625" style="3"/>
    <col min="14824" max="14825" width="9.28515625" style="3" bestFit="1" customWidth="1"/>
    <col min="14826" max="14826" width="9.140625" style="3"/>
    <col min="14827" max="14828" width="9.28515625" style="3" bestFit="1" customWidth="1"/>
    <col min="14829" max="14829" width="12.85546875" style="3" bestFit="1" customWidth="1"/>
    <col min="14830" max="14831" width="9.140625" style="3"/>
    <col min="14832" max="14833" width="9.28515625" style="3" bestFit="1" customWidth="1"/>
    <col min="14834" max="14834" width="9.140625" style="3"/>
    <col min="14835" max="14836" width="9.28515625" style="3" bestFit="1" customWidth="1"/>
    <col min="14837" max="14837" width="12.85546875" style="3" bestFit="1" customWidth="1"/>
    <col min="14838" max="14839" width="9.140625" style="3"/>
    <col min="14840" max="14841" width="9.28515625" style="3" bestFit="1" customWidth="1"/>
    <col min="14842" max="14842" width="9.140625" style="3"/>
    <col min="14843" max="14844" width="9.28515625" style="3" bestFit="1" customWidth="1"/>
    <col min="14845" max="14845" width="12.85546875" style="3" bestFit="1" customWidth="1"/>
    <col min="14846" max="14847" width="9.140625" style="3"/>
    <col min="14848" max="14849" width="9.28515625" style="3" bestFit="1" customWidth="1"/>
    <col min="14850" max="14850" width="9.140625" style="3"/>
    <col min="14851" max="14852" width="9.28515625" style="3" bestFit="1" customWidth="1"/>
    <col min="14853" max="14853" width="12.85546875" style="3" bestFit="1" customWidth="1"/>
    <col min="14854" max="14855" width="9.140625" style="3"/>
    <col min="14856" max="14857" width="9.28515625" style="3" bestFit="1" customWidth="1"/>
    <col min="14858" max="14858" width="9.140625" style="3"/>
    <col min="14859" max="14860" width="9.28515625" style="3" bestFit="1" customWidth="1"/>
    <col min="14861" max="14861" width="12.85546875" style="3" bestFit="1" customWidth="1"/>
    <col min="14862" max="14863" width="9.140625" style="3"/>
    <col min="14864" max="14865" width="9.28515625" style="3" bestFit="1" customWidth="1"/>
    <col min="14866" max="14866" width="9.140625" style="3"/>
    <col min="14867" max="14868" width="9.28515625" style="3" bestFit="1" customWidth="1"/>
    <col min="14869" max="14869" width="12.85546875" style="3" bestFit="1" customWidth="1"/>
    <col min="14870" max="14871" width="9.140625" style="3"/>
    <col min="14872" max="14873" width="9.28515625" style="3" bestFit="1" customWidth="1"/>
    <col min="14874" max="14874" width="9.140625" style="3"/>
    <col min="14875" max="14876" width="9.28515625" style="3" bestFit="1" customWidth="1"/>
    <col min="14877" max="14877" width="12.85546875" style="3" bestFit="1" customWidth="1"/>
    <col min="14878" max="14879" width="9.140625" style="3"/>
    <col min="14880" max="14881" width="9.28515625" style="3" bestFit="1" customWidth="1"/>
    <col min="14882" max="14882" width="9.140625" style="3"/>
    <col min="14883" max="14884" width="9.28515625" style="3" bestFit="1" customWidth="1"/>
    <col min="14885" max="14885" width="12.85546875" style="3" bestFit="1" customWidth="1"/>
    <col min="14886" max="14887" width="9.140625" style="3"/>
    <col min="14888" max="14889" width="9.28515625" style="3" bestFit="1" customWidth="1"/>
    <col min="14890" max="14890" width="9.140625" style="3"/>
    <col min="14891" max="14892" width="9.28515625" style="3" bestFit="1" customWidth="1"/>
    <col min="14893" max="14893" width="12.85546875" style="3" bestFit="1" customWidth="1"/>
    <col min="14894" max="14895" width="9.140625" style="3"/>
    <col min="14896" max="14897" width="9.28515625" style="3" bestFit="1" customWidth="1"/>
    <col min="14898" max="14898" width="9.140625" style="3"/>
    <col min="14899" max="14900" width="9.28515625" style="3" bestFit="1" customWidth="1"/>
    <col min="14901" max="14901" width="12.85546875" style="3" bestFit="1" customWidth="1"/>
    <col min="14902" max="14903" width="9.140625" style="3"/>
    <col min="14904" max="14905" width="9.28515625" style="3" bestFit="1" customWidth="1"/>
    <col min="14906" max="14906" width="9.140625" style="3"/>
    <col min="14907" max="14908" width="9.28515625" style="3" bestFit="1" customWidth="1"/>
    <col min="14909" max="14909" width="12.85546875" style="3" bestFit="1" customWidth="1"/>
    <col min="14910" max="14911" width="9.140625" style="3"/>
    <col min="14912" max="14913" width="9.28515625" style="3" bestFit="1" customWidth="1"/>
    <col min="14914" max="14914" width="9.140625" style="3"/>
    <col min="14915" max="14916" width="9.28515625" style="3" bestFit="1" customWidth="1"/>
    <col min="14917" max="14917" width="12.85546875" style="3" bestFit="1" customWidth="1"/>
    <col min="14918" max="14919" width="9.140625" style="3"/>
    <col min="14920" max="14921" width="9.28515625" style="3" bestFit="1" customWidth="1"/>
    <col min="14922" max="14922" width="9.140625" style="3"/>
    <col min="14923" max="14924" width="9.28515625" style="3" bestFit="1" customWidth="1"/>
    <col min="14925" max="14925" width="12.85546875" style="3" bestFit="1" customWidth="1"/>
    <col min="14926" max="14927" width="9.140625" style="3"/>
    <col min="14928" max="14929" width="9.28515625" style="3" bestFit="1" customWidth="1"/>
    <col min="14930" max="14930" width="9.140625" style="3"/>
    <col min="14931" max="14932" width="9.28515625" style="3" bestFit="1" customWidth="1"/>
    <col min="14933" max="14933" width="12.85546875" style="3" bestFit="1" customWidth="1"/>
    <col min="14934" max="14935" width="9.140625" style="3"/>
    <col min="14936" max="14937" width="9.28515625" style="3" bestFit="1" customWidth="1"/>
    <col min="14938" max="14938" width="9.140625" style="3"/>
    <col min="14939" max="14940" width="9.28515625" style="3" bestFit="1" customWidth="1"/>
    <col min="14941" max="14941" width="12.85546875" style="3" bestFit="1" customWidth="1"/>
    <col min="14942" max="14943" width="9.140625" style="3"/>
    <col min="14944" max="14945" width="9.28515625" style="3" bestFit="1" customWidth="1"/>
    <col min="14946" max="14946" width="9.140625" style="3"/>
    <col min="14947" max="14948" width="9.28515625" style="3" bestFit="1" customWidth="1"/>
    <col min="14949" max="14949" width="12.85546875" style="3" bestFit="1" customWidth="1"/>
    <col min="14950" max="14951" width="9.140625" style="3"/>
    <col min="14952" max="14953" width="9.28515625" style="3" bestFit="1" customWidth="1"/>
    <col min="14954" max="14954" width="9.140625" style="3"/>
    <col min="14955" max="14956" width="9.28515625" style="3" bestFit="1" customWidth="1"/>
    <col min="14957" max="14957" width="12.85546875" style="3" bestFit="1" customWidth="1"/>
    <col min="14958" max="14959" width="9.140625" style="3"/>
    <col min="14960" max="14961" width="9.28515625" style="3" bestFit="1" customWidth="1"/>
    <col min="14962" max="14962" width="9.140625" style="3"/>
    <col min="14963" max="14964" width="9.28515625" style="3" bestFit="1" customWidth="1"/>
    <col min="14965" max="14965" width="12.85546875" style="3" bestFit="1" customWidth="1"/>
    <col min="14966" max="14967" width="9.140625" style="3"/>
    <col min="14968" max="14969" width="9.28515625" style="3" bestFit="1" customWidth="1"/>
    <col min="14970" max="14970" width="9.140625" style="3"/>
    <col min="14971" max="14972" width="9.28515625" style="3" bestFit="1" customWidth="1"/>
    <col min="14973" max="14973" width="12.85546875" style="3" bestFit="1" customWidth="1"/>
    <col min="14974" max="14975" width="9.140625" style="3"/>
    <col min="14976" max="14977" width="9.28515625" style="3" bestFit="1" customWidth="1"/>
    <col min="14978" max="14978" width="9.140625" style="3"/>
    <col min="14979" max="14980" width="9.28515625" style="3" bestFit="1" customWidth="1"/>
    <col min="14981" max="14981" width="12.85546875" style="3" bestFit="1" customWidth="1"/>
    <col min="14982" max="14983" width="9.140625" style="3"/>
    <col min="14984" max="14985" width="9.28515625" style="3" bestFit="1" customWidth="1"/>
    <col min="14986" max="14986" width="9.140625" style="3"/>
    <col min="14987" max="14988" width="9.28515625" style="3" bestFit="1" customWidth="1"/>
    <col min="14989" max="14989" width="12.85546875" style="3" bestFit="1" customWidth="1"/>
    <col min="14990" max="14991" width="9.140625" style="3"/>
    <col min="14992" max="14993" width="9.28515625" style="3" bestFit="1" customWidth="1"/>
    <col min="14994" max="14994" width="9.140625" style="3"/>
    <col min="14995" max="14996" width="9.28515625" style="3" bestFit="1" customWidth="1"/>
    <col min="14997" max="14997" width="12.85546875" style="3" bestFit="1" customWidth="1"/>
    <col min="14998" max="14999" width="9.140625" style="3"/>
    <col min="15000" max="15001" width="9.28515625" style="3" bestFit="1" customWidth="1"/>
    <col min="15002" max="15002" width="9.140625" style="3"/>
    <col min="15003" max="15004" width="9.28515625" style="3" bestFit="1" customWidth="1"/>
    <col min="15005" max="15005" width="12.85546875" style="3" bestFit="1" customWidth="1"/>
    <col min="15006" max="15007" width="9.140625" style="3"/>
    <col min="15008" max="15009" width="9.28515625" style="3" bestFit="1" customWidth="1"/>
    <col min="15010" max="15010" width="9.140625" style="3"/>
    <col min="15011" max="15012" width="9.28515625" style="3" bestFit="1" customWidth="1"/>
    <col min="15013" max="15013" width="12.85546875" style="3" bestFit="1" customWidth="1"/>
    <col min="15014" max="15015" width="9.140625" style="3"/>
    <col min="15016" max="15017" width="9.28515625" style="3" bestFit="1" customWidth="1"/>
    <col min="15018" max="15018" width="9.140625" style="3"/>
    <col min="15019" max="15020" width="9.28515625" style="3" bestFit="1" customWidth="1"/>
    <col min="15021" max="15021" width="12.85546875" style="3" bestFit="1" customWidth="1"/>
    <col min="15022" max="15023" width="9.140625" style="3"/>
    <col min="15024" max="15025" width="9.28515625" style="3" bestFit="1" customWidth="1"/>
    <col min="15026" max="15026" width="9.140625" style="3"/>
    <col min="15027" max="15028" width="9.28515625" style="3" bestFit="1" customWidth="1"/>
    <col min="15029" max="15029" width="12.85546875" style="3" bestFit="1" customWidth="1"/>
    <col min="15030" max="15031" width="9.140625" style="3"/>
    <col min="15032" max="15033" width="9.28515625" style="3" bestFit="1" customWidth="1"/>
    <col min="15034" max="15034" width="9.140625" style="3"/>
    <col min="15035" max="15036" width="9.28515625" style="3" bestFit="1" customWidth="1"/>
    <col min="15037" max="15037" width="12.85546875" style="3" bestFit="1" customWidth="1"/>
    <col min="15038" max="15039" width="9.140625" style="3"/>
    <col min="15040" max="15041" width="9.28515625" style="3" bestFit="1" customWidth="1"/>
    <col min="15042" max="15042" width="9.140625" style="3"/>
    <col min="15043" max="15044" width="9.28515625" style="3" bestFit="1" customWidth="1"/>
    <col min="15045" max="15045" width="12.85546875" style="3" bestFit="1" customWidth="1"/>
    <col min="15046" max="15047" width="9.140625" style="3"/>
    <col min="15048" max="15049" width="9.28515625" style="3" bestFit="1" customWidth="1"/>
    <col min="15050" max="15050" width="9.140625" style="3"/>
    <col min="15051" max="15052" width="9.28515625" style="3" bestFit="1" customWidth="1"/>
    <col min="15053" max="15053" width="12.85546875" style="3" bestFit="1" customWidth="1"/>
    <col min="15054" max="15055" width="9.140625" style="3"/>
    <col min="15056" max="15057" width="9.28515625" style="3" bestFit="1" customWidth="1"/>
    <col min="15058" max="15058" width="9.140625" style="3"/>
    <col min="15059" max="15060" width="9.28515625" style="3" bestFit="1" customWidth="1"/>
    <col min="15061" max="15061" width="12.85546875" style="3" bestFit="1" customWidth="1"/>
    <col min="15062" max="15063" width="9.140625" style="3"/>
    <col min="15064" max="15065" width="9.28515625" style="3" bestFit="1" customWidth="1"/>
    <col min="15066" max="15066" width="9.140625" style="3"/>
    <col min="15067" max="15068" width="9.28515625" style="3" bestFit="1" customWidth="1"/>
    <col min="15069" max="15069" width="12.85546875" style="3" bestFit="1" customWidth="1"/>
    <col min="15070" max="15071" width="9.140625" style="3"/>
    <col min="15072" max="15073" width="9.28515625" style="3" bestFit="1" customWidth="1"/>
    <col min="15074" max="15074" width="9.140625" style="3"/>
    <col min="15075" max="15076" width="9.28515625" style="3" bestFit="1" customWidth="1"/>
    <col min="15077" max="15077" width="12.85546875" style="3" bestFit="1" customWidth="1"/>
    <col min="15078" max="15079" width="9.140625" style="3"/>
    <col min="15080" max="15081" width="9.28515625" style="3" bestFit="1" customWidth="1"/>
    <col min="15082" max="15082" width="9.140625" style="3"/>
    <col min="15083" max="15084" width="9.28515625" style="3" bestFit="1" customWidth="1"/>
    <col min="15085" max="15085" width="12.85546875" style="3" bestFit="1" customWidth="1"/>
    <col min="15086" max="15087" width="9.140625" style="3"/>
    <col min="15088" max="15089" width="9.28515625" style="3" bestFit="1" customWidth="1"/>
    <col min="15090" max="15090" width="9.140625" style="3"/>
    <col min="15091" max="15092" width="9.28515625" style="3" bestFit="1" customWidth="1"/>
    <col min="15093" max="15093" width="12.85546875" style="3" bestFit="1" customWidth="1"/>
    <col min="15094" max="15095" width="9.140625" style="3"/>
    <col min="15096" max="15097" width="9.28515625" style="3" bestFit="1" customWidth="1"/>
    <col min="15098" max="15098" width="9.140625" style="3"/>
    <col min="15099" max="15100" width="9.28515625" style="3" bestFit="1" customWidth="1"/>
    <col min="15101" max="15101" width="12.85546875" style="3" bestFit="1" customWidth="1"/>
    <col min="15102" max="15103" width="9.140625" style="3"/>
    <col min="15104" max="15105" width="9.28515625" style="3" bestFit="1" customWidth="1"/>
    <col min="15106" max="15106" width="9.140625" style="3"/>
    <col min="15107" max="15108" width="9.28515625" style="3" bestFit="1" customWidth="1"/>
    <col min="15109" max="15109" width="12.85546875" style="3" bestFit="1" customWidth="1"/>
    <col min="15110" max="15111" width="9.140625" style="3"/>
    <col min="15112" max="15113" width="9.28515625" style="3" bestFit="1" customWidth="1"/>
    <col min="15114" max="15114" width="9.140625" style="3"/>
    <col min="15115" max="15116" width="9.28515625" style="3" bestFit="1" customWidth="1"/>
    <col min="15117" max="15117" width="12.85546875" style="3" bestFit="1" customWidth="1"/>
    <col min="15118" max="15119" width="9.140625" style="3"/>
    <col min="15120" max="15121" width="9.28515625" style="3" bestFit="1" customWidth="1"/>
    <col min="15122" max="15122" width="9.140625" style="3"/>
    <col min="15123" max="15124" width="9.28515625" style="3" bestFit="1" customWidth="1"/>
    <col min="15125" max="15125" width="12.85546875" style="3" bestFit="1" customWidth="1"/>
    <col min="15126" max="15127" width="9.140625" style="3"/>
    <col min="15128" max="15129" width="9.28515625" style="3" bestFit="1" customWidth="1"/>
    <col min="15130" max="15130" width="9.140625" style="3"/>
    <col min="15131" max="15132" width="9.28515625" style="3" bestFit="1" customWidth="1"/>
    <col min="15133" max="15133" width="12.85546875" style="3" bestFit="1" customWidth="1"/>
    <col min="15134" max="15135" width="9.140625" style="3"/>
    <col min="15136" max="15137" width="9.28515625" style="3" bestFit="1" customWidth="1"/>
    <col min="15138" max="15138" width="9.140625" style="3"/>
    <col min="15139" max="15140" width="9.28515625" style="3" bestFit="1" customWidth="1"/>
    <col min="15141" max="15141" width="12.85546875" style="3" bestFit="1" customWidth="1"/>
    <col min="15142" max="15143" width="9.140625" style="3"/>
    <col min="15144" max="15145" width="9.28515625" style="3" bestFit="1" customWidth="1"/>
    <col min="15146" max="15146" width="9.140625" style="3"/>
    <col min="15147" max="15148" width="9.28515625" style="3" bestFit="1" customWidth="1"/>
    <col min="15149" max="15149" width="12.85546875" style="3" bestFit="1" customWidth="1"/>
    <col min="15150" max="15151" width="9.140625" style="3"/>
    <col min="15152" max="15153" width="9.28515625" style="3" bestFit="1" customWidth="1"/>
    <col min="15154" max="15154" width="9.140625" style="3"/>
    <col min="15155" max="15156" width="9.28515625" style="3" bestFit="1" customWidth="1"/>
    <col min="15157" max="15157" width="12.85546875" style="3" bestFit="1" customWidth="1"/>
    <col min="15158" max="15159" width="9.140625" style="3"/>
    <col min="15160" max="15161" width="9.28515625" style="3" bestFit="1" customWidth="1"/>
    <col min="15162" max="15162" width="9.140625" style="3"/>
    <col min="15163" max="15164" width="9.28515625" style="3" bestFit="1" customWidth="1"/>
    <col min="15165" max="15165" width="12.85546875" style="3" bestFit="1" customWidth="1"/>
    <col min="15166" max="15167" width="9.140625" style="3"/>
    <col min="15168" max="15169" width="9.28515625" style="3" bestFit="1" customWidth="1"/>
    <col min="15170" max="15170" width="9.140625" style="3"/>
    <col min="15171" max="15172" width="9.28515625" style="3" bestFit="1" customWidth="1"/>
    <col min="15173" max="15173" width="12.85546875" style="3" bestFit="1" customWidth="1"/>
    <col min="15174" max="15175" width="9.140625" style="3"/>
    <col min="15176" max="15177" width="9.28515625" style="3" bestFit="1" customWidth="1"/>
    <col min="15178" max="15178" width="9.140625" style="3"/>
    <col min="15179" max="15180" width="9.28515625" style="3" bestFit="1" customWidth="1"/>
    <col min="15181" max="15181" width="12.85546875" style="3" bestFit="1" customWidth="1"/>
    <col min="15182" max="15183" width="9.140625" style="3"/>
    <col min="15184" max="15185" width="9.28515625" style="3" bestFit="1" customWidth="1"/>
    <col min="15186" max="15186" width="9.140625" style="3"/>
    <col min="15187" max="15188" width="9.28515625" style="3" bestFit="1" customWidth="1"/>
    <col min="15189" max="15189" width="12.85546875" style="3" bestFit="1" customWidth="1"/>
    <col min="15190" max="15191" width="9.140625" style="3"/>
    <col min="15192" max="15193" width="9.28515625" style="3" bestFit="1" customWidth="1"/>
    <col min="15194" max="15194" width="9.140625" style="3"/>
    <col min="15195" max="15196" width="9.28515625" style="3" bestFit="1" customWidth="1"/>
    <col min="15197" max="15197" width="12.85546875" style="3" bestFit="1" customWidth="1"/>
    <col min="15198" max="15199" width="9.140625" style="3"/>
    <col min="15200" max="15201" width="9.28515625" style="3" bestFit="1" customWidth="1"/>
    <col min="15202" max="15202" width="9.140625" style="3"/>
    <col min="15203" max="15204" width="9.28515625" style="3" bestFit="1" customWidth="1"/>
    <col min="15205" max="15205" width="12.85546875" style="3" bestFit="1" customWidth="1"/>
    <col min="15206" max="15207" width="9.140625" style="3"/>
    <col min="15208" max="15209" width="9.28515625" style="3" bestFit="1" customWidth="1"/>
    <col min="15210" max="15210" width="9.140625" style="3"/>
    <col min="15211" max="15212" width="9.28515625" style="3" bestFit="1" customWidth="1"/>
    <col min="15213" max="15213" width="12.85546875" style="3" bestFit="1" customWidth="1"/>
    <col min="15214" max="15215" width="9.140625" style="3"/>
    <col min="15216" max="15217" width="9.28515625" style="3" bestFit="1" customWidth="1"/>
    <col min="15218" max="15218" width="9.140625" style="3"/>
    <col min="15219" max="15220" width="9.28515625" style="3" bestFit="1" customWidth="1"/>
    <col min="15221" max="15221" width="12.85546875" style="3" bestFit="1" customWidth="1"/>
    <col min="15222" max="15223" width="9.140625" style="3"/>
    <col min="15224" max="15225" width="9.28515625" style="3" bestFit="1" customWidth="1"/>
    <col min="15226" max="15226" width="9.140625" style="3"/>
    <col min="15227" max="15228" width="9.28515625" style="3" bestFit="1" customWidth="1"/>
    <col min="15229" max="15229" width="12.85546875" style="3" bestFit="1" customWidth="1"/>
    <col min="15230" max="15231" width="9.140625" style="3"/>
    <col min="15232" max="15233" width="9.28515625" style="3" bestFit="1" customWidth="1"/>
    <col min="15234" max="15234" width="9.140625" style="3"/>
    <col min="15235" max="15236" width="9.28515625" style="3" bestFit="1" customWidth="1"/>
    <col min="15237" max="15237" width="12.85546875" style="3" bestFit="1" customWidth="1"/>
    <col min="15238" max="15239" width="9.140625" style="3"/>
    <col min="15240" max="15241" width="9.28515625" style="3" bestFit="1" customWidth="1"/>
    <col min="15242" max="15242" width="9.140625" style="3"/>
    <col min="15243" max="15244" width="9.28515625" style="3" bestFit="1" customWidth="1"/>
    <col min="15245" max="15245" width="12.85546875" style="3" bestFit="1" customWidth="1"/>
    <col min="15246" max="15247" width="9.140625" style="3"/>
    <col min="15248" max="15249" width="9.28515625" style="3" bestFit="1" customWidth="1"/>
    <col min="15250" max="15250" width="9.140625" style="3"/>
    <col min="15251" max="15252" width="9.28515625" style="3" bestFit="1" customWidth="1"/>
    <col min="15253" max="15253" width="12.85546875" style="3" bestFit="1" customWidth="1"/>
    <col min="15254" max="15255" width="9.140625" style="3"/>
    <col min="15256" max="15257" width="9.28515625" style="3" bestFit="1" customWidth="1"/>
    <col min="15258" max="15258" width="9.140625" style="3"/>
    <col min="15259" max="15260" width="9.28515625" style="3" bestFit="1" customWidth="1"/>
    <col min="15261" max="15261" width="12.85546875" style="3" bestFit="1" customWidth="1"/>
    <col min="15262" max="15263" width="9.140625" style="3"/>
    <col min="15264" max="15265" width="9.28515625" style="3" bestFit="1" customWidth="1"/>
    <col min="15266" max="15266" width="9.140625" style="3"/>
    <col min="15267" max="15268" width="9.28515625" style="3" bestFit="1" customWidth="1"/>
    <col min="15269" max="15269" width="12.85546875" style="3" bestFit="1" customWidth="1"/>
    <col min="15270" max="15271" width="9.140625" style="3"/>
    <col min="15272" max="15273" width="9.28515625" style="3" bestFit="1" customWidth="1"/>
    <col min="15274" max="15274" width="9.140625" style="3"/>
    <col min="15275" max="15276" width="9.28515625" style="3" bestFit="1" customWidth="1"/>
    <col min="15277" max="15277" width="12.85546875" style="3" bestFit="1" customWidth="1"/>
    <col min="15278" max="15279" width="9.140625" style="3"/>
    <col min="15280" max="15281" width="9.28515625" style="3" bestFit="1" customWidth="1"/>
    <col min="15282" max="15282" width="9.140625" style="3"/>
    <col min="15283" max="15284" width="9.28515625" style="3" bestFit="1" customWidth="1"/>
    <col min="15285" max="15285" width="12.85546875" style="3" bestFit="1" customWidth="1"/>
    <col min="15286" max="15287" width="9.140625" style="3"/>
    <col min="15288" max="15289" width="9.28515625" style="3" bestFit="1" customWidth="1"/>
    <col min="15290" max="15290" width="9.140625" style="3"/>
    <col min="15291" max="15292" width="9.28515625" style="3" bestFit="1" customWidth="1"/>
    <col min="15293" max="15293" width="12.85546875" style="3" bestFit="1" customWidth="1"/>
    <col min="15294" max="15295" width="9.140625" style="3"/>
    <col min="15296" max="15297" width="9.28515625" style="3" bestFit="1" customWidth="1"/>
    <col min="15298" max="15298" width="9.140625" style="3"/>
    <col min="15299" max="15300" width="9.28515625" style="3" bestFit="1" customWidth="1"/>
    <col min="15301" max="15301" width="12.85546875" style="3" bestFit="1" customWidth="1"/>
    <col min="15302" max="15303" width="9.140625" style="3"/>
    <col min="15304" max="15305" width="9.28515625" style="3" bestFit="1" customWidth="1"/>
    <col min="15306" max="15306" width="9.140625" style="3"/>
    <col min="15307" max="15308" width="9.28515625" style="3" bestFit="1" customWidth="1"/>
    <col min="15309" max="15309" width="12.85546875" style="3" bestFit="1" customWidth="1"/>
    <col min="15310" max="15311" width="9.140625" style="3"/>
    <col min="15312" max="15313" width="9.28515625" style="3" bestFit="1" customWidth="1"/>
    <col min="15314" max="15314" width="9.140625" style="3"/>
    <col min="15315" max="15316" width="9.28515625" style="3" bestFit="1" customWidth="1"/>
    <col min="15317" max="15317" width="12.85546875" style="3" bestFit="1" customWidth="1"/>
    <col min="15318" max="15319" width="9.140625" style="3"/>
    <col min="15320" max="15321" width="9.28515625" style="3" bestFit="1" customWidth="1"/>
    <col min="15322" max="15322" width="9.140625" style="3"/>
    <col min="15323" max="15324" width="9.28515625" style="3" bestFit="1" customWidth="1"/>
    <col min="15325" max="15325" width="12.85546875" style="3" bestFit="1" customWidth="1"/>
    <col min="15326" max="15327" width="9.140625" style="3"/>
    <col min="15328" max="15329" width="9.28515625" style="3" bestFit="1" customWidth="1"/>
    <col min="15330" max="15330" width="9.140625" style="3"/>
    <col min="15331" max="15332" width="9.28515625" style="3" bestFit="1" customWidth="1"/>
    <col min="15333" max="15333" width="12.85546875" style="3" bestFit="1" customWidth="1"/>
    <col min="15334" max="15335" width="9.140625" style="3"/>
    <col min="15336" max="15337" width="9.28515625" style="3" bestFit="1" customWidth="1"/>
    <col min="15338" max="15338" width="9.140625" style="3"/>
    <col min="15339" max="15340" width="9.28515625" style="3" bestFit="1" customWidth="1"/>
    <col min="15341" max="15341" width="12.85546875" style="3" bestFit="1" customWidth="1"/>
    <col min="15342" max="15343" width="9.140625" style="3"/>
    <col min="15344" max="15345" width="9.28515625" style="3" bestFit="1" customWidth="1"/>
    <col min="15346" max="15346" width="9.140625" style="3"/>
    <col min="15347" max="15348" width="9.28515625" style="3" bestFit="1" customWidth="1"/>
    <col min="15349" max="15349" width="12.85546875" style="3" bestFit="1" customWidth="1"/>
    <col min="15350" max="15351" width="9.140625" style="3"/>
    <col min="15352" max="15353" width="9.28515625" style="3" bestFit="1" customWidth="1"/>
    <col min="15354" max="15354" width="9.140625" style="3"/>
    <col min="15355" max="15356" width="9.28515625" style="3" bestFit="1" customWidth="1"/>
    <col min="15357" max="15357" width="12.85546875" style="3" bestFit="1" customWidth="1"/>
    <col min="15358" max="15359" width="9.140625" style="3"/>
    <col min="15360" max="15361" width="9.28515625" style="3" bestFit="1" customWidth="1"/>
    <col min="15362" max="15362" width="9.140625" style="3"/>
    <col min="15363" max="15364" width="9.28515625" style="3" bestFit="1" customWidth="1"/>
    <col min="15365" max="15365" width="12.85546875" style="3" bestFit="1" customWidth="1"/>
    <col min="15366" max="15367" width="9.140625" style="3"/>
    <col min="15368" max="15369" width="9.28515625" style="3" bestFit="1" customWidth="1"/>
    <col min="15370" max="15370" width="9.140625" style="3"/>
    <col min="15371" max="15372" width="9.28515625" style="3" bestFit="1" customWidth="1"/>
    <col min="15373" max="15373" width="12.85546875" style="3" bestFit="1" customWidth="1"/>
    <col min="15374" max="15375" width="9.140625" style="3"/>
    <col min="15376" max="15377" width="9.28515625" style="3" bestFit="1" customWidth="1"/>
    <col min="15378" max="15378" width="9.140625" style="3"/>
    <col min="15379" max="15380" width="9.28515625" style="3" bestFit="1" customWidth="1"/>
    <col min="15381" max="15381" width="12.85546875" style="3" bestFit="1" customWidth="1"/>
    <col min="15382" max="15383" width="9.140625" style="3"/>
    <col min="15384" max="15385" width="9.28515625" style="3" bestFit="1" customWidth="1"/>
    <col min="15386" max="15386" width="9.140625" style="3"/>
    <col min="15387" max="15388" width="9.28515625" style="3" bestFit="1" customWidth="1"/>
    <col min="15389" max="15389" width="12.85546875" style="3" bestFit="1" customWidth="1"/>
    <col min="15390" max="15391" width="9.140625" style="3"/>
    <col min="15392" max="15393" width="9.28515625" style="3" bestFit="1" customWidth="1"/>
    <col min="15394" max="15394" width="9.140625" style="3"/>
    <col min="15395" max="15396" width="9.28515625" style="3" bestFit="1" customWidth="1"/>
    <col min="15397" max="15397" width="12.85546875" style="3" bestFit="1" customWidth="1"/>
    <col min="15398" max="15399" width="9.140625" style="3"/>
    <col min="15400" max="15401" width="9.28515625" style="3" bestFit="1" customWidth="1"/>
    <col min="15402" max="15402" width="9.140625" style="3"/>
    <col min="15403" max="15404" width="9.28515625" style="3" bestFit="1" customWidth="1"/>
    <col min="15405" max="15405" width="12.85546875" style="3" bestFit="1" customWidth="1"/>
    <col min="15406" max="15407" width="9.140625" style="3"/>
    <col min="15408" max="15409" width="9.28515625" style="3" bestFit="1" customWidth="1"/>
    <col min="15410" max="15410" width="9.140625" style="3"/>
    <col min="15411" max="15412" width="9.28515625" style="3" bestFit="1" customWidth="1"/>
    <col min="15413" max="15413" width="12.85546875" style="3" bestFit="1" customWidth="1"/>
    <col min="15414" max="15415" width="9.140625" style="3"/>
    <col min="15416" max="15417" width="9.28515625" style="3" bestFit="1" customWidth="1"/>
    <col min="15418" max="15418" width="9.140625" style="3"/>
    <col min="15419" max="15420" width="9.28515625" style="3" bestFit="1" customWidth="1"/>
    <col min="15421" max="15421" width="12.85546875" style="3" bestFit="1" customWidth="1"/>
    <col min="15422" max="15423" width="9.140625" style="3"/>
    <col min="15424" max="15425" width="9.28515625" style="3" bestFit="1" customWidth="1"/>
    <col min="15426" max="15426" width="9.140625" style="3"/>
    <col min="15427" max="15428" width="9.28515625" style="3" bestFit="1" customWidth="1"/>
    <col min="15429" max="15429" width="12.85546875" style="3" bestFit="1" customWidth="1"/>
    <col min="15430" max="15431" width="9.140625" style="3"/>
    <col min="15432" max="15433" width="9.28515625" style="3" bestFit="1" customWidth="1"/>
    <col min="15434" max="15434" width="9.140625" style="3"/>
    <col min="15435" max="15436" width="9.28515625" style="3" bestFit="1" customWidth="1"/>
    <col min="15437" max="15437" width="12.85546875" style="3" bestFit="1" customWidth="1"/>
    <col min="15438" max="15439" width="9.140625" style="3"/>
    <col min="15440" max="15441" width="9.28515625" style="3" bestFit="1" customWidth="1"/>
    <col min="15442" max="15442" width="9.140625" style="3"/>
    <col min="15443" max="15444" width="9.28515625" style="3" bestFit="1" customWidth="1"/>
    <col min="15445" max="15445" width="12.85546875" style="3" bestFit="1" customWidth="1"/>
    <col min="15446" max="15447" width="9.140625" style="3"/>
    <col min="15448" max="15449" width="9.28515625" style="3" bestFit="1" customWidth="1"/>
    <col min="15450" max="15450" width="9.140625" style="3"/>
    <col min="15451" max="15452" width="9.28515625" style="3" bestFit="1" customWidth="1"/>
    <col min="15453" max="15453" width="12.85546875" style="3" bestFit="1" customWidth="1"/>
    <col min="15454" max="15455" width="9.140625" style="3"/>
    <col min="15456" max="15457" width="9.28515625" style="3" bestFit="1" customWidth="1"/>
    <col min="15458" max="15458" width="9.140625" style="3"/>
    <col min="15459" max="15460" width="9.28515625" style="3" bestFit="1" customWidth="1"/>
    <col min="15461" max="15461" width="12.85546875" style="3" bestFit="1" customWidth="1"/>
    <col min="15462" max="15463" width="9.140625" style="3"/>
    <col min="15464" max="15465" width="9.28515625" style="3" bestFit="1" customWidth="1"/>
    <col min="15466" max="15466" width="9.140625" style="3"/>
    <col min="15467" max="15468" width="9.28515625" style="3" bestFit="1" customWidth="1"/>
    <col min="15469" max="15469" width="12.85546875" style="3" bestFit="1" customWidth="1"/>
    <col min="15470" max="15471" width="9.140625" style="3"/>
    <col min="15472" max="15473" width="9.28515625" style="3" bestFit="1" customWidth="1"/>
    <col min="15474" max="15474" width="9.140625" style="3"/>
    <col min="15475" max="15476" width="9.28515625" style="3" bestFit="1" customWidth="1"/>
    <col min="15477" max="15477" width="12.85546875" style="3" bestFit="1" customWidth="1"/>
    <col min="15478" max="15479" width="9.140625" style="3"/>
    <col min="15480" max="15481" width="9.28515625" style="3" bestFit="1" customWidth="1"/>
    <col min="15482" max="15482" width="9.140625" style="3"/>
    <col min="15483" max="15484" width="9.28515625" style="3" bestFit="1" customWidth="1"/>
    <col min="15485" max="15485" width="12.85546875" style="3" bestFit="1" customWidth="1"/>
    <col min="15486" max="15487" width="9.140625" style="3"/>
    <col min="15488" max="15489" width="9.28515625" style="3" bestFit="1" customWidth="1"/>
    <col min="15490" max="15490" width="9.140625" style="3"/>
    <col min="15491" max="15492" width="9.28515625" style="3" bestFit="1" customWidth="1"/>
    <col min="15493" max="15493" width="12.85546875" style="3" bestFit="1" customWidth="1"/>
    <col min="15494" max="15495" width="9.140625" style="3"/>
    <col min="15496" max="15497" width="9.28515625" style="3" bestFit="1" customWidth="1"/>
    <col min="15498" max="15498" width="9.140625" style="3"/>
    <col min="15499" max="15500" width="9.28515625" style="3" bestFit="1" customWidth="1"/>
    <col min="15501" max="15501" width="12.85546875" style="3" bestFit="1" customWidth="1"/>
    <col min="15502" max="15503" width="9.140625" style="3"/>
    <col min="15504" max="15505" width="9.28515625" style="3" bestFit="1" customWidth="1"/>
    <col min="15506" max="15506" width="9.140625" style="3"/>
    <col min="15507" max="15508" width="9.28515625" style="3" bestFit="1" customWidth="1"/>
    <col min="15509" max="15509" width="12.85546875" style="3" bestFit="1" customWidth="1"/>
    <col min="15510" max="15511" width="9.140625" style="3"/>
    <col min="15512" max="15513" width="9.28515625" style="3" bestFit="1" customWidth="1"/>
    <col min="15514" max="15514" width="9.140625" style="3"/>
    <col min="15515" max="15516" width="9.28515625" style="3" bestFit="1" customWidth="1"/>
    <col min="15517" max="15517" width="12.85546875" style="3" bestFit="1" customWidth="1"/>
    <col min="15518" max="15519" width="9.140625" style="3"/>
    <col min="15520" max="15521" width="9.28515625" style="3" bestFit="1" customWidth="1"/>
    <col min="15522" max="15522" width="9.140625" style="3"/>
    <col min="15523" max="15524" width="9.28515625" style="3" bestFit="1" customWidth="1"/>
    <col min="15525" max="15525" width="12.85546875" style="3" bestFit="1" customWidth="1"/>
    <col min="15526" max="15527" width="9.140625" style="3"/>
    <col min="15528" max="15529" width="9.28515625" style="3" bestFit="1" customWidth="1"/>
    <col min="15530" max="15530" width="9.140625" style="3"/>
    <col min="15531" max="15532" width="9.28515625" style="3" bestFit="1" customWidth="1"/>
    <col min="15533" max="15533" width="12.85546875" style="3" bestFit="1" customWidth="1"/>
    <col min="15534" max="15535" width="9.140625" style="3"/>
    <col min="15536" max="15537" width="9.28515625" style="3" bestFit="1" customWidth="1"/>
    <col min="15538" max="15538" width="9.140625" style="3"/>
    <col min="15539" max="15540" width="9.28515625" style="3" bestFit="1" customWidth="1"/>
    <col min="15541" max="15541" width="12.85546875" style="3" bestFit="1" customWidth="1"/>
    <col min="15542" max="15543" width="9.140625" style="3"/>
    <col min="15544" max="15545" width="9.28515625" style="3" bestFit="1" customWidth="1"/>
    <col min="15546" max="15546" width="9.140625" style="3"/>
    <col min="15547" max="15548" width="9.28515625" style="3" bestFit="1" customWidth="1"/>
    <col min="15549" max="15549" width="12.85546875" style="3" bestFit="1" customWidth="1"/>
    <col min="15550" max="15551" width="9.140625" style="3"/>
    <col min="15552" max="15553" width="9.28515625" style="3" bestFit="1" customWidth="1"/>
    <col min="15554" max="15554" width="9.140625" style="3"/>
    <col min="15555" max="15556" width="9.28515625" style="3" bestFit="1" customWidth="1"/>
    <col min="15557" max="15557" width="12.85546875" style="3" bestFit="1" customWidth="1"/>
    <col min="15558" max="15559" width="9.140625" style="3"/>
    <col min="15560" max="15561" width="9.28515625" style="3" bestFit="1" customWidth="1"/>
    <col min="15562" max="15562" width="9.140625" style="3"/>
    <col min="15563" max="15564" width="9.28515625" style="3" bestFit="1" customWidth="1"/>
    <col min="15565" max="15565" width="12.85546875" style="3" bestFit="1" customWidth="1"/>
    <col min="15566" max="15567" width="9.140625" style="3"/>
    <col min="15568" max="15569" width="9.28515625" style="3" bestFit="1" customWidth="1"/>
    <col min="15570" max="15570" width="9.140625" style="3"/>
    <col min="15571" max="15572" width="9.28515625" style="3" bestFit="1" customWidth="1"/>
    <col min="15573" max="15573" width="12.85546875" style="3" bestFit="1" customWidth="1"/>
    <col min="15574" max="15575" width="9.140625" style="3"/>
    <col min="15576" max="15577" width="9.28515625" style="3" bestFit="1" customWidth="1"/>
    <col min="15578" max="15578" width="9.140625" style="3"/>
    <col min="15579" max="15580" width="9.28515625" style="3" bestFit="1" customWidth="1"/>
    <col min="15581" max="15581" width="12.85546875" style="3" bestFit="1" customWidth="1"/>
    <col min="15582" max="15583" width="9.140625" style="3"/>
    <col min="15584" max="15585" width="9.28515625" style="3" bestFit="1" customWidth="1"/>
    <col min="15586" max="15586" width="9.140625" style="3"/>
    <col min="15587" max="15588" width="9.28515625" style="3" bestFit="1" customWidth="1"/>
    <col min="15589" max="15589" width="12.85546875" style="3" bestFit="1" customWidth="1"/>
    <col min="15590" max="15591" width="9.140625" style="3"/>
    <col min="15592" max="15593" width="9.28515625" style="3" bestFit="1" customWidth="1"/>
    <col min="15594" max="15594" width="9.140625" style="3"/>
    <col min="15595" max="15596" width="9.28515625" style="3" bestFit="1" customWidth="1"/>
    <col min="15597" max="15597" width="12.85546875" style="3" bestFit="1" customWidth="1"/>
    <col min="15598" max="15599" width="9.140625" style="3"/>
    <col min="15600" max="15601" width="9.28515625" style="3" bestFit="1" customWidth="1"/>
    <col min="15602" max="15602" width="9.140625" style="3"/>
    <col min="15603" max="15604" width="9.28515625" style="3" bestFit="1" customWidth="1"/>
    <col min="15605" max="15605" width="12.85546875" style="3" bestFit="1" customWidth="1"/>
    <col min="15606" max="15607" width="9.140625" style="3"/>
    <col min="15608" max="15609" width="9.28515625" style="3" bestFit="1" customWidth="1"/>
    <col min="15610" max="15610" width="9.140625" style="3"/>
    <col min="15611" max="15612" width="9.28515625" style="3" bestFit="1" customWidth="1"/>
    <col min="15613" max="15613" width="12.85546875" style="3" bestFit="1" customWidth="1"/>
    <col min="15614" max="15615" width="9.140625" style="3"/>
    <col min="15616" max="15617" width="9.28515625" style="3" bestFit="1" customWidth="1"/>
    <col min="15618" max="15618" width="9.140625" style="3"/>
    <col min="15619" max="15620" width="9.28515625" style="3" bestFit="1" customWidth="1"/>
    <col min="15621" max="15621" width="12.85546875" style="3" bestFit="1" customWidth="1"/>
    <col min="15622" max="15623" width="9.140625" style="3"/>
    <col min="15624" max="15625" width="9.28515625" style="3" bestFit="1" customWidth="1"/>
    <col min="15626" max="15626" width="9.140625" style="3"/>
    <col min="15627" max="15628" width="9.28515625" style="3" bestFit="1" customWidth="1"/>
    <col min="15629" max="15629" width="12.85546875" style="3" bestFit="1" customWidth="1"/>
    <col min="15630" max="15631" width="9.140625" style="3"/>
    <col min="15632" max="15633" width="9.28515625" style="3" bestFit="1" customWidth="1"/>
    <col min="15634" max="15634" width="9.140625" style="3"/>
    <col min="15635" max="15636" width="9.28515625" style="3" bestFit="1" customWidth="1"/>
    <col min="15637" max="15637" width="12.85546875" style="3" bestFit="1" customWidth="1"/>
    <col min="15638" max="15639" width="9.140625" style="3"/>
    <col min="15640" max="15641" width="9.28515625" style="3" bestFit="1" customWidth="1"/>
    <col min="15642" max="15642" width="9.140625" style="3"/>
    <col min="15643" max="15644" width="9.28515625" style="3" bestFit="1" customWidth="1"/>
    <col min="15645" max="15645" width="12.85546875" style="3" bestFit="1" customWidth="1"/>
    <col min="15646" max="15647" width="9.140625" style="3"/>
    <col min="15648" max="15649" width="9.28515625" style="3" bestFit="1" customWidth="1"/>
    <col min="15650" max="15650" width="9.140625" style="3"/>
    <col min="15651" max="15652" width="9.28515625" style="3" bestFit="1" customWidth="1"/>
    <col min="15653" max="15653" width="12.85546875" style="3" bestFit="1" customWidth="1"/>
    <col min="15654" max="15655" width="9.140625" style="3"/>
    <col min="15656" max="15657" width="9.28515625" style="3" bestFit="1" customWidth="1"/>
    <col min="15658" max="15658" width="9.140625" style="3"/>
    <col min="15659" max="15660" width="9.28515625" style="3" bestFit="1" customWidth="1"/>
    <col min="15661" max="15661" width="12.85546875" style="3" bestFit="1" customWidth="1"/>
    <col min="15662" max="15663" width="9.140625" style="3"/>
    <col min="15664" max="15665" width="9.28515625" style="3" bestFit="1" customWidth="1"/>
    <col min="15666" max="15666" width="9.140625" style="3"/>
    <col min="15667" max="15668" width="9.28515625" style="3" bestFit="1" customWidth="1"/>
    <col min="15669" max="15669" width="12.85546875" style="3" bestFit="1" customWidth="1"/>
    <col min="15670" max="15671" width="9.140625" style="3"/>
    <col min="15672" max="15673" width="9.28515625" style="3" bestFit="1" customWidth="1"/>
    <col min="15674" max="15674" width="9.140625" style="3"/>
    <col min="15675" max="15676" width="9.28515625" style="3" bestFit="1" customWidth="1"/>
    <col min="15677" max="15677" width="12.85546875" style="3" bestFit="1" customWidth="1"/>
    <col min="15678" max="15679" width="9.140625" style="3"/>
    <col min="15680" max="15681" width="9.28515625" style="3" bestFit="1" customWidth="1"/>
    <col min="15682" max="15682" width="9.140625" style="3"/>
    <col min="15683" max="15684" width="9.28515625" style="3" bestFit="1" customWidth="1"/>
    <col min="15685" max="15685" width="12.85546875" style="3" bestFit="1" customWidth="1"/>
    <col min="15686" max="15687" width="9.140625" style="3"/>
    <col min="15688" max="15689" width="9.28515625" style="3" bestFit="1" customWidth="1"/>
    <col min="15690" max="15690" width="9.140625" style="3"/>
    <col min="15691" max="15692" width="9.28515625" style="3" bestFit="1" customWidth="1"/>
    <col min="15693" max="15693" width="12.85546875" style="3" bestFit="1" customWidth="1"/>
    <col min="15694" max="15695" width="9.140625" style="3"/>
    <col min="15696" max="15697" width="9.28515625" style="3" bestFit="1" customWidth="1"/>
    <col min="15698" max="15698" width="9.140625" style="3"/>
    <col min="15699" max="15700" width="9.28515625" style="3" bestFit="1" customWidth="1"/>
    <col min="15701" max="15701" width="12.85546875" style="3" bestFit="1" customWidth="1"/>
    <col min="15702" max="15703" width="9.140625" style="3"/>
    <col min="15704" max="15705" width="9.28515625" style="3" bestFit="1" customWidth="1"/>
    <col min="15706" max="15706" width="9.140625" style="3"/>
    <col min="15707" max="15708" width="9.28515625" style="3" bestFit="1" customWidth="1"/>
    <col min="15709" max="15709" width="12.85546875" style="3" bestFit="1" customWidth="1"/>
    <col min="15710" max="15711" width="9.140625" style="3"/>
    <col min="15712" max="15713" width="9.28515625" style="3" bestFit="1" customWidth="1"/>
    <col min="15714" max="15714" width="9.140625" style="3"/>
    <col min="15715" max="15716" width="9.28515625" style="3" bestFit="1" customWidth="1"/>
    <col min="15717" max="15717" width="12.85546875" style="3" bestFit="1" customWidth="1"/>
    <col min="15718" max="15719" width="9.140625" style="3"/>
    <col min="15720" max="15721" width="9.28515625" style="3" bestFit="1" customWidth="1"/>
    <col min="15722" max="15722" width="9.140625" style="3"/>
    <col min="15723" max="15724" width="9.28515625" style="3" bestFit="1" customWidth="1"/>
    <col min="15725" max="15725" width="12.85546875" style="3" bestFit="1" customWidth="1"/>
    <col min="15726" max="15727" width="9.140625" style="3"/>
    <col min="15728" max="15729" width="9.28515625" style="3" bestFit="1" customWidth="1"/>
    <col min="15730" max="15730" width="9.140625" style="3"/>
    <col min="15731" max="15732" width="9.28515625" style="3" bestFit="1" customWidth="1"/>
    <col min="15733" max="15733" width="12.85546875" style="3" bestFit="1" customWidth="1"/>
    <col min="15734" max="15735" width="9.140625" style="3"/>
    <col min="15736" max="15737" width="9.28515625" style="3" bestFit="1" customWidth="1"/>
    <col min="15738" max="15738" width="9.140625" style="3"/>
    <col min="15739" max="15740" width="9.28515625" style="3" bestFit="1" customWidth="1"/>
    <col min="15741" max="15741" width="12.85546875" style="3" bestFit="1" customWidth="1"/>
    <col min="15742" max="15743" width="9.140625" style="3"/>
    <col min="15744" max="15745" width="9.28515625" style="3" bestFit="1" customWidth="1"/>
    <col min="15746" max="15746" width="9.140625" style="3"/>
    <col min="15747" max="15748" width="9.28515625" style="3" bestFit="1" customWidth="1"/>
    <col min="15749" max="15749" width="12.85546875" style="3" bestFit="1" customWidth="1"/>
    <col min="15750" max="15751" width="9.140625" style="3"/>
    <col min="15752" max="15753" width="9.28515625" style="3" bestFit="1" customWidth="1"/>
    <col min="15754" max="15754" width="9.140625" style="3"/>
    <col min="15755" max="15756" width="9.28515625" style="3" bestFit="1" customWidth="1"/>
    <col min="15757" max="15757" width="12.85546875" style="3" bestFit="1" customWidth="1"/>
    <col min="15758" max="15759" width="9.140625" style="3"/>
    <col min="15760" max="15761" width="9.28515625" style="3" bestFit="1" customWidth="1"/>
    <col min="15762" max="15762" width="9.140625" style="3"/>
    <col min="15763" max="15764" width="9.28515625" style="3" bestFit="1" customWidth="1"/>
    <col min="15765" max="15765" width="12.85546875" style="3" bestFit="1" customWidth="1"/>
    <col min="15766" max="15767" width="9.140625" style="3"/>
    <col min="15768" max="15769" width="9.28515625" style="3" bestFit="1" customWidth="1"/>
    <col min="15770" max="15770" width="9.140625" style="3"/>
    <col min="15771" max="15772" width="9.28515625" style="3" bestFit="1" customWidth="1"/>
    <col min="15773" max="15773" width="12.85546875" style="3" bestFit="1" customWidth="1"/>
    <col min="15774" max="15775" width="9.140625" style="3"/>
    <col min="15776" max="15777" width="9.28515625" style="3" bestFit="1" customWidth="1"/>
    <col min="15778" max="15778" width="9.140625" style="3"/>
    <col min="15779" max="15780" width="9.28515625" style="3" bestFit="1" customWidth="1"/>
    <col min="15781" max="15781" width="12.85546875" style="3" bestFit="1" customWidth="1"/>
    <col min="15782" max="15783" width="9.140625" style="3"/>
    <col min="15784" max="15785" width="9.28515625" style="3" bestFit="1" customWidth="1"/>
    <col min="15786" max="15786" width="9.140625" style="3"/>
    <col min="15787" max="15788" width="9.28515625" style="3" bestFit="1" customWidth="1"/>
    <col min="15789" max="15789" width="12.85546875" style="3" bestFit="1" customWidth="1"/>
    <col min="15790" max="15791" width="9.140625" style="3"/>
    <col min="15792" max="15793" width="9.28515625" style="3" bestFit="1" customWidth="1"/>
    <col min="15794" max="15794" width="9.140625" style="3"/>
    <col min="15795" max="15796" width="9.28515625" style="3" bestFit="1" customWidth="1"/>
    <col min="15797" max="15797" width="12.85546875" style="3" bestFit="1" customWidth="1"/>
    <col min="15798" max="15799" width="9.140625" style="3"/>
    <col min="15800" max="15801" width="9.28515625" style="3" bestFit="1" customWidth="1"/>
    <col min="15802" max="15802" width="9.140625" style="3"/>
    <col min="15803" max="15804" width="9.28515625" style="3" bestFit="1" customWidth="1"/>
    <col min="15805" max="15805" width="12.85546875" style="3" bestFit="1" customWidth="1"/>
    <col min="15806" max="15807" width="9.140625" style="3"/>
    <col min="15808" max="15809" width="9.28515625" style="3" bestFit="1" customWidth="1"/>
    <col min="15810" max="15810" width="9.140625" style="3"/>
    <col min="15811" max="15812" width="9.28515625" style="3" bestFit="1" customWidth="1"/>
    <col min="15813" max="15813" width="12.85546875" style="3" bestFit="1" customWidth="1"/>
    <col min="15814" max="15815" width="9.140625" style="3"/>
    <col min="15816" max="15817" width="9.28515625" style="3" bestFit="1" customWidth="1"/>
    <col min="15818" max="15818" width="9.140625" style="3"/>
    <col min="15819" max="15820" width="9.28515625" style="3" bestFit="1" customWidth="1"/>
    <col min="15821" max="15821" width="12.85546875" style="3" bestFit="1" customWidth="1"/>
    <col min="15822" max="15823" width="9.140625" style="3"/>
    <col min="15824" max="15825" width="9.28515625" style="3" bestFit="1" customWidth="1"/>
    <col min="15826" max="15826" width="9.140625" style="3"/>
    <col min="15827" max="15828" width="9.28515625" style="3" bestFit="1" customWidth="1"/>
    <col min="15829" max="15829" width="12.85546875" style="3" bestFit="1" customWidth="1"/>
    <col min="15830" max="15831" width="9.140625" style="3"/>
    <col min="15832" max="15833" width="9.28515625" style="3" bestFit="1" customWidth="1"/>
    <col min="15834" max="15834" width="9.140625" style="3"/>
    <col min="15835" max="15836" width="9.28515625" style="3" bestFit="1" customWidth="1"/>
    <col min="15837" max="15837" width="12.85546875" style="3" bestFit="1" customWidth="1"/>
    <col min="15838" max="15839" width="9.140625" style="3"/>
    <col min="15840" max="15841" width="9.28515625" style="3" bestFit="1" customWidth="1"/>
    <col min="15842" max="15842" width="9.140625" style="3"/>
    <col min="15843" max="15844" width="9.28515625" style="3" bestFit="1" customWidth="1"/>
    <col min="15845" max="15845" width="12.85546875" style="3" bestFit="1" customWidth="1"/>
    <col min="15846" max="15847" width="9.140625" style="3"/>
    <col min="15848" max="15849" width="9.28515625" style="3" bestFit="1" customWidth="1"/>
    <col min="15850" max="15850" width="9.140625" style="3"/>
    <col min="15851" max="15852" width="9.28515625" style="3" bestFit="1" customWidth="1"/>
    <col min="15853" max="15853" width="12.85546875" style="3" bestFit="1" customWidth="1"/>
    <col min="15854" max="15855" width="9.140625" style="3"/>
    <col min="15856" max="15857" width="9.28515625" style="3" bestFit="1" customWidth="1"/>
    <col min="15858" max="15858" width="9.140625" style="3"/>
    <col min="15859" max="15860" width="9.28515625" style="3" bestFit="1" customWidth="1"/>
    <col min="15861" max="15861" width="12.85546875" style="3" bestFit="1" customWidth="1"/>
    <col min="15862" max="15863" width="9.140625" style="3"/>
    <col min="15864" max="15865" width="9.28515625" style="3" bestFit="1" customWidth="1"/>
    <col min="15866" max="15866" width="9.140625" style="3"/>
    <col min="15867" max="15868" width="9.28515625" style="3" bestFit="1" customWidth="1"/>
    <col min="15869" max="15869" width="12.85546875" style="3" bestFit="1" customWidth="1"/>
    <col min="15870" max="15871" width="9.140625" style="3"/>
    <col min="15872" max="15873" width="9.28515625" style="3" bestFit="1" customWidth="1"/>
    <col min="15874" max="15874" width="9.140625" style="3"/>
    <col min="15875" max="15876" width="9.28515625" style="3" bestFit="1" customWidth="1"/>
    <col min="15877" max="15877" width="12.85546875" style="3" bestFit="1" customWidth="1"/>
    <col min="15878" max="15879" width="9.140625" style="3"/>
    <col min="15880" max="15881" width="9.28515625" style="3" bestFit="1" customWidth="1"/>
    <col min="15882" max="15882" width="9.140625" style="3"/>
    <col min="15883" max="15884" width="9.28515625" style="3" bestFit="1" customWidth="1"/>
    <col min="15885" max="15885" width="12.85546875" style="3" bestFit="1" customWidth="1"/>
    <col min="15886" max="15887" width="9.140625" style="3"/>
    <col min="15888" max="15889" width="9.28515625" style="3" bestFit="1" customWidth="1"/>
    <col min="15890" max="15890" width="9.140625" style="3"/>
    <col min="15891" max="15892" width="9.28515625" style="3" bestFit="1" customWidth="1"/>
    <col min="15893" max="15893" width="12.85546875" style="3" bestFit="1" customWidth="1"/>
    <col min="15894" max="15895" width="9.140625" style="3"/>
    <col min="15896" max="15897" width="9.28515625" style="3" bestFit="1" customWidth="1"/>
    <col min="15898" max="15898" width="9.140625" style="3"/>
    <col min="15899" max="15900" width="9.28515625" style="3" bestFit="1" customWidth="1"/>
    <col min="15901" max="15901" width="12.85546875" style="3" bestFit="1" customWidth="1"/>
    <col min="15902" max="15903" width="9.140625" style="3"/>
    <col min="15904" max="15905" width="9.28515625" style="3" bestFit="1" customWidth="1"/>
    <col min="15906" max="15906" width="9.140625" style="3"/>
    <col min="15907" max="15908" width="9.28515625" style="3" bestFit="1" customWidth="1"/>
    <col min="15909" max="15909" width="12.85546875" style="3" bestFit="1" customWidth="1"/>
    <col min="15910" max="15911" width="9.140625" style="3"/>
    <col min="15912" max="15913" width="9.28515625" style="3" bestFit="1" customWidth="1"/>
    <col min="15914" max="15914" width="9.140625" style="3"/>
    <col min="15915" max="15916" width="9.28515625" style="3" bestFit="1" customWidth="1"/>
    <col min="15917" max="15917" width="12.85546875" style="3" bestFit="1" customWidth="1"/>
    <col min="15918" max="15919" width="9.140625" style="3"/>
    <col min="15920" max="15921" width="9.28515625" style="3" bestFit="1" customWidth="1"/>
    <col min="15922" max="15922" width="9.140625" style="3"/>
    <col min="15923" max="15924" width="9.28515625" style="3" bestFit="1" customWidth="1"/>
    <col min="15925" max="15925" width="12.85546875" style="3" bestFit="1" customWidth="1"/>
    <col min="15926" max="15927" width="9.140625" style="3"/>
    <col min="15928" max="15929" width="9.28515625" style="3" bestFit="1" customWidth="1"/>
    <col min="15930" max="15930" width="9.140625" style="3"/>
    <col min="15931" max="15932" width="9.28515625" style="3" bestFit="1" customWidth="1"/>
    <col min="15933" max="15933" width="12.85546875" style="3" bestFit="1" customWidth="1"/>
    <col min="15934" max="15935" width="9.140625" style="3"/>
    <col min="15936" max="15937" width="9.28515625" style="3" bestFit="1" customWidth="1"/>
    <col min="15938" max="15938" width="9.140625" style="3"/>
    <col min="15939" max="15940" width="9.28515625" style="3" bestFit="1" customWidth="1"/>
    <col min="15941" max="15941" width="12.85546875" style="3" bestFit="1" customWidth="1"/>
    <col min="15942" max="15943" width="9.140625" style="3"/>
    <col min="15944" max="15945" width="9.28515625" style="3" bestFit="1" customWidth="1"/>
    <col min="15946" max="15946" width="9.140625" style="3"/>
    <col min="15947" max="15948" width="9.28515625" style="3" bestFit="1" customWidth="1"/>
    <col min="15949" max="15949" width="12.85546875" style="3" bestFit="1" customWidth="1"/>
    <col min="15950" max="15951" width="9.140625" style="3"/>
    <col min="15952" max="15953" width="9.28515625" style="3" bestFit="1" customWidth="1"/>
    <col min="15954" max="15954" width="9.140625" style="3"/>
    <col min="15955" max="15956" width="9.28515625" style="3" bestFit="1" customWidth="1"/>
    <col min="15957" max="15957" width="12.85546875" style="3" bestFit="1" customWidth="1"/>
    <col min="15958" max="15959" width="9.140625" style="3"/>
    <col min="15960" max="15961" width="9.28515625" style="3" bestFit="1" customWidth="1"/>
    <col min="15962" max="15962" width="9.140625" style="3"/>
    <col min="15963" max="15964" width="9.28515625" style="3" bestFit="1" customWidth="1"/>
    <col min="15965" max="15965" width="12.85546875" style="3" bestFit="1" customWidth="1"/>
    <col min="15966" max="15967" width="9.140625" style="3"/>
    <col min="15968" max="15969" width="9.28515625" style="3" bestFit="1" customWidth="1"/>
    <col min="15970" max="15970" width="9.140625" style="3"/>
    <col min="15971" max="15972" width="9.28515625" style="3" bestFit="1" customWidth="1"/>
    <col min="15973" max="15973" width="12.85546875" style="3" bestFit="1" customWidth="1"/>
    <col min="15974" max="15975" width="9.140625" style="3"/>
    <col min="15976" max="15977" width="9.28515625" style="3" bestFit="1" customWidth="1"/>
    <col min="15978" max="15978" width="9.140625" style="3"/>
    <col min="15979" max="15980" width="9.28515625" style="3" bestFit="1" customWidth="1"/>
    <col min="15981" max="15981" width="12.85546875" style="3" bestFit="1" customWidth="1"/>
    <col min="15982" max="15983" width="9.140625" style="3"/>
    <col min="15984" max="15985" width="9.28515625" style="3" bestFit="1" customWidth="1"/>
    <col min="15986" max="15986" width="9.140625" style="3"/>
    <col min="15987" max="15988" width="9.28515625" style="3" bestFit="1" customWidth="1"/>
    <col min="15989" max="15989" width="12.85546875" style="3" bestFit="1" customWidth="1"/>
    <col min="15990" max="15991" width="9.140625" style="3"/>
    <col min="15992" max="15993" width="9.28515625" style="3" bestFit="1" customWidth="1"/>
    <col min="15994" max="15994" width="9.140625" style="3"/>
    <col min="15995" max="15996" width="9.28515625" style="3" bestFit="1" customWidth="1"/>
    <col min="15997" max="15997" width="12.85546875" style="3" bestFit="1" customWidth="1"/>
    <col min="15998" max="15999" width="9.140625" style="3"/>
    <col min="16000" max="16001" width="9.28515625" style="3" bestFit="1" customWidth="1"/>
    <col min="16002" max="16002" width="9.140625" style="3"/>
    <col min="16003" max="16004" width="9.28515625" style="3" bestFit="1" customWidth="1"/>
    <col min="16005" max="16005" width="12.85546875" style="3" bestFit="1" customWidth="1"/>
    <col min="16006" max="16007" width="9.140625" style="3"/>
    <col min="16008" max="16009" width="9.28515625" style="3" bestFit="1" customWidth="1"/>
    <col min="16010" max="16010" width="9.140625" style="3"/>
    <col min="16011" max="16012" width="9.28515625" style="3" bestFit="1" customWidth="1"/>
    <col min="16013" max="16013" width="12.85546875" style="3" bestFit="1" customWidth="1"/>
    <col min="16014" max="16015" width="9.140625" style="3"/>
    <col min="16016" max="16017" width="9.28515625" style="3" bestFit="1" customWidth="1"/>
    <col min="16018" max="16018" width="9.140625" style="3"/>
    <col min="16019" max="16020" width="9.28515625" style="3" bestFit="1" customWidth="1"/>
    <col min="16021" max="16021" width="12.85546875" style="3" bestFit="1" customWidth="1"/>
    <col min="16022" max="16023" width="9.140625" style="3"/>
    <col min="16024" max="16025" width="9.28515625" style="3" bestFit="1" customWidth="1"/>
    <col min="16026" max="16026" width="9.140625" style="3"/>
    <col min="16027" max="16028" width="9.28515625" style="3" bestFit="1" customWidth="1"/>
    <col min="16029" max="16029" width="12.85546875" style="3" bestFit="1" customWidth="1"/>
    <col min="16030" max="16031" width="9.140625" style="3"/>
    <col min="16032" max="16033" width="9.28515625" style="3" bestFit="1" customWidth="1"/>
    <col min="16034" max="16034" width="9.140625" style="3"/>
    <col min="16035" max="16036" width="9.28515625" style="3" bestFit="1" customWidth="1"/>
    <col min="16037" max="16037" width="12.85546875" style="3" bestFit="1" customWidth="1"/>
    <col min="16038" max="16039" width="9.140625" style="3"/>
    <col min="16040" max="16041" width="9.28515625" style="3" bestFit="1" customWidth="1"/>
    <col min="16042" max="16042" width="9.140625" style="3"/>
    <col min="16043" max="16044" width="9.28515625" style="3" bestFit="1" customWidth="1"/>
    <col min="16045" max="16045" width="12.85546875" style="3" bestFit="1" customWidth="1"/>
    <col min="16046" max="16047" width="9.140625" style="3"/>
    <col min="16048" max="16049" width="9.28515625" style="3" bestFit="1" customWidth="1"/>
    <col min="16050" max="16050" width="9.140625" style="3"/>
    <col min="16051" max="16052" width="9.28515625" style="3" bestFit="1" customWidth="1"/>
    <col min="16053" max="16053" width="12.85546875" style="3" bestFit="1" customWidth="1"/>
    <col min="16054" max="16055" width="9.140625" style="3"/>
    <col min="16056" max="16057" width="9.28515625" style="3" bestFit="1" customWidth="1"/>
    <col min="16058" max="16058" width="9.140625" style="3"/>
    <col min="16059" max="16060" width="9.28515625" style="3" bestFit="1" customWidth="1"/>
    <col min="16061" max="16061" width="12.85546875" style="3" bestFit="1" customWidth="1"/>
    <col min="16062" max="16063" width="9.140625" style="3"/>
    <col min="16064" max="16065" width="9.28515625" style="3" bestFit="1" customWidth="1"/>
    <col min="16066" max="16066" width="9.140625" style="3"/>
    <col min="16067" max="16068" width="9.28515625" style="3" bestFit="1" customWidth="1"/>
    <col min="16069" max="16069" width="12.85546875" style="3" bestFit="1" customWidth="1"/>
    <col min="16070" max="16071" width="9.140625" style="3"/>
    <col min="16072" max="16073" width="9.28515625" style="3" bestFit="1" customWidth="1"/>
    <col min="16074" max="16074" width="9.140625" style="3"/>
    <col min="16075" max="16076" width="9.28515625" style="3" bestFit="1" customWidth="1"/>
    <col min="16077" max="16077" width="12.85546875" style="3" bestFit="1" customWidth="1"/>
    <col min="16078" max="16079" width="9.140625" style="3"/>
    <col min="16080" max="16081" width="9.28515625" style="3" bestFit="1" customWidth="1"/>
    <col min="16082" max="16082" width="9.140625" style="3"/>
    <col min="16083" max="16084" width="9.28515625" style="3" bestFit="1" customWidth="1"/>
    <col min="16085" max="16085" width="12.85546875" style="3" bestFit="1" customWidth="1"/>
    <col min="16086" max="16087" width="9.140625" style="3"/>
    <col min="16088" max="16089" width="9.28515625" style="3" bestFit="1" customWidth="1"/>
    <col min="16090" max="16090" width="9.140625" style="3"/>
    <col min="16091" max="16092" width="9.28515625" style="3" bestFit="1" customWidth="1"/>
    <col min="16093" max="16093" width="12.85546875" style="3" bestFit="1" customWidth="1"/>
    <col min="16094" max="16095" width="9.140625" style="3"/>
    <col min="16096" max="16097" width="9.28515625" style="3" bestFit="1" customWidth="1"/>
    <col min="16098" max="16098" width="9.140625" style="3"/>
    <col min="16099" max="16100" width="9.28515625" style="3" bestFit="1" customWidth="1"/>
    <col min="16101" max="16101" width="12.85546875" style="3" bestFit="1" customWidth="1"/>
    <col min="16102" max="16103" width="9.140625" style="3"/>
    <col min="16104" max="16105" width="9.28515625" style="3" bestFit="1" customWidth="1"/>
    <col min="16106" max="16106" width="9.140625" style="3"/>
    <col min="16107" max="16108" width="9.28515625" style="3" bestFit="1" customWidth="1"/>
    <col min="16109" max="16109" width="12.85546875" style="3" bestFit="1" customWidth="1"/>
    <col min="16110" max="16111" width="9.140625" style="3"/>
    <col min="16112" max="16113" width="9.28515625" style="3" bestFit="1" customWidth="1"/>
    <col min="16114" max="16114" width="9.140625" style="3"/>
    <col min="16115" max="16116" width="9.28515625" style="3" bestFit="1" customWidth="1"/>
    <col min="16117" max="16117" width="12.85546875" style="3" bestFit="1" customWidth="1"/>
    <col min="16118" max="16119" width="9.140625" style="3"/>
    <col min="16120" max="16121" width="9.28515625" style="3" bestFit="1" customWidth="1"/>
    <col min="16122" max="16122" width="9.140625" style="3"/>
    <col min="16123" max="16124" width="9.28515625" style="3" bestFit="1" customWidth="1"/>
    <col min="16125" max="16125" width="12.85546875" style="3" bestFit="1" customWidth="1"/>
    <col min="16126" max="16127" width="9.140625" style="3"/>
    <col min="16128" max="16129" width="9.28515625" style="3" bestFit="1" customWidth="1"/>
    <col min="16130" max="16130" width="9.140625" style="3"/>
    <col min="16131" max="16132" width="9.28515625" style="3" bestFit="1" customWidth="1"/>
    <col min="16133" max="16133" width="12.85546875" style="3" bestFit="1" customWidth="1"/>
    <col min="16134" max="16135" width="9.140625" style="3"/>
    <col min="16136" max="16137" width="9.28515625" style="3" bestFit="1" customWidth="1"/>
    <col min="16138" max="16138" width="9.140625" style="3"/>
    <col min="16139" max="16140" width="9.28515625" style="3" bestFit="1" customWidth="1"/>
    <col min="16141" max="16141" width="12.85546875" style="3" bestFit="1" customWidth="1"/>
    <col min="16142" max="16143" width="9.140625" style="3"/>
    <col min="16144" max="16145" width="9.28515625" style="3" bestFit="1" customWidth="1"/>
    <col min="16146" max="16146" width="9.140625" style="3"/>
    <col min="16147" max="16148" width="9.28515625" style="3" bestFit="1" customWidth="1"/>
    <col min="16149" max="16149" width="12.85546875" style="3" bestFit="1" customWidth="1"/>
    <col min="16150" max="16151" width="9.140625" style="3"/>
    <col min="16152" max="16153" width="9.28515625" style="3" bestFit="1" customWidth="1"/>
    <col min="16154" max="16154" width="9.140625" style="3"/>
    <col min="16155" max="16156" width="9.28515625" style="3" bestFit="1" customWidth="1"/>
    <col min="16157" max="16157" width="12.85546875" style="3" bestFit="1" customWidth="1"/>
    <col min="16158" max="16159" width="9.140625" style="3"/>
    <col min="16160" max="16161" width="9.28515625" style="3" bestFit="1" customWidth="1"/>
    <col min="16162" max="16162" width="9.140625" style="3"/>
    <col min="16163" max="16164" width="9.28515625" style="3" bestFit="1" customWidth="1"/>
    <col min="16165" max="16165" width="12.85546875" style="3" bestFit="1" customWidth="1"/>
    <col min="16166" max="16167" width="9.140625" style="3"/>
    <col min="16168" max="16169" width="9.28515625" style="3" bestFit="1" customWidth="1"/>
    <col min="16170" max="16170" width="9.140625" style="3"/>
    <col min="16171" max="16172" width="9.28515625" style="3" bestFit="1" customWidth="1"/>
    <col min="16173" max="16173" width="12.85546875" style="3" bestFit="1" customWidth="1"/>
    <col min="16174" max="16175" width="9.140625" style="3"/>
    <col min="16176" max="16177" width="9.28515625" style="3" bestFit="1" customWidth="1"/>
    <col min="16178" max="16178" width="9.140625" style="3"/>
    <col min="16179" max="16180" width="9.28515625" style="3" bestFit="1" customWidth="1"/>
    <col min="16181" max="16181" width="12.85546875" style="3" bestFit="1" customWidth="1"/>
    <col min="16182" max="16183" width="9.140625" style="3"/>
    <col min="16184" max="16185" width="9.28515625" style="3" bestFit="1" customWidth="1"/>
    <col min="16186" max="16186" width="9.140625" style="3"/>
    <col min="16187" max="16188" width="9.28515625" style="3" bestFit="1" customWidth="1"/>
    <col min="16189" max="16189" width="12.85546875" style="3" bestFit="1" customWidth="1"/>
    <col min="16190" max="16191" width="9.140625" style="3"/>
    <col min="16192" max="16193" width="9.28515625" style="3" bestFit="1" customWidth="1"/>
    <col min="16194" max="16194" width="9.140625" style="3"/>
    <col min="16195" max="16196" width="9.28515625" style="3" bestFit="1" customWidth="1"/>
    <col min="16197" max="16197" width="12.85546875" style="3" bestFit="1" customWidth="1"/>
    <col min="16198" max="16199" width="9.140625" style="3"/>
    <col min="16200" max="16201" width="9.28515625" style="3" bestFit="1" customWidth="1"/>
    <col min="16202" max="16202" width="9.140625" style="3"/>
    <col min="16203" max="16204" width="9.28515625" style="3" bestFit="1" customWidth="1"/>
    <col min="16205" max="16205" width="12.85546875" style="3" bestFit="1" customWidth="1"/>
    <col min="16206" max="16207" width="9.140625" style="3"/>
    <col min="16208" max="16209" width="9.28515625" style="3" bestFit="1" customWidth="1"/>
    <col min="16210" max="16210" width="9.140625" style="3"/>
    <col min="16211" max="16212" width="9.28515625" style="3" bestFit="1" customWidth="1"/>
    <col min="16213" max="16213" width="12.85546875" style="3" bestFit="1" customWidth="1"/>
    <col min="16214" max="16215" width="9.140625" style="3"/>
    <col min="16216" max="16217" width="9.28515625" style="3" bestFit="1" customWidth="1"/>
    <col min="16218" max="16218" width="9.140625" style="3"/>
    <col min="16219" max="16220" width="9.28515625" style="3" bestFit="1" customWidth="1"/>
    <col min="16221" max="16221" width="12.85546875" style="3" bestFit="1" customWidth="1"/>
    <col min="16222" max="16223" width="9.140625" style="3"/>
    <col min="16224" max="16225" width="9.28515625" style="3" bestFit="1" customWidth="1"/>
    <col min="16226" max="16226" width="9.140625" style="3"/>
    <col min="16227" max="16228" width="9.28515625" style="3" bestFit="1" customWidth="1"/>
    <col min="16229" max="16229" width="12.85546875" style="3" bestFit="1" customWidth="1"/>
    <col min="16230" max="16231" width="9.140625" style="3"/>
    <col min="16232" max="16233" width="9.28515625" style="3" bestFit="1" customWidth="1"/>
    <col min="16234" max="16234" width="9.140625" style="3"/>
    <col min="16235" max="16236" width="9.28515625" style="3" bestFit="1" customWidth="1"/>
    <col min="16237" max="16237" width="12.85546875" style="3" bestFit="1" customWidth="1"/>
    <col min="16238" max="16239" width="9.140625" style="3"/>
    <col min="16240" max="16241" width="9.28515625" style="3" bestFit="1" customWidth="1"/>
    <col min="16242" max="16242" width="9.140625" style="3"/>
    <col min="16243" max="16244" width="9.28515625" style="3" bestFit="1" customWidth="1"/>
    <col min="16245" max="16245" width="12.85546875" style="3" bestFit="1" customWidth="1"/>
    <col min="16246" max="16247" width="9.140625" style="3"/>
    <col min="16248" max="16249" width="9.28515625" style="3" bestFit="1" customWidth="1"/>
    <col min="16250" max="16250" width="9.140625" style="3"/>
    <col min="16251" max="16252" width="9.28515625" style="3" bestFit="1" customWidth="1"/>
    <col min="16253" max="16253" width="12.85546875" style="3" bestFit="1" customWidth="1"/>
    <col min="16254" max="16255" width="9.140625" style="3"/>
    <col min="16256" max="16257" width="9.28515625" style="3" bestFit="1" customWidth="1"/>
    <col min="16258" max="16258" width="9.140625" style="3"/>
    <col min="16259" max="16260" width="9.28515625" style="3" bestFit="1" customWidth="1"/>
    <col min="16261" max="16261" width="12.85546875" style="3" bestFit="1" customWidth="1"/>
    <col min="16262" max="16263" width="9.140625" style="3"/>
    <col min="16264" max="16265" width="9.28515625" style="3" bestFit="1" customWidth="1"/>
    <col min="16266" max="16266" width="9.140625" style="3"/>
    <col min="16267" max="16268" width="9.28515625" style="3" bestFit="1" customWidth="1"/>
    <col min="16269" max="16269" width="12.85546875" style="3" bestFit="1" customWidth="1"/>
    <col min="16270" max="16271" width="9.140625" style="3"/>
    <col min="16272" max="16273" width="9.28515625" style="3" bestFit="1" customWidth="1"/>
    <col min="16274" max="16274" width="9.140625" style="3"/>
    <col min="16275" max="16276" width="9.28515625" style="3" bestFit="1" customWidth="1"/>
    <col min="16277" max="16277" width="12.85546875" style="3" bestFit="1" customWidth="1"/>
    <col min="16278" max="16279" width="9.140625" style="3"/>
    <col min="16280" max="16281" width="9.28515625" style="3" bestFit="1" customWidth="1"/>
    <col min="16282" max="16282" width="9.140625" style="3"/>
    <col min="16283" max="16284" width="9.28515625" style="3" bestFit="1" customWidth="1"/>
    <col min="16285" max="16285" width="12.85546875" style="3" bestFit="1" customWidth="1"/>
    <col min="16286" max="16287" width="9.140625" style="3"/>
    <col min="16288" max="16289" width="9.28515625" style="3" bestFit="1" customWidth="1"/>
    <col min="16290" max="16290" width="9.140625" style="3"/>
    <col min="16291" max="16292" width="9.28515625" style="3" bestFit="1" customWidth="1"/>
    <col min="16293" max="16293" width="12.85546875" style="3" bestFit="1" customWidth="1"/>
    <col min="16294" max="16295" width="9.140625" style="3"/>
    <col min="16296" max="16297" width="9.28515625" style="3" bestFit="1" customWidth="1"/>
    <col min="16298" max="16298" width="9.140625" style="3"/>
    <col min="16299" max="16300" width="9.28515625" style="3" bestFit="1" customWidth="1"/>
    <col min="16301" max="16301" width="12.85546875" style="3" bestFit="1" customWidth="1"/>
    <col min="16302" max="16303" width="9.140625" style="3"/>
    <col min="16304" max="16305" width="9.28515625" style="3" bestFit="1" customWidth="1"/>
    <col min="16306" max="16306" width="9.140625" style="3"/>
    <col min="16307" max="16308" width="9.28515625" style="3" bestFit="1" customWidth="1"/>
    <col min="16309" max="16309" width="12.85546875" style="3" bestFit="1" customWidth="1"/>
    <col min="16310" max="16311" width="9.140625" style="3"/>
    <col min="16312" max="16313" width="9.28515625" style="3" bestFit="1" customWidth="1"/>
    <col min="16314" max="16314" width="9.140625" style="3"/>
    <col min="16315" max="16316" width="9.28515625" style="3" bestFit="1" customWidth="1"/>
    <col min="16317" max="16317" width="12.85546875" style="3" bestFit="1" customWidth="1"/>
    <col min="16318" max="16319" width="9.140625" style="3"/>
    <col min="16320" max="16321" width="9.28515625" style="3" bestFit="1" customWidth="1"/>
    <col min="16322" max="16322" width="9.140625" style="3"/>
    <col min="16323" max="16324" width="9.28515625" style="3" bestFit="1" customWidth="1"/>
    <col min="16325" max="16325" width="12.85546875" style="3" bestFit="1" customWidth="1"/>
    <col min="16326" max="16327" width="9.140625" style="3"/>
    <col min="16328" max="16329" width="9.28515625" style="3" bestFit="1" customWidth="1"/>
    <col min="16330" max="16330" width="9.140625" style="3"/>
    <col min="16331" max="16332" width="9.28515625" style="3" bestFit="1" customWidth="1"/>
    <col min="16333" max="16333" width="12.85546875" style="3" bestFit="1" customWidth="1"/>
    <col min="16334" max="16335" width="9.140625" style="3"/>
    <col min="16336" max="16337" width="9.28515625" style="3" bestFit="1" customWidth="1"/>
    <col min="16338" max="16338" width="9.140625" style="3"/>
    <col min="16339" max="16340" width="9.28515625" style="3" bestFit="1" customWidth="1"/>
    <col min="16341" max="16341" width="12.85546875" style="3" bestFit="1" customWidth="1"/>
    <col min="16342" max="16384" width="12.85546875" style="3" customWidth="1"/>
  </cols>
  <sheetData>
    <row r="1" spans="1:10" ht="15.75" x14ac:dyDescent="0.25">
      <c r="A1" s="1" t="s">
        <v>416</v>
      </c>
      <c r="D1" s="369"/>
      <c r="E1" s="369"/>
      <c r="F1" s="369"/>
      <c r="G1" s="369"/>
      <c r="H1" s="1020" t="s">
        <v>558</v>
      </c>
      <c r="I1" s="690"/>
      <c r="J1" s="690"/>
    </row>
    <row r="2" spans="1:10" ht="18.75" customHeight="1" x14ac:dyDescent="0.2">
      <c r="D2" s="369"/>
      <c r="E2" s="369"/>
      <c r="F2" s="369"/>
      <c r="G2" s="369"/>
      <c r="H2" s="1021" t="s">
        <v>513</v>
      </c>
      <c r="I2" s="691"/>
      <c r="J2" s="691"/>
    </row>
    <row r="3" spans="1:10" ht="18.75" customHeight="1" x14ac:dyDescent="0.2">
      <c r="D3" s="369"/>
      <c r="E3" s="369"/>
      <c r="F3" s="369"/>
      <c r="G3" s="369"/>
      <c r="H3" s="1021" t="s">
        <v>514</v>
      </c>
      <c r="I3" s="691"/>
      <c r="J3" s="691"/>
    </row>
    <row r="4" spans="1:10" ht="18.75" customHeight="1" x14ac:dyDescent="0.2">
      <c r="A4" s="4"/>
      <c r="B4" s="4"/>
      <c r="C4" s="195"/>
      <c r="D4" s="195"/>
      <c r="H4" s="1021" t="s">
        <v>559</v>
      </c>
      <c r="I4" s="691"/>
      <c r="J4" s="691"/>
    </row>
    <row r="5" spans="1:10" ht="18.75" customHeight="1" x14ac:dyDescent="0.2">
      <c r="D5" s="195"/>
      <c r="E5" s="195"/>
      <c r="F5" s="195"/>
      <c r="G5" s="195"/>
      <c r="H5" s="691"/>
      <c r="I5" s="691"/>
      <c r="J5" s="691"/>
    </row>
    <row r="6" spans="1:10" ht="26.25" customHeight="1" x14ac:dyDescent="0.3">
      <c r="A6" s="1390" t="s">
        <v>0</v>
      </c>
      <c r="B6" s="1390"/>
      <c r="C6" s="1390"/>
      <c r="D6" s="1390"/>
      <c r="E6" s="1390"/>
      <c r="F6" s="1390"/>
      <c r="G6" s="1390"/>
      <c r="H6" s="1390"/>
      <c r="I6" s="1390"/>
      <c r="J6" s="1390"/>
    </row>
    <row r="7" spans="1:10" ht="63" customHeight="1" x14ac:dyDescent="0.3">
      <c r="A7" s="1391" t="s">
        <v>432</v>
      </c>
      <c r="B7" s="1391"/>
      <c r="C7" s="1391"/>
      <c r="D7" s="1391"/>
      <c r="E7" s="1391"/>
      <c r="F7" s="1391"/>
      <c r="G7" s="1391"/>
      <c r="H7" s="1391"/>
      <c r="I7" s="1391"/>
      <c r="J7" s="1391"/>
    </row>
    <row r="8" spans="1:10" ht="27" customHeight="1" thickBot="1" x14ac:dyDescent="0.25">
      <c r="H8" s="582"/>
      <c r="I8" s="582"/>
      <c r="J8" s="582"/>
    </row>
    <row r="9" spans="1:10" ht="24.75" customHeight="1" thickBot="1" x14ac:dyDescent="0.25">
      <c r="A9" s="5" t="s">
        <v>1</v>
      </c>
      <c r="B9" s="6" t="s">
        <v>2</v>
      </c>
      <c r="C9" s="6" t="s">
        <v>3</v>
      </c>
      <c r="D9" s="6" t="s">
        <v>4</v>
      </c>
      <c r="E9" s="6" t="s">
        <v>5</v>
      </c>
      <c r="F9" s="6" t="s">
        <v>6</v>
      </c>
      <c r="G9" s="6" t="s">
        <v>7</v>
      </c>
      <c r="H9" s="584" t="s">
        <v>423</v>
      </c>
      <c r="I9" s="584" t="s">
        <v>424</v>
      </c>
      <c r="J9" s="1027" t="s">
        <v>429</v>
      </c>
    </row>
    <row r="10" spans="1:10" ht="13.5" thickBot="1" x14ac:dyDescent="0.25">
      <c r="A10" s="333">
        <v>1</v>
      </c>
      <c r="B10" s="334">
        <v>2</v>
      </c>
      <c r="C10" s="334">
        <v>3</v>
      </c>
      <c r="D10" s="334">
        <v>4</v>
      </c>
      <c r="E10" s="334">
        <v>5</v>
      </c>
      <c r="F10" s="334">
        <v>6</v>
      </c>
      <c r="G10" s="334">
        <v>7</v>
      </c>
      <c r="H10" s="357">
        <v>8</v>
      </c>
      <c r="I10" s="357">
        <v>9</v>
      </c>
      <c r="J10" s="1028">
        <v>10</v>
      </c>
    </row>
    <row r="11" spans="1:10" s="1" customFormat="1" ht="18.75" x14ac:dyDescent="0.3">
      <c r="A11" s="1417" t="s">
        <v>433</v>
      </c>
      <c r="B11" s="1418"/>
      <c r="C11" s="1418"/>
      <c r="D11" s="1418"/>
      <c r="E11" s="1418"/>
      <c r="F11" s="1418"/>
      <c r="G11" s="1418"/>
      <c r="H11" s="1232">
        <f>H12+H14</f>
        <v>1378875.00239</v>
      </c>
      <c r="I11" s="548">
        <f t="shared" ref="I11:J11" si="0">I12+I14</f>
        <v>741056.73138999997</v>
      </c>
      <c r="J11" s="1029">
        <f t="shared" si="0"/>
        <v>873359.90538999997</v>
      </c>
    </row>
    <row r="12" spans="1:10" ht="15.75" x14ac:dyDescent="0.25">
      <c r="A12" s="461" t="s">
        <v>9</v>
      </c>
      <c r="B12" s="1444" t="s">
        <v>10</v>
      </c>
      <c r="C12" s="1444"/>
      <c r="D12" s="1444"/>
      <c r="E12" s="1444"/>
      <c r="F12" s="1444"/>
      <c r="G12" s="1444"/>
      <c r="H12" s="1233">
        <v>155344.50489000001</v>
      </c>
      <c r="I12" s="559">
        <v>155344.50489000001</v>
      </c>
      <c r="J12" s="1030">
        <v>155344.50489000001</v>
      </c>
    </row>
    <row r="13" spans="1:10" ht="15.75" x14ac:dyDescent="0.25">
      <c r="A13" s="378"/>
      <c r="B13" s="1445"/>
      <c r="C13" s="1445"/>
      <c r="D13" s="1445"/>
      <c r="E13" s="1445"/>
      <c r="F13" s="1445"/>
      <c r="G13" s="1445"/>
      <c r="H13" s="1234"/>
      <c r="I13" s="560"/>
      <c r="J13" s="1031"/>
    </row>
    <row r="14" spans="1:10" ht="15.75" x14ac:dyDescent="0.25">
      <c r="A14" s="7" t="s">
        <v>11</v>
      </c>
      <c r="B14" s="1456" t="s">
        <v>12</v>
      </c>
      <c r="C14" s="1456"/>
      <c r="D14" s="1456"/>
      <c r="E14" s="1456"/>
      <c r="F14" s="1456"/>
      <c r="G14" s="1456"/>
      <c r="H14" s="1235">
        <f>SUM(H15:H19)</f>
        <v>1223530.4975000001</v>
      </c>
      <c r="I14" s="561">
        <f t="shared" ref="I14:J14" si="1">SUM(I15:I19)</f>
        <v>585712.22649999999</v>
      </c>
      <c r="J14" s="1032">
        <f t="shared" si="1"/>
        <v>718015.40049999999</v>
      </c>
    </row>
    <row r="15" spans="1:10" ht="15.75" x14ac:dyDescent="0.25">
      <c r="A15" s="8" t="s">
        <v>13</v>
      </c>
      <c r="B15" s="1457" t="s">
        <v>195</v>
      </c>
      <c r="C15" s="1457"/>
      <c r="D15" s="1457"/>
      <c r="E15" s="1457"/>
      <c r="F15" s="1457"/>
      <c r="G15" s="1457"/>
      <c r="H15" s="1234">
        <f>H78</f>
        <v>223776</v>
      </c>
      <c r="I15" s="560">
        <f t="shared" ref="I15:J15" si="2">I78</f>
        <v>154420</v>
      </c>
      <c r="J15" s="1031">
        <f t="shared" si="2"/>
        <v>154420</v>
      </c>
    </row>
    <row r="16" spans="1:10" ht="15.75" x14ac:dyDescent="0.25">
      <c r="A16" s="8" t="s">
        <v>14</v>
      </c>
      <c r="B16" s="1457" t="s">
        <v>192</v>
      </c>
      <c r="C16" s="1457"/>
      <c r="D16" s="1457"/>
      <c r="E16" s="1457"/>
      <c r="F16" s="1457"/>
      <c r="G16" s="1457"/>
      <c r="H16" s="1234">
        <f>H954</f>
        <v>179377.63449999999</v>
      </c>
      <c r="I16" s="560">
        <f t="shared" ref="I16:J16" si="3">I954</f>
        <v>40542.220500000003</v>
      </c>
      <c r="J16" s="1031">
        <f t="shared" si="3"/>
        <v>42184.851500000004</v>
      </c>
    </row>
    <row r="17" spans="1:10" s="1" customFormat="1" ht="15.75" x14ac:dyDescent="0.25">
      <c r="A17" s="8" t="s">
        <v>15</v>
      </c>
      <c r="B17" s="1458" t="s">
        <v>193</v>
      </c>
      <c r="C17" s="1458"/>
      <c r="D17" s="1458"/>
      <c r="E17" s="1458"/>
      <c r="F17" s="1458"/>
      <c r="G17" s="1458"/>
      <c r="H17" s="1236">
        <f>H1056</f>
        <v>820376.86300000013</v>
      </c>
      <c r="I17" s="562">
        <f t="shared" ref="I17:J17" si="4">I1056</f>
        <v>390750.00599999999</v>
      </c>
      <c r="J17" s="1033">
        <f t="shared" si="4"/>
        <v>521410.54900000006</v>
      </c>
    </row>
    <row r="18" spans="1:10" s="1" customFormat="1" ht="15.75" x14ac:dyDescent="0.25">
      <c r="A18" s="8" t="s">
        <v>402</v>
      </c>
      <c r="B18" s="1458" t="s">
        <v>401</v>
      </c>
      <c r="C18" s="1458"/>
      <c r="D18" s="1458"/>
      <c r="E18" s="1458"/>
      <c r="F18" s="1458"/>
      <c r="G18" s="1458"/>
      <c r="H18" s="1236">
        <f>H1406</f>
        <v>0</v>
      </c>
      <c r="I18" s="562">
        <f t="shared" ref="I18:J18" si="5">I1406</f>
        <v>0</v>
      </c>
      <c r="J18" s="1033">
        <f t="shared" si="5"/>
        <v>0</v>
      </c>
    </row>
    <row r="19" spans="1:10" s="124" customFormat="1" ht="63.75" thickBot="1" x14ac:dyDescent="0.3">
      <c r="A19" s="460" t="s">
        <v>283</v>
      </c>
      <c r="B19" s="1451" t="s">
        <v>284</v>
      </c>
      <c r="C19" s="1452"/>
      <c r="D19" s="1452"/>
      <c r="E19" s="1452"/>
      <c r="F19" s="1452"/>
      <c r="G19" s="1453"/>
      <c r="H19" s="1237">
        <f>H79</f>
        <v>0</v>
      </c>
      <c r="I19" s="585">
        <f t="shared" ref="I19:J19" si="6">I79</f>
        <v>0</v>
      </c>
      <c r="J19" s="1034">
        <f t="shared" si="6"/>
        <v>0</v>
      </c>
    </row>
    <row r="20" spans="1:10" s="1" customFormat="1" thickBot="1" x14ac:dyDescent="0.25">
      <c r="A20" s="1404"/>
      <c r="B20" s="1405"/>
      <c r="C20" s="1405"/>
      <c r="D20" s="1405"/>
      <c r="E20" s="1405"/>
      <c r="F20" s="1405"/>
      <c r="G20" s="1405"/>
      <c r="H20" s="1405"/>
      <c r="I20" s="1405"/>
      <c r="J20" s="1406"/>
    </row>
    <row r="21" spans="1:10" s="1" customFormat="1" ht="19.5" thickBot="1" x14ac:dyDescent="0.35">
      <c r="A21" s="1410" t="s">
        <v>428</v>
      </c>
      <c r="B21" s="1411"/>
      <c r="C21" s="1411"/>
      <c r="D21" s="1411"/>
      <c r="E21" s="1411"/>
      <c r="F21" s="1411"/>
      <c r="G21" s="1412"/>
      <c r="H21" s="1238">
        <f>SUM(H22:H69)</f>
        <v>1377640.0023900003</v>
      </c>
      <c r="I21" s="549">
        <f t="shared" ref="I21:J21" si="7">SUM(I22:I69)</f>
        <v>739821.73138999986</v>
      </c>
      <c r="J21" s="1035">
        <f t="shared" si="7"/>
        <v>870889.9053900002</v>
      </c>
    </row>
    <row r="22" spans="1:10" s="1" customFormat="1" ht="16.5" customHeight="1" x14ac:dyDescent="0.25">
      <c r="A22" s="1446" t="s">
        <v>16</v>
      </c>
      <c r="B22" s="1447"/>
      <c r="C22" s="1447"/>
      <c r="D22" s="1447"/>
      <c r="E22" s="1447"/>
      <c r="F22" s="1447"/>
      <c r="G22" s="1447"/>
      <c r="H22" s="1239">
        <f>H84+H143+H1076+H1421+H1026+H1436+H1411</f>
        <v>337920.05872999999</v>
      </c>
      <c r="I22" s="551">
        <f>I84+I143+I1076+I1421+I1026+I1436+I1411</f>
        <v>146401.32199999999</v>
      </c>
      <c r="J22" s="1036">
        <f>J84+J143+J1076+J1421+J1026+J1436+J1411</f>
        <v>148114.853</v>
      </c>
    </row>
    <row r="23" spans="1:10" s="1" customFormat="1" ht="15.75" customHeight="1" x14ac:dyDescent="0.25">
      <c r="A23" s="1448" t="s">
        <v>17</v>
      </c>
      <c r="B23" s="1449"/>
      <c r="C23" s="1449"/>
      <c r="D23" s="1449"/>
      <c r="E23" s="1449"/>
      <c r="F23" s="1449"/>
      <c r="G23" s="1450"/>
      <c r="H23" s="1240">
        <f>H127</f>
        <v>2157.33</v>
      </c>
      <c r="I23" s="552">
        <f t="shared" ref="I23:J23" si="8">I127</f>
        <v>1327.3630000000001</v>
      </c>
      <c r="J23" s="1037">
        <f t="shared" si="8"/>
        <v>1327.3630000000001</v>
      </c>
    </row>
    <row r="24" spans="1:10" s="1" customFormat="1" ht="15.75" customHeight="1" x14ac:dyDescent="0.25">
      <c r="A24" s="1448" t="s">
        <v>18</v>
      </c>
      <c r="B24" s="1449"/>
      <c r="C24" s="1449"/>
      <c r="D24" s="1449"/>
      <c r="E24" s="1449"/>
      <c r="F24" s="1449"/>
      <c r="G24" s="1450"/>
      <c r="H24" s="1240">
        <f>H112</f>
        <v>4163.0049999999992</v>
      </c>
      <c r="I24" s="552">
        <f t="shared" ref="I24:J24" si="9">I112</f>
        <v>2973.0390000000002</v>
      </c>
      <c r="J24" s="1037">
        <f t="shared" si="9"/>
        <v>2973.0390000000002</v>
      </c>
    </row>
    <row r="25" spans="1:10" s="1" customFormat="1" ht="15.75" customHeight="1" x14ac:dyDescent="0.25">
      <c r="A25" s="1468" t="s">
        <v>143</v>
      </c>
      <c r="B25" s="1469"/>
      <c r="C25" s="1469"/>
      <c r="D25" s="1469"/>
      <c r="E25" s="1469"/>
      <c r="F25" s="1469"/>
      <c r="G25" s="1469"/>
      <c r="H25" s="1241">
        <f>H134</f>
        <v>6845.3470000000007</v>
      </c>
      <c r="I25" s="553">
        <f t="shared" ref="I25:J25" si="10">I134</f>
        <v>5273.7070000000003</v>
      </c>
      <c r="J25" s="1038">
        <f t="shared" si="10"/>
        <v>5273.7070000000003</v>
      </c>
    </row>
    <row r="26" spans="1:10" s="1" customFormat="1" ht="15.75" customHeight="1" x14ac:dyDescent="0.25">
      <c r="A26" s="1454" t="s">
        <v>278</v>
      </c>
      <c r="B26" s="1455"/>
      <c r="C26" s="1455"/>
      <c r="D26" s="1455"/>
      <c r="E26" s="1455"/>
      <c r="F26" s="1455"/>
      <c r="G26" s="1455"/>
      <c r="H26" s="1241">
        <f>H263</f>
        <v>2261.9480000000003</v>
      </c>
      <c r="I26" s="553">
        <f t="shared" ref="I26:J26" si="11">I263</f>
        <v>2232.4480000000003</v>
      </c>
      <c r="J26" s="1038">
        <f t="shared" si="11"/>
        <v>2232.4480000000003</v>
      </c>
    </row>
    <row r="27" spans="1:10" s="1" customFormat="1" ht="17.25" customHeight="1" x14ac:dyDescent="0.25">
      <c r="A27" s="1454" t="s">
        <v>279</v>
      </c>
      <c r="B27" s="1455"/>
      <c r="C27" s="1455"/>
      <c r="D27" s="1455"/>
      <c r="E27" s="1455"/>
      <c r="F27" s="1455"/>
      <c r="G27" s="1455"/>
      <c r="H27" s="1241">
        <f>H270</f>
        <v>10349.606</v>
      </c>
      <c r="I27" s="553">
        <f t="shared" ref="I27:J27" si="12">I270</f>
        <v>6883.3280000000004</v>
      </c>
      <c r="J27" s="1038">
        <f t="shared" si="12"/>
        <v>6883.3280000000004</v>
      </c>
    </row>
    <row r="28" spans="1:10" s="1" customFormat="1" ht="17.25" customHeight="1" x14ac:dyDescent="0.25">
      <c r="A28" s="1454" t="s">
        <v>280</v>
      </c>
      <c r="B28" s="1455"/>
      <c r="C28" s="1455"/>
      <c r="D28" s="1455"/>
      <c r="E28" s="1455"/>
      <c r="F28" s="1455"/>
      <c r="G28" s="1455"/>
      <c r="H28" s="1241">
        <f>H282</f>
        <v>6649.3429999999998</v>
      </c>
      <c r="I28" s="553">
        <f t="shared" ref="I28:J28" si="13">I282</f>
        <v>6437.8429999999998</v>
      </c>
      <c r="J28" s="1038">
        <f t="shared" si="13"/>
        <v>6437.8429999999998</v>
      </c>
    </row>
    <row r="29" spans="1:10" s="1" customFormat="1" ht="15.75" customHeight="1" x14ac:dyDescent="0.25">
      <c r="A29" s="1454" t="s">
        <v>511</v>
      </c>
      <c r="B29" s="1455"/>
      <c r="C29" s="1455"/>
      <c r="D29" s="1455"/>
      <c r="E29" s="1455"/>
      <c r="F29" s="1455"/>
      <c r="G29" s="1455"/>
      <c r="H29" s="1241">
        <f>H901+H1023</f>
        <v>9270.0062999999991</v>
      </c>
      <c r="I29" s="553">
        <f>I901+I1023</f>
        <v>8844.5762999999988</v>
      </c>
      <c r="J29" s="1038">
        <f>J901+J1023</f>
        <v>8844.5762999999988</v>
      </c>
    </row>
    <row r="30" spans="1:10" s="1" customFormat="1" ht="15.75" x14ac:dyDescent="0.25">
      <c r="A30" s="1419" t="s">
        <v>161</v>
      </c>
      <c r="B30" s="1420"/>
      <c r="C30" s="1420"/>
      <c r="D30" s="1420"/>
      <c r="E30" s="1420"/>
      <c r="F30" s="1420"/>
      <c r="G30" s="1420"/>
      <c r="H30" s="1241">
        <f>H297+H1113</f>
        <v>26783.306859999997</v>
      </c>
      <c r="I30" s="553">
        <f>I297+I1113</f>
        <v>14210.380999999999</v>
      </c>
      <c r="J30" s="1038">
        <f>J297+J1113</f>
        <v>17532.002999999997</v>
      </c>
    </row>
    <row r="31" spans="1:10" s="1" customFormat="1" ht="15.75" x14ac:dyDescent="0.25">
      <c r="A31" s="1419" t="s">
        <v>162</v>
      </c>
      <c r="B31" s="1420"/>
      <c r="C31" s="1420"/>
      <c r="D31" s="1420"/>
      <c r="E31" s="1420"/>
      <c r="F31" s="1420"/>
      <c r="G31" s="1420"/>
      <c r="H31" s="1241">
        <f>H317+H1118</f>
        <v>33741.669699999999</v>
      </c>
      <c r="I31" s="553">
        <f>I317+I1118</f>
        <v>17846.024000000001</v>
      </c>
      <c r="J31" s="1038">
        <f>J317+J1118</f>
        <v>21893.082999999999</v>
      </c>
    </row>
    <row r="32" spans="1:10" s="1" customFormat="1" ht="15.75" x14ac:dyDescent="0.25">
      <c r="A32" s="1419" t="s">
        <v>163</v>
      </c>
      <c r="B32" s="1420"/>
      <c r="C32" s="1420"/>
      <c r="D32" s="1420"/>
      <c r="E32" s="1420"/>
      <c r="F32" s="1420"/>
      <c r="G32" s="1420"/>
      <c r="H32" s="1241">
        <f>H333+H1123</f>
        <v>18789.141</v>
      </c>
      <c r="I32" s="553">
        <f>I333+I1123</f>
        <v>9900.4789999999994</v>
      </c>
      <c r="J32" s="1038">
        <f>J333+J1123</f>
        <v>12216.132</v>
      </c>
    </row>
    <row r="33" spans="1:10" s="1" customFormat="1" ht="15.75" x14ac:dyDescent="0.25">
      <c r="A33" s="1419" t="s">
        <v>164</v>
      </c>
      <c r="B33" s="1420"/>
      <c r="C33" s="1420"/>
      <c r="D33" s="1420"/>
      <c r="E33" s="1420"/>
      <c r="F33" s="1420"/>
      <c r="G33" s="1420"/>
      <c r="H33" s="1241">
        <f>H349+H1127</f>
        <v>24489.769</v>
      </c>
      <c r="I33" s="553">
        <f>I349+I1127</f>
        <v>13343.995999999999</v>
      </c>
      <c r="J33" s="1038">
        <f>J349+J1127</f>
        <v>16120.714999999998</v>
      </c>
    </row>
    <row r="34" spans="1:10" s="1" customFormat="1" ht="15.75" x14ac:dyDescent="0.25">
      <c r="A34" s="1419" t="s">
        <v>165</v>
      </c>
      <c r="B34" s="1420"/>
      <c r="C34" s="1420"/>
      <c r="D34" s="1420"/>
      <c r="E34" s="1420"/>
      <c r="F34" s="1420"/>
      <c r="G34" s="1420"/>
      <c r="H34" s="1241">
        <f>H366+H1131</f>
        <v>23707.521000000001</v>
      </c>
      <c r="I34" s="553">
        <f>I366+I1131</f>
        <v>12547.957999999999</v>
      </c>
      <c r="J34" s="1038">
        <f>J366+J1131</f>
        <v>15031.585000000001</v>
      </c>
    </row>
    <row r="35" spans="1:10" s="1" customFormat="1" ht="15.75" x14ac:dyDescent="0.25">
      <c r="A35" s="1419" t="s">
        <v>166</v>
      </c>
      <c r="B35" s="1420"/>
      <c r="C35" s="1420"/>
      <c r="D35" s="1420"/>
      <c r="E35" s="1420"/>
      <c r="F35" s="1420"/>
      <c r="G35" s="1420"/>
      <c r="H35" s="1241">
        <f>H383+H1135</f>
        <v>13260.601999999999</v>
      </c>
      <c r="I35" s="553">
        <f>I383+I1135</f>
        <v>7253.5069999999996</v>
      </c>
      <c r="J35" s="1038">
        <f>J383+J1135</f>
        <v>8594.5679999999993</v>
      </c>
    </row>
    <row r="36" spans="1:10" s="1" customFormat="1" ht="15.75" x14ac:dyDescent="0.25">
      <c r="A36" s="1419" t="s">
        <v>167</v>
      </c>
      <c r="B36" s="1420"/>
      <c r="C36" s="1420"/>
      <c r="D36" s="1420"/>
      <c r="E36" s="1420"/>
      <c r="F36" s="1420"/>
      <c r="G36" s="1420"/>
      <c r="H36" s="1241">
        <f>H399+H1139</f>
        <v>8574.0990000000002</v>
      </c>
      <c r="I36" s="553">
        <f>I399+I1139</f>
        <v>4878.6920000000009</v>
      </c>
      <c r="J36" s="1038">
        <f>J399+J1139</f>
        <v>5797.1790000000001</v>
      </c>
    </row>
    <row r="37" spans="1:10" s="1" customFormat="1" ht="15.75" x14ac:dyDescent="0.25">
      <c r="A37" s="1419" t="s">
        <v>168</v>
      </c>
      <c r="B37" s="1420"/>
      <c r="C37" s="1420"/>
      <c r="D37" s="1420"/>
      <c r="E37" s="1420"/>
      <c r="F37" s="1420"/>
      <c r="G37" s="1420"/>
      <c r="H37" s="1241">
        <f>H414+H1143</f>
        <v>27282.488799999999</v>
      </c>
      <c r="I37" s="553">
        <f>I414+I1143</f>
        <v>14425.543000000001</v>
      </c>
      <c r="J37" s="1038">
        <f>J414+J1143</f>
        <v>17328.101000000002</v>
      </c>
    </row>
    <row r="38" spans="1:10" s="1" customFormat="1" ht="15.75" x14ac:dyDescent="0.25">
      <c r="A38" s="1419" t="s">
        <v>169</v>
      </c>
      <c r="B38" s="1420"/>
      <c r="C38" s="1420"/>
      <c r="D38" s="1420"/>
      <c r="E38" s="1420"/>
      <c r="F38" s="1420"/>
      <c r="G38" s="1420"/>
      <c r="H38" s="1241">
        <f>H432+H1148</f>
        <v>34459.652000000002</v>
      </c>
      <c r="I38" s="553">
        <f>I432+I1148</f>
        <v>22015.353999999999</v>
      </c>
      <c r="J38" s="1038">
        <f>J432+J1148</f>
        <v>27013.783000000003</v>
      </c>
    </row>
    <row r="39" spans="1:10" s="1" customFormat="1" ht="15.75" x14ac:dyDescent="0.25">
      <c r="A39" s="1419" t="s">
        <v>170</v>
      </c>
      <c r="B39" s="1420"/>
      <c r="C39" s="1420"/>
      <c r="D39" s="1420"/>
      <c r="E39" s="1420"/>
      <c r="F39" s="1420"/>
      <c r="G39" s="1420"/>
      <c r="H39" s="1241">
        <f>H444+H1153</f>
        <v>10697.888999999999</v>
      </c>
      <c r="I39" s="553">
        <f>I444+I1153</f>
        <v>6069.5739999999996</v>
      </c>
      <c r="J39" s="1038">
        <f>J444+J1153</f>
        <v>7183.5230000000001</v>
      </c>
    </row>
    <row r="40" spans="1:10" s="1" customFormat="1" ht="15.75" x14ac:dyDescent="0.25">
      <c r="A40" s="1419" t="s">
        <v>171</v>
      </c>
      <c r="B40" s="1420"/>
      <c r="C40" s="1420"/>
      <c r="D40" s="1420"/>
      <c r="E40" s="1420"/>
      <c r="F40" s="1420"/>
      <c r="G40" s="1420"/>
      <c r="H40" s="1241">
        <f>H459+H1157</f>
        <v>13363.804999999998</v>
      </c>
      <c r="I40" s="553">
        <f>I459+I1157</f>
        <v>7242.7469999999994</v>
      </c>
      <c r="J40" s="1038">
        <f>J459+J1157</f>
        <v>8838.0220000000008</v>
      </c>
    </row>
    <row r="41" spans="1:10" s="1" customFormat="1" ht="15.75" x14ac:dyDescent="0.25">
      <c r="A41" s="1419" t="s">
        <v>172</v>
      </c>
      <c r="B41" s="1420"/>
      <c r="C41" s="1420"/>
      <c r="D41" s="1420"/>
      <c r="E41" s="1420"/>
      <c r="F41" s="1420"/>
      <c r="G41" s="1420"/>
      <c r="H41" s="1241">
        <f>H477+H1161</f>
        <v>8031.357</v>
      </c>
      <c r="I41" s="553">
        <f>I477+I1161</f>
        <v>4785.9529999999995</v>
      </c>
      <c r="J41" s="1038">
        <f>J477+J1161</f>
        <v>5657.384</v>
      </c>
    </row>
    <row r="42" spans="1:10" s="1" customFormat="1" ht="15.75" x14ac:dyDescent="0.25">
      <c r="A42" s="1419" t="s">
        <v>173</v>
      </c>
      <c r="B42" s="1420"/>
      <c r="C42" s="1420"/>
      <c r="D42" s="1420"/>
      <c r="E42" s="1420"/>
      <c r="F42" s="1420"/>
      <c r="G42" s="1420"/>
      <c r="H42" s="1241">
        <f>H494+H1165</f>
        <v>12819.923999999999</v>
      </c>
      <c r="I42" s="553">
        <f>I494+I1165</f>
        <v>7107.8169999999991</v>
      </c>
      <c r="J42" s="1038">
        <f>J494+J1165</f>
        <v>8459.780999999999</v>
      </c>
    </row>
    <row r="43" spans="1:10" s="1" customFormat="1" ht="15.75" x14ac:dyDescent="0.25">
      <c r="A43" s="1419" t="s">
        <v>326</v>
      </c>
      <c r="B43" s="1420"/>
      <c r="C43" s="1420"/>
      <c r="D43" s="1420"/>
      <c r="E43" s="1420"/>
      <c r="F43" s="1420"/>
      <c r="G43" s="1420"/>
      <c r="H43" s="1241">
        <f>H511+H1169</f>
        <v>23455.487999999998</v>
      </c>
      <c r="I43" s="553">
        <f>I511+I1169</f>
        <v>12554.617</v>
      </c>
      <c r="J43" s="1038">
        <f>J511+J1169</f>
        <v>15169.782999999999</v>
      </c>
    </row>
    <row r="44" spans="1:10" s="1" customFormat="1" ht="15.75" x14ac:dyDescent="0.25">
      <c r="A44" s="1419" t="s">
        <v>327</v>
      </c>
      <c r="B44" s="1420"/>
      <c r="C44" s="1420"/>
      <c r="D44" s="1420"/>
      <c r="E44" s="1420"/>
      <c r="F44" s="1420"/>
      <c r="G44" s="1420"/>
      <c r="H44" s="1241">
        <f>H1192+H525+H977</f>
        <v>45069.411999999997</v>
      </c>
      <c r="I44" s="553">
        <f>I1192+I525+I977</f>
        <v>21118.856</v>
      </c>
      <c r="J44" s="1038">
        <f>J1192+J525+J977</f>
        <v>28675.94</v>
      </c>
    </row>
    <row r="45" spans="1:10" s="1" customFormat="1" ht="15.75" x14ac:dyDescent="0.25">
      <c r="A45" s="1419" t="s">
        <v>328</v>
      </c>
      <c r="B45" s="1420"/>
      <c r="C45" s="1420"/>
      <c r="D45" s="1420"/>
      <c r="E45" s="1420"/>
      <c r="F45" s="1420"/>
      <c r="G45" s="1420"/>
      <c r="H45" s="1241">
        <f>H1212+H541+H979</f>
        <v>44047.44</v>
      </c>
      <c r="I45" s="553">
        <f>I1212+I541+I979</f>
        <v>21432.621999999999</v>
      </c>
      <c r="J45" s="1038">
        <f>J1212+J541+J979</f>
        <v>28526.304</v>
      </c>
    </row>
    <row r="46" spans="1:10" s="1" customFormat="1" ht="15.75" x14ac:dyDescent="0.25">
      <c r="A46" s="1419" t="s">
        <v>329</v>
      </c>
      <c r="B46" s="1420"/>
      <c r="C46" s="1420"/>
      <c r="D46" s="1420"/>
      <c r="E46" s="1420"/>
      <c r="F46" s="1420"/>
      <c r="G46" s="1420"/>
      <c r="H46" s="1241">
        <f>H1232+H554+H981</f>
        <v>54012.769</v>
      </c>
      <c r="I46" s="553">
        <f>I1232+I554+I981</f>
        <v>25259.377</v>
      </c>
      <c r="J46" s="1038">
        <f>J1232+J554+J981</f>
        <v>34195.907999999996</v>
      </c>
    </row>
    <row r="47" spans="1:10" s="1" customFormat="1" ht="15.75" x14ac:dyDescent="0.25">
      <c r="A47" s="1419" t="s">
        <v>330</v>
      </c>
      <c r="B47" s="1420"/>
      <c r="C47" s="1420"/>
      <c r="D47" s="1420"/>
      <c r="E47" s="1420"/>
      <c r="F47" s="1420"/>
      <c r="G47" s="1420"/>
      <c r="H47" s="1241">
        <f>H1252+H573+H983</f>
        <v>36851.121999999996</v>
      </c>
      <c r="I47" s="553">
        <f>I1252+I573+I983</f>
        <v>17269.510999999999</v>
      </c>
      <c r="J47" s="1038">
        <f>J1252+J573+J983</f>
        <v>23237.485000000001</v>
      </c>
    </row>
    <row r="48" spans="1:10" s="1" customFormat="1" ht="15.75" x14ac:dyDescent="0.25">
      <c r="A48" s="1419" t="s">
        <v>331</v>
      </c>
      <c r="B48" s="1420"/>
      <c r="C48" s="1420"/>
      <c r="D48" s="1420"/>
      <c r="E48" s="1420"/>
      <c r="F48" s="1420"/>
      <c r="G48" s="1420"/>
      <c r="H48" s="1241">
        <f>H1264+H592+H985+H1017</f>
        <v>32259.288</v>
      </c>
      <c r="I48" s="553">
        <f>I1264+I592+I985+I1017</f>
        <v>14578.914000000001</v>
      </c>
      <c r="J48" s="1038">
        <f>J1264+J592+J985+J1017</f>
        <v>19959.146000000001</v>
      </c>
    </row>
    <row r="49" spans="1:10" s="1" customFormat="1" ht="15.75" x14ac:dyDescent="0.25">
      <c r="A49" s="1419" t="s">
        <v>332</v>
      </c>
      <c r="B49" s="1420"/>
      <c r="C49" s="1420"/>
      <c r="D49" s="1420"/>
      <c r="E49" s="1420"/>
      <c r="F49" s="1420"/>
      <c r="G49" s="1420"/>
      <c r="H49" s="1241">
        <f>H1276+H613+H987</f>
        <v>50482.645000000004</v>
      </c>
      <c r="I49" s="553">
        <f>I1276+I613+I987</f>
        <v>23573.83</v>
      </c>
      <c r="J49" s="1038">
        <f>J1276+J613+J987</f>
        <v>31777.764000000003</v>
      </c>
    </row>
    <row r="50" spans="1:10" s="1" customFormat="1" ht="15.75" x14ac:dyDescent="0.25">
      <c r="A50" s="1419" t="s">
        <v>333</v>
      </c>
      <c r="B50" s="1420"/>
      <c r="C50" s="1420"/>
      <c r="D50" s="1420"/>
      <c r="E50" s="1420"/>
      <c r="F50" s="1420"/>
      <c r="G50" s="1420"/>
      <c r="H50" s="1241">
        <f>H1288+H634+H989+H1432+H1010</f>
        <v>57073.957000000002</v>
      </c>
      <c r="I50" s="553">
        <f>I1288+I634+I989+I1432+I1010</f>
        <v>26780.486999999997</v>
      </c>
      <c r="J50" s="1038">
        <f>J1288+J634+J989+J1432+J1010</f>
        <v>36193.353999999999</v>
      </c>
    </row>
    <row r="51" spans="1:10" s="1" customFormat="1" ht="15.75" x14ac:dyDescent="0.25">
      <c r="A51" s="1419" t="s">
        <v>334</v>
      </c>
      <c r="B51" s="1420"/>
      <c r="C51" s="1420"/>
      <c r="D51" s="1420"/>
      <c r="E51" s="1420"/>
      <c r="F51" s="1420"/>
      <c r="G51" s="1420"/>
      <c r="H51" s="1241">
        <f>H1300+H651+H991</f>
        <v>25979.632000000001</v>
      </c>
      <c r="I51" s="553">
        <f>I1300+I651+I991</f>
        <v>11395.345000000001</v>
      </c>
      <c r="J51" s="1038">
        <f>J1300+J651+J991</f>
        <v>15905.095999999998</v>
      </c>
    </row>
    <row r="52" spans="1:10" s="1" customFormat="1" ht="15.75" x14ac:dyDescent="0.25">
      <c r="A52" s="1419" t="s">
        <v>335</v>
      </c>
      <c r="B52" s="1420"/>
      <c r="C52" s="1420"/>
      <c r="D52" s="1420"/>
      <c r="E52" s="1420"/>
      <c r="F52" s="1420"/>
      <c r="G52" s="1420"/>
      <c r="H52" s="1241">
        <f>H1312+H669+H993+H1430</f>
        <v>50925.885000000009</v>
      </c>
      <c r="I52" s="553">
        <f>I1312+I669+I993+I1430</f>
        <v>23100.657999999999</v>
      </c>
      <c r="J52" s="1038">
        <f>J1312+J669+J993+J1430</f>
        <v>31616.517999999996</v>
      </c>
    </row>
    <row r="53" spans="1:10" s="1" customFormat="1" ht="15.75" x14ac:dyDescent="0.25">
      <c r="A53" s="1419" t="s">
        <v>336</v>
      </c>
      <c r="B53" s="1420"/>
      <c r="C53" s="1420"/>
      <c r="D53" s="1420"/>
      <c r="E53" s="1420"/>
      <c r="F53" s="1420"/>
      <c r="G53" s="1420"/>
      <c r="H53" s="1241">
        <f>H1332+H688+H995+H1012</f>
        <v>26521.402999999998</v>
      </c>
      <c r="I53" s="553">
        <f>I1332+I688+I995+I1012</f>
        <v>12455.351000000001</v>
      </c>
      <c r="J53" s="1038">
        <f>J1332+J688+J995+J1012</f>
        <v>16893.774999999998</v>
      </c>
    </row>
    <row r="54" spans="1:10" s="1" customFormat="1" ht="15.75" x14ac:dyDescent="0.25">
      <c r="A54" s="1419" t="s">
        <v>337</v>
      </c>
      <c r="B54" s="1420"/>
      <c r="C54" s="1420"/>
      <c r="D54" s="1420"/>
      <c r="E54" s="1420"/>
      <c r="F54" s="1420"/>
      <c r="G54" s="1420"/>
      <c r="H54" s="1241">
        <f>H1344+H705+H997+H1014</f>
        <v>34562.587999999996</v>
      </c>
      <c r="I54" s="553">
        <f>I1344+I705+I997+I1014</f>
        <v>16436.387999999999</v>
      </c>
      <c r="J54" s="1038">
        <f>J1344+J705+J997+J1014</f>
        <v>22006.512999999999</v>
      </c>
    </row>
    <row r="55" spans="1:10" s="1" customFormat="1" ht="15.75" x14ac:dyDescent="0.25">
      <c r="A55" s="1419" t="s">
        <v>338</v>
      </c>
      <c r="B55" s="1420"/>
      <c r="C55" s="1420"/>
      <c r="D55" s="1420"/>
      <c r="E55" s="1420"/>
      <c r="F55" s="1420"/>
      <c r="G55" s="1420"/>
      <c r="H55" s="1241">
        <f>H1356+H723+H999+H1008+H1428</f>
        <v>94251.537000000011</v>
      </c>
      <c r="I55" s="553">
        <f>I1356+I723+I999+I1008+I1428</f>
        <v>44413.261700000003</v>
      </c>
      <c r="J55" s="1038">
        <f>J1356+J723+J999+J1008+J1428</f>
        <v>59838.966700000004</v>
      </c>
    </row>
    <row r="56" spans="1:10" s="1" customFormat="1" ht="15.75" x14ac:dyDescent="0.25">
      <c r="A56" s="1419" t="s">
        <v>339</v>
      </c>
      <c r="B56" s="1420"/>
      <c r="C56" s="1420"/>
      <c r="D56" s="1420"/>
      <c r="E56" s="1420"/>
      <c r="F56" s="1420"/>
      <c r="G56" s="1420"/>
      <c r="H56" s="1241">
        <f>H1368+H744+H1001</f>
        <v>13077.761</v>
      </c>
      <c r="I56" s="553">
        <f>I1368+I744+I1001</f>
        <v>6083.4669999999996</v>
      </c>
      <c r="J56" s="1038">
        <f>J1368+J744+J1001</f>
        <v>8307.7090000000007</v>
      </c>
    </row>
    <row r="57" spans="1:10" s="1" customFormat="1" ht="15.75" x14ac:dyDescent="0.25">
      <c r="A57" s="1419" t="s">
        <v>340</v>
      </c>
      <c r="B57" s="1420"/>
      <c r="C57" s="1420"/>
      <c r="D57" s="1420"/>
      <c r="E57" s="1420"/>
      <c r="F57" s="1420"/>
      <c r="G57" s="1420"/>
      <c r="H57" s="1241">
        <f>H1379+H759+H1003</f>
        <v>13258.631000000001</v>
      </c>
      <c r="I57" s="553">
        <f>I1379+I759+I1003</f>
        <v>6341.5779999999995</v>
      </c>
      <c r="J57" s="1038">
        <f>J1379+J759+J1003</f>
        <v>8551.3009999999995</v>
      </c>
    </row>
    <row r="58" spans="1:10" s="1" customFormat="1" ht="15.75" x14ac:dyDescent="0.25">
      <c r="A58" s="1419" t="s">
        <v>341</v>
      </c>
      <c r="B58" s="1420"/>
      <c r="C58" s="1420"/>
      <c r="D58" s="1420"/>
      <c r="E58" s="1420"/>
      <c r="F58" s="1420"/>
      <c r="G58" s="1420"/>
      <c r="H58" s="1241">
        <f>H1390+H774+H1005</f>
        <v>14743.623000000001</v>
      </c>
      <c r="I58" s="553">
        <f>I1390+I774+I1005</f>
        <v>6975.83</v>
      </c>
      <c r="J58" s="1038">
        <f>J1390+J774+J1005</f>
        <v>9466.3389999999999</v>
      </c>
    </row>
    <row r="59" spans="1:10" s="1" customFormat="1" ht="15.75" x14ac:dyDescent="0.25">
      <c r="A59" s="1419" t="s">
        <v>476</v>
      </c>
      <c r="B59" s="1420"/>
      <c r="C59" s="1420"/>
      <c r="D59" s="1420"/>
      <c r="E59" s="1420"/>
      <c r="F59" s="1420"/>
      <c r="G59" s="1420"/>
      <c r="H59" s="1241">
        <f>H792</f>
        <v>10778.807000000001</v>
      </c>
      <c r="I59" s="553">
        <f t="shared" ref="I59:J59" si="14">I792</f>
        <v>10653.357</v>
      </c>
      <c r="J59" s="1038">
        <f t="shared" si="14"/>
        <v>10653.357</v>
      </c>
    </row>
    <row r="60" spans="1:10" s="1" customFormat="1" ht="15.75" x14ac:dyDescent="0.25">
      <c r="A60" s="1419" t="s">
        <v>477</v>
      </c>
      <c r="B60" s="1420"/>
      <c r="C60" s="1420"/>
      <c r="D60" s="1420"/>
      <c r="E60" s="1420"/>
      <c r="F60" s="1420"/>
      <c r="G60" s="1420"/>
      <c r="H60" s="1241">
        <f>H803</f>
        <v>4064.1949999999997</v>
      </c>
      <c r="I60" s="553">
        <f t="shared" ref="I60:J60" si="15">I803</f>
        <v>4027.7449999999999</v>
      </c>
      <c r="J60" s="1038">
        <f t="shared" si="15"/>
        <v>4027.7449999999999</v>
      </c>
    </row>
    <row r="61" spans="1:10" s="1" customFormat="1" ht="15.75" x14ac:dyDescent="0.25">
      <c r="A61" s="1419" t="s">
        <v>478</v>
      </c>
      <c r="B61" s="1420"/>
      <c r="C61" s="1420"/>
      <c r="D61" s="1420"/>
      <c r="E61" s="1420"/>
      <c r="F61" s="1420"/>
      <c r="G61" s="1420"/>
      <c r="H61" s="1241">
        <f>H814</f>
        <v>7275.5999999999995</v>
      </c>
      <c r="I61" s="553">
        <f t="shared" ref="I61:J61" si="16">I814</f>
        <v>7234.15</v>
      </c>
      <c r="J61" s="1038">
        <f t="shared" si="16"/>
        <v>7234.15</v>
      </c>
    </row>
    <row r="62" spans="1:10" s="1" customFormat="1" ht="15.75" x14ac:dyDescent="0.25">
      <c r="A62" s="1419" t="s">
        <v>479</v>
      </c>
      <c r="B62" s="1420"/>
      <c r="C62" s="1420"/>
      <c r="D62" s="1420"/>
      <c r="E62" s="1420"/>
      <c r="F62" s="1420"/>
      <c r="G62" s="1420"/>
      <c r="H62" s="1241">
        <f>H825</f>
        <v>10050.550999999999</v>
      </c>
      <c r="I62" s="553">
        <f t="shared" ref="I62:J62" si="17">I825</f>
        <v>9914.1009999999987</v>
      </c>
      <c r="J62" s="1038">
        <f t="shared" si="17"/>
        <v>9914.1009999999987</v>
      </c>
    </row>
    <row r="63" spans="1:10" s="1" customFormat="1" ht="15.75" x14ac:dyDescent="0.25">
      <c r="A63" s="1419" t="s">
        <v>480</v>
      </c>
      <c r="B63" s="1420"/>
      <c r="C63" s="1420"/>
      <c r="D63" s="1420"/>
      <c r="E63" s="1420"/>
      <c r="F63" s="1420"/>
      <c r="G63" s="1420"/>
      <c r="H63" s="1241">
        <f>H836</f>
        <v>8372.469000000001</v>
      </c>
      <c r="I63" s="553">
        <f t="shared" ref="I63:J63" si="18">I836</f>
        <v>8347.0190000000002</v>
      </c>
      <c r="J63" s="1038">
        <f t="shared" si="18"/>
        <v>8347.0190000000002</v>
      </c>
    </row>
    <row r="64" spans="1:10" s="1" customFormat="1" ht="15.75" x14ac:dyDescent="0.25">
      <c r="A64" s="1419" t="s">
        <v>481</v>
      </c>
      <c r="B64" s="1420"/>
      <c r="C64" s="1420"/>
      <c r="D64" s="1420"/>
      <c r="E64" s="1420"/>
      <c r="F64" s="1420"/>
      <c r="G64" s="1420"/>
      <c r="H64" s="1241">
        <f>H851</f>
        <v>10105.455000000002</v>
      </c>
      <c r="I64" s="553">
        <f t="shared" ref="I64:J64" si="19">I851</f>
        <v>10034.005000000001</v>
      </c>
      <c r="J64" s="1038">
        <f t="shared" si="19"/>
        <v>10034.005000000001</v>
      </c>
    </row>
    <row r="65" spans="1:10" s="1" customFormat="1" ht="15.75" x14ac:dyDescent="0.25">
      <c r="A65" s="1419" t="s">
        <v>482</v>
      </c>
      <c r="B65" s="1420"/>
      <c r="C65" s="1420"/>
      <c r="D65" s="1420"/>
      <c r="E65" s="1420"/>
      <c r="F65" s="1420"/>
      <c r="G65" s="1420"/>
      <c r="H65" s="1241">
        <f>H865</f>
        <v>10322.341</v>
      </c>
      <c r="I65" s="553">
        <f t="shared" ref="I65:J65" si="20">I865</f>
        <v>10084.891</v>
      </c>
      <c r="J65" s="1038">
        <f t="shared" si="20"/>
        <v>10084.891</v>
      </c>
    </row>
    <row r="66" spans="1:10" s="1" customFormat="1" ht="15.75" x14ac:dyDescent="0.25">
      <c r="A66" s="1419" t="s">
        <v>483</v>
      </c>
      <c r="B66" s="1420"/>
      <c r="C66" s="1420"/>
      <c r="D66" s="1420"/>
      <c r="E66" s="1420"/>
      <c r="F66" s="1420"/>
      <c r="G66" s="1420"/>
      <c r="H66" s="1241">
        <f>H879</f>
        <v>7250.0169999999989</v>
      </c>
      <c r="I66" s="553">
        <f t="shared" ref="I66:J66" si="21">I879</f>
        <v>6717.5669999999991</v>
      </c>
      <c r="J66" s="1038">
        <f t="shared" si="21"/>
        <v>6717.5669999999991</v>
      </c>
    </row>
    <row r="67" spans="1:10" s="1" customFormat="1" ht="15.75" x14ac:dyDescent="0.25">
      <c r="A67" s="1419" t="s">
        <v>484</v>
      </c>
      <c r="B67" s="1420"/>
      <c r="C67" s="1420"/>
      <c r="D67" s="1420"/>
      <c r="E67" s="1420"/>
      <c r="F67" s="1420"/>
      <c r="G67" s="1420"/>
      <c r="H67" s="1241">
        <f>H890</f>
        <v>9040.9560000000019</v>
      </c>
      <c r="I67" s="553">
        <f t="shared" ref="I67:J67" si="22">I890</f>
        <v>8999.5060000000012</v>
      </c>
      <c r="J67" s="1038">
        <f t="shared" si="22"/>
        <v>8999.5060000000012</v>
      </c>
    </row>
    <row r="68" spans="1:10" s="1" customFormat="1" ht="16.5" thickBot="1" x14ac:dyDescent="0.3">
      <c r="A68" s="1459" t="s">
        <v>485</v>
      </c>
      <c r="B68" s="1460"/>
      <c r="C68" s="1460"/>
      <c r="D68" s="1460"/>
      <c r="E68" s="1460"/>
      <c r="F68" s="1460"/>
      <c r="G68" s="1460"/>
      <c r="H68" s="1242">
        <f>H920+H1043</f>
        <v>48188.561999999998</v>
      </c>
      <c r="I68" s="554">
        <f>I920+I1043</f>
        <v>44324.408389999997</v>
      </c>
      <c r="J68" s="1039">
        <f>J920+J1043</f>
        <v>35437.921390000003</v>
      </c>
    </row>
    <row r="69" spans="1:10" s="1" customFormat="1" ht="16.5" thickBot="1" x14ac:dyDescent="0.3">
      <c r="A69" s="1470" t="s">
        <v>431</v>
      </c>
      <c r="B69" s="1471"/>
      <c r="C69" s="1471"/>
      <c r="D69" s="1471"/>
      <c r="E69" s="1471"/>
      <c r="F69" s="1471"/>
      <c r="G69" s="1471"/>
      <c r="H69" s="1243">
        <f>H948</f>
        <v>0</v>
      </c>
      <c r="I69" s="902">
        <f t="shared" ref="I69:J69" si="23">I948</f>
        <v>7713.2380000000003</v>
      </c>
      <c r="J69" s="903">
        <f t="shared" si="23"/>
        <v>15364.725</v>
      </c>
    </row>
    <row r="70" spans="1:10" s="1" customFormat="1" ht="19.5" thickBot="1" x14ac:dyDescent="0.35">
      <c r="A70" s="1463" t="s">
        <v>417</v>
      </c>
      <c r="B70" s="1464"/>
      <c r="C70" s="1464"/>
      <c r="D70" s="1464"/>
      <c r="E70" s="1464"/>
      <c r="F70" s="1464"/>
      <c r="G70" s="1465"/>
      <c r="H70" s="1244">
        <f>H11-H21</f>
        <v>1234.9999999997672</v>
      </c>
      <c r="I70" s="586">
        <f t="shared" ref="I70:J70" si="24">I11-I21</f>
        <v>1235.0000000001164</v>
      </c>
      <c r="J70" s="1040">
        <f t="shared" si="24"/>
        <v>2469.9999999997672</v>
      </c>
    </row>
    <row r="71" spans="1:10" ht="18.75" x14ac:dyDescent="0.3">
      <c r="A71" s="1466" t="s">
        <v>418</v>
      </c>
      <c r="B71" s="1467"/>
      <c r="C71" s="1467"/>
      <c r="D71" s="1467"/>
      <c r="E71" s="1467"/>
      <c r="F71" s="1467"/>
      <c r="G71" s="1467"/>
      <c r="H71" s="1245">
        <f>H72-H73</f>
        <v>0</v>
      </c>
      <c r="I71" s="587">
        <f t="shared" ref="I71:J71" si="25">I72-I73</f>
        <v>0</v>
      </c>
      <c r="J71" s="1041">
        <f t="shared" si="25"/>
        <v>0</v>
      </c>
    </row>
    <row r="72" spans="1:10" ht="18.75" x14ac:dyDescent="0.3">
      <c r="A72" s="1497" t="s">
        <v>422</v>
      </c>
      <c r="B72" s="1498"/>
      <c r="C72" s="1498"/>
      <c r="D72" s="1498"/>
      <c r="E72" s="1498"/>
      <c r="F72" s="1498"/>
      <c r="G72" s="1498"/>
      <c r="H72" s="1246"/>
      <c r="I72" s="588"/>
      <c r="J72" s="1042"/>
    </row>
    <row r="73" spans="1:10" ht="19.5" thickBot="1" x14ac:dyDescent="0.35">
      <c r="A73" s="1461" t="s">
        <v>355</v>
      </c>
      <c r="B73" s="1462"/>
      <c r="C73" s="1462"/>
      <c r="D73" s="1462"/>
      <c r="E73" s="1462"/>
      <c r="F73" s="1462"/>
      <c r="G73" s="1462"/>
      <c r="H73" s="1247"/>
      <c r="I73" s="589"/>
      <c r="J73" s="1043"/>
    </row>
    <row r="74" spans="1:10" ht="15.75" customHeight="1" thickBot="1" x14ac:dyDescent="0.25">
      <c r="A74" s="876"/>
      <c r="B74" s="119"/>
      <c r="C74" s="119"/>
      <c r="D74" s="119"/>
      <c r="E74" s="119"/>
      <c r="F74" s="119"/>
      <c r="G74" s="119"/>
      <c r="H74" s="1248"/>
      <c r="I74" s="590"/>
      <c r="J74" s="1044"/>
    </row>
    <row r="75" spans="1:10" ht="21" customHeight="1" thickBot="1" x14ac:dyDescent="0.25">
      <c r="A75" s="5" t="s">
        <v>1</v>
      </c>
      <c r="B75" s="6" t="s">
        <v>2</v>
      </c>
      <c r="C75" s="6" t="s">
        <v>3</v>
      </c>
      <c r="D75" s="6" t="s">
        <v>4</v>
      </c>
      <c r="E75" s="6" t="s">
        <v>5</v>
      </c>
      <c r="F75" s="6" t="s">
        <v>6</v>
      </c>
      <c r="G75" s="6" t="s">
        <v>7</v>
      </c>
      <c r="H75" s="1249" t="s">
        <v>423</v>
      </c>
      <c r="I75" s="584" t="s">
        <v>424</v>
      </c>
      <c r="J75" s="1027" t="s">
        <v>429</v>
      </c>
    </row>
    <row r="76" spans="1:10" ht="13.5" thickBot="1" x14ac:dyDescent="0.25">
      <c r="A76" s="444">
        <v>1</v>
      </c>
      <c r="B76" s="445">
        <v>2</v>
      </c>
      <c r="C76" s="445">
        <v>3</v>
      </c>
      <c r="D76" s="445">
        <v>4</v>
      </c>
      <c r="E76" s="445">
        <v>5</v>
      </c>
      <c r="F76" s="445">
        <v>6</v>
      </c>
      <c r="G76" s="445">
        <v>7</v>
      </c>
      <c r="H76" s="1250">
        <v>8</v>
      </c>
      <c r="I76" s="446"/>
      <c r="J76" s="1045"/>
    </row>
    <row r="77" spans="1:10" ht="16.5" customHeight="1" x14ac:dyDescent="0.3">
      <c r="A77" s="9" t="s">
        <v>20</v>
      </c>
      <c r="B77" s="1414"/>
      <c r="C77" s="1414"/>
      <c r="D77" s="1414"/>
      <c r="E77" s="1414"/>
      <c r="F77" s="1414"/>
      <c r="G77" s="1414"/>
      <c r="H77" s="1251">
        <f>H78+H80+H79</f>
        <v>358189.50488999998</v>
      </c>
      <c r="I77" s="556">
        <f t="shared" ref="I77:J77" si="26">I78+I80+I79</f>
        <v>288833.50488999998</v>
      </c>
      <c r="J77" s="1046">
        <f t="shared" si="26"/>
        <v>288833.50488999998</v>
      </c>
    </row>
    <row r="78" spans="1:10" s="11" customFormat="1" ht="15.75" x14ac:dyDescent="0.25">
      <c r="A78" s="10" t="s">
        <v>21</v>
      </c>
      <c r="B78" s="1475" t="s">
        <v>194</v>
      </c>
      <c r="C78" s="1475"/>
      <c r="D78" s="1475"/>
      <c r="E78" s="1475"/>
      <c r="F78" s="1475"/>
      <c r="G78" s="1475"/>
      <c r="H78" s="1252">
        <v>223776</v>
      </c>
      <c r="I78" s="591">
        <v>154420</v>
      </c>
      <c r="J78" s="1047">
        <v>154420</v>
      </c>
    </row>
    <row r="79" spans="1:10" s="11" customFormat="1" ht="63" x14ac:dyDescent="0.25">
      <c r="A79" s="368" t="s">
        <v>281</v>
      </c>
      <c r="B79" s="1475" t="s">
        <v>282</v>
      </c>
      <c r="C79" s="1475"/>
      <c r="D79" s="1475"/>
      <c r="E79" s="1475"/>
      <c r="F79" s="1475"/>
      <c r="G79" s="1475"/>
      <c r="H79" s="1252">
        <v>0</v>
      </c>
      <c r="I79" s="591">
        <v>0</v>
      </c>
      <c r="J79" s="1047">
        <v>0</v>
      </c>
    </row>
    <row r="80" spans="1:10" s="11" customFormat="1" ht="16.5" thickBot="1" x14ac:dyDescent="0.3">
      <c r="A80" s="727" t="s">
        <v>22</v>
      </c>
      <c r="B80" s="1499"/>
      <c r="C80" s="1499"/>
      <c r="D80" s="1499"/>
      <c r="E80" s="1499"/>
      <c r="F80" s="1499"/>
      <c r="G80" s="1499"/>
      <c r="H80" s="1253">
        <v>134413.50489000001</v>
      </c>
      <c r="I80" s="728">
        <v>134413.50489000001</v>
      </c>
      <c r="J80" s="1048">
        <v>134413.50489000001</v>
      </c>
    </row>
    <row r="81" spans="1:10" s="11" customFormat="1" ht="16.5" thickBot="1" x14ac:dyDescent="0.3">
      <c r="A81" s="1407"/>
      <c r="B81" s="1408"/>
      <c r="C81" s="1408"/>
      <c r="D81" s="1408"/>
      <c r="E81" s="1408"/>
      <c r="F81" s="1408"/>
      <c r="G81" s="1408"/>
      <c r="H81" s="1408"/>
      <c r="I81" s="1408"/>
      <c r="J81" s="1409"/>
    </row>
    <row r="82" spans="1:10" ht="29.25" customHeight="1" thickBot="1" x14ac:dyDescent="0.35">
      <c r="A82" s="367" t="s">
        <v>23</v>
      </c>
      <c r="B82" s="1500"/>
      <c r="C82" s="1500"/>
      <c r="D82" s="1500"/>
      <c r="E82" s="1500"/>
      <c r="F82" s="1500"/>
      <c r="G82" s="1500"/>
      <c r="H82" s="1254">
        <f>H83+H143+H263+H270+H282+H296+H524+H790+H901+H920</f>
        <v>377885.50489000004</v>
      </c>
      <c r="I82" s="729">
        <f>I83+I143+I263+I270+I282+I296+I524+I790+I901+I920</f>
        <v>300816.26689000003</v>
      </c>
      <c r="J82" s="1049">
        <f>J83+J143+J263+J270+J282+J296+J524+J790+J901+J920</f>
        <v>291929.77989000001</v>
      </c>
    </row>
    <row r="83" spans="1:10" s="15" customFormat="1" ht="29.25" customHeight="1" thickBot="1" x14ac:dyDescent="0.25">
      <c r="A83" s="12" t="s">
        <v>24</v>
      </c>
      <c r="B83" s="13"/>
      <c r="C83" s="13"/>
      <c r="D83" s="13"/>
      <c r="E83" s="13"/>
      <c r="F83" s="13"/>
      <c r="G83" s="14"/>
      <c r="H83" s="1255">
        <f>H84+H134+H112+H127</f>
        <v>49412.343000000001</v>
      </c>
      <c r="I83" s="592">
        <f>I84+I134+I112+I127</f>
        <v>36758.896999999997</v>
      </c>
      <c r="J83" s="1050">
        <f>J84+J134+J112+J127</f>
        <v>36758.896999999997</v>
      </c>
    </row>
    <row r="84" spans="1:10" s="15" customFormat="1" ht="28.5" customHeight="1" thickBot="1" x14ac:dyDescent="0.25">
      <c r="A84" s="16" t="s">
        <v>25</v>
      </c>
      <c r="B84" s="17" t="s">
        <v>26</v>
      </c>
      <c r="C84" s="17"/>
      <c r="D84" s="17"/>
      <c r="E84" s="17"/>
      <c r="F84" s="17"/>
      <c r="G84" s="18"/>
      <c r="H84" s="1256">
        <f>H85+H89+H103+H108</f>
        <v>36246.661</v>
      </c>
      <c r="I84" s="593">
        <f>I85+I89+I103+I108</f>
        <v>27184.788</v>
      </c>
      <c r="J84" s="1051">
        <f>J85+J89+J103+J108</f>
        <v>27184.788</v>
      </c>
    </row>
    <row r="85" spans="1:10" s="15" customFormat="1" ht="28.5" customHeight="1" x14ac:dyDescent="0.2">
      <c r="A85" s="19" t="s">
        <v>27</v>
      </c>
      <c r="B85" s="20" t="s">
        <v>26</v>
      </c>
      <c r="C85" s="21">
        <v>1</v>
      </c>
      <c r="D85" s="21">
        <v>2</v>
      </c>
      <c r="E85" s="20" t="s">
        <v>28</v>
      </c>
      <c r="F85" s="22">
        <v>0</v>
      </c>
      <c r="G85" s="22"/>
      <c r="H85" s="1257">
        <f>SUM(H87:H88)</f>
        <v>3270.4790000000003</v>
      </c>
      <c r="I85" s="594">
        <f>SUM(I87:I88)</f>
        <v>2772.6980000000003</v>
      </c>
      <c r="J85" s="1052">
        <f>SUM(J87:J88)</f>
        <v>2772.6980000000003</v>
      </c>
    </row>
    <row r="86" spans="1:10" s="15" customFormat="1" ht="15" x14ac:dyDescent="0.25">
      <c r="A86" s="23" t="s">
        <v>29</v>
      </c>
      <c r="B86" s="24" t="s">
        <v>26</v>
      </c>
      <c r="C86" s="25">
        <v>1</v>
      </c>
      <c r="D86" s="25">
        <v>2</v>
      </c>
      <c r="E86" s="26">
        <v>9990020300</v>
      </c>
      <c r="F86" s="27">
        <v>0</v>
      </c>
      <c r="G86" s="27">
        <v>210</v>
      </c>
      <c r="H86" s="75">
        <f>H87+H88</f>
        <v>3270.4790000000003</v>
      </c>
      <c r="I86" s="595">
        <f>I87+I88</f>
        <v>2772.6980000000003</v>
      </c>
      <c r="J86" s="1053">
        <f>J87+J88</f>
        <v>2772.6980000000003</v>
      </c>
    </row>
    <row r="87" spans="1:10" s="15" customFormat="1" ht="15" x14ac:dyDescent="0.25">
      <c r="A87" s="28" t="s">
        <v>30</v>
      </c>
      <c r="B87" s="29" t="s">
        <v>26</v>
      </c>
      <c r="C87" s="30">
        <v>1</v>
      </c>
      <c r="D87" s="30">
        <v>2</v>
      </c>
      <c r="E87" s="31">
        <v>9990020300</v>
      </c>
      <c r="F87" s="32">
        <v>121</v>
      </c>
      <c r="G87" s="32">
        <v>211</v>
      </c>
      <c r="H87" s="1258">
        <f>2698.289-216.4+30</f>
        <v>2511.8890000000001</v>
      </c>
      <c r="I87" s="596">
        <v>2129.5680000000002</v>
      </c>
      <c r="J87" s="1054">
        <v>2129.5680000000002</v>
      </c>
    </row>
    <row r="88" spans="1:10" s="15" customFormat="1" ht="15" x14ac:dyDescent="0.25">
      <c r="A88" s="33" t="s">
        <v>31</v>
      </c>
      <c r="B88" s="29" t="s">
        <v>26</v>
      </c>
      <c r="C88" s="30">
        <v>1</v>
      </c>
      <c r="D88" s="30">
        <v>2</v>
      </c>
      <c r="E88" s="31">
        <v>9990020300</v>
      </c>
      <c r="F88" s="32">
        <v>129</v>
      </c>
      <c r="G88" s="32">
        <v>213</v>
      </c>
      <c r="H88" s="1258">
        <f>814.883-65.353+9.06</f>
        <v>758.59</v>
      </c>
      <c r="I88" s="596">
        <v>643.13</v>
      </c>
      <c r="J88" s="1054">
        <v>643.13</v>
      </c>
    </row>
    <row r="89" spans="1:10" s="15" customFormat="1" ht="42.75" customHeight="1" x14ac:dyDescent="0.2">
      <c r="A89" s="34" t="s">
        <v>32</v>
      </c>
      <c r="B89" s="35" t="s">
        <v>26</v>
      </c>
      <c r="C89" s="36">
        <v>1</v>
      </c>
      <c r="D89" s="36">
        <v>4</v>
      </c>
      <c r="E89" s="35" t="s">
        <v>28</v>
      </c>
      <c r="F89" s="37">
        <v>0</v>
      </c>
      <c r="G89" s="37"/>
      <c r="H89" s="975">
        <f>SUM(H91:H102)</f>
        <v>27512.881000000005</v>
      </c>
      <c r="I89" s="550">
        <f>SUM(I91:I102)</f>
        <v>20328.109</v>
      </c>
      <c r="J89" s="732">
        <f>SUM(J91:J102)</f>
        <v>20328.109</v>
      </c>
    </row>
    <row r="90" spans="1:10" s="15" customFormat="1" ht="15" x14ac:dyDescent="0.25">
      <c r="A90" s="23" t="s">
        <v>29</v>
      </c>
      <c r="B90" s="24" t="s">
        <v>26</v>
      </c>
      <c r="C90" s="25">
        <v>1</v>
      </c>
      <c r="D90" s="25">
        <v>4</v>
      </c>
      <c r="E90" s="26">
        <v>9990020400</v>
      </c>
      <c r="F90" s="27">
        <v>0</v>
      </c>
      <c r="G90" s="27">
        <v>210</v>
      </c>
      <c r="H90" s="75">
        <f>H91+H92</f>
        <v>26018.944000000003</v>
      </c>
      <c r="I90" s="595">
        <f>I91+I92</f>
        <v>20328.109</v>
      </c>
      <c r="J90" s="1053">
        <f>J91+J92</f>
        <v>20328.109</v>
      </c>
    </row>
    <row r="91" spans="1:10" s="15" customFormat="1" ht="15" x14ac:dyDescent="0.25">
      <c r="A91" s="28" t="s">
        <v>30</v>
      </c>
      <c r="B91" s="29" t="s">
        <v>26</v>
      </c>
      <c r="C91" s="30">
        <v>1</v>
      </c>
      <c r="D91" s="30">
        <v>4</v>
      </c>
      <c r="E91" s="31">
        <v>9990020400</v>
      </c>
      <c r="F91" s="32">
        <v>121</v>
      </c>
      <c r="G91" s="32">
        <v>211</v>
      </c>
      <c r="H91" s="1258">
        <f>21225.238-1443.5+202.09</f>
        <v>19983.828000000001</v>
      </c>
      <c r="I91" s="596">
        <v>15612.986999999999</v>
      </c>
      <c r="J91" s="1054">
        <v>15612.986999999999</v>
      </c>
    </row>
    <row r="92" spans="1:10" s="15" customFormat="1" ht="15" x14ac:dyDescent="0.25">
      <c r="A92" s="33" t="s">
        <v>31</v>
      </c>
      <c r="B92" s="29" t="s">
        <v>26</v>
      </c>
      <c r="C92" s="30">
        <v>1</v>
      </c>
      <c r="D92" s="30">
        <v>4</v>
      </c>
      <c r="E92" s="31">
        <v>9990020400</v>
      </c>
      <c r="F92" s="32">
        <v>129</v>
      </c>
      <c r="G92" s="32">
        <v>213</v>
      </c>
      <c r="H92" s="1258">
        <v>6035.116</v>
      </c>
      <c r="I92" s="596">
        <v>4715.1220000000003</v>
      </c>
      <c r="J92" s="1054">
        <v>4715.1220000000003</v>
      </c>
    </row>
    <row r="93" spans="1:10" s="15" customFormat="1" ht="15" x14ac:dyDescent="0.25">
      <c r="A93" s="23" t="s">
        <v>187</v>
      </c>
      <c r="B93" s="24" t="s">
        <v>26</v>
      </c>
      <c r="C93" s="25">
        <v>1</v>
      </c>
      <c r="D93" s="25">
        <v>4</v>
      </c>
      <c r="E93" s="26">
        <v>9990020400</v>
      </c>
      <c r="F93" s="27">
        <v>122</v>
      </c>
      <c r="G93" s="27">
        <v>226</v>
      </c>
      <c r="H93" s="1259"/>
      <c r="I93" s="597"/>
      <c r="J93" s="1055"/>
    </row>
    <row r="94" spans="1:10" s="15" customFormat="1" ht="15" x14ac:dyDescent="0.25">
      <c r="A94" s="167" t="s">
        <v>33</v>
      </c>
      <c r="B94" s="24" t="s">
        <v>26</v>
      </c>
      <c r="C94" s="25">
        <v>1</v>
      </c>
      <c r="D94" s="25">
        <v>4</v>
      </c>
      <c r="E94" s="26">
        <v>9990020400</v>
      </c>
      <c r="F94" s="27">
        <v>244</v>
      </c>
      <c r="G94" s="141">
        <v>221</v>
      </c>
      <c r="H94" s="1259">
        <v>180</v>
      </c>
      <c r="I94" s="597"/>
      <c r="J94" s="1055"/>
    </row>
    <row r="95" spans="1:10" s="15" customFormat="1" ht="15" x14ac:dyDescent="0.25">
      <c r="A95" s="167" t="s">
        <v>45</v>
      </c>
      <c r="B95" s="24" t="s">
        <v>26</v>
      </c>
      <c r="C95" s="25">
        <v>1</v>
      </c>
      <c r="D95" s="25">
        <v>4</v>
      </c>
      <c r="E95" s="26">
        <v>9990020400</v>
      </c>
      <c r="F95" s="27">
        <v>244</v>
      </c>
      <c r="G95" s="141">
        <v>226</v>
      </c>
      <c r="H95" s="1259">
        <f>99.287+120+60+60+21.2+30+2.45</f>
        <v>392.93700000000001</v>
      </c>
      <c r="I95" s="597"/>
      <c r="J95" s="1055"/>
    </row>
    <row r="96" spans="1:10" s="15" customFormat="1" ht="15" x14ac:dyDescent="0.25">
      <c r="A96" s="167" t="s">
        <v>310</v>
      </c>
      <c r="B96" s="24" t="s">
        <v>26</v>
      </c>
      <c r="C96" s="25">
        <v>1</v>
      </c>
      <c r="D96" s="25">
        <v>4</v>
      </c>
      <c r="E96" s="26">
        <v>9990020400</v>
      </c>
      <c r="F96" s="27">
        <v>244</v>
      </c>
      <c r="G96" s="141">
        <v>227</v>
      </c>
      <c r="H96" s="1259">
        <f>150-150</f>
        <v>0</v>
      </c>
      <c r="I96" s="597"/>
      <c r="J96" s="1055"/>
    </row>
    <row r="97" spans="1:10" s="15" customFormat="1" ht="15" x14ac:dyDescent="0.25">
      <c r="A97" s="168" t="s">
        <v>37</v>
      </c>
      <c r="B97" s="24" t="s">
        <v>26</v>
      </c>
      <c r="C97" s="25">
        <v>1</v>
      </c>
      <c r="D97" s="25">
        <v>4</v>
      </c>
      <c r="E97" s="26">
        <v>9990020400</v>
      </c>
      <c r="F97" s="27">
        <v>851</v>
      </c>
      <c r="G97" s="141">
        <v>291</v>
      </c>
      <c r="H97" s="1259">
        <v>550</v>
      </c>
      <c r="I97" s="597"/>
      <c r="J97" s="1055"/>
    </row>
    <row r="98" spans="1:10" s="15" customFormat="1" ht="15.75" customHeight="1" x14ac:dyDescent="0.25">
      <c r="A98" s="167" t="s">
        <v>76</v>
      </c>
      <c r="B98" s="24" t="s">
        <v>26</v>
      </c>
      <c r="C98" s="25">
        <v>1</v>
      </c>
      <c r="D98" s="25">
        <v>4</v>
      </c>
      <c r="E98" s="26">
        <v>9990020400</v>
      </c>
      <c r="F98" s="27">
        <v>852</v>
      </c>
      <c r="G98" s="141">
        <v>291</v>
      </c>
      <c r="H98" s="1259">
        <v>16</v>
      </c>
      <c r="I98" s="597"/>
      <c r="J98" s="1055"/>
    </row>
    <row r="99" spans="1:10" s="15" customFormat="1" ht="15.75" customHeight="1" x14ac:dyDescent="0.25">
      <c r="A99" s="167" t="s">
        <v>263</v>
      </c>
      <c r="B99" s="24" t="s">
        <v>26</v>
      </c>
      <c r="C99" s="25">
        <v>1</v>
      </c>
      <c r="D99" s="25">
        <v>4</v>
      </c>
      <c r="E99" s="26">
        <v>9990020400</v>
      </c>
      <c r="F99" s="27">
        <v>853</v>
      </c>
      <c r="G99" s="141">
        <v>295</v>
      </c>
      <c r="H99" s="1259"/>
      <c r="I99" s="597"/>
      <c r="J99" s="1055"/>
    </row>
    <row r="100" spans="1:10" s="15" customFormat="1" ht="15" x14ac:dyDescent="0.25">
      <c r="A100" s="167" t="s">
        <v>46</v>
      </c>
      <c r="B100" s="24" t="s">
        <v>26</v>
      </c>
      <c r="C100" s="25">
        <v>1</v>
      </c>
      <c r="D100" s="25">
        <v>4</v>
      </c>
      <c r="E100" s="26">
        <v>9990020400</v>
      </c>
      <c r="F100" s="27">
        <v>244</v>
      </c>
      <c r="G100" s="141">
        <v>310</v>
      </c>
      <c r="H100" s="1259">
        <v>200</v>
      </c>
      <c r="I100" s="597"/>
      <c r="J100" s="1055"/>
    </row>
    <row r="101" spans="1:10" s="15" customFormat="1" ht="15" x14ac:dyDescent="0.25">
      <c r="A101" s="167" t="s">
        <v>38</v>
      </c>
      <c r="B101" s="24" t="s">
        <v>26</v>
      </c>
      <c r="C101" s="25">
        <v>1</v>
      </c>
      <c r="D101" s="25">
        <v>4</v>
      </c>
      <c r="E101" s="26">
        <v>9990020400</v>
      </c>
      <c r="F101" s="27">
        <v>244</v>
      </c>
      <c r="G101" s="141">
        <v>343</v>
      </c>
      <c r="H101" s="1259"/>
      <c r="I101" s="597"/>
      <c r="J101" s="1055"/>
    </row>
    <row r="102" spans="1:10" s="15" customFormat="1" ht="15" x14ac:dyDescent="0.25">
      <c r="A102" s="167" t="s">
        <v>149</v>
      </c>
      <c r="B102" s="24" t="s">
        <v>26</v>
      </c>
      <c r="C102" s="25">
        <v>1</v>
      </c>
      <c r="D102" s="25">
        <v>4</v>
      </c>
      <c r="E102" s="26">
        <v>9990020400</v>
      </c>
      <c r="F102" s="27">
        <v>244</v>
      </c>
      <c r="G102" s="141">
        <v>346</v>
      </c>
      <c r="H102" s="1259">
        <v>155</v>
      </c>
      <c r="I102" s="597"/>
      <c r="J102" s="1055"/>
    </row>
    <row r="103" spans="1:10" s="15" customFormat="1" ht="14.25" customHeight="1" x14ac:dyDescent="0.2">
      <c r="A103" s="44" t="s">
        <v>40</v>
      </c>
      <c r="B103" s="45" t="s">
        <v>26</v>
      </c>
      <c r="C103" s="40">
        <v>4</v>
      </c>
      <c r="D103" s="40">
        <v>5</v>
      </c>
      <c r="E103" s="35" t="s">
        <v>28</v>
      </c>
      <c r="F103" s="42">
        <v>0</v>
      </c>
      <c r="G103" s="42"/>
      <c r="H103" s="975">
        <f>H104+H107</f>
        <v>4587.4040000000005</v>
      </c>
      <c r="I103" s="550">
        <f>I104+I107</f>
        <v>3447.203</v>
      </c>
      <c r="J103" s="732">
        <f>J104+J107</f>
        <v>3447.203</v>
      </c>
    </row>
    <row r="104" spans="1:10" s="15" customFormat="1" ht="14.25" customHeight="1" x14ac:dyDescent="0.25">
      <c r="A104" s="23" t="s">
        <v>29</v>
      </c>
      <c r="B104" s="46" t="s">
        <v>26</v>
      </c>
      <c r="C104" s="25">
        <v>4</v>
      </c>
      <c r="D104" s="25">
        <v>5</v>
      </c>
      <c r="E104" s="26">
        <v>9990020400</v>
      </c>
      <c r="F104" s="27">
        <v>0</v>
      </c>
      <c r="G104" s="27">
        <v>210</v>
      </c>
      <c r="H104" s="75">
        <f>H105+H106</f>
        <v>4587.4040000000005</v>
      </c>
      <c r="I104" s="595">
        <f>I105+I106</f>
        <v>3447.203</v>
      </c>
      <c r="J104" s="1053">
        <f>J105+J106</f>
        <v>3447.203</v>
      </c>
    </row>
    <row r="105" spans="1:10" s="48" customFormat="1" ht="14.25" customHeight="1" x14ac:dyDescent="0.25">
      <c r="A105" s="28" t="s">
        <v>30</v>
      </c>
      <c r="B105" s="47" t="s">
        <v>26</v>
      </c>
      <c r="C105" s="30">
        <v>4</v>
      </c>
      <c r="D105" s="30">
        <v>5</v>
      </c>
      <c r="E105" s="31">
        <v>9990020400</v>
      </c>
      <c r="F105" s="32">
        <v>121</v>
      </c>
      <c r="G105" s="32">
        <v>211</v>
      </c>
      <c r="H105" s="1258">
        <f>3786.512-306+42.84</f>
        <v>3523.3520000000003</v>
      </c>
      <c r="I105" s="596">
        <v>2647.6210000000001</v>
      </c>
      <c r="J105" s="1054">
        <v>2647.6210000000001</v>
      </c>
    </row>
    <row r="106" spans="1:10" s="48" customFormat="1" ht="14.25" customHeight="1" x14ac:dyDescent="0.25">
      <c r="A106" s="28" t="s">
        <v>39</v>
      </c>
      <c r="B106" s="47" t="s">
        <v>26</v>
      </c>
      <c r="C106" s="30">
        <v>4</v>
      </c>
      <c r="D106" s="30">
        <v>5</v>
      </c>
      <c r="E106" s="31">
        <v>9990020400</v>
      </c>
      <c r="F106" s="32">
        <v>129</v>
      </c>
      <c r="G106" s="32">
        <v>213</v>
      </c>
      <c r="H106" s="1258">
        <v>1064.0519999999999</v>
      </c>
      <c r="I106" s="596">
        <v>799.58199999999999</v>
      </c>
      <c r="J106" s="1054">
        <v>799.58199999999999</v>
      </c>
    </row>
    <row r="107" spans="1:10" s="48" customFormat="1" ht="14.25" customHeight="1" x14ac:dyDescent="0.25">
      <c r="A107" s="167" t="s">
        <v>45</v>
      </c>
      <c r="B107" s="523" t="s">
        <v>26</v>
      </c>
      <c r="C107" s="25">
        <v>4</v>
      </c>
      <c r="D107" s="25">
        <v>5</v>
      </c>
      <c r="E107" s="26">
        <v>9990020400</v>
      </c>
      <c r="F107" s="27">
        <v>244</v>
      </c>
      <c r="G107" s="27">
        <v>226</v>
      </c>
      <c r="H107" s="1259"/>
      <c r="I107" s="597"/>
      <c r="J107" s="1055"/>
    </row>
    <row r="108" spans="1:10" s="53" customFormat="1" ht="15" x14ac:dyDescent="0.25">
      <c r="A108" s="49" t="s">
        <v>148</v>
      </c>
      <c r="B108" s="50" t="s">
        <v>26</v>
      </c>
      <c r="C108" s="51">
        <v>11</v>
      </c>
      <c r="D108" s="51">
        <v>5</v>
      </c>
      <c r="E108" s="35" t="s">
        <v>28</v>
      </c>
      <c r="F108" s="52">
        <v>0</v>
      </c>
      <c r="G108" s="52"/>
      <c r="H108" s="975">
        <f>H109</f>
        <v>875.89699999999993</v>
      </c>
      <c r="I108" s="550">
        <f>I109</f>
        <v>636.77800000000002</v>
      </c>
      <c r="J108" s="732">
        <f>J109</f>
        <v>636.77800000000002</v>
      </c>
    </row>
    <row r="109" spans="1:10" s="15" customFormat="1" ht="14.25" customHeight="1" x14ac:dyDescent="0.25">
      <c r="A109" s="23" t="s">
        <v>29</v>
      </c>
      <c r="B109" s="24" t="s">
        <v>26</v>
      </c>
      <c r="C109" s="25">
        <v>11</v>
      </c>
      <c r="D109" s="25">
        <v>5</v>
      </c>
      <c r="E109" s="26">
        <v>9990020400</v>
      </c>
      <c r="F109" s="27">
        <v>0</v>
      </c>
      <c r="G109" s="27">
        <v>210</v>
      </c>
      <c r="H109" s="1259">
        <f>H110+H111</f>
        <v>875.89699999999993</v>
      </c>
      <c r="I109" s="597">
        <f>I110+I111</f>
        <v>636.77800000000002</v>
      </c>
      <c r="J109" s="1055">
        <f>J110+J111</f>
        <v>636.77800000000002</v>
      </c>
    </row>
    <row r="110" spans="1:10" s="15" customFormat="1" ht="15" x14ac:dyDescent="0.25">
      <c r="A110" s="28" t="s">
        <v>30</v>
      </c>
      <c r="B110" s="29" t="s">
        <v>26</v>
      </c>
      <c r="C110" s="30">
        <v>11</v>
      </c>
      <c r="D110" s="30">
        <v>5</v>
      </c>
      <c r="E110" s="31">
        <v>9990020400</v>
      </c>
      <c r="F110" s="32">
        <v>121</v>
      </c>
      <c r="G110" s="32">
        <v>211</v>
      </c>
      <c r="H110" s="886">
        <f>723.472-59+8.26</f>
        <v>672.73199999999997</v>
      </c>
      <c r="I110" s="558">
        <v>489.077</v>
      </c>
      <c r="J110" s="735">
        <v>489.077</v>
      </c>
    </row>
    <row r="111" spans="1:10" s="15" customFormat="1" ht="15.75" thickBot="1" x14ac:dyDescent="0.3">
      <c r="A111" s="221" t="s">
        <v>39</v>
      </c>
      <c r="B111" s="390" t="s">
        <v>26</v>
      </c>
      <c r="C111" s="55">
        <v>11</v>
      </c>
      <c r="D111" s="55">
        <v>5</v>
      </c>
      <c r="E111" s="391">
        <v>9990020400</v>
      </c>
      <c r="F111" s="56">
        <v>129</v>
      </c>
      <c r="G111" s="56">
        <v>213</v>
      </c>
      <c r="H111" s="1260">
        <v>203.16499999999999</v>
      </c>
      <c r="I111" s="598">
        <v>147.70099999999999</v>
      </c>
      <c r="J111" s="1056">
        <v>147.70099999999999</v>
      </c>
    </row>
    <row r="112" spans="1:10" s="11" customFormat="1" ht="15" thickBot="1" x14ac:dyDescent="0.25">
      <c r="A112" s="385" t="s">
        <v>42</v>
      </c>
      <c r="B112" s="386"/>
      <c r="C112" s="387"/>
      <c r="D112" s="387"/>
      <c r="E112" s="388"/>
      <c r="F112" s="389"/>
      <c r="G112" s="389"/>
      <c r="H112" s="1261">
        <f>H113+H117</f>
        <v>4163.0049999999992</v>
      </c>
      <c r="I112" s="599">
        <f t="shared" ref="I112:J112" si="27">I113+I117</f>
        <v>2973.0390000000002</v>
      </c>
      <c r="J112" s="1057">
        <f t="shared" si="27"/>
        <v>2973.0390000000002</v>
      </c>
    </row>
    <row r="113" spans="1:10" s="11" customFormat="1" ht="42.75" x14ac:dyDescent="0.2">
      <c r="A113" s="19" t="s">
        <v>43</v>
      </c>
      <c r="B113" s="57"/>
      <c r="C113" s="58"/>
      <c r="D113" s="58"/>
      <c r="E113" s="59"/>
      <c r="F113" s="60"/>
      <c r="G113" s="60"/>
      <c r="H113" s="1262">
        <f>H115+H116</f>
        <v>2639.6749999999997</v>
      </c>
      <c r="I113" s="600">
        <f t="shared" ref="I113:J113" si="28">I115+I116</f>
        <v>1872.9740000000002</v>
      </c>
      <c r="J113" s="1058">
        <f t="shared" si="28"/>
        <v>1872.9740000000002</v>
      </c>
    </row>
    <row r="114" spans="1:10" s="11" customFormat="1" ht="15" x14ac:dyDescent="0.25">
      <c r="A114" s="23" t="s">
        <v>29</v>
      </c>
      <c r="B114" s="61" t="s">
        <v>26</v>
      </c>
      <c r="C114" s="62">
        <v>1</v>
      </c>
      <c r="D114" s="62">
        <v>3</v>
      </c>
      <c r="E114" s="63">
        <v>9990021100</v>
      </c>
      <c r="F114" s="64">
        <v>0</v>
      </c>
      <c r="G114" s="64">
        <v>210</v>
      </c>
      <c r="H114" s="1263">
        <f>H115+H116</f>
        <v>2639.6749999999997</v>
      </c>
      <c r="I114" s="601">
        <f t="shared" ref="I114:J114" si="29">I115+I116</f>
        <v>1872.9740000000002</v>
      </c>
      <c r="J114" s="1059">
        <f t="shared" si="29"/>
        <v>1872.9740000000002</v>
      </c>
    </row>
    <row r="115" spans="1:10" s="11" customFormat="1" ht="15" x14ac:dyDescent="0.25">
      <c r="A115" s="28" t="s">
        <v>30</v>
      </c>
      <c r="B115" s="65" t="s">
        <v>26</v>
      </c>
      <c r="C115" s="66">
        <v>1</v>
      </c>
      <c r="D115" s="66">
        <v>3</v>
      </c>
      <c r="E115" s="67">
        <v>9990021100</v>
      </c>
      <c r="F115" s="68">
        <v>121</v>
      </c>
      <c r="G115" s="68">
        <v>211</v>
      </c>
      <c r="H115" s="1258">
        <f>2194.928-194.8+27.272</f>
        <v>2027.3999999999999</v>
      </c>
      <c r="I115" s="596">
        <v>1438.5360000000001</v>
      </c>
      <c r="J115" s="1054">
        <v>1438.5360000000001</v>
      </c>
    </row>
    <row r="116" spans="1:10" s="11" customFormat="1" ht="15" x14ac:dyDescent="0.25">
      <c r="A116" s="33" t="s">
        <v>31</v>
      </c>
      <c r="B116" s="65" t="s">
        <v>26</v>
      </c>
      <c r="C116" s="66">
        <v>1</v>
      </c>
      <c r="D116" s="66">
        <v>3</v>
      </c>
      <c r="E116" s="67">
        <v>9990021100</v>
      </c>
      <c r="F116" s="68">
        <v>129</v>
      </c>
      <c r="G116" s="68">
        <v>213</v>
      </c>
      <c r="H116" s="1258">
        <v>612.27499999999998</v>
      </c>
      <c r="I116" s="596">
        <v>434.43799999999999</v>
      </c>
      <c r="J116" s="1054">
        <v>434.43799999999999</v>
      </c>
    </row>
    <row r="117" spans="1:10" s="69" customFormat="1" ht="42" customHeight="1" x14ac:dyDescent="0.2">
      <c r="A117" s="34" t="s">
        <v>44</v>
      </c>
      <c r="B117" s="35" t="s">
        <v>26</v>
      </c>
      <c r="C117" s="36">
        <v>1</v>
      </c>
      <c r="D117" s="36">
        <v>3</v>
      </c>
      <c r="E117" s="35" t="s">
        <v>28</v>
      </c>
      <c r="F117" s="37">
        <v>0</v>
      </c>
      <c r="G117" s="37"/>
      <c r="H117" s="975">
        <f>SUM(H119:H126)</f>
        <v>1523.33</v>
      </c>
      <c r="I117" s="550">
        <f t="shared" ref="I117:J117" si="30">SUM(I119:I126)</f>
        <v>1100.0650000000001</v>
      </c>
      <c r="J117" s="732">
        <f t="shared" si="30"/>
        <v>1100.0650000000001</v>
      </c>
    </row>
    <row r="118" spans="1:10" s="15" customFormat="1" ht="15" x14ac:dyDescent="0.25">
      <c r="A118" s="23" t="s">
        <v>29</v>
      </c>
      <c r="B118" s="24" t="s">
        <v>26</v>
      </c>
      <c r="C118" s="25">
        <v>1</v>
      </c>
      <c r="D118" s="25">
        <v>3</v>
      </c>
      <c r="E118" s="26">
        <v>9990020400</v>
      </c>
      <c r="F118" s="27">
        <v>0</v>
      </c>
      <c r="G118" s="27">
        <v>210</v>
      </c>
      <c r="H118" s="75">
        <f>H119+H121+H120</f>
        <v>1273.83</v>
      </c>
      <c r="I118" s="595">
        <f t="shared" ref="I118:J118" si="31">I119+I121+I120</f>
        <v>1100.0650000000001</v>
      </c>
      <c r="J118" s="1053">
        <f t="shared" si="31"/>
        <v>1100.0650000000001</v>
      </c>
    </row>
    <row r="119" spans="1:10" s="158" customFormat="1" ht="15" x14ac:dyDescent="0.25">
      <c r="A119" s="28" t="s">
        <v>30</v>
      </c>
      <c r="B119" s="29" t="s">
        <v>26</v>
      </c>
      <c r="C119" s="30">
        <v>1</v>
      </c>
      <c r="D119" s="30">
        <v>3</v>
      </c>
      <c r="E119" s="31">
        <v>9990020400</v>
      </c>
      <c r="F119" s="32">
        <v>121</v>
      </c>
      <c r="G119" s="32">
        <v>211</v>
      </c>
      <c r="H119" s="1258">
        <f>1028.244-58+8.12</f>
        <v>978.36399999999992</v>
      </c>
      <c r="I119" s="596">
        <v>844.904</v>
      </c>
      <c r="J119" s="1054">
        <v>844.904</v>
      </c>
    </row>
    <row r="120" spans="1:10" s="158" customFormat="1" ht="15" x14ac:dyDescent="0.25">
      <c r="A120" s="28" t="s">
        <v>264</v>
      </c>
      <c r="B120" s="29" t="s">
        <v>26</v>
      </c>
      <c r="C120" s="30">
        <v>1</v>
      </c>
      <c r="D120" s="30">
        <v>3</v>
      </c>
      <c r="E120" s="31">
        <v>9990020400</v>
      </c>
      <c r="F120" s="32">
        <v>121</v>
      </c>
      <c r="G120" s="32">
        <v>266</v>
      </c>
      <c r="H120" s="1258"/>
      <c r="I120" s="596"/>
      <c r="J120" s="1054"/>
    </row>
    <row r="121" spans="1:10" s="158" customFormat="1" ht="15" x14ac:dyDescent="0.25">
      <c r="A121" s="33" t="s">
        <v>31</v>
      </c>
      <c r="B121" s="29" t="s">
        <v>26</v>
      </c>
      <c r="C121" s="30">
        <v>1</v>
      </c>
      <c r="D121" s="30">
        <v>3</v>
      </c>
      <c r="E121" s="31">
        <v>9990020400</v>
      </c>
      <c r="F121" s="32">
        <v>129</v>
      </c>
      <c r="G121" s="32">
        <v>213</v>
      </c>
      <c r="H121" s="1258">
        <v>295.46600000000001</v>
      </c>
      <c r="I121" s="596">
        <v>255.161</v>
      </c>
      <c r="J121" s="1054">
        <v>255.161</v>
      </c>
    </row>
    <row r="122" spans="1:10" s="158" customFormat="1" ht="15" x14ac:dyDescent="0.25">
      <c r="A122" s="23" t="s">
        <v>356</v>
      </c>
      <c r="B122" s="24" t="s">
        <v>26</v>
      </c>
      <c r="C122" s="25">
        <v>1</v>
      </c>
      <c r="D122" s="25">
        <v>3</v>
      </c>
      <c r="E122" s="26">
        <v>9990020400</v>
      </c>
      <c r="F122" s="27">
        <v>244</v>
      </c>
      <c r="G122" s="27">
        <v>224</v>
      </c>
      <c r="H122" s="1259">
        <v>200</v>
      </c>
      <c r="I122" s="597"/>
      <c r="J122" s="1055"/>
    </row>
    <row r="123" spans="1:10" s="158" customFormat="1" ht="15" x14ac:dyDescent="0.25">
      <c r="A123" s="23" t="s">
        <v>45</v>
      </c>
      <c r="B123" s="24" t="s">
        <v>26</v>
      </c>
      <c r="C123" s="25">
        <v>1</v>
      </c>
      <c r="D123" s="25">
        <v>3</v>
      </c>
      <c r="E123" s="26">
        <v>9990020400</v>
      </c>
      <c r="F123" s="27">
        <v>244</v>
      </c>
      <c r="G123" s="27">
        <v>226</v>
      </c>
      <c r="H123" s="75">
        <f>23+6.5</f>
        <v>29.5</v>
      </c>
      <c r="I123" s="595"/>
      <c r="J123" s="1053"/>
    </row>
    <row r="124" spans="1:10" s="158" customFormat="1" ht="15" x14ac:dyDescent="0.25">
      <c r="A124" s="167" t="s">
        <v>46</v>
      </c>
      <c r="B124" s="24" t="s">
        <v>26</v>
      </c>
      <c r="C124" s="25">
        <v>1</v>
      </c>
      <c r="D124" s="25">
        <v>3</v>
      </c>
      <c r="E124" s="26">
        <v>9990020400</v>
      </c>
      <c r="F124" s="27">
        <v>244</v>
      </c>
      <c r="G124" s="27">
        <v>310</v>
      </c>
      <c r="H124" s="75"/>
      <c r="I124" s="595"/>
      <c r="J124" s="1053"/>
    </row>
    <row r="125" spans="1:10" s="158" customFormat="1" ht="15" x14ac:dyDescent="0.25">
      <c r="A125" s="167" t="s">
        <v>38</v>
      </c>
      <c r="B125" s="24" t="s">
        <v>26</v>
      </c>
      <c r="C125" s="25">
        <v>1</v>
      </c>
      <c r="D125" s="25">
        <v>3</v>
      </c>
      <c r="E125" s="26">
        <v>9990020400</v>
      </c>
      <c r="F125" s="27">
        <v>244</v>
      </c>
      <c r="G125" s="27">
        <v>343</v>
      </c>
      <c r="H125" s="75"/>
      <c r="I125" s="595"/>
      <c r="J125" s="1053"/>
    </row>
    <row r="126" spans="1:10" s="158" customFormat="1" ht="15.75" thickBot="1" x14ac:dyDescent="0.3">
      <c r="A126" s="169" t="s">
        <v>149</v>
      </c>
      <c r="B126" s="170" t="s">
        <v>26</v>
      </c>
      <c r="C126" s="143">
        <v>1</v>
      </c>
      <c r="D126" s="143">
        <v>3</v>
      </c>
      <c r="E126" s="161">
        <v>9990020400</v>
      </c>
      <c r="F126" s="145">
        <v>244</v>
      </c>
      <c r="G126" s="145">
        <v>346</v>
      </c>
      <c r="H126" s="1264">
        <v>20</v>
      </c>
      <c r="I126" s="602"/>
      <c r="J126" s="1060"/>
    </row>
    <row r="127" spans="1:10" s="15" customFormat="1" ht="15" thickBot="1" x14ac:dyDescent="0.25">
      <c r="A127" s="217" t="s">
        <v>47</v>
      </c>
      <c r="B127" s="70" t="s">
        <v>26</v>
      </c>
      <c r="C127" s="219"/>
      <c r="D127" s="219"/>
      <c r="E127" s="71"/>
      <c r="F127" s="220"/>
      <c r="G127" s="220"/>
      <c r="H127" s="1265">
        <f>H128</f>
        <v>2157.33</v>
      </c>
      <c r="I127" s="603">
        <f t="shared" ref="I127:J127" si="32">I128</f>
        <v>1327.3630000000001</v>
      </c>
      <c r="J127" s="1061">
        <f t="shared" si="32"/>
        <v>1327.3630000000001</v>
      </c>
    </row>
    <row r="128" spans="1:10" s="15" customFormat="1" ht="30.75" customHeight="1" x14ac:dyDescent="0.2">
      <c r="A128" s="72" t="s">
        <v>48</v>
      </c>
      <c r="B128" s="20" t="s">
        <v>26</v>
      </c>
      <c r="C128" s="73">
        <v>1</v>
      </c>
      <c r="D128" s="73">
        <v>6</v>
      </c>
      <c r="E128" s="20" t="s">
        <v>28</v>
      </c>
      <c r="F128" s="74">
        <v>0</v>
      </c>
      <c r="G128" s="74"/>
      <c r="H128" s="973">
        <f>H129+H132+H133</f>
        <v>2157.33</v>
      </c>
      <c r="I128" s="604">
        <f t="shared" ref="I128:J128" si="33">I129+I132+I133</f>
        <v>1327.3630000000001</v>
      </c>
      <c r="J128" s="733">
        <f t="shared" si="33"/>
        <v>1327.3630000000001</v>
      </c>
    </row>
    <row r="129" spans="1:10" s="15" customFormat="1" ht="15" x14ac:dyDescent="0.25">
      <c r="A129" s="23" t="s">
        <v>29</v>
      </c>
      <c r="B129" s="24" t="s">
        <v>26</v>
      </c>
      <c r="C129" s="25">
        <v>1</v>
      </c>
      <c r="D129" s="25">
        <v>6</v>
      </c>
      <c r="E129" s="26">
        <v>9990022500</v>
      </c>
      <c r="F129" s="27">
        <v>0</v>
      </c>
      <c r="G129" s="27">
        <v>210</v>
      </c>
      <c r="H129" s="75">
        <f>H130+H131</f>
        <v>1877.83</v>
      </c>
      <c r="I129" s="595">
        <f t="shared" ref="I129:J129" si="34">I130+I131</f>
        <v>1327.3630000000001</v>
      </c>
      <c r="J129" s="1053">
        <f t="shared" si="34"/>
        <v>1327.3630000000001</v>
      </c>
    </row>
    <row r="130" spans="1:10" s="15" customFormat="1" ht="15" x14ac:dyDescent="0.25">
      <c r="A130" s="28" t="s">
        <v>30</v>
      </c>
      <c r="B130" s="29" t="s">
        <v>26</v>
      </c>
      <c r="C130" s="30">
        <v>1</v>
      </c>
      <c r="D130" s="30">
        <v>6</v>
      </c>
      <c r="E130" s="31">
        <v>9990022500</v>
      </c>
      <c r="F130" s="32">
        <v>121</v>
      </c>
      <c r="G130" s="32">
        <v>211</v>
      </c>
      <c r="H130" s="1258">
        <f>1525.666-97.4+14</f>
        <v>1442.2659999999998</v>
      </c>
      <c r="I130" s="596">
        <v>1019.48</v>
      </c>
      <c r="J130" s="1054">
        <v>1019.48</v>
      </c>
    </row>
    <row r="131" spans="1:10" s="15" customFormat="1" ht="15" x14ac:dyDescent="0.25">
      <c r="A131" s="33" t="s">
        <v>31</v>
      </c>
      <c r="B131" s="29" t="s">
        <v>26</v>
      </c>
      <c r="C131" s="30">
        <v>1</v>
      </c>
      <c r="D131" s="30">
        <v>6</v>
      </c>
      <c r="E131" s="31">
        <v>9990022500</v>
      </c>
      <c r="F131" s="32">
        <v>129</v>
      </c>
      <c r="G131" s="32">
        <v>213</v>
      </c>
      <c r="H131" s="1258">
        <v>435.56400000000002</v>
      </c>
      <c r="I131" s="596">
        <v>307.88299999999998</v>
      </c>
      <c r="J131" s="1054">
        <v>307.88299999999998</v>
      </c>
    </row>
    <row r="132" spans="1:10" s="15" customFormat="1" ht="15" x14ac:dyDescent="0.25">
      <c r="A132" s="23" t="s">
        <v>45</v>
      </c>
      <c r="B132" s="24" t="s">
        <v>26</v>
      </c>
      <c r="C132" s="25">
        <v>1</v>
      </c>
      <c r="D132" s="25">
        <v>6</v>
      </c>
      <c r="E132" s="26">
        <v>9990022500</v>
      </c>
      <c r="F132" s="27">
        <v>244</v>
      </c>
      <c r="G132" s="27">
        <v>226</v>
      </c>
      <c r="H132" s="75">
        <f>20*12+23+6.5</f>
        <v>269.5</v>
      </c>
      <c r="I132" s="595"/>
      <c r="J132" s="1053"/>
    </row>
    <row r="133" spans="1:10" s="15" customFormat="1" ht="15.75" thickBot="1" x14ac:dyDescent="0.3">
      <c r="A133" s="169" t="s">
        <v>149</v>
      </c>
      <c r="B133" s="170" t="s">
        <v>26</v>
      </c>
      <c r="C133" s="143">
        <v>1</v>
      </c>
      <c r="D133" s="143">
        <v>6</v>
      </c>
      <c r="E133" s="161">
        <v>9990022500</v>
      </c>
      <c r="F133" s="145">
        <v>244</v>
      </c>
      <c r="G133" s="145">
        <v>346</v>
      </c>
      <c r="H133" s="1264">
        <v>10</v>
      </c>
      <c r="I133" s="602"/>
      <c r="J133" s="1060"/>
    </row>
    <row r="134" spans="1:10" s="15" customFormat="1" ht="13.5" customHeight="1" thickBot="1" x14ac:dyDescent="0.25">
      <c r="A134" s="217" t="s">
        <v>141</v>
      </c>
      <c r="B134" s="70" t="s">
        <v>49</v>
      </c>
      <c r="C134" s="219"/>
      <c r="D134" s="219"/>
      <c r="E134" s="71"/>
      <c r="F134" s="220"/>
      <c r="G134" s="220"/>
      <c r="H134" s="1265">
        <f>H135</f>
        <v>6845.3470000000007</v>
      </c>
      <c r="I134" s="603">
        <f t="shared" ref="I134:J134" si="35">I135</f>
        <v>5273.7070000000003</v>
      </c>
      <c r="J134" s="1061">
        <f t="shared" si="35"/>
        <v>5273.7070000000003</v>
      </c>
    </row>
    <row r="135" spans="1:10" s="15" customFormat="1" ht="30" customHeight="1" x14ac:dyDescent="0.2">
      <c r="A135" s="72" t="s">
        <v>48</v>
      </c>
      <c r="B135" s="20" t="s">
        <v>49</v>
      </c>
      <c r="C135" s="73">
        <v>1</v>
      </c>
      <c r="D135" s="73">
        <v>6</v>
      </c>
      <c r="E135" s="20" t="s">
        <v>28</v>
      </c>
      <c r="F135" s="74">
        <v>0</v>
      </c>
      <c r="G135" s="22"/>
      <c r="H135" s="973">
        <f>SUM(H137:H142)</f>
        <v>6845.3470000000007</v>
      </c>
      <c r="I135" s="604">
        <f t="shared" ref="I135:J135" si="36">SUM(I137:I142)</f>
        <v>5273.7070000000003</v>
      </c>
      <c r="J135" s="733">
        <f t="shared" si="36"/>
        <v>5273.7070000000003</v>
      </c>
    </row>
    <row r="136" spans="1:10" s="15" customFormat="1" ht="15" x14ac:dyDescent="0.25">
      <c r="A136" s="23" t="s">
        <v>29</v>
      </c>
      <c r="B136" s="24" t="s">
        <v>49</v>
      </c>
      <c r="C136" s="25">
        <v>1</v>
      </c>
      <c r="D136" s="25">
        <v>6</v>
      </c>
      <c r="E136" s="26">
        <v>9990020400</v>
      </c>
      <c r="F136" s="27">
        <v>0</v>
      </c>
      <c r="G136" s="27">
        <v>210</v>
      </c>
      <c r="H136" s="75">
        <f>H137+H138</f>
        <v>6660.7530000000006</v>
      </c>
      <c r="I136" s="595">
        <f t="shared" ref="I136:J136" si="37">I137+I138</f>
        <v>5273.7070000000003</v>
      </c>
      <c r="J136" s="1053">
        <f t="shared" si="37"/>
        <v>5273.7070000000003</v>
      </c>
    </row>
    <row r="137" spans="1:10" s="15" customFormat="1" ht="15" x14ac:dyDescent="0.25">
      <c r="A137" s="28" t="s">
        <v>30</v>
      </c>
      <c r="B137" s="29" t="s">
        <v>49</v>
      </c>
      <c r="C137" s="30">
        <v>1</v>
      </c>
      <c r="D137" s="30">
        <v>6</v>
      </c>
      <c r="E137" s="31">
        <v>9990020400</v>
      </c>
      <c r="F137" s="32">
        <v>121</v>
      </c>
      <c r="G137" s="32">
        <v>211</v>
      </c>
      <c r="H137" s="1258">
        <f>5432.286-368.5+52</f>
        <v>5115.7860000000001</v>
      </c>
      <c r="I137" s="596">
        <v>4050.4659999999999</v>
      </c>
      <c r="J137" s="1054">
        <v>4050.4659999999999</v>
      </c>
    </row>
    <row r="138" spans="1:10" s="15" customFormat="1" ht="15" x14ac:dyDescent="0.25">
      <c r="A138" s="33" t="s">
        <v>31</v>
      </c>
      <c r="B138" s="29" t="s">
        <v>49</v>
      </c>
      <c r="C138" s="30">
        <v>1</v>
      </c>
      <c r="D138" s="30">
        <v>6</v>
      </c>
      <c r="E138" s="31">
        <v>9990020400</v>
      </c>
      <c r="F138" s="32">
        <v>129</v>
      </c>
      <c r="G138" s="32">
        <v>213</v>
      </c>
      <c r="H138" s="1258">
        <v>1544.9670000000001</v>
      </c>
      <c r="I138" s="596">
        <v>1223.241</v>
      </c>
      <c r="J138" s="1054">
        <v>1223.241</v>
      </c>
    </row>
    <row r="139" spans="1:10" s="15" customFormat="1" ht="15.75" customHeight="1" x14ac:dyDescent="0.25">
      <c r="A139" s="23" t="s">
        <v>50</v>
      </c>
      <c r="B139" s="24" t="s">
        <v>49</v>
      </c>
      <c r="C139" s="46" t="s">
        <v>51</v>
      </c>
      <c r="D139" s="46" t="s">
        <v>52</v>
      </c>
      <c r="E139" s="26">
        <v>9990020400</v>
      </c>
      <c r="F139" s="27">
        <v>244</v>
      </c>
      <c r="G139" s="46" t="s">
        <v>53</v>
      </c>
      <c r="H139" s="75">
        <v>12</v>
      </c>
      <c r="I139" s="595"/>
      <c r="J139" s="1053"/>
    </row>
    <row r="140" spans="1:10" s="15" customFormat="1" ht="15" x14ac:dyDescent="0.25">
      <c r="A140" s="167" t="s">
        <v>45</v>
      </c>
      <c r="B140" s="24" t="s">
        <v>49</v>
      </c>
      <c r="C140" s="46" t="s">
        <v>51</v>
      </c>
      <c r="D140" s="46" t="s">
        <v>52</v>
      </c>
      <c r="E140" s="26">
        <v>9990020400</v>
      </c>
      <c r="F140" s="27">
        <v>244</v>
      </c>
      <c r="G140" s="141">
        <v>226</v>
      </c>
      <c r="H140" s="75">
        <f>23+2.45+87.144</f>
        <v>112.59400000000001</v>
      </c>
      <c r="I140" s="595"/>
      <c r="J140" s="1053"/>
    </row>
    <row r="141" spans="1:10" s="15" customFormat="1" ht="15" x14ac:dyDescent="0.25">
      <c r="A141" s="167" t="s">
        <v>46</v>
      </c>
      <c r="B141" s="24" t="s">
        <v>49</v>
      </c>
      <c r="C141" s="46" t="s">
        <v>51</v>
      </c>
      <c r="D141" s="46" t="s">
        <v>52</v>
      </c>
      <c r="E141" s="26">
        <v>9990020400</v>
      </c>
      <c r="F141" s="27">
        <v>244</v>
      </c>
      <c r="G141" s="24" t="s">
        <v>413</v>
      </c>
      <c r="H141" s="1259"/>
      <c r="I141" s="597"/>
      <c r="J141" s="1055"/>
    </row>
    <row r="142" spans="1:10" s="15" customFormat="1" ht="15.75" customHeight="1" thickBot="1" x14ac:dyDescent="0.3">
      <c r="A142" s="169" t="s">
        <v>149</v>
      </c>
      <c r="B142" s="170" t="s">
        <v>49</v>
      </c>
      <c r="C142" s="142" t="s">
        <v>51</v>
      </c>
      <c r="D142" s="142" t="s">
        <v>52</v>
      </c>
      <c r="E142" s="161">
        <v>9990020400</v>
      </c>
      <c r="F142" s="145">
        <v>244</v>
      </c>
      <c r="G142" s="142" t="s">
        <v>150</v>
      </c>
      <c r="H142" s="1264">
        <v>60</v>
      </c>
      <c r="I142" s="602"/>
      <c r="J142" s="1060"/>
    </row>
    <row r="143" spans="1:10" s="15" customFormat="1" ht="30" customHeight="1" thickBot="1" x14ac:dyDescent="0.25">
      <c r="A143" s="392" t="s">
        <v>486</v>
      </c>
      <c r="B143" s="70"/>
      <c r="C143" s="70"/>
      <c r="D143" s="70"/>
      <c r="E143" s="70"/>
      <c r="F143" s="70"/>
      <c r="G143" s="393"/>
      <c r="H143" s="1265">
        <f>H144+H149+H154+H163+H164+H166+H169+H243+H248+H252+H256+H198+H214+H254+H229+H200+H233+H206+H246+H182+H210+H223+H165+H167+H219+H221+H189+H162+H180+H181+H231+H217+H226</f>
        <v>55350.569730000003</v>
      </c>
      <c r="I143" s="603">
        <f t="shared" ref="I143:J143" si="38">I144+I149+I154+I163+I164+I166+I169+I243+I248+I252+I256+I198+I214+I254+I229+I200+I233+I206+I246+I182+I210+I223+I165+I167+I219+I221+I189+I162+I180+I181+I231+I217+I226</f>
        <v>39291</v>
      </c>
      <c r="J143" s="1061">
        <f t="shared" si="38"/>
        <v>39291</v>
      </c>
    </row>
    <row r="144" spans="1:10" s="15" customFormat="1" ht="16.5" customHeight="1" x14ac:dyDescent="0.2">
      <c r="A144" s="394" t="s">
        <v>54</v>
      </c>
      <c r="B144" s="20" t="s">
        <v>26</v>
      </c>
      <c r="C144" s="20" t="s">
        <v>51</v>
      </c>
      <c r="D144" s="20" t="s">
        <v>55</v>
      </c>
      <c r="E144" s="20" t="s">
        <v>28</v>
      </c>
      <c r="F144" s="20" t="s">
        <v>56</v>
      </c>
      <c r="G144" s="395"/>
      <c r="H144" s="973">
        <f>H145+H146+H147</f>
        <v>7767.2250000000004</v>
      </c>
      <c r="I144" s="604">
        <f t="shared" ref="I144:J144" si="39">I145+I146+I147</f>
        <v>1000</v>
      </c>
      <c r="J144" s="733">
        <f t="shared" si="39"/>
        <v>1000</v>
      </c>
    </row>
    <row r="145" spans="1:10" s="15" customFormat="1" ht="15" x14ac:dyDescent="0.25">
      <c r="A145" s="77" t="s">
        <v>57</v>
      </c>
      <c r="B145" s="78" t="s">
        <v>26</v>
      </c>
      <c r="C145" s="79">
        <v>1</v>
      </c>
      <c r="D145" s="79">
        <v>11</v>
      </c>
      <c r="E145" s="766">
        <v>9990020670</v>
      </c>
      <c r="F145" s="80">
        <v>870</v>
      </c>
      <c r="G145" s="80">
        <v>296</v>
      </c>
      <c r="H145" s="75">
        <v>7767.2250000000004</v>
      </c>
      <c r="I145" s="595">
        <f t="shared" ref="I145:J145" si="40">6611-5611</f>
        <v>1000</v>
      </c>
      <c r="J145" s="1053">
        <f t="shared" si="40"/>
        <v>1000</v>
      </c>
    </row>
    <row r="146" spans="1:10" s="15" customFormat="1" ht="15" x14ac:dyDescent="0.25">
      <c r="A146" s="77" t="s">
        <v>367</v>
      </c>
      <c r="B146" s="78" t="s">
        <v>26</v>
      </c>
      <c r="C146" s="79">
        <v>10</v>
      </c>
      <c r="D146" s="79">
        <v>3</v>
      </c>
      <c r="E146" s="766">
        <v>9990020670</v>
      </c>
      <c r="F146" s="80">
        <v>321</v>
      </c>
      <c r="G146" s="80">
        <v>262</v>
      </c>
      <c r="H146" s="75"/>
      <c r="I146" s="595"/>
      <c r="J146" s="1053"/>
    </row>
    <row r="147" spans="1:10" s="15" customFormat="1" ht="15" x14ac:dyDescent="0.25">
      <c r="A147" s="77" t="s">
        <v>265</v>
      </c>
      <c r="B147" s="78" t="s">
        <v>26</v>
      </c>
      <c r="C147" s="79">
        <v>10</v>
      </c>
      <c r="D147" s="79">
        <v>3</v>
      </c>
      <c r="E147" s="766">
        <v>9990020670</v>
      </c>
      <c r="F147" s="80">
        <v>323</v>
      </c>
      <c r="G147" s="80">
        <v>263</v>
      </c>
      <c r="H147" s="75"/>
      <c r="I147" s="595"/>
      <c r="J147" s="1053"/>
    </row>
    <row r="148" spans="1:10" s="15" customFormat="1" ht="15" x14ac:dyDescent="0.25">
      <c r="A148" s="77" t="s">
        <v>415</v>
      </c>
      <c r="B148" s="78" t="s">
        <v>26</v>
      </c>
      <c r="C148" s="79">
        <v>1</v>
      </c>
      <c r="D148" s="79">
        <v>13</v>
      </c>
      <c r="E148" s="766">
        <v>9990020670</v>
      </c>
      <c r="F148" s="80">
        <v>244</v>
      </c>
      <c r="G148" s="80">
        <v>310</v>
      </c>
      <c r="H148" s="75"/>
      <c r="I148" s="595"/>
      <c r="J148" s="1053"/>
    </row>
    <row r="149" spans="1:10" s="69" customFormat="1" ht="17.25" customHeight="1" x14ac:dyDescent="0.2">
      <c r="A149" s="81" t="s">
        <v>261</v>
      </c>
      <c r="B149" s="82" t="s">
        <v>26</v>
      </c>
      <c r="C149" s="83">
        <v>1</v>
      </c>
      <c r="D149" s="83">
        <v>13</v>
      </c>
      <c r="E149" s="35" t="s">
        <v>28</v>
      </c>
      <c r="F149" s="84">
        <v>0</v>
      </c>
      <c r="G149" s="84"/>
      <c r="H149" s="975">
        <f>H150+H151+H153+H152</f>
        <v>536.87473999999997</v>
      </c>
      <c r="I149" s="550">
        <f t="shared" ref="I149:J149" si="41">I150+I151+I153+I152</f>
        <v>0</v>
      </c>
      <c r="J149" s="732">
        <f t="shared" si="41"/>
        <v>0</v>
      </c>
    </row>
    <row r="150" spans="1:10" s="15" customFormat="1" ht="15" x14ac:dyDescent="0.25">
      <c r="A150" s="77" t="s">
        <v>58</v>
      </c>
      <c r="B150" s="78" t="s">
        <v>26</v>
      </c>
      <c r="C150" s="79">
        <v>1</v>
      </c>
      <c r="D150" s="79">
        <v>13</v>
      </c>
      <c r="E150" s="79">
        <v>9995220600</v>
      </c>
      <c r="F150" s="80">
        <v>244</v>
      </c>
      <c r="G150" s="80">
        <v>226</v>
      </c>
      <c r="H150" s="75">
        <f>1000-500</f>
        <v>500</v>
      </c>
      <c r="I150" s="595"/>
      <c r="J150" s="1053"/>
    </row>
    <row r="151" spans="1:10" s="15" customFormat="1" ht="15" x14ac:dyDescent="0.25">
      <c r="A151" s="831" t="s">
        <v>260</v>
      </c>
      <c r="B151" s="78" t="s">
        <v>26</v>
      </c>
      <c r="C151" s="79">
        <v>1</v>
      </c>
      <c r="D151" s="79">
        <v>13</v>
      </c>
      <c r="E151" s="79">
        <v>9995220600</v>
      </c>
      <c r="F151" s="832">
        <v>244</v>
      </c>
      <c r="G151" s="80">
        <v>226</v>
      </c>
      <c r="H151" s="75"/>
      <c r="I151" s="595"/>
      <c r="J151" s="1053"/>
    </row>
    <row r="152" spans="1:10" s="15" customFormat="1" ht="30" x14ac:dyDescent="0.25">
      <c r="A152" s="77" t="s">
        <v>293</v>
      </c>
      <c r="B152" s="78" t="s">
        <v>26</v>
      </c>
      <c r="C152" s="79">
        <v>1</v>
      </c>
      <c r="D152" s="79">
        <v>13</v>
      </c>
      <c r="E152" s="79">
        <v>9995220600</v>
      </c>
      <c r="F152" s="80">
        <v>853</v>
      </c>
      <c r="G152" s="80">
        <v>297</v>
      </c>
      <c r="H152" s="75">
        <v>32</v>
      </c>
      <c r="I152" s="595"/>
      <c r="J152" s="1053"/>
    </row>
    <row r="153" spans="1:10" s="15" customFormat="1" ht="30" x14ac:dyDescent="0.25">
      <c r="A153" s="448" t="s">
        <v>447</v>
      </c>
      <c r="B153" s="1205" t="s">
        <v>26</v>
      </c>
      <c r="C153" s="1206">
        <v>1</v>
      </c>
      <c r="D153" s="1206">
        <v>13</v>
      </c>
      <c r="E153" s="1207" t="s">
        <v>448</v>
      </c>
      <c r="F153" s="1208">
        <v>244</v>
      </c>
      <c r="G153" s="1209">
        <v>226</v>
      </c>
      <c r="H153" s="75">
        <v>4.8747400000000001</v>
      </c>
      <c r="I153" s="595"/>
      <c r="J153" s="1053"/>
    </row>
    <row r="154" spans="1:10" s="69" customFormat="1" ht="14.25" x14ac:dyDescent="0.2">
      <c r="A154" s="81" t="s">
        <v>60</v>
      </c>
      <c r="B154" s="82" t="s">
        <v>26</v>
      </c>
      <c r="C154" s="83">
        <v>3</v>
      </c>
      <c r="D154" s="83">
        <v>10</v>
      </c>
      <c r="E154" s="35" t="s">
        <v>28</v>
      </c>
      <c r="F154" s="84">
        <v>0</v>
      </c>
      <c r="G154" s="84"/>
      <c r="H154" s="975">
        <f>H155+H156+H157+H158+H159+H160+H161</f>
        <v>0</v>
      </c>
      <c r="I154" s="550">
        <f t="shared" ref="I154:J154" si="42">I155+I156+I157+I158+I159+I160+I161</f>
        <v>0</v>
      </c>
      <c r="J154" s="732">
        <f t="shared" si="42"/>
        <v>0</v>
      </c>
    </row>
    <row r="155" spans="1:10" s="15" customFormat="1" ht="15" x14ac:dyDescent="0.25">
      <c r="A155" s="77" t="s">
        <v>60</v>
      </c>
      <c r="B155" s="78" t="s">
        <v>26</v>
      </c>
      <c r="C155" s="79">
        <v>3</v>
      </c>
      <c r="D155" s="79">
        <v>10</v>
      </c>
      <c r="E155" s="26">
        <v>9990199900</v>
      </c>
      <c r="F155" s="80">
        <v>244</v>
      </c>
      <c r="G155" s="80">
        <v>226</v>
      </c>
      <c r="H155" s="75"/>
      <c r="I155" s="595"/>
      <c r="J155" s="1053"/>
    </row>
    <row r="156" spans="1:10" s="15" customFormat="1" ht="15" x14ac:dyDescent="0.25">
      <c r="A156" s="77" t="s">
        <v>219</v>
      </c>
      <c r="B156" s="78" t="s">
        <v>26</v>
      </c>
      <c r="C156" s="79">
        <v>3</v>
      </c>
      <c r="D156" s="79">
        <v>10</v>
      </c>
      <c r="E156" s="26">
        <v>9990199900</v>
      </c>
      <c r="F156" s="80">
        <v>244</v>
      </c>
      <c r="G156" s="80">
        <v>341</v>
      </c>
      <c r="H156" s="75"/>
      <c r="I156" s="595"/>
      <c r="J156" s="1053"/>
    </row>
    <row r="157" spans="1:10" s="15" customFormat="1" ht="15" x14ac:dyDescent="0.25">
      <c r="A157" s="77" t="s">
        <v>217</v>
      </c>
      <c r="B157" s="78" t="s">
        <v>26</v>
      </c>
      <c r="C157" s="79">
        <v>3</v>
      </c>
      <c r="D157" s="79">
        <v>10</v>
      </c>
      <c r="E157" s="26">
        <v>9990199900</v>
      </c>
      <c r="F157" s="80">
        <v>244</v>
      </c>
      <c r="G157" s="80">
        <v>342</v>
      </c>
      <c r="H157" s="75"/>
      <c r="I157" s="595"/>
      <c r="J157" s="1053"/>
    </row>
    <row r="158" spans="1:10" s="15" customFormat="1" ht="15" x14ac:dyDescent="0.25">
      <c r="A158" s="77" t="s">
        <v>216</v>
      </c>
      <c r="B158" s="78" t="s">
        <v>26</v>
      </c>
      <c r="C158" s="79">
        <v>3</v>
      </c>
      <c r="D158" s="79">
        <v>10</v>
      </c>
      <c r="E158" s="26">
        <v>9990199900</v>
      </c>
      <c r="F158" s="80">
        <v>244</v>
      </c>
      <c r="G158" s="80">
        <v>343</v>
      </c>
      <c r="H158" s="75"/>
      <c r="I158" s="595"/>
      <c r="J158" s="1053"/>
    </row>
    <row r="159" spans="1:10" s="15" customFormat="1" ht="15" x14ac:dyDescent="0.25">
      <c r="A159" s="77" t="s">
        <v>218</v>
      </c>
      <c r="B159" s="78" t="s">
        <v>26</v>
      </c>
      <c r="C159" s="79">
        <v>3</v>
      </c>
      <c r="D159" s="79">
        <v>10</v>
      </c>
      <c r="E159" s="26">
        <v>9990199900</v>
      </c>
      <c r="F159" s="80">
        <v>244</v>
      </c>
      <c r="G159" s="80">
        <v>344</v>
      </c>
      <c r="H159" s="75"/>
      <c r="I159" s="595"/>
      <c r="J159" s="1053"/>
    </row>
    <row r="160" spans="1:10" s="15" customFormat="1" ht="15" x14ac:dyDescent="0.25">
      <c r="A160" s="77" t="s">
        <v>220</v>
      </c>
      <c r="B160" s="78" t="s">
        <v>26</v>
      </c>
      <c r="C160" s="79">
        <v>3</v>
      </c>
      <c r="D160" s="79">
        <v>10</v>
      </c>
      <c r="E160" s="26">
        <v>9990199900</v>
      </c>
      <c r="F160" s="80">
        <v>244</v>
      </c>
      <c r="G160" s="80">
        <v>345</v>
      </c>
      <c r="H160" s="75"/>
      <c r="I160" s="595"/>
      <c r="J160" s="1053"/>
    </row>
    <row r="161" spans="1:10" s="15" customFormat="1" ht="15" x14ac:dyDescent="0.25">
      <c r="A161" s="77" t="s">
        <v>221</v>
      </c>
      <c r="B161" s="78" t="s">
        <v>26</v>
      </c>
      <c r="C161" s="79">
        <v>3</v>
      </c>
      <c r="D161" s="79">
        <v>10</v>
      </c>
      <c r="E161" s="26">
        <v>9990199900</v>
      </c>
      <c r="F161" s="80">
        <v>360</v>
      </c>
      <c r="G161" s="80">
        <v>296</v>
      </c>
      <c r="H161" s="75"/>
      <c r="I161" s="595"/>
      <c r="J161" s="1053"/>
    </row>
    <row r="162" spans="1:10" s="69" customFormat="1" ht="14.25" x14ac:dyDescent="0.2">
      <c r="A162" s="572" t="s">
        <v>260</v>
      </c>
      <c r="B162" s="82" t="s">
        <v>26</v>
      </c>
      <c r="C162" s="83">
        <v>3</v>
      </c>
      <c r="D162" s="83">
        <v>10</v>
      </c>
      <c r="E162" s="83">
        <v>9990199900</v>
      </c>
      <c r="F162" s="573">
        <v>244</v>
      </c>
      <c r="G162" s="84">
        <v>226</v>
      </c>
      <c r="H162" s="975">
        <f>1500-500</f>
        <v>1000</v>
      </c>
      <c r="I162" s="550"/>
      <c r="J162" s="732"/>
    </row>
    <row r="163" spans="1:10" s="86" customFormat="1" ht="14.25" x14ac:dyDescent="0.2">
      <c r="A163" s="87" t="s">
        <v>61</v>
      </c>
      <c r="B163" s="88" t="s">
        <v>26</v>
      </c>
      <c r="C163" s="40">
        <v>3</v>
      </c>
      <c r="D163" s="40">
        <v>14</v>
      </c>
      <c r="E163" s="41">
        <v>9990199900</v>
      </c>
      <c r="F163" s="42">
        <v>244</v>
      </c>
      <c r="G163" s="138">
        <v>226</v>
      </c>
      <c r="H163" s="1266"/>
      <c r="I163" s="605"/>
      <c r="J163" s="1062"/>
    </row>
    <row r="164" spans="1:10" s="86" customFormat="1" ht="14.25" x14ac:dyDescent="0.2">
      <c r="A164" s="87" t="s">
        <v>62</v>
      </c>
      <c r="B164" s="88" t="s">
        <v>26</v>
      </c>
      <c r="C164" s="40">
        <v>3</v>
      </c>
      <c r="D164" s="40">
        <v>14</v>
      </c>
      <c r="E164" s="41">
        <v>9990199900</v>
      </c>
      <c r="F164" s="42">
        <v>244</v>
      </c>
      <c r="G164" s="138">
        <v>226</v>
      </c>
      <c r="H164" s="1266">
        <v>50</v>
      </c>
      <c r="I164" s="605"/>
      <c r="J164" s="1062"/>
    </row>
    <row r="165" spans="1:10" s="86" customFormat="1" ht="14.25" x14ac:dyDescent="0.2">
      <c r="A165" s="87" t="s">
        <v>62</v>
      </c>
      <c r="B165" s="88" t="s">
        <v>26</v>
      </c>
      <c r="C165" s="40">
        <v>3</v>
      </c>
      <c r="D165" s="40">
        <v>14</v>
      </c>
      <c r="E165" s="41">
        <v>9990199900</v>
      </c>
      <c r="F165" s="42">
        <v>244</v>
      </c>
      <c r="G165" s="138">
        <v>310</v>
      </c>
      <c r="H165" s="1266"/>
      <c r="I165" s="605"/>
      <c r="J165" s="1062"/>
    </row>
    <row r="166" spans="1:10" s="86" customFormat="1" ht="15" thickBot="1" x14ac:dyDescent="0.25">
      <c r="A166" s="535" t="s">
        <v>63</v>
      </c>
      <c r="B166" s="536" t="s">
        <v>26</v>
      </c>
      <c r="C166" s="537">
        <v>3</v>
      </c>
      <c r="D166" s="537">
        <v>14</v>
      </c>
      <c r="E166" s="538">
        <v>9990199900</v>
      </c>
      <c r="F166" s="539">
        <v>244</v>
      </c>
      <c r="G166" s="540">
        <v>226</v>
      </c>
      <c r="H166" s="1267"/>
      <c r="I166" s="606"/>
      <c r="J166" s="1063"/>
    </row>
    <row r="167" spans="1:10" s="86" customFormat="1" ht="15" thickBot="1" x14ac:dyDescent="0.25">
      <c r="A167" s="542" t="s">
        <v>40</v>
      </c>
      <c r="B167" s="543" t="s">
        <v>26</v>
      </c>
      <c r="C167" s="544">
        <v>4</v>
      </c>
      <c r="D167" s="544">
        <v>5</v>
      </c>
      <c r="E167" s="545" t="s">
        <v>28</v>
      </c>
      <c r="F167" s="546">
        <v>0</v>
      </c>
      <c r="G167" s="546"/>
      <c r="H167" s="1268">
        <f>H168</f>
        <v>10</v>
      </c>
      <c r="I167" s="607">
        <f t="shared" ref="I167:J167" si="43">I168</f>
        <v>0</v>
      </c>
      <c r="J167" s="1064">
        <f t="shared" si="43"/>
        <v>0</v>
      </c>
    </row>
    <row r="168" spans="1:10" s="43" customFormat="1" ht="15.75" thickBot="1" x14ac:dyDescent="0.3">
      <c r="A168" s="530" t="s">
        <v>434</v>
      </c>
      <c r="B168" s="541" t="s">
        <v>26</v>
      </c>
      <c r="C168" s="531">
        <v>4</v>
      </c>
      <c r="D168" s="531">
        <v>5</v>
      </c>
      <c r="E168" s="532">
        <v>9990523001</v>
      </c>
      <c r="F168" s="533">
        <v>244</v>
      </c>
      <c r="G168" s="1210">
        <v>226</v>
      </c>
      <c r="H168" s="1269">
        <v>10</v>
      </c>
      <c r="I168" s="608"/>
      <c r="J168" s="1065"/>
    </row>
    <row r="169" spans="1:10" s="43" customFormat="1" ht="18.75" customHeight="1" thickBot="1" x14ac:dyDescent="0.25">
      <c r="A169" s="736" t="s">
        <v>371</v>
      </c>
      <c r="B169" s="737" t="s">
        <v>26</v>
      </c>
      <c r="C169" s="738">
        <v>4</v>
      </c>
      <c r="D169" s="738">
        <v>9</v>
      </c>
      <c r="E169" s="739" t="s">
        <v>28</v>
      </c>
      <c r="F169" s="740">
        <v>0</v>
      </c>
      <c r="G169" s="741"/>
      <c r="H169" s="1270">
        <f>SUM(H170:H179)</f>
        <v>22925</v>
      </c>
      <c r="I169" s="742">
        <f t="shared" ref="I169:J169" si="44">SUM(I170:I179)</f>
        <v>22925</v>
      </c>
      <c r="J169" s="1066">
        <f t="shared" si="44"/>
        <v>22925</v>
      </c>
    </row>
    <row r="170" spans="1:10" s="1" customFormat="1" ht="15" x14ac:dyDescent="0.25">
      <c r="A170" s="827" t="s">
        <v>254</v>
      </c>
      <c r="B170" s="828" t="s">
        <v>26</v>
      </c>
      <c r="C170" s="98">
        <v>4</v>
      </c>
      <c r="D170" s="98">
        <v>9</v>
      </c>
      <c r="E170" s="103">
        <v>9993159802</v>
      </c>
      <c r="F170" s="99">
        <v>243</v>
      </c>
      <c r="G170" s="139">
        <v>225</v>
      </c>
      <c r="H170" s="1271">
        <f>22925-303.704-2292.5-2100</f>
        <v>18228.795999999998</v>
      </c>
      <c r="I170" s="829">
        <f>22925-360.178-2292.5</f>
        <v>20272.322</v>
      </c>
      <c r="J170" s="1067">
        <f>22925-404.694-2292.5</f>
        <v>20227.806</v>
      </c>
    </row>
    <row r="171" spans="1:10" s="1" customFormat="1" ht="15" x14ac:dyDescent="0.25">
      <c r="A171" s="167" t="s">
        <v>65</v>
      </c>
      <c r="B171" s="523" t="s">
        <v>26</v>
      </c>
      <c r="C171" s="25">
        <v>4</v>
      </c>
      <c r="D171" s="25">
        <v>9</v>
      </c>
      <c r="E171" s="26">
        <v>9993159802</v>
      </c>
      <c r="F171" s="27">
        <v>244</v>
      </c>
      <c r="G171" s="141">
        <v>225</v>
      </c>
      <c r="H171" s="1272">
        <f>22925*10%</f>
        <v>2292.5</v>
      </c>
      <c r="I171" s="610">
        <f t="shared" ref="I171:J171" si="45">22925*10%</f>
        <v>2292.5</v>
      </c>
      <c r="J171" s="1068">
        <f t="shared" si="45"/>
        <v>2292.5</v>
      </c>
    </row>
    <row r="172" spans="1:10" s="1" customFormat="1" ht="30" x14ac:dyDescent="0.25">
      <c r="A172" s="519" t="s">
        <v>294</v>
      </c>
      <c r="B172" s="520" t="s">
        <v>26</v>
      </c>
      <c r="C172" s="521">
        <v>4</v>
      </c>
      <c r="D172" s="521">
        <v>9</v>
      </c>
      <c r="E172" s="162">
        <v>9993159802</v>
      </c>
      <c r="F172" s="522">
        <v>244</v>
      </c>
      <c r="G172" s="522">
        <v>225</v>
      </c>
      <c r="H172" s="1273">
        <v>2100</v>
      </c>
      <c r="I172" s="611"/>
      <c r="J172" s="1069"/>
    </row>
    <row r="173" spans="1:10" s="1" customFormat="1" ht="15" x14ac:dyDescent="0.25">
      <c r="A173" s="167" t="s">
        <v>323</v>
      </c>
      <c r="B173" s="523" t="s">
        <v>26</v>
      </c>
      <c r="C173" s="25">
        <v>4</v>
      </c>
      <c r="D173" s="25">
        <v>9</v>
      </c>
      <c r="E173" s="26">
        <v>9993159802</v>
      </c>
      <c r="F173" s="27">
        <v>244</v>
      </c>
      <c r="G173" s="141">
        <v>226</v>
      </c>
      <c r="H173" s="1272"/>
      <c r="I173" s="610"/>
      <c r="J173" s="1068"/>
    </row>
    <row r="174" spans="1:10" s="1" customFormat="1" ht="15" x14ac:dyDescent="0.25">
      <c r="A174" s="167" t="s">
        <v>368</v>
      </c>
      <c r="B174" s="523" t="s">
        <v>26</v>
      </c>
      <c r="C174" s="25">
        <v>4</v>
      </c>
      <c r="D174" s="25">
        <v>9</v>
      </c>
      <c r="E174" s="26">
        <v>9993159802</v>
      </c>
      <c r="F174" s="27">
        <v>244</v>
      </c>
      <c r="G174" s="141">
        <v>226</v>
      </c>
      <c r="H174" s="1272">
        <v>0</v>
      </c>
      <c r="I174" s="610">
        <v>0</v>
      </c>
      <c r="J174" s="1068">
        <v>0</v>
      </c>
    </row>
    <row r="175" spans="1:10" s="1" customFormat="1" ht="15" x14ac:dyDescent="0.25">
      <c r="A175" s="341" t="s">
        <v>369</v>
      </c>
      <c r="B175" s="780" t="s">
        <v>26</v>
      </c>
      <c r="C175" s="329">
        <v>4</v>
      </c>
      <c r="D175" s="329">
        <v>9</v>
      </c>
      <c r="E175" s="580">
        <v>9993159802</v>
      </c>
      <c r="F175" s="331">
        <v>414</v>
      </c>
      <c r="G175" s="830">
        <v>310</v>
      </c>
      <c r="H175" s="1274"/>
      <c r="I175" s="781"/>
      <c r="J175" s="1070"/>
    </row>
    <row r="176" spans="1:10" s="1" customFormat="1" ht="15" x14ac:dyDescent="0.25">
      <c r="A176" s="167" t="s">
        <v>370</v>
      </c>
      <c r="B176" s="523" t="s">
        <v>26</v>
      </c>
      <c r="C176" s="25">
        <v>4</v>
      </c>
      <c r="D176" s="25">
        <v>9</v>
      </c>
      <c r="E176" s="483">
        <v>1540520760</v>
      </c>
      <c r="F176" s="27">
        <v>243</v>
      </c>
      <c r="G176" s="141">
        <v>225</v>
      </c>
      <c r="H176" s="1272">
        <v>303.70400000000001</v>
      </c>
      <c r="I176" s="951">
        <v>360.178</v>
      </c>
      <c r="J176" s="1071">
        <v>404.69400000000002</v>
      </c>
    </row>
    <row r="177" spans="1:10" s="1" customFormat="1" ht="15" x14ac:dyDescent="0.25">
      <c r="A177" s="167" t="s">
        <v>309</v>
      </c>
      <c r="B177" s="523" t="s">
        <v>26</v>
      </c>
      <c r="C177" s="25">
        <v>4</v>
      </c>
      <c r="D177" s="25">
        <v>9</v>
      </c>
      <c r="E177" s="483">
        <v>1540520760</v>
      </c>
      <c r="F177" s="27">
        <v>243</v>
      </c>
      <c r="G177" s="141">
        <v>226</v>
      </c>
      <c r="H177" s="1272"/>
      <c r="I177" s="610"/>
      <c r="J177" s="1068"/>
    </row>
    <row r="178" spans="1:10" s="43" customFormat="1" ht="30.75" thickBot="1" x14ac:dyDescent="0.3">
      <c r="A178" s="747" t="s">
        <v>311</v>
      </c>
      <c r="B178" s="748" t="s">
        <v>26</v>
      </c>
      <c r="C178" s="749">
        <v>4</v>
      </c>
      <c r="D178" s="749">
        <v>9</v>
      </c>
      <c r="E178" s="532">
        <v>9993159802</v>
      </c>
      <c r="F178" s="750">
        <v>853</v>
      </c>
      <c r="G178" s="750">
        <v>295</v>
      </c>
      <c r="H178" s="1275"/>
      <c r="I178" s="751"/>
      <c r="J178" s="1072"/>
    </row>
    <row r="179" spans="1:10" s="86" customFormat="1" ht="16.5" customHeight="1" thickBot="1" x14ac:dyDescent="0.25">
      <c r="A179" s="743" t="s">
        <v>399</v>
      </c>
      <c r="B179" s="744" t="s">
        <v>26</v>
      </c>
      <c r="C179" s="190">
        <v>4</v>
      </c>
      <c r="D179" s="190">
        <v>9</v>
      </c>
      <c r="E179" s="745" t="s">
        <v>277</v>
      </c>
      <c r="F179" s="191">
        <v>243</v>
      </c>
      <c r="G179" s="192">
        <v>225</v>
      </c>
      <c r="H179" s="1276"/>
      <c r="I179" s="746"/>
      <c r="J179" s="1073"/>
    </row>
    <row r="180" spans="1:10" s="86" customFormat="1" ht="30.75" customHeight="1" thickBot="1" x14ac:dyDescent="0.25">
      <c r="A180" s="752" t="s">
        <v>400</v>
      </c>
      <c r="B180" s="753" t="s">
        <v>26</v>
      </c>
      <c r="C180" s="754">
        <v>4</v>
      </c>
      <c r="D180" s="754">
        <v>9</v>
      </c>
      <c r="E180" s="755" t="s">
        <v>277</v>
      </c>
      <c r="F180" s="756">
        <v>243</v>
      </c>
      <c r="G180" s="757">
        <v>225</v>
      </c>
      <c r="H180" s="1277"/>
      <c r="I180" s="758"/>
      <c r="J180" s="1074"/>
    </row>
    <row r="181" spans="1:10" s="86" customFormat="1" ht="30.75" customHeight="1" thickBot="1" x14ac:dyDescent="0.25">
      <c r="A181" s="752" t="s">
        <v>403</v>
      </c>
      <c r="B181" s="753" t="s">
        <v>26</v>
      </c>
      <c r="C181" s="754">
        <v>4</v>
      </c>
      <c r="D181" s="754">
        <v>9</v>
      </c>
      <c r="E181" s="755" t="s">
        <v>277</v>
      </c>
      <c r="F181" s="756">
        <v>243</v>
      </c>
      <c r="G181" s="757">
        <v>225</v>
      </c>
      <c r="H181" s="1277"/>
      <c r="I181" s="758"/>
      <c r="J181" s="1074"/>
    </row>
    <row r="182" spans="1:10" s="69" customFormat="1" ht="16.5" customHeight="1" x14ac:dyDescent="0.25">
      <c r="A182" s="402" t="s">
        <v>230</v>
      </c>
      <c r="B182" s="318" t="s">
        <v>26</v>
      </c>
      <c r="C182" s="319">
        <v>4</v>
      </c>
      <c r="D182" s="319">
        <v>12</v>
      </c>
      <c r="E182" s="397" t="s">
        <v>28</v>
      </c>
      <c r="F182" s="320">
        <v>0</v>
      </c>
      <c r="G182" s="321"/>
      <c r="H182" s="1278">
        <f>H184+H185+H187+H186</f>
        <v>100</v>
      </c>
      <c r="I182" s="612">
        <f t="shared" ref="I182:J182" si="46">I184+I185+I187+I186</f>
        <v>0</v>
      </c>
      <c r="J182" s="1075">
        <f t="shared" si="46"/>
        <v>0</v>
      </c>
    </row>
    <row r="183" spans="1:10" s="124" customFormat="1" ht="45" x14ac:dyDescent="0.25">
      <c r="A183" s="449" t="s">
        <v>412</v>
      </c>
      <c r="B183" s="117" t="s">
        <v>26</v>
      </c>
      <c r="C183" s="204">
        <v>4</v>
      </c>
      <c r="D183" s="204">
        <v>12</v>
      </c>
      <c r="E183" s="205">
        <v>1120185140</v>
      </c>
      <c r="F183" s="206">
        <v>244</v>
      </c>
      <c r="G183" s="332">
        <v>226</v>
      </c>
      <c r="H183" s="1279"/>
      <c r="I183" s="555"/>
      <c r="J183" s="1076"/>
    </row>
    <row r="184" spans="1:10" s="69" customFormat="1" ht="18" customHeight="1" x14ac:dyDescent="0.25">
      <c r="A184" s="519" t="s">
        <v>225</v>
      </c>
      <c r="B184" s="520" t="s">
        <v>26</v>
      </c>
      <c r="C184" s="521">
        <v>4</v>
      </c>
      <c r="D184" s="521">
        <v>12</v>
      </c>
      <c r="E184" s="162">
        <v>9992649900</v>
      </c>
      <c r="F184" s="522">
        <v>245</v>
      </c>
      <c r="G184" s="522">
        <v>226</v>
      </c>
      <c r="H184" s="1280"/>
      <c r="I184" s="628"/>
      <c r="J184" s="1077"/>
    </row>
    <row r="185" spans="1:10" s="69" customFormat="1" ht="30" x14ac:dyDescent="0.25">
      <c r="A185" s="77" t="s">
        <v>224</v>
      </c>
      <c r="B185" s="78" t="s">
        <v>26</v>
      </c>
      <c r="C185" s="79">
        <v>4</v>
      </c>
      <c r="D185" s="79">
        <v>12</v>
      </c>
      <c r="E185" s="26">
        <v>9992649900</v>
      </c>
      <c r="F185" s="80">
        <v>245</v>
      </c>
      <c r="G185" s="80">
        <v>226</v>
      </c>
      <c r="H185" s="75">
        <f>950-950</f>
        <v>0</v>
      </c>
      <c r="I185" s="595"/>
      <c r="J185" s="1053"/>
    </row>
    <row r="186" spans="1:10" s="69" customFormat="1" ht="30" x14ac:dyDescent="0.25">
      <c r="A186" s="77" t="s">
        <v>507</v>
      </c>
      <c r="B186" s="78" t="s">
        <v>26</v>
      </c>
      <c r="C186" s="79">
        <v>4</v>
      </c>
      <c r="D186" s="79">
        <v>12</v>
      </c>
      <c r="E186" s="26">
        <v>9992649900</v>
      </c>
      <c r="F186" s="80">
        <v>244</v>
      </c>
      <c r="G186" s="80">
        <v>226</v>
      </c>
      <c r="H186" s="75">
        <v>100</v>
      </c>
      <c r="I186" s="595"/>
      <c r="J186" s="1053"/>
    </row>
    <row r="187" spans="1:10" s="69" customFormat="1" ht="15" x14ac:dyDescent="0.25">
      <c r="A187" s="403" t="s">
        <v>222</v>
      </c>
      <c r="B187" s="398" t="s">
        <v>26</v>
      </c>
      <c r="C187" s="399">
        <v>4</v>
      </c>
      <c r="D187" s="399">
        <v>12</v>
      </c>
      <c r="E187" s="400" t="s">
        <v>28</v>
      </c>
      <c r="F187" s="401">
        <v>0</v>
      </c>
      <c r="G187" s="401"/>
      <c r="H187" s="1281">
        <f>H188</f>
        <v>0</v>
      </c>
      <c r="I187" s="613">
        <f t="shared" ref="I187:J187" si="47">I188</f>
        <v>0</v>
      </c>
      <c r="J187" s="1078">
        <f t="shared" si="47"/>
        <v>0</v>
      </c>
    </row>
    <row r="188" spans="1:10" s="69" customFormat="1" ht="15.75" thickBot="1" x14ac:dyDescent="0.3">
      <c r="A188" s="376" t="s">
        <v>46</v>
      </c>
      <c r="B188" s="375" t="s">
        <v>26</v>
      </c>
      <c r="C188" s="101">
        <v>4</v>
      </c>
      <c r="D188" s="101">
        <v>12</v>
      </c>
      <c r="E188" s="404">
        <v>9990109900</v>
      </c>
      <c r="F188" s="335">
        <v>244</v>
      </c>
      <c r="G188" s="335">
        <v>310</v>
      </c>
      <c r="H188" s="1282"/>
      <c r="I188" s="609"/>
      <c r="J188" s="1079"/>
    </row>
    <row r="189" spans="1:10" s="69" customFormat="1" ht="15" thickBot="1" x14ac:dyDescent="0.25">
      <c r="A189" s="760" t="s">
        <v>372</v>
      </c>
      <c r="B189" s="761" t="s">
        <v>26</v>
      </c>
      <c r="C189" s="761" t="s">
        <v>199</v>
      </c>
      <c r="D189" s="761" t="s">
        <v>212</v>
      </c>
      <c r="E189" s="739" t="s">
        <v>28</v>
      </c>
      <c r="F189" s="740">
        <v>0</v>
      </c>
      <c r="G189" s="741"/>
      <c r="H189" s="1283">
        <f>SUM(H190:H197)</f>
        <v>1821.86699</v>
      </c>
      <c r="I189" s="762">
        <f t="shared" ref="I189:J189" si="48">SUM(I190:I197)</f>
        <v>0</v>
      </c>
      <c r="J189" s="1080">
        <f t="shared" si="48"/>
        <v>0</v>
      </c>
    </row>
    <row r="190" spans="1:10" s="759" customFormat="1" ht="30" x14ac:dyDescent="0.25">
      <c r="A190" s="767" t="s">
        <v>354</v>
      </c>
      <c r="B190" s="768" t="s">
        <v>26</v>
      </c>
      <c r="C190" s="768" t="s">
        <v>199</v>
      </c>
      <c r="D190" s="768" t="s">
        <v>212</v>
      </c>
      <c r="E190" s="769">
        <v>9990005000</v>
      </c>
      <c r="F190" s="770">
        <v>244</v>
      </c>
      <c r="G190" s="770">
        <v>226</v>
      </c>
      <c r="H190" s="1284"/>
      <c r="I190" s="771"/>
      <c r="J190" s="1081"/>
    </row>
    <row r="191" spans="1:10" s="759" customFormat="1" ht="15" x14ac:dyDescent="0.25">
      <c r="A191" s="1211" t="s">
        <v>462</v>
      </c>
      <c r="B191" s="78" t="s">
        <v>26</v>
      </c>
      <c r="C191" s="78" t="s">
        <v>199</v>
      </c>
      <c r="D191" s="78" t="s">
        <v>212</v>
      </c>
      <c r="E191" s="766">
        <v>9990005000</v>
      </c>
      <c r="F191" s="522">
        <v>244</v>
      </c>
      <c r="G191" s="522">
        <v>310</v>
      </c>
      <c r="H191" s="1285">
        <v>200</v>
      </c>
      <c r="I191" s="927"/>
      <c r="J191" s="1014"/>
    </row>
    <row r="192" spans="1:10" s="759" customFormat="1" ht="15" x14ac:dyDescent="0.25">
      <c r="A192" s="1211" t="s">
        <v>463</v>
      </c>
      <c r="B192" s="520" t="s">
        <v>26</v>
      </c>
      <c r="C192" s="520" t="s">
        <v>199</v>
      </c>
      <c r="D192" s="520" t="s">
        <v>212</v>
      </c>
      <c r="E192" s="1212">
        <v>9990005000</v>
      </c>
      <c r="F192" s="522">
        <v>414</v>
      </c>
      <c r="G192" s="522">
        <v>310</v>
      </c>
      <c r="H192" s="1285">
        <v>200</v>
      </c>
      <c r="I192" s="927"/>
      <c r="J192" s="1014"/>
    </row>
    <row r="193" spans="1:10" s="759" customFormat="1" ht="30" x14ac:dyDescent="0.25">
      <c r="A193" s="772" t="s">
        <v>409</v>
      </c>
      <c r="B193" s="78" t="s">
        <v>26</v>
      </c>
      <c r="C193" s="78" t="s">
        <v>199</v>
      </c>
      <c r="D193" s="78" t="s">
        <v>212</v>
      </c>
      <c r="E193" s="766">
        <v>9990005000</v>
      </c>
      <c r="F193" s="80">
        <v>853</v>
      </c>
      <c r="G193" s="80">
        <v>295</v>
      </c>
      <c r="H193" s="1286"/>
      <c r="I193" s="632"/>
      <c r="J193" s="1082"/>
    </row>
    <row r="194" spans="1:10" s="759" customFormat="1" ht="15" x14ac:dyDescent="0.25">
      <c r="A194" s="772" t="s">
        <v>405</v>
      </c>
      <c r="B194" s="78" t="s">
        <v>26</v>
      </c>
      <c r="C194" s="78" t="s">
        <v>199</v>
      </c>
      <c r="D194" s="78" t="s">
        <v>212</v>
      </c>
      <c r="E194" s="766">
        <v>9990041120</v>
      </c>
      <c r="F194" s="80">
        <v>414</v>
      </c>
      <c r="G194" s="80">
        <v>310</v>
      </c>
      <c r="H194" s="1286"/>
      <c r="I194" s="632"/>
      <c r="J194" s="1082"/>
    </row>
    <row r="195" spans="1:10" s="759" customFormat="1" ht="30" x14ac:dyDescent="0.25">
      <c r="A195" s="772" t="s">
        <v>406</v>
      </c>
      <c r="B195" s="78" t="s">
        <v>26</v>
      </c>
      <c r="C195" s="78" t="s">
        <v>199</v>
      </c>
      <c r="D195" s="78" t="s">
        <v>212</v>
      </c>
      <c r="E195" s="766">
        <v>9990041120</v>
      </c>
      <c r="F195" s="80">
        <v>414</v>
      </c>
      <c r="G195" s="80">
        <v>310</v>
      </c>
      <c r="H195" s="1286"/>
      <c r="I195" s="632"/>
      <c r="J195" s="1082"/>
    </row>
    <row r="196" spans="1:10" s="759" customFormat="1" ht="30" x14ac:dyDescent="0.25">
      <c r="A196" s="772" t="s">
        <v>516</v>
      </c>
      <c r="B196" s="78" t="s">
        <v>26</v>
      </c>
      <c r="C196" s="78" t="s">
        <v>199</v>
      </c>
      <c r="D196" s="78" t="s">
        <v>212</v>
      </c>
      <c r="E196" s="766" t="s">
        <v>373</v>
      </c>
      <c r="F196" s="80">
        <v>414</v>
      </c>
      <c r="G196" s="80">
        <v>310</v>
      </c>
      <c r="H196" s="1286">
        <v>430.24360000000001</v>
      </c>
      <c r="I196" s="985"/>
      <c r="J196" s="1083"/>
    </row>
    <row r="197" spans="1:10" s="759" customFormat="1" ht="30.75" customHeight="1" thickBot="1" x14ac:dyDescent="0.3">
      <c r="A197" s="773" t="s">
        <v>517</v>
      </c>
      <c r="B197" s="1213" t="s">
        <v>26</v>
      </c>
      <c r="C197" s="1213" t="s">
        <v>199</v>
      </c>
      <c r="D197" s="1213" t="s">
        <v>212</v>
      </c>
      <c r="E197" s="1214" t="s">
        <v>373</v>
      </c>
      <c r="F197" s="1215">
        <v>414</v>
      </c>
      <c r="G197" s="1215">
        <v>310</v>
      </c>
      <c r="H197" s="1287">
        <v>991.62338999999997</v>
      </c>
      <c r="I197" s="986"/>
      <c r="J197" s="1084"/>
    </row>
    <row r="198" spans="1:10" s="43" customFormat="1" ht="29.25" thickBot="1" x14ac:dyDescent="0.25">
      <c r="A198" s="763" t="s">
        <v>198</v>
      </c>
      <c r="B198" s="764" t="s">
        <v>26</v>
      </c>
      <c r="C198" s="764" t="s">
        <v>199</v>
      </c>
      <c r="D198" s="764" t="s">
        <v>200</v>
      </c>
      <c r="E198" s="764" t="s">
        <v>28</v>
      </c>
      <c r="F198" s="764" t="s">
        <v>56</v>
      </c>
      <c r="G198" s="764"/>
      <c r="H198" s="1288">
        <f>H199</f>
        <v>315.60300000000001</v>
      </c>
      <c r="I198" s="765">
        <f t="shared" ref="I198:J198" si="49">I199</f>
        <v>0</v>
      </c>
      <c r="J198" s="1085">
        <f t="shared" si="49"/>
        <v>0</v>
      </c>
    </row>
    <row r="199" spans="1:10" s="69" customFormat="1" ht="15.75" thickBot="1" x14ac:dyDescent="0.3">
      <c r="A199" s="409" t="s">
        <v>518</v>
      </c>
      <c r="B199" s="196" t="s">
        <v>26</v>
      </c>
      <c r="C199" s="197">
        <v>5</v>
      </c>
      <c r="D199" s="197">
        <v>3</v>
      </c>
      <c r="E199" s="1216" t="s">
        <v>357</v>
      </c>
      <c r="F199" s="312">
        <v>244</v>
      </c>
      <c r="G199" s="312">
        <v>225</v>
      </c>
      <c r="H199" s="1289">
        <v>315.60300000000001</v>
      </c>
      <c r="I199" s="949"/>
      <c r="J199" s="1086"/>
    </row>
    <row r="200" spans="1:10" s="15" customFormat="1" ht="29.25" thickBot="1" x14ac:dyDescent="0.25">
      <c r="A200" s="410" t="s">
        <v>248</v>
      </c>
      <c r="B200" s="411" t="s">
        <v>26</v>
      </c>
      <c r="C200" s="411" t="s">
        <v>208</v>
      </c>
      <c r="D200" s="411" t="s">
        <v>208</v>
      </c>
      <c r="E200" s="411" t="s">
        <v>28</v>
      </c>
      <c r="F200" s="411" t="s">
        <v>56</v>
      </c>
      <c r="G200" s="411"/>
      <c r="H200" s="1290">
        <f>H202+H205+H201</f>
        <v>10784</v>
      </c>
      <c r="I200" s="615">
        <f t="shared" ref="I200:J200" si="50">I202+I205+I201</f>
        <v>10194</v>
      </c>
      <c r="J200" s="1087">
        <f t="shared" si="50"/>
        <v>10194</v>
      </c>
    </row>
    <row r="201" spans="1:10" s="15" customFormat="1" ht="29.25" customHeight="1" x14ac:dyDescent="0.25">
      <c r="A201" s="799" t="s">
        <v>247</v>
      </c>
      <c r="B201" s="800" t="s">
        <v>26</v>
      </c>
      <c r="C201" s="801">
        <v>5</v>
      </c>
      <c r="D201" s="801">
        <v>2</v>
      </c>
      <c r="E201" s="802" t="s">
        <v>245</v>
      </c>
      <c r="F201" s="803">
        <v>611</v>
      </c>
      <c r="G201" s="804">
        <v>241</v>
      </c>
      <c r="H201" s="1291">
        <v>590</v>
      </c>
      <c r="I201" s="805"/>
      <c r="J201" s="1088"/>
    </row>
    <row r="202" spans="1:10" s="15" customFormat="1" ht="29.25" customHeight="1" x14ac:dyDescent="0.25">
      <c r="A202" s="806" t="s">
        <v>247</v>
      </c>
      <c r="B202" s="807" t="s">
        <v>26</v>
      </c>
      <c r="C202" s="808">
        <v>5</v>
      </c>
      <c r="D202" s="808">
        <v>3</v>
      </c>
      <c r="E202" s="809" t="s">
        <v>245</v>
      </c>
      <c r="F202" s="810">
        <v>611</v>
      </c>
      <c r="G202" s="811">
        <v>241</v>
      </c>
      <c r="H202" s="1292">
        <f>11165-1768+497+700-400</f>
        <v>10194</v>
      </c>
      <c r="I202" s="1008">
        <f t="shared" ref="I202:J202" si="51">11165-1768+497+700-400</f>
        <v>10194</v>
      </c>
      <c r="J202" s="1089">
        <f t="shared" si="51"/>
        <v>10194</v>
      </c>
    </row>
    <row r="203" spans="1:10" s="15" customFormat="1" ht="29.25" customHeight="1" x14ac:dyDescent="0.25">
      <c r="A203" s="813" t="s">
        <v>247</v>
      </c>
      <c r="B203" s="814" t="s">
        <v>26</v>
      </c>
      <c r="C203" s="815">
        <v>7</v>
      </c>
      <c r="D203" s="815">
        <v>1</v>
      </c>
      <c r="E203" s="816" t="s">
        <v>314</v>
      </c>
      <c r="F203" s="817">
        <v>611</v>
      </c>
      <c r="G203" s="818">
        <v>241</v>
      </c>
      <c r="H203" s="1293"/>
      <c r="I203" s="819"/>
      <c r="J203" s="1090"/>
    </row>
    <row r="204" spans="1:10" s="15" customFormat="1" ht="29.25" customHeight="1" x14ac:dyDescent="0.25">
      <c r="A204" s="806" t="s">
        <v>247</v>
      </c>
      <c r="B204" s="807" t="s">
        <v>26</v>
      </c>
      <c r="C204" s="808">
        <v>7</v>
      </c>
      <c r="D204" s="808">
        <v>2</v>
      </c>
      <c r="E204" s="809" t="s">
        <v>315</v>
      </c>
      <c r="F204" s="810">
        <v>611</v>
      </c>
      <c r="G204" s="811">
        <v>241</v>
      </c>
      <c r="H204" s="1292"/>
      <c r="I204" s="812"/>
      <c r="J204" s="1091"/>
    </row>
    <row r="205" spans="1:10" s="15" customFormat="1" ht="15.75" thickBot="1" x14ac:dyDescent="0.3">
      <c r="A205" s="820" t="s">
        <v>246</v>
      </c>
      <c r="B205" s="821" t="s">
        <v>26</v>
      </c>
      <c r="C205" s="822">
        <v>5</v>
      </c>
      <c r="D205" s="822">
        <v>3</v>
      </c>
      <c r="E205" s="823" t="s">
        <v>245</v>
      </c>
      <c r="F205" s="824">
        <v>612</v>
      </c>
      <c r="G205" s="825">
        <v>241</v>
      </c>
      <c r="H205" s="1294"/>
      <c r="I205" s="826"/>
      <c r="J205" s="1092"/>
    </row>
    <row r="206" spans="1:10" s="15" customFormat="1" ht="17.25" customHeight="1" thickBot="1" x14ac:dyDescent="0.25">
      <c r="A206" s="570" t="s">
        <v>374</v>
      </c>
      <c r="B206" s="571" t="s">
        <v>26</v>
      </c>
      <c r="C206" s="571" t="s">
        <v>199</v>
      </c>
      <c r="D206" s="571" t="s">
        <v>208</v>
      </c>
      <c r="E206" s="571" t="s">
        <v>28</v>
      </c>
      <c r="F206" s="571" t="s">
        <v>56</v>
      </c>
      <c r="G206" s="571"/>
      <c r="H206" s="1295">
        <f>H207</f>
        <v>0</v>
      </c>
      <c r="I206" s="692">
        <f t="shared" ref="I206:J206" si="52">I207</f>
        <v>0</v>
      </c>
      <c r="J206" s="692">
        <f t="shared" si="52"/>
        <v>0</v>
      </c>
    </row>
    <row r="207" spans="1:10" s="15" customFormat="1" ht="30" x14ac:dyDescent="0.25">
      <c r="A207" s="485" t="s">
        <v>350</v>
      </c>
      <c r="B207" s="775" t="s">
        <v>26</v>
      </c>
      <c r="C207" s="776">
        <v>5</v>
      </c>
      <c r="D207" s="776">
        <v>3</v>
      </c>
      <c r="E207" s="777">
        <v>9990041120</v>
      </c>
      <c r="F207" s="778">
        <v>244</v>
      </c>
      <c r="G207" s="1217">
        <v>225</v>
      </c>
      <c r="H207" s="1296"/>
      <c r="I207" s="779"/>
      <c r="J207" s="1093"/>
    </row>
    <row r="208" spans="1:10" s="15" customFormat="1" ht="15" x14ac:dyDescent="0.25">
      <c r="A208" s="485" t="s">
        <v>375</v>
      </c>
      <c r="B208" s="775" t="s">
        <v>26</v>
      </c>
      <c r="C208" s="776">
        <v>5</v>
      </c>
      <c r="D208" s="776">
        <v>3</v>
      </c>
      <c r="E208" s="777">
        <v>9996000500</v>
      </c>
      <c r="F208" s="778">
        <v>244</v>
      </c>
      <c r="G208" s="1217">
        <v>226</v>
      </c>
      <c r="H208" s="1296"/>
      <c r="I208" s="779"/>
      <c r="J208" s="1093"/>
    </row>
    <row r="209" spans="1:10" s="15" customFormat="1" ht="15.75" thickBot="1" x14ac:dyDescent="0.3">
      <c r="A209" s="850" t="s">
        <v>407</v>
      </c>
      <c r="B209" s="775" t="s">
        <v>26</v>
      </c>
      <c r="C209" s="776">
        <v>5</v>
      </c>
      <c r="D209" s="776">
        <v>3</v>
      </c>
      <c r="E209" s="777">
        <v>9996000500</v>
      </c>
      <c r="F209" s="778">
        <v>244</v>
      </c>
      <c r="G209" s="1218">
        <v>225</v>
      </c>
      <c r="H209" s="1297"/>
      <c r="I209" s="851"/>
      <c r="J209" s="1094"/>
    </row>
    <row r="210" spans="1:10" s="15" customFormat="1" ht="15" thickBot="1" x14ac:dyDescent="0.25">
      <c r="A210" s="527" t="s">
        <v>263</v>
      </c>
      <c r="B210" s="528" t="s">
        <v>26</v>
      </c>
      <c r="C210" s="528" t="s">
        <v>211</v>
      </c>
      <c r="D210" s="528" t="s">
        <v>208</v>
      </c>
      <c r="E210" s="528" t="s">
        <v>28</v>
      </c>
      <c r="F210" s="528" t="s">
        <v>56</v>
      </c>
      <c r="G210" s="528"/>
      <c r="H210" s="1298">
        <f>H211</f>
        <v>0</v>
      </c>
      <c r="I210" s="620">
        <f t="shared" ref="I210:J210" si="53">I211</f>
        <v>0</v>
      </c>
      <c r="J210" s="1095">
        <f t="shared" si="53"/>
        <v>0</v>
      </c>
    </row>
    <row r="211" spans="1:10" s="15" customFormat="1" ht="15" x14ac:dyDescent="0.25">
      <c r="A211" s="77" t="s">
        <v>376</v>
      </c>
      <c r="B211" s="78" t="s">
        <v>26</v>
      </c>
      <c r="C211" s="79">
        <v>7</v>
      </c>
      <c r="D211" s="79">
        <v>1</v>
      </c>
      <c r="E211" s="26">
        <v>9994209900</v>
      </c>
      <c r="F211" s="80">
        <v>853</v>
      </c>
      <c r="G211" s="349">
        <v>295</v>
      </c>
      <c r="H211" s="75"/>
      <c r="I211" s="595"/>
      <c r="J211" s="1053"/>
    </row>
    <row r="212" spans="1:10" s="15" customFormat="1" ht="30" x14ac:dyDescent="0.25">
      <c r="A212" s="77" t="s">
        <v>377</v>
      </c>
      <c r="B212" s="78" t="s">
        <v>26</v>
      </c>
      <c r="C212" s="79">
        <v>7</v>
      </c>
      <c r="D212" s="79">
        <v>2</v>
      </c>
      <c r="E212" s="26">
        <v>9990041120</v>
      </c>
      <c r="F212" s="80">
        <v>243</v>
      </c>
      <c r="G212" s="349">
        <v>225</v>
      </c>
      <c r="H212" s="75"/>
      <c r="I212" s="595"/>
      <c r="J212" s="1053"/>
    </row>
    <row r="213" spans="1:10" s="15" customFormat="1" ht="15" x14ac:dyDescent="0.25">
      <c r="A213" s="77" t="s">
        <v>378</v>
      </c>
      <c r="B213" s="78" t="s">
        <v>26</v>
      </c>
      <c r="C213" s="79">
        <v>7</v>
      </c>
      <c r="D213" s="79">
        <v>2</v>
      </c>
      <c r="E213" s="26">
        <v>9994219900</v>
      </c>
      <c r="F213" s="522">
        <v>831</v>
      </c>
      <c r="G213" s="774">
        <v>297</v>
      </c>
      <c r="H213" s="1280"/>
      <c r="I213" s="628"/>
      <c r="J213" s="1077"/>
    </row>
    <row r="214" spans="1:10" s="43" customFormat="1" ht="28.5" x14ac:dyDescent="0.2">
      <c r="A214" s="306" t="s">
        <v>266</v>
      </c>
      <c r="B214" s="307" t="s">
        <v>26</v>
      </c>
      <c r="C214" s="308">
        <v>7</v>
      </c>
      <c r="D214" s="308">
        <v>0</v>
      </c>
      <c r="E214" s="309" t="s">
        <v>28</v>
      </c>
      <c r="F214" s="310">
        <v>0</v>
      </c>
      <c r="G214" s="348"/>
      <c r="H214" s="1299">
        <f>H215+H216</f>
        <v>1800</v>
      </c>
      <c r="I214" s="618">
        <f t="shared" ref="I214:J214" si="54">I215+I216</f>
        <v>0</v>
      </c>
      <c r="J214" s="1096">
        <f t="shared" si="54"/>
        <v>0</v>
      </c>
    </row>
    <row r="215" spans="1:10" s="15" customFormat="1" ht="15" x14ac:dyDescent="0.25">
      <c r="A215" s="77" t="s">
        <v>229</v>
      </c>
      <c r="B215" s="78" t="s">
        <v>26</v>
      </c>
      <c r="C215" s="79">
        <v>7</v>
      </c>
      <c r="D215" s="79">
        <v>1</v>
      </c>
      <c r="E215" s="26">
        <v>9994209900</v>
      </c>
      <c r="F215" s="80">
        <v>244</v>
      </c>
      <c r="G215" s="349">
        <v>226</v>
      </c>
      <c r="H215" s="75">
        <f>1100-1100</f>
        <v>0</v>
      </c>
      <c r="I215" s="595"/>
      <c r="J215" s="1053"/>
    </row>
    <row r="216" spans="1:10" s="15" customFormat="1" ht="15" x14ac:dyDescent="0.25">
      <c r="A216" s="77" t="s">
        <v>228</v>
      </c>
      <c r="B216" s="78" t="s">
        <v>26</v>
      </c>
      <c r="C216" s="79">
        <v>7</v>
      </c>
      <c r="D216" s="79">
        <v>2</v>
      </c>
      <c r="E216" s="26">
        <v>9994219900</v>
      </c>
      <c r="F216" s="80">
        <v>244</v>
      </c>
      <c r="G216" s="349">
        <v>226</v>
      </c>
      <c r="H216" s="75">
        <v>1800</v>
      </c>
      <c r="I216" s="595"/>
      <c r="J216" s="1053"/>
    </row>
    <row r="217" spans="1:10" s="15" customFormat="1" ht="14.25" x14ac:dyDescent="0.2">
      <c r="A217" s="306" t="s">
        <v>461</v>
      </c>
      <c r="B217" s="307" t="s">
        <v>26</v>
      </c>
      <c r="C217" s="308">
        <v>7</v>
      </c>
      <c r="D217" s="308">
        <v>0</v>
      </c>
      <c r="E217" s="309" t="s">
        <v>28</v>
      </c>
      <c r="F217" s="310">
        <v>0</v>
      </c>
      <c r="G217" s="348"/>
      <c r="H217" s="1299">
        <f>H218</f>
        <v>800</v>
      </c>
      <c r="I217" s="618">
        <f>I218</f>
        <v>0</v>
      </c>
      <c r="J217" s="1096"/>
    </row>
    <row r="218" spans="1:10" s="374" customFormat="1" ht="15" x14ac:dyDescent="0.25">
      <c r="A218" s="485" t="s">
        <v>503</v>
      </c>
      <c r="B218" s="520" t="s">
        <v>26</v>
      </c>
      <c r="C218" s="521">
        <v>7</v>
      </c>
      <c r="D218" s="521">
        <v>1</v>
      </c>
      <c r="E218" s="162">
        <v>9990041120</v>
      </c>
      <c r="F218" s="522">
        <v>243</v>
      </c>
      <c r="G218" s="774">
        <v>226</v>
      </c>
      <c r="H218" s="1280">
        <f>8*100</f>
        <v>800</v>
      </c>
      <c r="I218" s="856"/>
      <c r="J218" s="1097"/>
    </row>
    <row r="219" spans="1:10" s="15" customFormat="1" ht="28.5" x14ac:dyDescent="0.2">
      <c r="A219" s="306" t="s">
        <v>349</v>
      </c>
      <c r="B219" s="307" t="s">
        <v>26</v>
      </c>
      <c r="C219" s="308">
        <v>7</v>
      </c>
      <c r="D219" s="308">
        <v>0</v>
      </c>
      <c r="E219" s="309" t="s">
        <v>28</v>
      </c>
      <c r="F219" s="310">
        <v>0</v>
      </c>
      <c r="G219" s="348"/>
      <c r="H219" s="1299">
        <f>H220</f>
        <v>0</v>
      </c>
      <c r="I219" s="618">
        <f>I220</f>
        <v>0</v>
      </c>
      <c r="J219" s="1096"/>
    </row>
    <row r="220" spans="1:10" s="15" customFormat="1" ht="15" x14ac:dyDescent="0.25">
      <c r="A220" s="77" t="s">
        <v>228</v>
      </c>
      <c r="B220" s="78" t="s">
        <v>26</v>
      </c>
      <c r="C220" s="79">
        <v>7</v>
      </c>
      <c r="D220" s="79">
        <v>2</v>
      </c>
      <c r="E220" s="26">
        <v>9994219900</v>
      </c>
      <c r="F220" s="80">
        <v>244</v>
      </c>
      <c r="G220" s="349">
        <v>310</v>
      </c>
      <c r="H220" s="75"/>
      <c r="I220" s="595"/>
      <c r="J220" s="1053"/>
    </row>
    <row r="221" spans="1:10" s="15" customFormat="1" ht="28.5" x14ac:dyDescent="0.2">
      <c r="A221" s="306" t="s">
        <v>351</v>
      </c>
      <c r="B221" s="307" t="s">
        <v>26</v>
      </c>
      <c r="C221" s="308">
        <v>7</v>
      </c>
      <c r="D221" s="308">
        <v>0</v>
      </c>
      <c r="E221" s="309" t="s">
        <v>28</v>
      </c>
      <c r="F221" s="310">
        <v>0</v>
      </c>
      <c r="G221" s="348"/>
      <c r="H221" s="1299">
        <f>H222</f>
        <v>0</v>
      </c>
      <c r="I221" s="618">
        <f>I222</f>
        <v>0</v>
      </c>
      <c r="J221" s="1096"/>
    </row>
    <row r="222" spans="1:10" s="15" customFormat="1" ht="15" x14ac:dyDescent="0.25">
      <c r="A222" s="77" t="s">
        <v>228</v>
      </c>
      <c r="B222" s="78" t="s">
        <v>26</v>
      </c>
      <c r="C222" s="79">
        <v>7</v>
      </c>
      <c r="D222" s="79">
        <v>2</v>
      </c>
      <c r="E222" s="26">
        <v>9994219900</v>
      </c>
      <c r="F222" s="80">
        <v>244</v>
      </c>
      <c r="G222" s="349">
        <v>310</v>
      </c>
      <c r="H222" s="75"/>
      <c r="I222" s="595"/>
      <c r="J222" s="1053"/>
    </row>
    <row r="223" spans="1:10" s="43" customFormat="1" ht="28.5" x14ac:dyDescent="0.2">
      <c r="A223" s="306" t="s">
        <v>312</v>
      </c>
      <c r="B223" s="307" t="s">
        <v>26</v>
      </c>
      <c r="C223" s="308">
        <v>7</v>
      </c>
      <c r="D223" s="308">
        <v>0</v>
      </c>
      <c r="E223" s="309" t="s">
        <v>28</v>
      </c>
      <c r="F223" s="310">
        <v>0</v>
      </c>
      <c r="G223" s="348"/>
      <c r="H223" s="1300">
        <f>H224+H225</f>
        <v>0</v>
      </c>
      <c r="I223" s="619">
        <f>I224+I225</f>
        <v>0</v>
      </c>
      <c r="J223" s="1098"/>
    </row>
    <row r="224" spans="1:10" s="15" customFormat="1" ht="15" x14ac:dyDescent="0.25">
      <c r="A224" s="77" t="s">
        <v>229</v>
      </c>
      <c r="B224" s="78" t="s">
        <v>26</v>
      </c>
      <c r="C224" s="79">
        <v>7</v>
      </c>
      <c r="D224" s="79">
        <v>1</v>
      </c>
      <c r="E224" s="26">
        <v>9994209900</v>
      </c>
      <c r="F224" s="80">
        <v>244</v>
      </c>
      <c r="G224" s="349">
        <v>226</v>
      </c>
      <c r="H224" s="75"/>
      <c r="I224" s="595"/>
      <c r="J224" s="1053"/>
    </row>
    <row r="225" spans="1:10" s="15" customFormat="1" ht="15" x14ac:dyDescent="0.25">
      <c r="A225" s="77" t="s">
        <v>228</v>
      </c>
      <c r="B225" s="78" t="s">
        <v>26</v>
      </c>
      <c r="C225" s="79">
        <v>7</v>
      </c>
      <c r="D225" s="79">
        <v>2</v>
      </c>
      <c r="E225" s="26">
        <v>9994219900</v>
      </c>
      <c r="F225" s="80">
        <v>244</v>
      </c>
      <c r="G225" s="349">
        <v>226</v>
      </c>
      <c r="H225" s="75"/>
      <c r="I225" s="595"/>
      <c r="J225" s="1053"/>
    </row>
    <row r="226" spans="1:10" s="15" customFormat="1" ht="14.25" x14ac:dyDescent="0.2">
      <c r="A226" s="306" t="s">
        <v>250</v>
      </c>
      <c r="B226" s="307" t="s">
        <v>26</v>
      </c>
      <c r="C226" s="308">
        <v>7</v>
      </c>
      <c r="D226" s="308">
        <v>0</v>
      </c>
      <c r="E226" s="309" t="s">
        <v>28</v>
      </c>
      <c r="F226" s="310">
        <v>0</v>
      </c>
      <c r="G226" s="311"/>
      <c r="H226" s="1299">
        <f>H227+H228</f>
        <v>0</v>
      </c>
      <c r="I226" s="618">
        <f>I227+I228</f>
        <v>0</v>
      </c>
      <c r="J226" s="1096"/>
    </row>
    <row r="227" spans="1:10" s="15" customFormat="1" ht="15" x14ac:dyDescent="0.25">
      <c r="A227" s="77" t="s">
        <v>229</v>
      </c>
      <c r="B227" s="78" t="s">
        <v>26</v>
      </c>
      <c r="C227" s="79">
        <v>7</v>
      </c>
      <c r="D227" s="79">
        <v>1</v>
      </c>
      <c r="E227" s="26">
        <v>9994209900</v>
      </c>
      <c r="F227" s="80">
        <v>244</v>
      </c>
      <c r="G227" s="80">
        <v>226</v>
      </c>
      <c r="H227" s="75"/>
      <c r="I227" s="595"/>
      <c r="J227" s="1053"/>
    </row>
    <row r="228" spans="1:10" s="15" customFormat="1" ht="15" x14ac:dyDescent="0.25">
      <c r="A228" s="77" t="s">
        <v>228</v>
      </c>
      <c r="B228" s="78" t="s">
        <v>26</v>
      </c>
      <c r="C228" s="79">
        <v>7</v>
      </c>
      <c r="D228" s="79">
        <v>2</v>
      </c>
      <c r="E228" s="26">
        <v>9994219900</v>
      </c>
      <c r="F228" s="80">
        <v>244</v>
      </c>
      <c r="G228" s="80">
        <v>226</v>
      </c>
      <c r="H228" s="75"/>
      <c r="I228" s="595"/>
      <c r="J228" s="1053"/>
    </row>
    <row r="229" spans="1:10" s="15" customFormat="1" ht="12.75" customHeight="1" x14ac:dyDescent="0.2">
      <c r="A229" s="222" t="s">
        <v>227</v>
      </c>
      <c r="B229" s="223" t="s">
        <v>26</v>
      </c>
      <c r="C229" s="223" t="s">
        <v>211</v>
      </c>
      <c r="D229" s="223" t="s">
        <v>212</v>
      </c>
      <c r="E229" s="223" t="s">
        <v>28</v>
      </c>
      <c r="F229" s="223" t="s">
        <v>56</v>
      </c>
      <c r="G229" s="223"/>
      <c r="H229" s="1301">
        <f>H230</f>
        <v>0</v>
      </c>
      <c r="I229" s="621">
        <f>I230</f>
        <v>0</v>
      </c>
      <c r="J229" s="1099"/>
    </row>
    <row r="230" spans="1:10" s="15" customFormat="1" ht="15.75" thickBot="1" x14ac:dyDescent="0.3">
      <c r="A230" s="371" t="s">
        <v>226</v>
      </c>
      <c r="B230" s="412" t="s">
        <v>26</v>
      </c>
      <c r="C230" s="413">
        <v>7</v>
      </c>
      <c r="D230" s="413">
        <v>2</v>
      </c>
      <c r="E230" s="414">
        <v>9990041120</v>
      </c>
      <c r="F230" s="415">
        <v>243</v>
      </c>
      <c r="G230" s="416">
        <v>225</v>
      </c>
      <c r="H230" s="1302"/>
      <c r="I230" s="622"/>
      <c r="J230" s="1100"/>
    </row>
    <row r="231" spans="1:10" ht="15.75" customHeight="1" thickBot="1" x14ac:dyDescent="0.3">
      <c r="A231" s="1472" t="s">
        <v>458</v>
      </c>
      <c r="B231" s="1473"/>
      <c r="C231" s="1473"/>
      <c r="D231" s="1473"/>
      <c r="E231" s="1473"/>
      <c r="F231" s="1473"/>
      <c r="G231" s="1474"/>
      <c r="H231" s="1303">
        <f>H232</f>
        <v>0</v>
      </c>
      <c r="I231" s="987">
        <f t="shared" ref="I231:J231" si="55">I232</f>
        <v>0</v>
      </c>
      <c r="J231" s="1101">
        <f t="shared" si="55"/>
        <v>0</v>
      </c>
    </row>
    <row r="232" spans="1:10" s="164" customFormat="1" ht="15.75" thickBot="1" x14ac:dyDescent="0.3">
      <c r="A232" s="1219" t="s">
        <v>506</v>
      </c>
      <c r="B232" s="1220" t="s">
        <v>26</v>
      </c>
      <c r="C232" s="1221">
        <v>7</v>
      </c>
      <c r="D232" s="1221">
        <v>2</v>
      </c>
      <c r="E232" s="1222" t="s">
        <v>505</v>
      </c>
      <c r="F232" s="1223">
        <v>243</v>
      </c>
      <c r="G232" s="1224">
        <v>225</v>
      </c>
      <c r="H232" s="1304"/>
      <c r="I232" s="988"/>
      <c r="J232" s="1102"/>
    </row>
    <row r="233" spans="1:10" s="15" customFormat="1" ht="28.5" x14ac:dyDescent="0.2">
      <c r="A233" s="286" t="s">
        <v>267</v>
      </c>
      <c r="B233" s="427" t="s">
        <v>26</v>
      </c>
      <c r="C233" s="427" t="s">
        <v>208</v>
      </c>
      <c r="D233" s="427" t="s">
        <v>208</v>
      </c>
      <c r="E233" s="427" t="s">
        <v>28</v>
      </c>
      <c r="F233" s="427" t="s">
        <v>56</v>
      </c>
      <c r="G233" s="427"/>
      <c r="H233" s="1305">
        <f>H234+H240+H242</f>
        <v>0</v>
      </c>
      <c r="I233" s="623">
        <f t="shared" ref="I233:J233" si="56">I234+I240+I242</f>
        <v>0</v>
      </c>
      <c r="J233" s="1103">
        <f t="shared" si="56"/>
        <v>0</v>
      </c>
    </row>
    <row r="234" spans="1:10" s="15" customFormat="1" ht="14.25" x14ac:dyDescent="0.2">
      <c r="A234" s="428" t="s">
        <v>321</v>
      </c>
      <c r="B234" s="423" t="s">
        <v>26</v>
      </c>
      <c r="C234" s="424">
        <v>7</v>
      </c>
      <c r="D234" s="424">
        <v>3</v>
      </c>
      <c r="E234" s="425">
        <v>1934239900</v>
      </c>
      <c r="F234" s="426">
        <v>0</v>
      </c>
      <c r="G234" s="426"/>
      <c r="H234" s="1306">
        <f>H235+H236+H237+H238+H239</f>
        <v>0</v>
      </c>
      <c r="I234" s="624">
        <f t="shared" ref="I234:J234" si="57">I235+I236+I237+I238+I239</f>
        <v>0</v>
      </c>
      <c r="J234" s="1104">
        <f t="shared" si="57"/>
        <v>0</v>
      </c>
    </row>
    <row r="235" spans="1:10" s="15" customFormat="1" ht="45.75" customHeight="1" x14ac:dyDescent="0.25">
      <c r="A235" s="287" t="s">
        <v>342</v>
      </c>
      <c r="B235" s="288" t="s">
        <v>26</v>
      </c>
      <c r="C235" s="289">
        <v>7</v>
      </c>
      <c r="D235" s="289">
        <v>3</v>
      </c>
      <c r="E235" s="290" t="s">
        <v>243</v>
      </c>
      <c r="F235" s="1225">
        <v>614</v>
      </c>
      <c r="G235" s="291">
        <v>241</v>
      </c>
      <c r="H235" s="1307"/>
      <c r="I235" s="616"/>
      <c r="J235" s="1105"/>
    </row>
    <row r="236" spans="1:10" s="15" customFormat="1" ht="58.5" customHeight="1" x14ac:dyDescent="0.25">
      <c r="A236" s="534" t="s">
        <v>343</v>
      </c>
      <c r="B236" s="288" t="s">
        <v>26</v>
      </c>
      <c r="C236" s="289">
        <v>7</v>
      </c>
      <c r="D236" s="289">
        <v>3</v>
      </c>
      <c r="E236" s="290" t="s">
        <v>243</v>
      </c>
      <c r="F236" s="1225">
        <v>615</v>
      </c>
      <c r="G236" s="291">
        <v>241</v>
      </c>
      <c r="H236" s="1307"/>
      <c r="I236" s="616"/>
      <c r="J236" s="1105"/>
    </row>
    <row r="237" spans="1:10" s="15" customFormat="1" ht="59.25" customHeight="1" x14ac:dyDescent="0.25">
      <c r="A237" s="534" t="s">
        <v>344</v>
      </c>
      <c r="B237" s="288" t="s">
        <v>26</v>
      </c>
      <c r="C237" s="289">
        <v>7</v>
      </c>
      <c r="D237" s="289">
        <v>3</v>
      </c>
      <c r="E237" s="290" t="s">
        <v>243</v>
      </c>
      <c r="F237" s="1225">
        <v>625</v>
      </c>
      <c r="G237" s="291">
        <v>241</v>
      </c>
      <c r="H237" s="1307"/>
      <c r="I237" s="616"/>
      <c r="J237" s="1105"/>
    </row>
    <row r="238" spans="1:10" s="15" customFormat="1" ht="60" customHeight="1" x14ac:dyDescent="0.25">
      <c r="A238" s="287" t="s">
        <v>345</v>
      </c>
      <c r="B238" s="288" t="s">
        <v>26</v>
      </c>
      <c r="C238" s="289">
        <v>7</v>
      </c>
      <c r="D238" s="289">
        <v>3</v>
      </c>
      <c r="E238" s="290" t="s">
        <v>243</v>
      </c>
      <c r="F238" s="1225">
        <v>635</v>
      </c>
      <c r="G238" s="291" t="s">
        <v>322</v>
      </c>
      <c r="H238" s="1307"/>
      <c r="I238" s="616"/>
      <c r="J238" s="1105"/>
    </row>
    <row r="239" spans="1:10" s="15" customFormat="1" ht="45" x14ac:dyDescent="0.25">
      <c r="A239" s="287" t="s">
        <v>346</v>
      </c>
      <c r="B239" s="288" t="s">
        <v>26</v>
      </c>
      <c r="C239" s="289">
        <v>7</v>
      </c>
      <c r="D239" s="289">
        <v>3</v>
      </c>
      <c r="E239" s="290" t="s">
        <v>243</v>
      </c>
      <c r="F239" s="1225">
        <v>816</v>
      </c>
      <c r="G239" s="291">
        <v>241</v>
      </c>
      <c r="H239" s="1307"/>
      <c r="I239" s="616"/>
      <c r="J239" s="1105"/>
    </row>
    <row r="240" spans="1:10" s="15" customFormat="1" ht="28.5" x14ac:dyDescent="0.2">
      <c r="A240" s="428" t="s">
        <v>347</v>
      </c>
      <c r="B240" s="423" t="s">
        <v>26</v>
      </c>
      <c r="C240" s="424">
        <v>7</v>
      </c>
      <c r="D240" s="424">
        <v>3</v>
      </c>
      <c r="E240" s="425">
        <v>9994239900</v>
      </c>
      <c r="F240" s="426">
        <v>0</v>
      </c>
      <c r="G240" s="426"/>
      <c r="H240" s="1306">
        <f>H241</f>
        <v>0</v>
      </c>
      <c r="I240" s="624">
        <f t="shared" ref="I240:J240" si="58">I241</f>
        <v>0</v>
      </c>
      <c r="J240" s="1104">
        <f t="shared" si="58"/>
        <v>0</v>
      </c>
    </row>
    <row r="241" spans="1:10" s="15" customFormat="1" ht="30.75" thickBot="1" x14ac:dyDescent="0.3">
      <c r="A241" s="547" t="s">
        <v>324</v>
      </c>
      <c r="B241" s="292" t="s">
        <v>26</v>
      </c>
      <c r="C241" s="293">
        <v>7</v>
      </c>
      <c r="D241" s="293">
        <v>3</v>
      </c>
      <c r="E241" s="294" t="s">
        <v>244</v>
      </c>
      <c r="F241" s="295">
        <v>611</v>
      </c>
      <c r="G241" s="296">
        <v>241</v>
      </c>
      <c r="H241" s="1308"/>
      <c r="I241" s="617"/>
      <c r="J241" s="1106"/>
    </row>
    <row r="242" spans="1:10" s="69" customFormat="1" ht="43.5" thickBot="1" x14ac:dyDescent="0.25">
      <c r="A242" s="417" t="s">
        <v>325</v>
      </c>
      <c r="B242" s="418" t="s">
        <v>26</v>
      </c>
      <c r="C242" s="419">
        <v>11</v>
      </c>
      <c r="D242" s="419">
        <v>3</v>
      </c>
      <c r="E242" s="420" t="s">
        <v>244</v>
      </c>
      <c r="F242" s="421">
        <v>611</v>
      </c>
      <c r="G242" s="422">
        <v>241</v>
      </c>
      <c r="H242" s="1309"/>
      <c r="I242" s="693"/>
      <c r="J242" s="1107"/>
    </row>
    <row r="243" spans="1:10" s="69" customFormat="1" ht="14.25" x14ac:dyDescent="0.2">
      <c r="A243" s="313" t="s">
        <v>66</v>
      </c>
      <c r="B243" s="307" t="s">
        <v>26</v>
      </c>
      <c r="C243" s="308">
        <v>7</v>
      </c>
      <c r="D243" s="308">
        <v>7</v>
      </c>
      <c r="E243" s="309" t="s">
        <v>28</v>
      </c>
      <c r="F243" s="310">
        <v>0</v>
      </c>
      <c r="G243" s="310"/>
      <c r="H243" s="1310">
        <f>H244+H245</f>
        <v>50</v>
      </c>
      <c r="I243" s="625"/>
      <c r="J243" s="1108"/>
    </row>
    <row r="244" spans="1:10" s="15" customFormat="1" ht="14.25" customHeight="1" x14ac:dyDescent="0.25">
      <c r="A244" s="167" t="s">
        <v>67</v>
      </c>
      <c r="B244" s="523" t="s">
        <v>26</v>
      </c>
      <c r="C244" s="25">
        <v>7</v>
      </c>
      <c r="D244" s="25">
        <v>7</v>
      </c>
      <c r="E244" s="26">
        <v>9994310100</v>
      </c>
      <c r="F244" s="27">
        <v>244</v>
      </c>
      <c r="G244" s="27">
        <v>349</v>
      </c>
      <c r="H244" s="1311">
        <v>50</v>
      </c>
      <c r="I244" s="610"/>
      <c r="J244" s="1068"/>
    </row>
    <row r="245" spans="1:10" s="193" customFormat="1" ht="15" x14ac:dyDescent="0.25">
      <c r="A245" s="341" t="s">
        <v>201</v>
      </c>
      <c r="B245" s="780" t="s">
        <v>26</v>
      </c>
      <c r="C245" s="329">
        <v>7</v>
      </c>
      <c r="D245" s="329">
        <v>7</v>
      </c>
      <c r="E245" s="330">
        <v>9994310100</v>
      </c>
      <c r="F245" s="331">
        <v>350</v>
      </c>
      <c r="G245" s="331">
        <v>296</v>
      </c>
      <c r="H245" s="1274">
        <f>650-650</f>
        <v>0</v>
      </c>
      <c r="I245" s="781"/>
      <c r="J245" s="1070"/>
    </row>
    <row r="246" spans="1:10" s="193" customFormat="1" ht="14.25" x14ac:dyDescent="0.2">
      <c r="A246" s="300" t="s">
        <v>68</v>
      </c>
      <c r="B246" s="298" t="s">
        <v>26</v>
      </c>
      <c r="C246" s="301">
        <v>10</v>
      </c>
      <c r="D246" s="301">
        <v>1</v>
      </c>
      <c r="E246" s="298" t="s">
        <v>28</v>
      </c>
      <c r="F246" s="302">
        <v>0</v>
      </c>
      <c r="G246" s="303"/>
      <c r="H246" s="1312">
        <f>H247</f>
        <v>1848</v>
      </c>
      <c r="I246" s="627">
        <f t="shared" ref="I246:J246" si="59">I247</f>
        <v>0</v>
      </c>
      <c r="J246" s="1109">
        <f t="shared" si="59"/>
        <v>0</v>
      </c>
    </row>
    <row r="247" spans="1:10" s="193" customFormat="1" ht="17.25" customHeight="1" x14ac:dyDescent="0.25">
      <c r="A247" s="342" t="s">
        <v>69</v>
      </c>
      <c r="B247" s="377" t="s">
        <v>26</v>
      </c>
      <c r="C247" s="159">
        <v>10</v>
      </c>
      <c r="D247" s="159">
        <v>1</v>
      </c>
      <c r="E247" s="162">
        <v>9994910100</v>
      </c>
      <c r="F247" s="160">
        <v>312</v>
      </c>
      <c r="G247" s="160">
        <v>264</v>
      </c>
      <c r="H247" s="1280">
        <f>1710+138</f>
        <v>1848</v>
      </c>
      <c r="I247" s="628"/>
      <c r="J247" s="1077"/>
    </row>
    <row r="248" spans="1:10" s="15" customFormat="1" ht="15.75" customHeight="1" x14ac:dyDescent="0.2">
      <c r="A248" s="304" t="s">
        <v>70</v>
      </c>
      <c r="B248" s="298" t="s">
        <v>26</v>
      </c>
      <c r="C248" s="297">
        <v>11</v>
      </c>
      <c r="D248" s="297">
        <v>2</v>
      </c>
      <c r="E248" s="298" t="s">
        <v>28</v>
      </c>
      <c r="F248" s="299">
        <v>0</v>
      </c>
      <c r="G248" s="299"/>
      <c r="H248" s="1313">
        <f>H249+H250+H251</f>
        <v>350</v>
      </c>
      <c r="I248" s="629"/>
      <c r="J248" s="1110"/>
    </row>
    <row r="249" spans="1:10" s="15" customFormat="1" ht="15" x14ac:dyDescent="0.25">
      <c r="A249" s="782" t="s">
        <v>253</v>
      </c>
      <c r="B249" s="783" t="s">
        <v>26</v>
      </c>
      <c r="C249" s="784">
        <v>11</v>
      </c>
      <c r="D249" s="784">
        <v>2</v>
      </c>
      <c r="E249" s="785">
        <v>9995129700</v>
      </c>
      <c r="F249" s="786">
        <v>244</v>
      </c>
      <c r="G249" s="786">
        <v>226</v>
      </c>
      <c r="H249" s="1314"/>
      <c r="I249" s="787"/>
      <c r="J249" s="1111"/>
    </row>
    <row r="250" spans="1:10" s="15" customFormat="1" ht="15" x14ac:dyDescent="0.25">
      <c r="A250" s="788" t="s">
        <v>203</v>
      </c>
      <c r="B250" s="789" t="s">
        <v>26</v>
      </c>
      <c r="C250" s="790">
        <v>11</v>
      </c>
      <c r="D250" s="790">
        <v>2</v>
      </c>
      <c r="E250" s="791">
        <v>9995129700</v>
      </c>
      <c r="F250" s="792">
        <v>244</v>
      </c>
      <c r="G250" s="792">
        <v>349</v>
      </c>
      <c r="H250" s="1315"/>
      <c r="I250" s="793"/>
      <c r="J250" s="1112"/>
    </row>
    <row r="251" spans="1:10" s="193" customFormat="1" ht="15" x14ac:dyDescent="0.25">
      <c r="A251" s="782" t="s">
        <v>202</v>
      </c>
      <c r="B251" s="783" t="s">
        <v>26</v>
      </c>
      <c r="C251" s="784">
        <v>11</v>
      </c>
      <c r="D251" s="784">
        <v>2</v>
      </c>
      <c r="E251" s="785">
        <v>9995129700</v>
      </c>
      <c r="F251" s="786">
        <v>350</v>
      </c>
      <c r="G251" s="786">
        <v>296</v>
      </c>
      <c r="H251" s="1316">
        <v>350</v>
      </c>
      <c r="I251" s="794"/>
      <c r="J251" s="1113"/>
    </row>
    <row r="252" spans="1:10" s="69" customFormat="1" ht="28.5" x14ac:dyDescent="0.2">
      <c r="A252" s="304" t="s">
        <v>71</v>
      </c>
      <c r="B252" s="298" t="s">
        <v>26</v>
      </c>
      <c r="C252" s="297">
        <v>12</v>
      </c>
      <c r="D252" s="297">
        <v>2</v>
      </c>
      <c r="E252" s="305">
        <v>9994579900</v>
      </c>
      <c r="F252" s="299">
        <v>0</v>
      </c>
      <c r="G252" s="299"/>
      <c r="H252" s="1313">
        <f>H253</f>
        <v>5172</v>
      </c>
      <c r="I252" s="629">
        <f t="shared" ref="I252:J252" si="60">I253</f>
        <v>5153</v>
      </c>
      <c r="J252" s="1110">
        <f t="shared" si="60"/>
        <v>5155</v>
      </c>
    </row>
    <row r="253" spans="1:10" s="15" customFormat="1" ht="15" x14ac:dyDescent="0.25">
      <c r="A253" s="23" t="s">
        <v>251</v>
      </c>
      <c r="B253" s="24" t="s">
        <v>26</v>
      </c>
      <c r="C253" s="25">
        <v>12</v>
      </c>
      <c r="D253" s="25">
        <v>2</v>
      </c>
      <c r="E253" s="26">
        <v>9994579900</v>
      </c>
      <c r="F253" s="27">
        <v>611</v>
      </c>
      <c r="G253" s="27">
        <v>241</v>
      </c>
      <c r="H253" s="75">
        <f>5022+150</f>
        <v>5172</v>
      </c>
      <c r="I253" s="640">
        <f>5022+150-19</f>
        <v>5153</v>
      </c>
      <c r="J253" s="1114">
        <f>5022+150-17</f>
        <v>5155</v>
      </c>
    </row>
    <row r="254" spans="1:10" s="15" customFormat="1" ht="28.5" x14ac:dyDescent="0.2">
      <c r="A254" s="314" t="s">
        <v>204</v>
      </c>
      <c r="B254" s="343" t="s">
        <v>26</v>
      </c>
      <c r="C254" s="344">
        <v>13</v>
      </c>
      <c r="D254" s="344">
        <v>1</v>
      </c>
      <c r="E254" s="345" t="s">
        <v>28</v>
      </c>
      <c r="F254" s="346">
        <v>0</v>
      </c>
      <c r="G254" s="346"/>
      <c r="H254" s="1317">
        <f>H255</f>
        <v>20</v>
      </c>
      <c r="I254" s="630">
        <f t="shared" ref="I254:J254" si="61">I255</f>
        <v>19</v>
      </c>
      <c r="J254" s="1115">
        <f t="shared" si="61"/>
        <v>17</v>
      </c>
    </row>
    <row r="255" spans="1:10" s="15" customFormat="1" ht="16.5" customHeight="1" thickBot="1" x14ac:dyDescent="0.3">
      <c r="A255" s="795" t="s">
        <v>268</v>
      </c>
      <c r="B255" s="796" t="s">
        <v>26</v>
      </c>
      <c r="C255" s="482">
        <v>13</v>
      </c>
      <c r="D255" s="482">
        <v>1</v>
      </c>
      <c r="E255" s="524" t="s">
        <v>205</v>
      </c>
      <c r="F255" s="484">
        <v>730</v>
      </c>
      <c r="G255" s="797">
        <v>231</v>
      </c>
      <c r="H255" s="1318">
        <v>20</v>
      </c>
      <c r="I255" s="798">
        <v>19</v>
      </c>
      <c r="J255" s="1116">
        <v>17</v>
      </c>
    </row>
    <row r="256" spans="1:10" s="15" customFormat="1" ht="15.75" hidden="1" customHeight="1" thickBot="1" x14ac:dyDescent="0.25">
      <c r="A256" s="304" t="s">
        <v>186</v>
      </c>
      <c r="B256" s="298" t="s">
        <v>26</v>
      </c>
      <c r="C256" s="297">
        <v>0</v>
      </c>
      <c r="D256" s="297">
        <v>0</v>
      </c>
      <c r="E256" s="298" t="s">
        <v>28</v>
      </c>
      <c r="F256" s="299">
        <v>500</v>
      </c>
      <c r="G256" s="299"/>
      <c r="H256" s="1313">
        <f>H259+H257+H258</f>
        <v>0</v>
      </c>
      <c r="I256" s="629"/>
      <c r="J256" s="1110"/>
    </row>
    <row r="257" spans="1:10" s="15" customFormat="1" ht="86.25" hidden="1" customHeight="1" thickBot="1" x14ac:dyDescent="0.25">
      <c r="A257" s="379" t="s">
        <v>299</v>
      </c>
      <c r="B257" s="380" t="s">
        <v>26</v>
      </c>
      <c r="C257" s="381">
        <v>4</v>
      </c>
      <c r="D257" s="381">
        <v>9</v>
      </c>
      <c r="E257" s="382">
        <v>9993159802</v>
      </c>
      <c r="F257" s="383">
        <v>540</v>
      </c>
      <c r="G257" s="383">
        <v>251</v>
      </c>
      <c r="H257" s="1319">
        <v>0</v>
      </c>
      <c r="I257" s="631"/>
      <c r="J257" s="1117"/>
    </row>
    <row r="258" spans="1:10" s="15" customFormat="1" ht="43.5" hidden="1" customHeight="1" thickBot="1" x14ac:dyDescent="0.25">
      <c r="A258" s="379" t="s">
        <v>313</v>
      </c>
      <c r="B258" s="380" t="s">
        <v>26</v>
      </c>
      <c r="C258" s="381">
        <v>5</v>
      </c>
      <c r="D258" s="381">
        <v>2</v>
      </c>
      <c r="E258" s="382">
        <v>9990005000</v>
      </c>
      <c r="F258" s="383">
        <v>540</v>
      </c>
      <c r="G258" s="383">
        <v>251</v>
      </c>
      <c r="H258" s="1319"/>
      <c r="I258" s="631"/>
      <c r="J258" s="1117"/>
    </row>
    <row r="259" spans="1:10" s="15" customFormat="1" ht="29.25" hidden="1" thickBot="1" x14ac:dyDescent="0.25">
      <c r="A259" s="304" t="s">
        <v>269</v>
      </c>
      <c r="B259" s="298" t="s">
        <v>26</v>
      </c>
      <c r="C259" s="297">
        <v>8</v>
      </c>
      <c r="D259" s="297">
        <v>1</v>
      </c>
      <c r="E259" s="298" t="s">
        <v>28</v>
      </c>
      <c r="F259" s="299">
        <v>0</v>
      </c>
      <c r="G259" s="299"/>
      <c r="H259" s="1313">
        <f>SUM(H260:H262)</f>
        <v>0</v>
      </c>
      <c r="I259" s="629"/>
      <c r="J259" s="1110"/>
    </row>
    <row r="260" spans="1:10" s="15" customFormat="1" ht="45.75" hidden="1" thickBot="1" x14ac:dyDescent="0.3">
      <c r="A260" s="485" t="s">
        <v>519</v>
      </c>
      <c r="B260" s="486" t="s">
        <v>26</v>
      </c>
      <c r="C260" s="487">
        <v>8</v>
      </c>
      <c r="D260" s="487">
        <v>1</v>
      </c>
      <c r="E260" s="488" t="s">
        <v>296</v>
      </c>
      <c r="F260" s="489">
        <v>521</v>
      </c>
      <c r="G260" s="490">
        <v>251</v>
      </c>
      <c r="H260" s="1286"/>
      <c r="I260" s="632"/>
      <c r="J260" s="1082"/>
    </row>
    <row r="261" spans="1:10" s="164" customFormat="1" ht="60.75" hidden="1" customHeight="1" thickBot="1" x14ac:dyDescent="0.3">
      <c r="A261" s="491" t="s">
        <v>520</v>
      </c>
      <c r="B261" s="492" t="s">
        <v>26</v>
      </c>
      <c r="C261" s="487">
        <v>8</v>
      </c>
      <c r="D261" s="487">
        <v>1</v>
      </c>
      <c r="E261" s="493" t="s">
        <v>302</v>
      </c>
      <c r="F261" s="489">
        <v>521</v>
      </c>
      <c r="G261" s="489">
        <v>251</v>
      </c>
      <c r="H261" s="1320">
        <v>0</v>
      </c>
      <c r="I261" s="633"/>
      <c r="J261" s="1118"/>
    </row>
    <row r="262" spans="1:10" s="15" customFormat="1" ht="75.75" hidden="1" thickBot="1" x14ac:dyDescent="0.3">
      <c r="A262" s="577" t="s">
        <v>521</v>
      </c>
      <c r="B262" s="578" t="s">
        <v>26</v>
      </c>
      <c r="C262" s="579">
        <v>8</v>
      </c>
      <c r="D262" s="579">
        <v>1</v>
      </c>
      <c r="E262" s="580" t="s">
        <v>303</v>
      </c>
      <c r="F262" s="581">
        <v>521</v>
      </c>
      <c r="G262" s="581">
        <v>251</v>
      </c>
      <c r="H262" s="1321">
        <v>0</v>
      </c>
      <c r="I262" s="646"/>
      <c r="J262" s="1119"/>
    </row>
    <row r="263" spans="1:10" s="95" customFormat="1" ht="29.25" thickBot="1" x14ac:dyDescent="0.25">
      <c r="A263" s="429" t="s">
        <v>487</v>
      </c>
      <c r="B263" s="214" t="s">
        <v>26</v>
      </c>
      <c r="C263" s="215"/>
      <c r="D263" s="215"/>
      <c r="E263" s="338"/>
      <c r="F263" s="216"/>
      <c r="G263" s="216"/>
      <c r="H263" s="1256">
        <f>SUM(H265:H269)</f>
        <v>2261.9480000000003</v>
      </c>
      <c r="I263" s="593">
        <f t="shared" ref="I263:J263" si="62">SUM(I265:I269)</f>
        <v>2232.4480000000003</v>
      </c>
      <c r="J263" s="1051">
        <f t="shared" si="62"/>
        <v>2232.4480000000003</v>
      </c>
    </row>
    <row r="264" spans="1:10" s="100" customFormat="1" ht="15" x14ac:dyDescent="0.25">
      <c r="A264" s="96" t="s">
        <v>29</v>
      </c>
      <c r="B264" s="97" t="s">
        <v>26</v>
      </c>
      <c r="C264" s="98">
        <v>1</v>
      </c>
      <c r="D264" s="98">
        <v>13</v>
      </c>
      <c r="E264" s="103">
        <v>9999980019</v>
      </c>
      <c r="F264" s="99">
        <v>0</v>
      </c>
      <c r="G264" s="99">
        <v>210</v>
      </c>
      <c r="H264" s="1322">
        <f>H265+H266</f>
        <v>2232.4480000000003</v>
      </c>
      <c r="I264" s="634">
        <f t="shared" ref="I264:J264" si="63">I265+I266</f>
        <v>2232.4480000000003</v>
      </c>
      <c r="J264" s="1120">
        <f t="shared" si="63"/>
        <v>2232.4480000000003</v>
      </c>
    </row>
    <row r="265" spans="1:10" s="108" customFormat="1" ht="14.25" customHeight="1" x14ac:dyDescent="0.25">
      <c r="A265" s="102" t="s">
        <v>30</v>
      </c>
      <c r="B265" s="76" t="s">
        <v>26</v>
      </c>
      <c r="C265" s="30">
        <v>1</v>
      </c>
      <c r="D265" s="30">
        <v>13</v>
      </c>
      <c r="E265" s="31">
        <v>9999980019</v>
      </c>
      <c r="F265" s="32">
        <v>111</v>
      </c>
      <c r="G265" s="32">
        <v>211</v>
      </c>
      <c r="H265" s="1258">
        <v>1714.63</v>
      </c>
      <c r="I265" s="596">
        <v>1714.63</v>
      </c>
      <c r="J265" s="1054">
        <v>1714.63</v>
      </c>
    </row>
    <row r="266" spans="1:10" s="108" customFormat="1" ht="14.25" customHeight="1" x14ac:dyDescent="0.25">
      <c r="A266" s="102" t="s">
        <v>59</v>
      </c>
      <c r="B266" s="76" t="s">
        <v>26</v>
      </c>
      <c r="C266" s="30">
        <v>1</v>
      </c>
      <c r="D266" s="30">
        <v>13</v>
      </c>
      <c r="E266" s="31">
        <v>9999980019</v>
      </c>
      <c r="F266" s="32">
        <v>119</v>
      </c>
      <c r="G266" s="32">
        <v>213</v>
      </c>
      <c r="H266" s="1258">
        <v>517.81799999999998</v>
      </c>
      <c r="I266" s="596">
        <v>517.81799999999998</v>
      </c>
      <c r="J266" s="1054">
        <v>517.81799999999998</v>
      </c>
    </row>
    <row r="267" spans="1:10" s="108" customFormat="1" ht="14.25" customHeight="1" x14ac:dyDescent="0.25">
      <c r="A267" s="85" t="s">
        <v>45</v>
      </c>
      <c r="B267" s="46" t="s">
        <v>26</v>
      </c>
      <c r="C267" s="25">
        <v>1</v>
      </c>
      <c r="D267" s="25">
        <v>13</v>
      </c>
      <c r="E267" s="26">
        <v>9999980019</v>
      </c>
      <c r="F267" s="27">
        <v>244</v>
      </c>
      <c r="G267" s="32">
        <v>226</v>
      </c>
      <c r="H267" s="1258">
        <f>23+6.5</f>
        <v>29.5</v>
      </c>
      <c r="I267" s="596"/>
      <c r="J267" s="1054"/>
    </row>
    <row r="268" spans="1:10" s="95" customFormat="1" ht="14.25" customHeight="1" x14ac:dyDescent="0.25">
      <c r="A268" s="85" t="s">
        <v>46</v>
      </c>
      <c r="B268" s="46" t="s">
        <v>26</v>
      </c>
      <c r="C268" s="25">
        <v>1</v>
      </c>
      <c r="D268" s="25">
        <v>13</v>
      </c>
      <c r="E268" s="26">
        <v>9999980019</v>
      </c>
      <c r="F268" s="27">
        <v>244</v>
      </c>
      <c r="G268" s="27">
        <v>310</v>
      </c>
      <c r="H268" s="75"/>
      <c r="I268" s="595"/>
      <c r="J268" s="1053"/>
    </row>
    <row r="269" spans="1:10" s="95" customFormat="1" ht="14.25" customHeight="1" thickBot="1" x14ac:dyDescent="0.3">
      <c r="A269" s="169" t="s">
        <v>149</v>
      </c>
      <c r="B269" s="142" t="s">
        <v>26</v>
      </c>
      <c r="C269" s="143">
        <v>1</v>
      </c>
      <c r="D269" s="143">
        <v>13</v>
      </c>
      <c r="E269" s="161">
        <v>9999980019</v>
      </c>
      <c r="F269" s="145">
        <v>244</v>
      </c>
      <c r="G269" s="145">
        <v>346</v>
      </c>
      <c r="H269" s="1264"/>
      <c r="I269" s="602"/>
      <c r="J269" s="1060"/>
    </row>
    <row r="270" spans="1:10" s="95" customFormat="1" ht="29.25" thickBot="1" x14ac:dyDescent="0.25">
      <c r="A270" s="347" t="s">
        <v>488</v>
      </c>
      <c r="B270" s="218" t="s">
        <v>26</v>
      </c>
      <c r="C270" s="219"/>
      <c r="D270" s="219"/>
      <c r="E270" s="71"/>
      <c r="F270" s="220"/>
      <c r="G270" s="220"/>
      <c r="H270" s="1265">
        <f>SUM(H272:H281)</f>
        <v>10349.606</v>
      </c>
      <c r="I270" s="603">
        <f t="shared" ref="I270:J270" si="64">SUM(I272:I281)</f>
        <v>6883.3280000000004</v>
      </c>
      <c r="J270" s="1061">
        <f t="shared" si="64"/>
        <v>6883.3280000000004</v>
      </c>
    </row>
    <row r="271" spans="1:10" s="95" customFormat="1" ht="14.25" customHeight="1" x14ac:dyDescent="0.25">
      <c r="A271" s="96" t="s">
        <v>29</v>
      </c>
      <c r="B271" s="97" t="s">
        <v>26</v>
      </c>
      <c r="C271" s="98">
        <v>1</v>
      </c>
      <c r="D271" s="98">
        <v>13</v>
      </c>
      <c r="E271" s="103">
        <v>9999980019</v>
      </c>
      <c r="F271" s="99">
        <v>0</v>
      </c>
      <c r="G271" s="99">
        <v>210</v>
      </c>
      <c r="H271" s="1322">
        <f>H272+H273</f>
        <v>6883.3280000000004</v>
      </c>
      <c r="I271" s="634">
        <f t="shared" ref="I271:J271" si="65">I272+I273</f>
        <v>6883.3280000000004</v>
      </c>
      <c r="J271" s="1120">
        <f t="shared" si="65"/>
        <v>6883.3280000000004</v>
      </c>
    </row>
    <row r="272" spans="1:10" s="108" customFormat="1" ht="14.25" customHeight="1" x14ac:dyDescent="0.25">
      <c r="A272" s="102" t="s">
        <v>30</v>
      </c>
      <c r="B272" s="76" t="s">
        <v>26</v>
      </c>
      <c r="C272" s="30">
        <v>1</v>
      </c>
      <c r="D272" s="30">
        <v>13</v>
      </c>
      <c r="E272" s="31">
        <v>9999980019</v>
      </c>
      <c r="F272" s="32">
        <v>111</v>
      </c>
      <c r="G272" s="32">
        <v>211</v>
      </c>
      <c r="H272" s="1258">
        <v>5286.7340000000004</v>
      </c>
      <c r="I272" s="596">
        <v>5286.7340000000004</v>
      </c>
      <c r="J272" s="1054">
        <v>5286.7340000000004</v>
      </c>
    </row>
    <row r="273" spans="1:10" s="108" customFormat="1" ht="15" x14ac:dyDescent="0.25">
      <c r="A273" s="102" t="s">
        <v>59</v>
      </c>
      <c r="B273" s="76" t="s">
        <v>26</v>
      </c>
      <c r="C273" s="30">
        <v>1</v>
      </c>
      <c r="D273" s="30">
        <v>13</v>
      </c>
      <c r="E273" s="31">
        <v>9999980019</v>
      </c>
      <c r="F273" s="32">
        <v>119</v>
      </c>
      <c r="G273" s="32">
        <v>213</v>
      </c>
      <c r="H273" s="886">
        <v>1596.5940000000001</v>
      </c>
      <c r="I273" s="558">
        <v>1596.5940000000001</v>
      </c>
      <c r="J273" s="735">
        <v>1596.5940000000001</v>
      </c>
    </row>
    <row r="274" spans="1:10" s="193" customFormat="1" ht="15" x14ac:dyDescent="0.25">
      <c r="A274" s="85" t="s">
        <v>36</v>
      </c>
      <c r="B274" s="46" t="s">
        <v>26</v>
      </c>
      <c r="C274" s="25">
        <v>1</v>
      </c>
      <c r="D274" s="25">
        <v>13</v>
      </c>
      <c r="E274" s="26">
        <v>9999980019</v>
      </c>
      <c r="F274" s="27">
        <v>244</v>
      </c>
      <c r="G274" s="27">
        <v>225</v>
      </c>
      <c r="H274" s="75"/>
      <c r="I274" s="595"/>
      <c r="J274" s="1053"/>
    </row>
    <row r="275" spans="1:10" s="95" customFormat="1" ht="14.25" customHeight="1" x14ac:dyDescent="0.25">
      <c r="A275" s="85" t="s">
        <v>45</v>
      </c>
      <c r="B275" s="46" t="s">
        <v>26</v>
      </c>
      <c r="C275" s="25">
        <v>1</v>
      </c>
      <c r="D275" s="25">
        <v>13</v>
      </c>
      <c r="E275" s="26">
        <v>9999980019</v>
      </c>
      <c r="F275" s="27">
        <v>244</v>
      </c>
      <c r="G275" s="27">
        <v>226</v>
      </c>
      <c r="H275" s="75">
        <f>23+2.45</f>
        <v>25.45</v>
      </c>
      <c r="I275" s="595"/>
      <c r="J275" s="1053"/>
    </row>
    <row r="276" spans="1:10" s="193" customFormat="1" ht="15" x14ac:dyDescent="0.25">
      <c r="A276" s="167" t="s">
        <v>34</v>
      </c>
      <c r="B276" s="24" t="s">
        <v>26</v>
      </c>
      <c r="C276" s="25">
        <v>1</v>
      </c>
      <c r="D276" s="25">
        <v>13</v>
      </c>
      <c r="E276" s="26">
        <v>9999980019</v>
      </c>
      <c r="F276" s="27">
        <v>247</v>
      </c>
      <c r="G276" s="141">
        <v>223</v>
      </c>
      <c r="H276" s="1259">
        <f>3714-800+11</f>
        <v>2925</v>
      </c>
      <c r="I276" s="597"/>
      <c r="J276" s="1055"/>
    </row>
    <row r="277" spans="1:10" s="95" customFormat="1" ht="14.25" customHeight="1" x14ac:dyDescent="0.25">
      <c r="A277" s="85" t="s">
        <v>37</v>
      </c>
      <c r="B277" s="46" t="s">
        <v>26</v>
      </c>
      <c r="C277" s="25">
        <v>1</v>
      </c>
      <c r="D277" s="25">
        <v>13</v>
      </c>
      <c r="E277" s="26">
        <v>9999980019</v>
      </c>
      <c r="F277" s="27">
        <v>851</v>
      </c>
      <c r="G277" s="27">
        <v>291</v>
      </c>
      <c r="H277" s="75">
        <v>25.827999999999999</v>
      </c>
      <c r="I277" s="595"/>
      <c r="J277" s="1053"/>
    </row>
    <row r="278" spans="1:10" s="95" customFormat="1" ht="14.25" customHeight="1" x14ac:dyDescent="0.25">
      <c r="A278" s="85" t="s">
        <v>46</v>
      </c>
      <c r="B278" s="46" t="s">
        <v>26</v>
      </c>
      <c r="C278" s="25">
        <v>1</v>
      </c>
      <c r="D278" s="25">
        <v>13</v>
      </c>
      <c r="E278" s="26">
        <v>9999980019</v>
      </c>
      <c r="F278" s="27">
        <v>244</v>
      </c>
      <c r="G278" s="27">
        <v>310</v>
      </c>
      <c r="H278" s="75"/>
      <c r="I278" s="595"/>
      <c r="J278" s="1053"/>
    </row>
    <row r="279" spans="1:10" s="95" customFormat="1" ht="14.25" customHeight="1" x14ac:dyDescent="0.25">
      <c r="A279" s="85" t="s">
        <v>38</v>
      </c>
      <c r="B279" s="46" t="s">
        <v>26</v>
      </c>
      <c r="C279" s="25">
        <v>1</v>
      </c>
      <c r="D279" s="25">
        <v>13</v>
      </c>
      <c r="E279" s="26">
        <v>9999980019</v>
      </c>
      <c r="F279" s="27">
        <v>244</v>
      </c>
      <c r="G279" s="27">
        <v>343</v>
      </c>
      <c r="H279" s="75">
        <v>450</v>
      </c>
      <c r="I279" s="595"/>
      <c r="J279" s="1053"/>
    </row>
    <row r="280" spans="1:10" s="95" customFormat="1" ht="14.25" customHeight="1" x14ac:dyDescent="0.25">
      <c r="A280" s="167" t="s">
        <v>188</v>
      </c>
      <c r="B280" s="46" t="s">
        <v>26</v>
      </c>
      <c r="C280" s="25">
        <v>1</v>
      </c>
      <c r="D280" s="25">
        <v>13</v>
      </c>
      <c r="E280" s="26">
        <v>9999980019</v>
      </c>
      <c r="F280" s="27">
        <v>244</v>
      </c>
      <c r="G280" s="27">
        <v>344</v>
      </c>
      <c r="H280" s="75"/>
      <c r="I280" s="595"/>
      <c r="J280" s="1053"/>
    </row>
    <row r="281" spans="1:10" s="95" customFormat="1" ht="14.25" customHeight="1" thickBot="1" x14ac:dyDescent="0.3">
      <c r="A281" s="169" t="s">
        <v>149</v>
      </c>
      <c r="B281" s="142" t="s">
        <v>26</v>
      </c>
      <c r="C281" s="143">
        <v>1</v>
      </c>
      <c r="D281" s="143">
        <v>13</v>
      </c>
      <c r="E281" s="161">
        <v>9999980019</v>
      </c>
      <c r="F281" s="145">
        <v>244</v>
      </c>
      <c r="G281" s="145">
        <v>346</v>
      </c>
      <c r="H281" s="1264">
        <v>40</v>
      </c>
      <c r="I281" s="602"/>
      <c r="J281" s="1060"/>
    </row>
    <row r="282" spans="1:10" s="95" customFormat="1" ht="15" thickBot="1" x14ac:dyDescent="0.25">
      <c r="A282" s="347" t="s">
        <v>489</v>
      </c>
      <c r="B282" s="218" t="s">
        <v>26</v>
      </c>
      <c r="C282" s="219"/>
      <c r="D282" s="219"/>
      <c r="E282" s="71"/>
      <c r="F282" s="220"/>
      <c r="G282" s="220"/>
      <c r="H282" s="1265">
        <f>SUM(H284:H295)</f>
        <v>6649.3429999999998</v>
      </c>
      <c r="I282" s="603">
        <f t="shared" ref="I282:J282" si="66">SUM(I284:I295)</f>
        <v>6437.8429999999998</v>
      </c>
      <c r="J282" s="1061">
        <f t="shared" si="66"/>
        <v>6437.8429999999998</v>
      </c>
    </row>
    <row r="283" spans="1:10" s="95" customFormat="1" ht="14.25" customHeight="1" x14ac:dyDescent="0.25">
      <c r="A283" s="96" t="s">
        <v>29</v>
      </c>
      <c r="B283" s="97" t="s">
        <v>26</v>
      </c>
      <c r="C283" s="98">
        <v>3</v>
      </c>
      <c r="D283" s="98">
        <v>10</v>
      </c>
      <c r="E283" s="103">
        <v>9993029900</v>
      </c>
      <c r="F283" s="99">
        <v>0</v>
      </c>
      <c r="G283" s="99">
        <v>210</v>
      </c>
      <c r="H283" s="1322">
        <f>H284+H285</f>
        <v>6437.8429999999998</v>
      </c>
      <c r="I283" s="634">
        <f t="shared" ref="I283:J283" si="67">I284+I285</f>
        <v>6437.8429999999998</v>
      </c>
      <c r="J283" s="1120">
        <f t="shared" si="67"/>
        <v>6437.8429999999998</v>
      </c>
    </row>
    <row r="284" spans="1:10" s="108" customFormat="1" ht="14.25" customHeight="1" x14ac:dyDescent="0.25">
      <c r="A284" s="102" t="s">
        <v>30</v>
      </c>
      <c r="B284" s="337" t="s">
        <v>26</v>
      </c>
      <c r="C284" s="25">
        <v>3</v>
      </c>
      <c r="D284" s="25">
        <v>10</v>
      </c>
      <c r="E284" s="26">
        <v>9993029900</v>
      </c>
      <c r="F284" s="32">
        <v>111</v>
      </c>
      <c r="G284" s="32">
        <v>211</v>
      </c>
      <c r="H284" s="1258">
        <v>4944.58</v>
      </c>
      <c r="I284" s="596">
        <v>4944.58</v>
      </c>
      <c r="J284" s="1054">
        <v>4944.58</v>
      </c>
    </row>
    <row r="285" spans="1:10" s="108" customFormat="1" ht="15" x14ac:dyDescent="0.25">
      <c r="A285" s="102" t="s">
        <v>59</v>
      </c>
      <c r="B285" s="337" t="s">
        <v>26</v>
      </c>
      <c r="C285" s="25">
        <v>3</v>
      </c>
      <c r="D285" s="25">
        <v>10</v>
      </c>
      <c r="E285" s="26">
        <v>9993029900</v>
      </c>
      <c r="F285" s="32">
        <v>119</v>
      </c>
      <c r="G285" s="32">
        <v>213</v>
      </c>
      <c r="H285" s="886">
        <v>1493.2629999999999</v>
      </c>
      <c r="I285" s="558">
        <v>1493.2629999999999</v>
      </c>
      <c r="J285" s="735">
        <v>1493.2629999999999</v>
      </c>
    </row>
    <row r="286" spans="1:10" s="95" customFormat="1" ht="14.25" customHeight="1" x14ac:dyDescent="0.25">
      <c r="A286" s="85" t="s">
        <v>270</v>
      </c>
      <c r="B286" s="337" t="s">
        <v>26</v>
      </c>
      <c r="C286" s="25">
        <v>3</v>
      </c>
      <c r="D286" s="25">
        <v>10</v>
      </c>
      <c r="E286" s="26">
        <v>9993029900</v>
      </c>
      <c r="F286" s="27">
        <v>112</v>
      </c>
      <c r="G286" s="27">
        <v>212</v>
      </c>
      <c r="H286" s="75"/>
      <c r="I286" s="595"/>
      <c r="J286" s="1053"/>
    </row>
    <row r="287" spans="1:10" s="95" customFormat="1" ht="14.25" customHeight="1" x14ac:dyDescent="0.25">
      <c r="A287" s="85" t="s">
        <v>271</v>
      </c>
      <c r="B287" s="337" t="s">
        <v>26</v>
      </c>
      <c r="C287" s="25">
        <v>3</v>
      </c>
      <c r="D287" s="25">
        <v>10</v>
      </c>
      <c r="E287" s="26">
        <v>9993029900</v>
      </c>
      <c r="F287" s="27">
        <v>112</v>
      </c>
      <c r="G287" s="27">
        <v>226</v>
      </c>
      <c r="H287" s="75"/>
      <c r="I287" s="595"/>
      <c r="J287" s="1053"/>
    </row>
    <row r="288" spans="1:10" s="95" customFormat="1" ht="14.25" customHeight="1" x14ac:dyDescent="0.25">
      <c r="A288" s="85" t="s">
        <v>33</v>
      </c>
      <c r="B288" s="337" t="s">
        <v>26</v>
      </c>
      <c r="C288" s="25">
        <v>3</v>
      </c>
      <c r="D288" s="25">
        <v>10</v>
      </c>
      <c r="E288" s="26">
        <v>9993029900</v>
      </c>
      <c r="F288" s="27">
        <v>244</v>
      </c>
      <c r="G288" s="27">
        <v>221</v>
      </c>
      <c r="H288" s="75">
        <v>75</v>
      </c>
      <c r="I288" s="595"/>
      <c r="J288" s="1053"/>
    </row>
    <row r="289" spans="1:10" s="95" customFormat="1" ht="14.25" customHeight="1" x14ac:dyDescent="0.25">
      <c r="A289" s="176" t="s">
        <v>36</v>
      </c>
      <c r="B289" s="337" t="s">
        <v>26</v>
      </c>
      <c r="C289" s="25">
        <v>3</v>
      </c>
      <c r="D289" s="25">
        <v>10</v>
      </c>
      <c r="E289" s="26">
        <v>9993029900</v>
      </c>
      <c r="F289" s="27">
        <v>244</v>
      </c>
      <c r="G289" s="27">
        <v>225</v>
      </c>
      <c r="H289" s="75"/>
      <c r="I289" s="595"/>
      <c r="J289" s="1053"/>
    </row>
    <row r="290" spans="1:10" s="95" customFormat="1" ht="14.25" customHeight="1" x14ac:dyDescent="0.25">
      <c r="A290" s="176" t="s">
        <v>45</v>
      </c>
      <c r="B290" s="337" t="s">
        <v>26</v>
      </c>
      <c r="C290" s="25">
        <v>3</v>
      </c>
      <c r="D290" s="25">
        <v>10</v>
      </c>
      <c r="E290" s="26">
        <v>9993029900</v>
      </c>
      <c r="F290" s="27">
        <v>244</v>
      </c>
      <c r="G290" s="27">
        <v>226</v>
      </c>
      <c r="H290" s="75">
        <f>23+3.5+15</f>
        <v>41.5</v>
      </c>
      <c r="I290" s="595"/>
      <c r="J290" s="1053"/>
    </row>
    <row r="291" spans="1:10" s="95" customFormat="1" ht="14.25" customHeight="1" x14ac:dyDescent="0.25">
      <c r="A291" s="85" t="s">
        <v>46</v>
      </c>
      <c r="B291" s="337" t="s">
        <v>26</v>
      </c>
      <c r="C291" s="25">
        <v>3</v>
      </c>
      <c r="D291" s="25">
        <v>10</v>
      </c>
      <c r="E291" s="26">
        <v>9993029900</v>
      </c>
      <c r="F291" s="27">
        <v>244</v>
      </c>
      <c r="G291" s="27">
        <v>310</v>
      </c>
      <c r="H291" s="75">
        <f>195-140</f>
        <v>55</v>
      </c>
      <c r="I291" s="640"/>
      <c r="J291" s="1114"/>
    </row>
    <row r="292" spans="1:10" s="95" customFormat="1" ht="14.25" customHeight="1" x14ac:dyDescent="0.25">
      <c r="A292" s="85" t="s">
        <v>460</v>
      </c>
      <c r="B292" s="337" t="s">
        <v>26</v>
      </c>
      <c r="C292" s="25">
        <v>3</v>
      </c>
      <c r="D292" s="25">
        <v>10</v>
      </c>
      <c r="E292" s="26">
        <v>9993029900</v>
      </c>
      <c r="F292" s="27">
        <v>244</v>
      </c>
      <c r="G292" s="27">
        <v>343</v>
      </c>
      <c r="H292" s="75">
        <v>10</v>
      </c>
      <c r="I292" s="640"/>
      <c r="J292" s="1114"/>
    </row>
    <row r="293" spans="1:10" s="95" customFormat="1" ht="14.25" customHeight="1" x14ac:dyDescent="0.25">
      <c r="A293" s="85" t="s">
        <v>297</v>
      </c>
      <c r="B293" s="337" t="s">
        <v>26</v>
      </c>
      <c r="C293" s="25">
        <v>3</v>
      </c>
      <c r="D293" s="25">
        <v>10</v>
      </c>
      <c r="E293" s="26">
        <v>9993029900</v>
      </c>
      <c r="F293" s="27">
        <v>244</v>
      </c>
      <c r="G293" s="27">
        <v>345</v>
      </c>
      <c r="H293" s="75">
        <f>30-30</f>
        <v>0</v>
      </c>
      <c r="I293" s="640"/>
      <c r="J293" s="1114"/>
    </row>
    <row r="294" spans="1:10" s="95" customFormat="1" ht="14.25" customHeight="1" x14ac:dyDescent="0.25">
      <c r="A294" s="167" t="s">
        <v>188</v>
      </c>
      <c r="B294" s="337" t="s">
        <v>26</v>
      </c>
      <c r="C294" s="25">
        <v>3</v>
      </c>
      <c r="D294" s="25">
        <v>10</v>
      </c>
      <c r="E294" s="26">
        <v>9993029900</v>
      </c>
      <c r="F294" s="27">
        <v>244</v>
      </c>
      <c r="G294" s="27">
        <v>344</v>
      </c>
      <c r="H294" s="75"/>
      <c r="I294" s="595"/>
      <c r="J294" s="1053"/>
    </row>
    <row r="295" spans="1:10" s="95" customFormat="1" ht="14.25" customHeight="1" thickBot="1" x14ac:dyDescent="0.3">
      <c r="A295" s="530" t="s">
        <v>149</v>
      </c>
      <c r="B295" s="990" t="s">
        <v>26</v>
      </c>
      <c r="C295" s="531">
        <v>3</v>
      </c>
      <c r="D295" s="531">
        <v>10</v>
      </c>
      <c r="E295" s="532">
        <v>9993029900</v>
      </c>
      <c r="F295" s="533">
        <v>244</v>
      </c>
      <c r="G295" s="533">
        <v>346</v>
      </c>
      <c r="H295" s="1323">
        <v>30</v>
      </c>
      <c r="I295" s="849"/>
      <c r="J295" s="1121"/>
    </row>
    <row r="296" spans="1:10" s="108" customFormat="1" ht="14.25" customHeight="1" thickBot="1" x14ac:dyDescent="0.25">
      <c r="A296" s="217" t="s">
        <v>72</v>
      </c>
      <c r="B296" s="218" t="s">
        <v>26</v>
      </c>
      <c r="C296" s="219"/>
      <c r="D296" s="219"/>
      <c r="E296" s="71"/>
      <c r="F296" s="220"/>
      <c r="G296" s="220"/>
      <c r="H296" s="1265">
        <f>H297+H317+H333+H349+H366+H383+H399+H414+H432+H444+H459+H477+H494+H511</f>
        <v>91222.71236000002</v>
      </c>
      <c r="I296" s="603">
        <f>I297+I317+I333+I349+I366+I383+I399+I414+I432+I444+I459+I477+I494+I511</f>
        <v>65497.642</v>
      </c>
      <c r="J296" s="1061">
        <f>J297+J317+J333+J349+J366+J383+J399+J414+J432+J444+J459+J477+J494+J511</f>
        <v>65497.642</v>
      </c>
    </row>
    <row r="297" spans="1:10" s="15" customFormat="1" ht="15.75" customHeight="1" thickBot="1" x14ac:dyDescent="0.25">
      <c r="A297" s="213" t="s">
        <v>490</v>
      </c>
      <c r="B297" s="214" t="s">
        <v>26</v>
      </c>
      <c r="C297" s="215"/>
      <c r="D297" s="215"/>
      <c r="E297" s="338"/>
      <c r="F297" s="216"/>
      <c r="G297" s="216"/>
      <c r="H297" s="1256">
        <f>SUM(H299:H316)-H303</f>
        <v>7609.4078600000003</v>
      </c>
      <c r="I297" s="593">
        <f t="shared" ref="I297:J297" si="68">SUM(I299:I316)-I303</f>
        <v>5188.9179999999997</v>
      </c>
      <c r="J297" s="1051">
        <f t="shared" si="68"/>
        <v>5188.9179999999997</v>
      </c>
    </row>
    <row r="298" spans="1:10" s="15" customFormat="1" ht="12.75" customHeight="1" x14ac:dyDescent="0.25">
      <c r="A298" s="173" t="s">
        <v>29</v>
      </c>
      <c r="B298" s="174" t="s">
        <v>26</v>
      </c>
      <c r="C298" s="98">
        <v>7</v>
      </c>
      <c r="D298" s="98">
        <v>1</v>
      </c>
      <c r="E298" s="103">
        <v>9994209900</v>
      </c>
      <c r="F298" s="99">
        <v>0</v>
      </c>
      <c r="G298" s="175">
        <v>210</v>
      </c>
      <c r="H298" s="1324">
        <f>H299+H300</f>
        <v>5188.9179999999997</v>
      </c>
      <c r="I298" s="635">
        <f t="shared" ref="I298:J298" si="69">I299+I300</f>
        <v>5188.9179999999997</v>
      </c>
      <c r="J298" s="1122">
        <f t="shared" si="69"/>
        <v>5188.9179999999997</v>
      </c>
    </row>
    <row r="299" spans="1:10" s="48" customFormat="1" ht="15" x14ac:dyDescent="0.25">
      <c r="A299" s="109" t="s">
        <v>30</v>
      </c>
      <c r="B299" s="54" t="s">
        <v>26</v>
      </c>
      <c r="C299" s="30">
        <v>7</v>
      </c>
      <c r="D299" s="30">
        <v>1</v>
      </c>
      <c r="E299" s="31">
        <v>9994209900</v>
      </c>
      <c r="F299" s="32">
        <v>111</v>
      </c>
      <c r="G299" s="68">
        <v>211</v>
      </c>
      <c r="H299" s="1325">
        <v>3985.3440000000001</v>
      </c>
      <c r="I299" s="636">
        <v>3985.3440000000001</v>
      </c>
      <c r="J299" s="1123">
        <v>3985.3440000000001</v>
      </c>
    </row>
    <row r="300" spans="1:10" s="48" customFormat="1" ht="15" x14ac:dyDescent="0.25">
      <c r="A300" s="109" t="s">
        <v>59</v>
      </c>
      <c r="B300" s="54" t="s">
        <v>26</v>
      </c>
      <c r="C300" s="30">
        <v>7</v>
      </c>
      <c r="D300" s="30">
        <v>1</v>
      </c>
      <c r="E300" s="31">
        <v>9994209900</v>
      </c>
      <c r="F300" s="32">
        <v>119</v>
      </c>
      <c r="G300" s="68">
        <v>213</v>
      </c>
      <c r="H300" s="1325">
        <v>1203.5740000000001</v>
      </c>
      <c r="I300" s="636">
        <v>1203.5740000000001</v>
      </c>
      <c r="J300" s="1123">
        <v>1203.5740000000001</v>
      </c>
    </row>
    <row r="301" spans="1:10" s="15" customFormat="1" ht="15" x14ac:dyDescent="0.25">
      <c r="A301" s="176" t="s">
        <v>33</v>
      </c>
      <c r="B301" s="117" t="s">
        <v>26</v>
      </c>
      <c r="C301" s="25">
        <v>7</v>
      </c>
      <c r="D301" s="25">
        <v>1</v>
      </c>
      <c r="E301" s="26">
        <v>9994209900</v>
      </c>
      <c r="F301" s="27">
        <v>244</v>
      </c>
      <c r="G301" s="332">
        <v>221</v>
      </c>
      <c r="H301" s="75"/>
      <c r="I301" s="595"/>
      <c r="J301" s="1053"/>
    </row>
    <row r="302" spans="1:10" s="15" customFormat="1" ht="15" x14ac:dyDescent="0.25">
      <c r="A302" s="176" t="s">
        <v>34</v>
      </c>
      <c r="B302" s="117" t="s">
        <v>26</v>
      </c>
      <c r="C302" s="25">
        <v>7</v>
      </c>
      <c r="D302" s="25">
        <v>1</v>
      </c>
      <c r="E302" s="26">
        <v>9994209900</v>
      </c>
      <c r="F302" s="27">
        <v>247</v>
      </c>
      <c r="G302" s="332">
        <v>223</v>
      </c>
      <c r="H302" s="75">
        <f>307-102.00084</f>
        <v>204.99916000000002</v>
      </c>
      <c r="I302" s="595"/>
      <c r="J302" s="1053"/>
    </row>
    <row r="303" spans="1:10" s="15" customFormat="1" x14ac:dyDescent="0.2">
      <c r="A303" s="184" t="s">
        <v>147</v>
      </c>
      <c r="B303" s="178" t="s">
        <v>26</v>
      </c>
      <c r="C303" s="179">
        <v>7</v>
      </c>
      <c r="D303" s="179">
        <v>1</v>
      </c>
      <c r="E303" s="180">
        <v>9994209900</v>
      </c>
      <c r="F303" s="181">
        <v>247</v>
      </c>
      <c r="G303" s="182">
        <v>223</v>
      </c>
      <c r="H303" s="1326"/>
      <c r="I303" s="637"/>
      <c r="J303" s="1124"/>
    </row>
    <row r="304" spans="1:10" s="15" customFormat="1" ht="15" x14ac:dyDescent="0.25">
      <c r="A304" s="176" t="s">
        <v>36</v>
      </c>
      <c r="B304" s="117" t="s">
        <v>26</v>
      </c>
      <c r="C304" s="25">
        <v>7</v>
      </c>
      <c r="D304" s="25">
        <v>1</v>
      </c>
      <c r="E304" s="26">
        <v>9994209900</v>
      </c>
      <c r="F304" s="27">
        <v>244</v>
      </c>
      <c r="G304" s="332">
        <v>225</v>
      </c>
      <c r="H304" s="75"/>
      <c r="I304" s="595"/>
      <c r="J304" s="1053"/>
    </row>
    <row r="305" spans="1:10" s="15" customFormat="1" ht="15" x14ac:dyDescent="0.25">
      <c r="A305" s="176" t="s">
        <v>45</v>
      </c>
      <c r="B305" s="117" t="s">
        <v>26</v>
      </c>
      <c r="C305" s="25">
        <v>7</v>
      </c>
      <c r="D305" s="25">
        <v>1</v>
      </c>
      <c r="E305" s="26">
        <v>9994209900</v>
      </c>
      <c r="F305" s="27">
        <v>244</v>
      </c>
      <c r="G305" s="332">
        <v>226</v>
      </c>
      <c r="H305" s="75">
        <f>6+2.45+23+6.9097</f>
        <v>38.359699999999997</v>
      </c>
      <c r="I305" s="595"/>
      <c r="J305" s="1053"/>
    </row>
    <row r="306" spans="1:10" s="15" customFormat="1" ht="15" x14ac:dyDescent="0.25">
      <c r="A306" s="176" t="s">
        <v>272</v>
      </c>
      <c r="B306" s="117" t="s">
        <v>26</v>
      </c>
      <c r="C306" s="25">
        <v>7</v>
      </c>
      <c r="D306" s="25">
        <v>1</v>
      </c>
      <c r="E306" s="26">
        <v>9994209900</v>
      </c>
      <c r="F306" s="27">
        <v>244</v>
      </c>
      <c r="G306" s="332">
        <v>226</v>
      </c>
      <c r="H306" s="75"/>
      <c r="I306" s="595"/>
      <c r="J306" s="1053"/>
    </row>
    <row r="307" spans="1:10" s="15" customFormat="1" ht="15" x14ac:dyDescent="0.25">
      <c r="A307" s="176" t="s">
        <v>273</v>
      </c>
      <c r="B307" s="117" t="s">
        <v>26</v>
      </c>
      <c r="C307" s="25">
        <v>7</v>
      </c>
      <c r="D307" s="25">
        <v>1</v>
      </c>
      <c r="E307" s="26">
        <v>9994209900</v>
      </c>
      <c r="F307" s="27">
        <v>244</v>
      </c>
      <c r="G307" s="332">
        <v>226</v>
      </c>
      <c r="H307" s="75">
        <v>50</v>
      </c>
      <c r="I307" s="595"/>
      <c r="J307" s="1053"/>
    </row>
    <row r="308" spans="1:10" s="15" customFormat="1" ht="15" x14ac:dyDescent="0.25">
      <c r="A308" s="176" t="s">
        <v>37</v>
      </c>
      <c r="B308" s="117" t="s">
        <v>26</v>
      </c>
      <c r="C308" s="25">
        <v>7</v>
      </c>
      <c r="D308" s="25">
        <v>1</v>
      </c>
      <c r="E308" s="26">
        <v>9994209900</v>
      </c>
      <c r="F308" s="27">
        <v>851</v>
      </c>
      <c r="G308" s="332">
        <v>291</v>
      </c>
      <c r="H308" s="75"/>
      <c r="I308" s="595"/>
      <c r="J308" s="1053"/>
    </row>
    <row r="309" spans="1:10" s="15" customFormat="1" ht="15" x14ac:dyDescent="0.25">
      <c r="A309" s="177" t="s">
        <v>73</v>
      </c>
      <c r="B309" s="117" t="s">
        <v>26</v>
      </c>
      <c r="C309" s="25">
        <v>7</v>
      </c>
      <c r="D309" s="25">
        <v>1</v>
      </c>
      <c r="E309" s="26">
        <v>9994209900</v>
      </c>
      <c r="F309" s="27">
        <v>851</v>
      </c>
      <c r="G309" s="332">
        <v>291</v>
      </c>
      <c r="H309" s="75">
        <v>2.1309999999999998</v>
      </c>
      <c r="I309" s="595"/>
      <c r="J309" s="1053"/>
    </row>
    <row r="310" spans="1:10" s="15" customFormat="1" ht="15" x14ac:dyDescent="0.25">
      <c r="A310" s="177" t="s">
        <v>74</v>
      </c>
      <c r="B310" s="117" t="s">
        <v>26</v>
      </c>
      <c r="C310" s="25">
        <v>7</v>
      </c>
      <c r="D310" s="25">
        <v>1</v>
      </c>
      <c r="E310" s="26">
        <v>9994209900</v>
      </c>
      <c r="F310" s="27">
        <v>244</v>
      </c>
      <c r="G310" s="332">
        <v>342</v>
      </c>
      <c r="H310" s="75">
        <f>2192-183-182</f>
        <v>1827</v>
      </c>
      <c r="I310" s="595"/>
      <c r="J310" s="1053"/>
    </row>
    <row r="311" spans="1:10" s="15" customFormat="1" ht="15" x14ac:dyDescent="0.25">
      <c r="A311" s="177" t="s">
        <v>144</v>
      </c>
      <c r="B311" s="117" t="s">
        <v>26</v>
      </c>
      <c r="C311" s="25">
        <v>7</v>
      </c>
      <c r="D311" s="25">
        <v>1</v>
      </c>
      <c r="E311" s="26">
        <v>9994209900</v>
      </c>
      <c r="F311" s="27">
        <v>244</v>
      </c>
      <c r="G311" s="332">
        <v>343</v>
      </c>
      <c r="H311" s="75">
        <v>280</v>
      </c>
      <c r="I311" s="595"/>
      <c r="J311" s="1053"/>
    </row>
    <row r="312" spans="1:10" s="15" customFormat="1" x14ac:dyDescent="0.2">
      <c r="A312" s="184" t="s">
        <v>147</v>
      </c>
      <c r="B312" s="178" t="s">
        <v>26</v>
      </c>
      <c r="C312" s="179">
        <v>7</v>
      </c>
      <c r="D312" s="179">
        <v>1</v>
      </c>
      <c r="E312" s="180">
        <v>9994209900</v>
      </c>
      <c r="F312" s="181">
        <v>244</v>
      </c>
      <c r="G312" s="182">
        <v>343</v>
      </c>
      <c r="H312" s="1326"/>
      <c r="I312" s="637"/>
      <c r="J312" s="1124"/>
    </row>
    <row r="313" spans="1:10" s="15" customFormat="1" ht="15" x14ac:dyDescent="0.25">
      <c r="A313" s="177" t="s">
        <v>145</v>
      </c>
      <c r="B313" s="117" t="s">
        <v>26</v>
      </c>
      <c r="C313" s="25">
        <v>7</v>
      </c>
      <c r="D313" s="25">
        <v>1</v>
      </c>
      <c r="E313" s="26">
        <v>9994209900</v>
      </c>
      <c r="F313" s="27">
        <v>244</v>
      </c>
      <c r="G313" s="332">
        <v>343</v>
      </c>
      <c r="H313" s="1259">
        <v>18</v>
      </c>
      <c r="I313" s="597"/>
      <c r="J313" s="1055"/>
    </row>
    <row r="314" spans="1:10" s="15" customFormat="1" ht="15" x14ac:dyDescent="0.25">
      <c r="A314" s="177" t="s">
        <v>188</v>
      </c>
      <c r="B314" s="117" t="s">
        <v>26</v>
      </c>
      <c r="C314" s="25">
        <v>7</v>
      </c>
      <c r="D314" s="25">
        <v>1</v>
      </c>
      <c r="E314" s="26">
        <v>9994209900</v>
      </c>
      <c r="F314" s="27">
        <v>244</v>
      </c>
      <c r="G314" s="332">
        <v>344</v>
      </c>
      <c r="H314" s="1259"/>
      <c r="I314" s="597"/>
      <c r="J314" s="1055"/>
    </row>
    <row r="315" spans="1:10" s="15" customFormat="1" ht="15" x14ac:dyDescent="0.25">
      <c r="A315" s="167" t="s">
        <v>404</v>
      </c>
      <c r="B315" s="117" t="s">
        <v>26</v>
      </c>
      <c r="C315" s="25">
        <v>7</v>
      </c>
      <c r="D315" s="25">
        <v>1</v>
      </c>
      <c r="E315" s="26">
        <v>9994209900</v>
      </c>
      <c r="F315" s="27">
        <v>244</v>
      </c>
      <c r="G315" s="332">
        <v>345</v>
      </c>
      <c r="H315" s="75"/>
      <c r="I315" s="989"/>
      <c r="J315" s="1125"/>
    </row>
    <row r="316" spans="1:10" s="15" customFormat="1" ht="15.75" thickBot="1" x14ac:dyDescent="0.3">
      <c r="A316" s="169" t="s">
        <v>149</v>
      </c>
      <c r="B316" s="171" t="s">
        <v>26</v>
      </c>
      <c r="C316" s="143">
        <v>7</v>
      </c>
      <c r="D316" s="143">
        <v>1</v>
      </c>
      <c r="E316" s="161">
        <v>9994209900</v>
      </c>
      <c r="F316" s="145">
        <v>244</v>
      </c>
      <c r="G316" s="172">
        <v>346</v>
      </c>
      <c r="H316" s="1264"/>
      <c r="I316" s="602"/>
      <c r="J316" s="1060"/>
    </row>
    <row r="317" spans="1:10" s="15" customFormat="1" ht="15" thickBot="1" x14ac:dyDescent="0.25">
      <c r="A317" s="217" t="s">
        <v>491</v>
      </c>
      <c r="B317" s="218" t="s">
        <v>26</v>
      </c>
      <c r="C317" s="219"/>
      <c r="D317" s="219"/>
      <c r="E317" s="71"/>
      <c r="F317" s="220"/>
      <c r="G317" s="220"/>
      <c r="H317" s="1265">
        <f>SUM(H319:H332)</f>
        <v>10381.456699999999</v>
      </c>
      <c r="I317" s="603">
        <f t="shared" ref="I317:J317" si="70">SUM(I319:I332)</f>
        <v>6854.28</v>
      </c>
      <c r="J317" s="1061">
        <f t="shared" si="70"/>
        <v>6854.28</v>
      </c>
    </row>
    <row r="318" spans="1:10" s="15" customFormat="1" ht="15" x14ac:dyDescent="0.25">
      <c r="A318" s="173" t="s">
        <v>29</v>
      </c>
      <c r="B318" s="174" t="s">
        <v>26</v>
      </c>
      <c r="C318" s="98">
        <v>7</v>
      </c>
      <c r="D318" s="98">
        <v>1</v>
      </c>
      <c r="E318" s="103">
        <v>9994209900</v>
      </c>
      <c r="F318" s="99">
        <v>0</v>
      </c>
      <c r="G318" s="175">
        <v>210</v>
      </c>
      <c r="H318" s="1324">
        <f>H319+H320</f>
        <v>6854.28</v>
      </c>
      <c r="I318" s="635">
        <f t="shared" ref="I318:J318" si="71">I319+I320</f>
        <v>6854.28</v>
      </c>
      <c r="J318" s="1122">
        <f t="shared" si="71"/>
        <v>6854.28</v>
      </c>
    </row>
    <row r="319" spans="1:10" s="48" customFormat="1" ht="15" x14ac:dyDescent="0.25">
      <c r="A319" s="109" t="s">
        <v>30</v>
      </c>
      <c r="B319" s="54" t="s">
        <v>26</v>
      </c>
      <c r="C319" s="30">
        <v>7</v>
      </c>
      <c r="D319" s="30">
        <v>1</v>
      </c>
      <c r="E319" s="31">
        <v>9994209900</v>
      </c>
      <c r="F319" s="32">
        <v>111</v>
      </c>
      <c r="G319" s="68">
        <v>211</v>
      </c>
      <c r="H319" s="1325">
        <v>5264.424</v>
      </c>
      <c r="I319" s="636">
        <v>5264.424</v>
      </c>
      <c r="J319" s="1123">
        <v>5264.424</v>
      </c>
    </row>
    <row r="320" spans="1:10" s="48" customFormat="1" ht="15" x14ac:dyDescent="0.25">
      <c r="A320" s="109" t="s">
        <v>59</v>
      </c>
      <c r="B320" s="54" t="s">
        <v>26</v>
      </c>
      <c r="C320" s="30">
        <v>7</v>
      </c>
      <c r="D320" s="30">
        <v>1</v>
      </c>
      <c r="E320" s="31">
        <v>9994209900</v>
      </c>
      <c r="F320" s="32">
        <v>119</v>
      </c>
      <c r="G320" s="68">
        <v>213</v>
      </c>
      <c r="H320" s="1325">
        <v>1589.856</v>
      </c>
      <c r="I320" s="636">
        <v>1589.856</v>
      </c>
      <c r="J320" s="1123">
        <v>1589.856</v>
      </c>
    </row>
    <row r="321" spans="1:10" s="15" customFormat="1" ht="15" x14ac:dyDescent="0.25">
      <c r="A321" s="176" t="s">
        <v>33</v>
      </c>
      <c r="B321" s="117" t="s">
        <v>26</v>
      </c>
      <c r="C321" s="25">
        <v>7</v>
      </c>
      <c r="D321" s="25">
        <v>1</v>
      </c>
      <c r="E321" s="26">
        <v>9994209900</v>
      </c>
      <c r="F321" s="27">
        <v>244</v>
      </c>
      <c r="G321" s="332">
        <v>221</v>
      </c>
      <c r="H321" s="75"/>
      <c r="I321" s="595"/>
      <c r="J321" s="1053"/>
    </row>
    <row r="322" spans="1:10" s="15" customFormat="1" ht="15" x14ac:dyDescent="0.25">
      <c r="A322" s="176" t="s">
        <v>34</v>
      </c>
      <c r="B322" s="117" t="s">
        <v>26</v>
      </c>
      <c r="C322" s="25">
        <v>7</v>
      </c>
      <c r="D322" s="25">
        <v>1</v>
      </c>
      <c r="E322" s="26">
        <v>9994209900</v>
      </c>
      <c r="F322" s="27">
        <v>247</v>
      </c>
      <c r="G322" s="332">
        <v>223</v>
      </c>
      <c r="H322" s="75">
        <f>1200-400-300</f>
        <v>500</v>
      </c>
      <c r="I322" s="595"/>
      <c r="J322" s="1053"/>
    </row>
    <row r="323" spans="1:10" s="15" customFormat="1" ht="15" x14ac:dyDescent="0.25">
      <c r="A323" s="176" t="s">
        <v>36</v>
      </c>
      <c r="B323" s="117" t="s">
        <v>26</v>
      </c>
      <c r="C323" s="25">
        <v>7</v>
      </c>
      <c r="D323" s="25">
        <v>1</v>
      </c>
      <c r="E323" s="26">
        <v>9994209900</v>
      </c>
      <c r="F323" s="27">
        <v>244</v>
      </c>
      <c r="G323" s="332">
        <v>225</v>
      </c>
      <c r="H323" s="75"/>
      <c r="I323" s="595"/>
      <c r="J323" s="1053"/>
    </row>
    <row r="324" spans="1:10" s="15" customFormat="1" ht="15" x14ac:dyDescent="0.25">
      <c r="A324" s="176" t="s">
        <v>45</v>
      </c>
      <c r="B324" s="117" t="s">
        <v>26</v>
      </c>
      <c r="C324" s="25">
        <v>7</v>
      </c>
      <c r="D324" s="25">
        <v>1</v>
      </c>
      <c r="E324" s="26">
        <v>9994209900</v>
      </c>
      <c r="F324" s="27">
        <v>244</v>
      </c>
      <c r="G324" s="332">
        <v>226</v>
      </c>
      <c r="H324" s="75">
        <f>6+2.45+23+8.9097</f>
        <v>40.359700000000004</v>
      </c>
      <c r="I324" s="595"/>
      <c r="J324" s="1053"/>
    </row>
    <row r="325" spans="1:10" s="15" customFormat="1" ht="15" x14ac:dyDescent="0.25">
      <c r="A325" s="176" t="s">
        <v>272</v>
      </c>
      <c r="B325" s="117" t="s">
        <v>26</v>
      </c>
      <c r="C325" s="25">
        <v>7</v>
      </c>
      <c r="D325" s="25">
        <v>1</v>
      </c>
      <c r="E325" s="26">
        <v>9994209900</v>
      </c>
      <c r="F325" s="27">
        <v>244</v>
      </c>
      <c r="G325" s="332">
        <v>226</v>
      </c>
      <c r="H325" s="75"/>
      <c r="I325" s="595"/>
      <c r="J325" s="1053"/>
    </row>
    <row r="326" spans="1:10" s="15" customFormat="1" ht="15" x14ac:dyDescent="0.25">
      <c r="A326" s="176" t="s">
        <v>273</v>
      </c>
      <c r="B326" s="117" t="s">
        <v>26</v>
      </c>
      <c r="C326" s="25">
        <v>7</v>
      </c>
      <c r="D326" s="25">
        <v>1</v>
      </c>
      <c r="E326" s="26">
        <v>9994209900</v>
      </c>
      <c r="F326" s="27">
        <v>244</v>
      </c>
      <c r="G326" s="332">
        <v>226</v>
      </c>
      <c r="H326" s="75">
        <v>50</v>
      </c>
      <c r="I326" s="595"/>
      <c r="J326" s="1053"/>
    </row>
    <row r="327" spans="1:10" s="15" customFormat="1" ht="15" x14ac:dyDescent="0.25">
      <c r="A327" s="177" t="s">
        <v>73</v>
      </c>
      <c r="B327" s="117" t="s">
        <v>26</v>
      </c>
      <c r="C327" s="25">
        <v>7</v>
      </c>
      <c r="D327" s="25">
        <v>1</v>
      </c>
      <c r="E327" s="26">
        <v>9994209900</v>
      </c>
      <c r="F327" s="27">
        <v>851</v>
      </c>
      <c r="G327" s="332">
        <v>291</v>
      </c>
      <c r="H327" s="75">
        <v>6.8170000000000002</v>
      </c>
      <c r="I327" s="595"/>
      <c r="J327" s="1053"/>
    </row>
    <row r="328" spans="1:10" s="95" customFormat="1" ht="14.25" customHeight="1" x14ac:dyDescent="0.25">
      <c r="A328" s="85" t="s">
        <v>46</v>
      </c>
      <c r="B328" s="117" t="s">
        <v>26</v>
      </c>
      <c r="C328" s="25">
        <v>7</v>
      </c>
      <c r="D328" s="25">
        <v>1</v>
      </c>
      <c r="E328" s="26">
        <v>9994209900</v>
      </c>
      <c r="F328" s="27">
        <v>244</v>
      </c>
      <c r="G328" s="27">
        <v>310</v>
      </c>
      <c r="H328" s="75"/>
      <c r="I328" s="595"/>
      <c r="J328" s="1053"/>
    </row>
    <row r="329" spans="1:10" s="15" customFormat="1" ht="15" x14ac:dyDescent="0.25">
      <c r="A329" s="177" t="s">
        <v>74</v>
      </c>
      <c r="B329" s="117" t="s">
        <v>26</v>
      </c>
      <c r="C329" s="25">
        <v>7</v>
      </c>
      <c r="D329" s="25">
        <v>1</v>
      </c>
      <c r="E329" s="26">
        <v>9994209900</v>
      </c>
      <c r="F329" s="27">
        <v>244</v>
      </c>
      <c r="G329" s="332">
        <v>342</v>
      </c>
      <c r="H329" s="75">
        <f>3516-293-293</f>
        <v>2930</v>
      </c>
      <c r="I329" s="595"/>
      <c r="J329" s="1053"/>
    </row>
    <row r="330" spans="1:10" s="15" customFormat="1" ht="15" x14ac:dyDescent="0.25">
      <c r="A330" s="177" t="s">
        <v>188</v>
      </c>
      <c r="B330" s="117" t="s">
        <v>26</v>
      </c>
      <c r="C330" s="25">
        <v>7</v>
      </c>
      <c r="D330" s="25">
        <v>1</v>
      </c>
      <c r="E330" s="26">
        <v>9994209900</v>
      </c>
      <c r="F330" s="27">
        <v>244</v>
      </c>
      <c r="G330" s="332">
        <v>344</v>
      </c>
      <c r="H330" s="1259"/>
      <c r="I330" s="597"/>
      <c r="J330" s="1055"/>
    </row>
    <row r="331" spans="1:10" s="15" customFormat="1" ht="15" x14ac:dyDescent="0.25">
      <c r="A331" s="167" t="s">
        <v>404</v>
      </c>
      <c r="B331" s="117" t="s">
        <v>26</v>
      </c>
      <c r="C331" s="25">
        <v>7</v>
      </c>
      <c r="D331" s="25">
        <v>1</v>
      </c>
      <c r="E331" s="26">
        <v>9994209900</v>
      </c>
      <c r="F331" s="27">
        <v>244</v>
      </c>
      <c r="G331" s="332">
        <v>345</v>
      </c>
      <c r="H331" s="75"/>
      <c r="I331" s="989"/>
      <c r="J331" s="1125"/>
    </row>
    <row r="332" spans="1:10" s="15" customFormat="1" ht="15.75" thickBot="1" x14ac:dyDescent="0.3">
      <c r="A332" s="169" t="s">
        <v>149</v>
      </c>
      <c r="B332" s="171" t="s">
        <v>26</v>
      </c>
      <c r="C332" s="143">
        <v>7</v>
      </c>
      <c r="D332" s="143">
        <v>1</v>
      </c>
      <c r="E332" s="161">
        <v>9994209900</v>
      </c>
      <c r="F332" s="145">
        <v>244</v>
      </c>
      <c r="G332" s="172">
        <v>346</v>
      </c>
      <c r="H332" s="1264"/>
      <c r="I332" s="602"/>
      <c r="J332" s="1060"/>
    </row>
    <row r="333" spans="1:10" s="15" customFormat="1" ht="15" thickBot="1" x14ac:dyDescent="0.25">
      <c r="A333" s="217" t="s">
        <v>492</v>
      </c>
      <c r="B333" s="218" t="s">
        <v>26</v>
      </c>
      <c r="C333" s="219"/>
      <c r="D333" s="219"/>
      <c r="E333" s="71"/>
      <c r="F333" s="220"/>
      <c r="G333" s="220"/>
      <c r="H333" s="1265">
        <f>SUM(H335:H348)-H339</f>
        <v>5432.0439999999999</v>
      </c>
      <c r="I333" s="603">
        <f t="shared" ref="I333:J333" si="72">SUM(I335:I348)-I339</f>
        <v>3611.2059999999997</v>
      </c>
      <c r="J333" s="1061">
        <f t="shared" si="72"/>
        <v>3611.2059999999997</v>
      </c>
    </row>
    <row r="334" spans="1:10" s="15" customFormat="1" ht="15" x14ac:dyDescent="0.25">
      <c r="A334" s="173" t="s">
        <v>29</v>
      </c>
      <c r="B334" s="174" t="s">
        <v>26</v>
      </c>
      <c r="C334" s="98">
        <v>7</v>
      </c>
      <c r="D334" s="98">
        <v>1</v>
      </c>
      <c r="E334" s="103">
        <v>9994209900</v>
      </c>
      <c r="F334" s="99">
        <v>0</v>
      </c>
      <c r="G334" s="175">
        <v>210</v>
      </c>
      <c r="H334" s="1324">
        <f>H335+H336</f>
        <v>3611.2059999999997</v>
      </c>
      <c r="I334" s="635">
        <f t="shared" ref="I334:J334" si="73">I335+I336</f>
        <v>3611.2059999999997</v>
      </c>
      <c r="J334" s="1122">
        <f t="shared" si="73"/>
        <v>3611.2059999999997</v>
      </c>
    </row>
    <row r="335" spans="1:10" s="48" customFormat="1" ht="15" x14ac:dyDescent="0.25">
      <c r="A335" s="109" t="s">
        <v>30</v>
      </c>
      <c r="B335" s="54" t="s">
        <v>26</v>
      </c>
      <c r="C335" s="30">
        <v>7</v>
      </c>
      <c r="D335" s="30">
        <v>1</v>
      </c>
      <c r="E335" s="31">
        <v>9994209900</v>
      </c>
      <c r="F335" s="32">
        <v>111</v>
      </c>
      <c r="G335" s="68">
        <v>211</v>
      </c>
      <c r="H335" s="1325">
        <v>2773.5839999999998</v>
      </c>
      <c r="I335" s="636">
        <v>2773.5839999999998</v>
      </c>
      <c r="J335" s="1123">
        <v>2773.5839999999998</v>
      </c>
    </row>
    <row r="336" spans="1:10" s="48" customFormat="1" ht="15" x14ac:dyDescent="0.25">
      <c r="A336" s="109" t="s">
        <v>59</v>
      </c>
      <c r="B336" s="54" t="s">
        <v>26</v>
      </c>
      <c r="C336" s="30">
        <v>7</v>
      </c>
      <c r="D336" s="30">
        <v>1</v>
      </c>
      <c r="E336" s="31">
        <v>9994209900</v>
      </c>
      <c r="F336" s="32">
        <v>119</v>
      </c>
      <c r="G336" s="68">
        <v>213</v>
      </c>
      <c r="H336" s="1325">
        <v>837.62199999999996</v>
      </c>
      <c r="I336" s="636">
        <v>837.62199999999996</v>
      </c>
      <c r="J336" s="1123">
        <v>837.62199999999996</v>
      </c>
    </row>
    <row r="337" spans="1:10" s="15" customFormat="1" ht="15" x14ac:dyDescent="0.25">
      <c r="A337" s="176" t="s">
        <v>33</v>
      </c>
      <c r="B337" s="117" t="s">
        <v>26</v>
      </c>
      <c r="C337" s="25">
        <v>7</v>
      </c>
      <c r="D337" s="25">
        <v>1</v>
      </c>
      <c r="E337" s="26">
        <v>9994209900</v>
      </c>
      <c r="F337" s="27">
        <v>244</v>
      </c>
      <c r="G337" s="332">
        <v>221</v>
      </c>
      <c r="H337" s="75"/>
      <c r="I337" s="595"/>
      <c r="J337" s="1053"/>
    </row>
    <row r="338" spans="1:10" s="15" customFormat="1" ht="15" x14ac:dyDescent="0.25">
      <c r="A338" s="176" t="s">
        <v>34</v>
      </c>
      <c r="B338" s="117" t="s">
        <v>26</v>
      </c>
      <c r="C338" s="25">
        <v>7</v>
      </c>
      <c r="D338" s="25">
        <v>1</v>
      </c>
      <c r="E338" s="26">
        <v>9994209900</v>
      </c>
      <c r="F338" s="27">
        <v>247</v>
      </c>
      <c r="G338" s="332">
        <v>223</v>
      </c>
      <c r="H338" s="75">
        <f>1330-443-387</f>
        <v>500</v>
      </c>
      <c r="I338" s="595"/>
      <c r="J338" s="1053"/>
    </row>
    <row r="339" spans="1:10" s="15" customFormat="1" x14ac:dyDescent="0.2">
      <c r="A339" s="184" t="s">
        <v>147</v>
      </c>
      <c r="B339" s="178" t="s">
        <v>26</v>
      </c>
      <c r="C339" s="179">
        <v>7</v>
      </c>
      <c r="D339" s="179">
        <v>1</v>
      </c>
      <c r="E339" s="180">
        <v>9994209900</v>
      </c>
      <c r="F339" s="181">
        <v>247</v>
      </c>
      <c r="G339" s="182">
        <v>223</v>
      </c>
      <c r="H339" s="1326"/>
      <c r="I339" s="637"/>
      <c r="J339" s="1124"/>
    </row>
    <row r="340" spans="1:10" s="15" customFormat="1" ht="15" x14ac:dyDescent="0.25">
      <c r="A340" s="176" t="s">
        <v>36</v>
      </c>
      <c r="B340" s="117" t="s">
        <v>26</v>
      </c>
      <c r="C340" s="25">
        <v>7</v>
      </c>
      <c r="D340" s="25">
        <v>1</v>
      </c>
      <c r="E340" s="26">
        <v>9994209900</v>
      </c>
      <c r="F340" s="27">
        <v>244</v>
      </c>
      <c r="G340" s="332">
        <v>225</v>
      </c>
      <c r="H340" s="75"/>
      <c r="I340" s="595"/>
      <c r="J340" s="1053"/>
    </row>
    <row r="341" spans="1:10" s="15" customFormat="1" ht="15" x14ac:dyDescent="0.25">
      <c r="A341" s="176" t="s">
        <v>45</v>
      </c>
      <c r="B341" s="117" t="s">
        <v>26</v>
      </c>
      <c r="C341" s="25">
        <v>7</v>
      </c>
      <c r="D341" s="25">
        <v>1</v>
      </c>
      <c r="E341" s="26">
        <v>9994209900</v>
      </c>
      <c r="F341" s="27">
        <v>244</v>
      </c>
      <c r="G341" s="332">
        <v>226</v>
      </c>
      <c r="H341" s="75">
        <f>6+23+2.45</f>
        <v>31.45</v>
      </c>
      <c r="I341" s="595"/>
      <c r="J341" s="1053"/>
    </row>
    <row r="342" spans="1:10" s="15" customFormat="1" ht="15" x14ac:dyDescent="0.25">
      <c r="A342" s="176" t="s">
        <v>272</v>
      </c>
      <c r="B342" s="117" t="s">
        <v>26</v>
      </c>
      <c r="C342" s="25">
        <v>7</v>
      </c>
      <c r="D342" s="25">
        <v>1</v>
      </c>
      <c r="E342" s="26">
        <v>9994209900</v>
      </c>
      <c r="F342" s="27">
        <v>244</v>
      </c>
      <c r="G342" s="332">
        <v>226</v>
      </c>
      <c r="H342" s="75"/>
      <c r="I342" s="595"/>
      <c r="J342" s="1053"/>
    </row>
    <row r="343" spans="1:10" s="15" customFormat="1" ht="15" x14ac:dyDescent="0.25">
      <c r="A343" s="176" t="s">
        <v>273</v>
      </c>
      <c r="B343" s="117" t="s">
        <v>26</v>
      </c>
      <c r="C343" s="25">
        <v>7</v>
      </c>
      <c r="D343" s="25">
        <v>1</v>
      </c>
      <c r="E343" s="26">
        <v>9994209900</v>
      </c>
      <c r="F343" s="27">
        <v>244</v>
      </c>
      <c r="G343" s="332">
        <v>226</v>
      </c>
      <c r="H343" s="75">
        <v>50</v>
      </c>
      <c r="I343" s="595"/>
      <c r="J343" s="1053"/>
    </row>
    <row r="344" spans="1:10" s="15" customFormat="1" ht="15" x14ac:dyDescent="0.25">
      <c r="A344" s="177" t="s">
        <v>73</v>
      </c>
      <c r="B344" s="117" t="s">
        <v>26</v>
      </c>
      <c r="C344" s="25">
        <v>7</v>
      </c>
      <c r="D344" s="25">
        <v>1</v>
      </c>
      <c r="E344" s="26">
        <v>9994209900</v>
      </c>
      <c r="F344" s="27">
        <v>851</v>
      </c>
      <c r="G344" s="332">
        <v>291</v>
      </c>
      <c r="H344" s="75">
        <v>11.388</v>
      </c>
      <c r="I344" s="595"/>
      <c r="J344" s="1053"/>
    </row>
    <row r="345" spans="1:10" s="15" customFormat="1" ht="15" x14ac:dyDescent="0.25">
      <c r="A345" s="177" t="s">
        <v>46</v>
      </c>
      <c r="B345" s="117" t="s">
        <v>26</v>
      </c>
      <c r="C345" s="25">
        <v>7</v>
      </c>
      <c r="D345" s="25">
        <v>1</v>
      </c>
      <c r="E345" s="26">
        <v>9994209900</v>
      </c>
      <c r="F345" s="27">
        <v>244</v>
      </c>
      <c r="G345" s="332">
        <v>310</v>
      </c>
      <c r="H345" s="75"/>
      <c r="I345" s="595"/>
      <c r="J345" s="1053"/>
    </row>
    <row r="346" spans="1:10" s="15" customFormat="1" ht="15" x14ac:dyDescent="0.25">
      <c r="A346" s="177" t="s">
        <v>74</v>
      </c>
      <c r="B346" s="117" t="s">
        <v>26</v>
      </c>
      <c r="C346" s="25">
        <v>7</v>
      </c>
      <c r="D346" s="25">
        <v>1</v>
      </c>
      <c r="E346" s="26">
        <v>9994209900</v>
      </c>
      <c r="F346" s="27">
        <v>244</v>
      </c>
      <c r="G346" s="332">
        <v>342</v>
      </c>
      <c r="H346" s="75">
        <f>1473-123-122</f>
        <v>1228</v>
      </c>
      <c r="I346" s="595"/>
      <c r="J346" s="1053"/>
    </row>
    <row r="347" spans="1:10" s="15" customFormat="1" ht="15" x14ac:dyDescent="0.25">
      <c r="A347" s="177" t="s">
        <v>188</v>
      </c>
      <c r="B347" s="117" t="s">
        <v>26</v>
      </c>
      <c r="C347" s="25">
        <v>7</v>
      </c>
      <c r="D347" s="25">
        <v>1</v>
      </c>
      <c r="E347" s="26">
        <v>9994209900</v>
      </c>
      <c r="F347" s="27">
        <v>244</v>
      </c>
      <c r="G347" s="332">
        <v>344</v>
      </c>
      <c r="H347" s="1259"/>
      <c r="I347" s="597"/>
      <c r="J347" s="1055"/>
    </row>
    <row r="348" spans="1:10" s="183" customFormat="1" ht="15.75" thickBot="1" x14ac:dyDescent="0.3">
      <c r="A348" s="169" t="s">
        <v>149</v>
      </c>
      <c r="B348" s="171" t="s">
        <v>26</v>
      </c>
      <c r="C348" s="143">
        <v>7</v>
      </c>
      <c r="D348" s="143">
        <v>1</v>
      </c>
      <c r="E348" s="161">
        <v>9994209900</v>
      </c>
      <c r="F348" s="145">
        <v>244</v>
      </c>
      <c r="G348" s="172">
        <v>346</v>
      </c>
      <c r="H348" s="1264"/>
      <c r="I348" s="602"/>
      <c r="J348" s="1060"/>
    </row>
    <row r="349" spans="1:10" s="15" customFormat="1" ht="15" thickBot="1" x14ac:dyDescent="0.25">
      <c r="A349" s="217" t="s">
        <v>493</v>
      </c>
      <c r="B349" s="218" t="s">
        <v>26</v>
      </c>
      <c r="C349" s="219"/>
      <c r="D349" s="219"/>
      <c r="E349" s="71"/>
      <c r="F349" s="220"/>
      <c r="G349" s="220"/>
      <c r="H349" s="1265">
        <f>SUM(H351:H365)</f>
        <v>8475.1620000000003</v>
      </c>
      <c r="I349" s="603">
        <f t="shared" ref="I349:J349" si="74">SUM(I351:I365)</f>
        <v>5802.4719999999998</v>
      </c>
      <c r="J349" s="1061">
        <f t="shared" si="74"/>
        <v>5802.4719999999998</v>
      </c>
    </row>
    <row r="350" spans="1:10" s="15" customFormat="1" ht="15" x14ac:dyDescent="0.25">
      <c r="A350" s="173" t="s">
        <v>29</v>
      </c>
      <c r="B350" s="174" t="s">
        <v>26</v>
      </c>
      <c r="C350" s="98">
        <v>7</v>
      </c>
      <c r="D350" s="98">
        <v>1</v>
      </c>
      <c r="E350" s="103">
        <v>9994209900</v>
      </c>
      <c r="F350" s="99">
        <v>0</v>
      </c>
      <c r="G350" s="175">
        <v>210</v>
      </c>
      <c r="H350" s="1324">
        <f>H351+H352</f>
        <v>5802.4719999999998</v>
      </c>
      <c r="I350" s="635">
        <f t="shared" ref="I350:J350" si="75">I351+I352</f>
        <v>5802.4719999999998</v>
      </c>
      <c r="J350" s="1122">
        <f t="shared" si="75"/>
        <v>5802.4719999999998</v>
      </c>
    </row>
    <row r="351" spans="1:10" s="48" customFormat="1" ht="15" x14ac:dyDescent="0.25">
      <c r="A351" s="109" t="s">
        <v>30</v>
      </c>
      <c r="B351" s="54" t="s">
        <v>26</v>
      </c>
      <c r="C351" s="30">
        <v>7</v>
      </c>
      <c r="D351" s="30">
        <v>1</v>
      </c>
      <c r="E351" s="31">
        <v>9994209900</v>
      </c>
      <c r="F351" s="32">
        <v>111</v>
      </c>
      <c r="G351" s="68">
        <v>211</v>
      </c>
      <c r="H351" s="1325">
        <v>4456.5839999999998</v>
      </c>
      <c r="I351" s="636">
        <v>4456.5839999999998</v>
      </c>
      <c r="J351" s="1123">
        <v>4456.5839999999998</v>
      </c>
    </row>
    <row r="352" spans="1:10" s="48" customFormat="1" ht="15" x14ac:dyDescent="0.25">
      <c r="A352" s="109" t="s">
        <v>59</v>
      </c>
      <c r="B352" s="54" t="s">
        <v>26</v>
      </c>
      <c r="C352" s="30">
        <v>7</v>
      </c>
      <c r="D352" s="30">
        <v>1</v>
      </c>
      <c r="E352" s="31">
        <v>9994209900</v>
      </c>
      <c r="F352" s="32">
        <v>119</v>
      </c>
      <c r="G352" s="68">
        <v>213</v>
      </c>
      <c r="H352" s="1325">
        <v>1345.8879999999999</v>
      </c>
      <c r="I352" s="636">
        <v>1345.8879999999999</v>
      </c>
      <c r="J352" s="1123">
        <v>1345.8879999999999</v>
      </c>
    </row>
    <row r="353" spans="1:10" s="15" customFormat="1" ht="15" x14ac:dyDescent="0.25">
      <c r="A353" s="176" t="s">
        <v>33</v>
      </c>
      <c r="B353" s="117" t="s">
        <v>26</v>
      </c>
      <c r="C353" s="25">
        <v>7</v>
      </c>
      <c r="D353" s="25">
        <v>1</v>
      </c>
      <c r="E353" s="26">
        <v>9994209900</v>
      </c>
      <c r="F353" s="27">
        <v>244</v>
      </c>
      <c r="G353" s="332">
        <v>221</v>
      </c>
      <c r="H353" s="75"/>
      <c r="I353" s="595"/>
      <c r="J353" s="1053"/>
    </row>
    <row r="354" spans="1:10" s="15" customFormat="1" ht="16.5" customHeight="1" x14ac:dyDescent="0.25">
      <c r="A354" s="176" t="s">
        <v>34</v>
      </c>
      <c r="B354" s="117" t="s">
        <v>26</v>
      </c>
      <c r="C354" s="25">
        <v>7</v>
      </c>
      <c r="D354" s="25">
        <v>1</v>
      </c>
      <c r="E354" s="26">
        <v>9994209900</v>
      </c>
      <c r="F354" s="27">
        <v>247</v>
      </c>
      <c r="G354" s="332">
        <v>223</v>
      </c>
      <c r="H354" s="75">
        <f>965-322</f>
        <v>643</v>
      </c>
      <c r="I354" s="595"/>
      <c r="J354" s="1053"/>
    </row>
    <row r="355" spans="1:10" s="15" customFormat="1" ht="15" x14ac:dyDescent="0.25">
      <c r="A355" s="176" t="s">
        <v>36</v>
      </c>
      <c r="B355" s="117" t="s">
        <v>26</v>
      </c>
      <c r="C355" s="25">
        <v>7</v>
      </c>
      <c r="D355" s="25">
        <v>1</v>
      </c>
      <c r="E355" s="26">
        <v>9994209900</v>
      </c>
      <c r="F355" s="27">
        <v>244</v>
      </c>
      <c r="G355" s="332">
        <v>225</v>
      </c>
      <c r="H355" s="75"/>
      <c r="I355" s="595"/>
      <c r="J355" s="1053"/>
    </row>
    <row r="356" spans="1:10" s="15" customFormat="1" ht="15" x14ac:dyDescent="0.25">
      <c r="A356" s="176" t="s">
        <v>45</v>
      </c>
      <c r="B356" s="117" t="s">
        <v>26</v>
      </c>
      <c r="C356" s="25">
        <v>7</v>
      </c>
      <c r="D356" s="25">
        <v>1</v>
      </c>
      <c r="E356" s="26">
        <v>9994209900</v>
      </c>
      <c r="F356" s="27">
        <v>244</v>
      </c>
      <c r="G356" s="332">
        <v>226</v>
      </c>
      <c r="H356" s="75">
        <f>6+6+23+6.91</f>
        <v>41.91</v>
      </c>
      <c r="I356" s="595"/>
      <c r="J356" s="1053"/>
    </row>
    <row r="357" spans="1:10" s="15" customFormat="1" ht="15" x14ac:dyDescent="0.25">
      <c r="A357" s="176" t="s">
        <v>272</v>
      </c>
      <c r="B357" s="117" t="s">
        <v>26</v>
      </c>
      <c r="C357" s="25">
        <v>7</v>
      </c>
      <c r="D357" s="25">
        <v>1</v>
      </c>
      <c r="E357" s="26">
        <v>9994209900</v>
      </c>
      <c r="F357" s="27">
        <v>244</v>
      </c>
      <c r="G357" s="332">
        <v>226</v>
      </c>
      <c r="H357" s="75"/>
      <c r="I357" s="595"/>
      <c r="J357" s="1053"/>
    </row>
    <row r="358" spans="1:10" s="15" customFormat="1" ht="15" x14ac:dyDescent="0.25">
      <c r="A358" s="176" t="s">
        <v>273</v>
      </c>
      <c r="B358" s="117" t="s">
        <v>26</v>
      </c>
      <c r="C358" s="25">
        <v>7</v>
      </c>
      <c r="D358" s="25">
        <v>1</v>
      </c>
      <c r="E358" s="26">
        <v>9994209900</v>
      </c>
      <c r="F358" s="27">
        <v>244</v>
      </c>
      <c r="G358" s="332">
        <v>226</v>
      </c>
      <c r="H358" s="75"/>
      <c r="I358" s="595"/>
      <c r="J358" s="1053"/>
    </row>
    <row r="359" spans="1:10" s="15" customFormat="1" ht="15" x14ac:dyDescent="0.25">
      <c r="A359" s="177" t="s">
        <v>73</v>
      </c>
      <c r="B359" s="117" t="s">
        <v>26</v>
      </c>
      <c r="C359" s="25">
        <v>7</v>
      </c>
      <c r="D359" s="25">
        <v>1</v>
      </c>
      <c r="E359" s="26">
        <v>9994209900</v>
      </c>
      <c r="F359" s="27">
        <v>851</v>
      </c>
      <c r="G359" s="332">
        <v>291</v>
      </c>
      <c r="H359" s="75">
        <v>8.7799999999999994</v>
      </c>
      <c r="I359" s="595"/>
      <c r="J359" s="1053"/>
    </row>
    <row r="360" spans="1:10" s="15" customFormat="1" ht="15" x14ac:dyDescent="0.25">
      <c r="A360" s="177" t="s">
        <v>74</v>
      </c>
      <c r="B360" s="117" t="s">
        <v>26</v>
      </c>
      <c r="C360" s="25">
        <v>7</v>
      </c>
      <c r="D360" s="25">
        <v>1</v>
      </c>
      <c r="E360" s="26">
        <v>9994209900</v>
      </c>
      <c r="F360" s="27">
        <v>244</v>
      </c>
      <c r="G360" s="332">
        <v>342</v>
      </c>
      <c r="H360" s="75">
        <f>2375-198-198</f>
        <v>1979</v>
      </c>
      <c r="I360" s="595"/>
      <c r="J360" s="1053"/>
    </row>
    <row r="361" spans="1:10" s="15" customFormat="1" ht="15" x14ac:dyDescent="0.25">
      <c r="A361" s="177" t="s">
        <v>46</v>
      </c>
      <c r="B361" s="117" t="s">
        <v>26</v>
      </c>
      <c r="C361" s="25">
        <v>7</v>
      </c>
      <c r="D361" s="25">
        <v>1</v>
      </c>
      <c r="E361" s="26">
        <v>9994209900</v>
      </c>
      <c r="F361" s="27">
        <v>244</v>
      </c>
      <c r="G361" s="332">
        <v>310</v>
      </c>
      <c r="H361" s="75"/>
      <c r="I361" s="595"/>
      <c r="J361" s="1053"/>
    </row>
    <row r="362" spans="1:10" s="15" customFormat="1" ht="15" x14ac:dyDescent="0.25">
      <c r="A362" s="177" t="s">
        <v>144</v>
      </c>
      <c r="B362" s="117" t="s">
        <v>26</v>
      </c>
      <c r="C362" s="25">
        <v>7</v>
      </c>
      <c r="D362" s="25">
        <v>1</v>
      </c>
      <c r="E362" s="26">
        <v>9994209900</v>
      </c>
      <c r="F362" s="27">
        <v>244</v>
      </c>
      <c r="G362" s="332">
        <v>343</v>
      </c>
      <c r="H362" s="75"/>
      <c r="I362" s="595"/>
      <c r="J362" s="1053"/>
    </row>
    <row r="363" spans="1:10" s="15" customFormat="1" ht="15" x14ac:dyDescent="0.25">
      <c r="A363" s="177" t="s">
        <v>145</v>
      </c>
      <c r="B363" s="117" t="s">
        <v>26</v>
      </c>
      <c r="C363" s="25">
        <v>7</v>
      </c>
      <c r="D363" s="25">
        <v>1</v>
      </c>
      <c r="E363" s="26">
        <v>9994209900</v>
      </c>
      <c r="F363" s="27">
        <v>244</v>
      </c>
      <c r="G363" s="332">
        <v>343</v>
      </c>
      <c r="H363" s="75"/>
      <c r="I363" s="595"/>
      <c r="J363" s="1053"/>
    </row>
    <row r="364" spans="1:10" s="183" customFormat="1" ht="15" x14ac:dyDescent="0.25">
      <c r="A364" s="167" t="s">
        <v>404</v>
      </c>
      <c r="B364" s="117" t="s">
        <v>26</v>
      </c>
      <c r="C364" s="25">
        <v>7</v>
      </c>
      <c r="D364" s="25">
        <v>1</v>
      </c>
      <c r="E364" s="26">
        <v>9994209900</v>
      </c>
      <c r="F364" s="27">
        <v>244</v>
      </c>
      <c r="G364" s="332">
        <v>345</v>
      </c>
      <c r="H364" s="75"/>
      <c r="I364" s="595"/>
      <c r="J364" s="1053"/>
    </row>
    <row r="365" spans="1:10" s="183" customFormat="1" ht="15.75" thickBot="1" x14ac:dyDescent="0.3">
      <c r="A365" s="530" t="s">
        <v>149</v>
      </c>
      <c r="B365" s="852" t="s">
        <v>26</v>
      </c>
      <c r="C365" s="531">
        <v>7</v>
      </c>
      <c r="D365" s="531">
        <v>1</v>
      </c>
      <c r="E365" s="532">
        <v>9994209900</v>
      </c>
      <c r="F365" s="533">
        <v>244</v>
      </c>
      <c r="G365" s="853">
        <v>346</v>
      </c>
      <c r="H365" s="1323"/>
      <c r="I365" s="849"/>
      <c r="J365" s="1121"/>
    </row>
    <row r="366" spans="1:10" s="15" customFormat="1" ht="15" thickBot="1" x14ac:dyDescent="0.25">
      <c r="A366" s="217" t="s">
        <v>494</v>
      </c>
      <c r="B366" s="218" t="s">
        <v>26</v>
      </c>
      <c r="C366" s="219"/>
      <c r="D366" s="219"/>
      <c r="E366" s="71"/>
      <c r="F366" s="220"/>
      <c r="G366" s="220"/>
      <c r="H366" s="1265">
        <f>SUM(H368:H382)</f>
        <v>9386.9379999999983</v>
      </c>
      <c r="I366" s="603">
        <f t="shared" ref="I366:J366" si="76">SUM(I368:I382)</f>
        <v>5802.4719999999998</v>
      </c>
      <c r="J366" s="1061">
        <f t="shared" si="76"/>
        <v>5802.4719999999998</v>
      </c>
    </row>
    <row r="367" spans="1:10" s="15" customFormat="1" ht="15" x14ac:dyDescent="0.25">
      <c r="A367" s="173" t="s">
        <v>29</v>
      </c>
      <c r="B367" s="174" t="s">
        <v>26</v>
      </c>
      <c r="C367" s="98">
        <v>7</v>
      </c>
      <c r="D367" s="98">
        <v>1</v>
      </c>
      <c r="E367" s="103">
        <v>9994209900</v>
      </c>
      <c r="F367" s="99">
        <v>0</v>
      </c>
      <c r="G367" s="175">
        <v>210</v>
      </c>
      <c r="H367" s="1324">
        <f>H368+H369</f>
        <v>5802.4719999999998</v>
      </c>
      <c r="I367" s="635">
        <f t="shared" ref="I367:J367" si="77">I368+I369</f>
        <v>5802.4719999999998</v>
      </c>
      <c r="J367" s="1122">
        <f t="shared" si="77"/>
        <v>5802.4719999999998</v>
      </c>
    </row>
    <row r="368" spans="1:10" s="48" customFormat="1" ht="15" x14ac:dyDescent="0.25">
      <c r="A368" s="109" t="s">
        <v>30</v>
      </c>
      <c r="B368" s="54" t="s">
        <v>26</v>
      </c>
      <c r="C368" s="30">
        <v>7</v>
      </c>
      <c r="D368" s="30">
        <v>1</v>
      </c>
      <c r="E368" s="31">
        <v>9994209900</v>
      </c>
      <c r="F368" s="32">
        <v>111</v>
      </c>
      <c r="G368" s="68">
        <v>211</v>
      </c>
      <c r="H368" s="1325">
        <v>4456.5839999999998</v>
      </c>
      <c r="I368" s="636">
        <v>4456.5839999999998</v>
      </c>
      <c r="J368" s="1123">
        <v>4456.5839999999998</v>
      </c>
    </row>
    <row r="369" spans="1:10" s="48" customFormat="1" ht="15" x14ac:dyDescent="0.25">
      <c r="A369" s="109" t="s">
        <v>59</v>
      </c>
      <c r="B369" s="54" t="s">
        <v>26</v>
      </c>
      <c r="C369" s="30">
        <v>7</v>
      </c>
      <c r="D369" s="30">
        <v>1</v>
      </c>
      <c r="E369" s="31">
        <v>9994209900</v>
      </c>
      <c r="F369" s="32">
        <v>119</v>
      </c>
      <c r="G369" s="68">
        <v>213</v>
      </c>
      <c r="H369" s="1325">
        <v>1345.8879999999999</v>
      </c>
      <c r="I369" s="636">
        <v>1345.8879999999999</v>
      </c>
      <c r="J369" s="1123">
        <v>1345.8879999999999</v>
      </c>
    </row>
    <row r="370" spans="1:10" s="15" customFormat="1" ht="15" x14ac:dyDescent="0.25">
      <c r="A370" s="176" t="s">
        <v>33</v>
      </c>
      <c r="B370" s="117" t="s">
        <v>26</v>
      </c>
      <c r="C370" s="25">
        <v>7</v>
      </c>
      <c r="D370" s="25">
        <v>1</v>
      </c>
      <c r="E370" s="26">
        <v>9994209900</v>
      </c>
      <c r="F370" s="27">
        <v>244</v>
      </c>
      <c r="G370" s="332">
        <v>221</v>
      </c>
      <c r="H370" s="75"/>
      <c r="I370" s="595"/>
      <c r="J370" s="1053"/>
    </row>
    <row r="371" spans="1:10" s="15" customFormat="1" ht="15" x14ac:dyDescent="0.25">
      <c r="A371" s="176" t="s">
        <v>34</v>
      </c>
      <c r="B371" s="117" t="s">
        <v>26</v>
      </c>
      <c r="C371" s="25">
        <v>7</v>
      </c>
      <c r="D371" s="25">
        <v>1</v>
      </c>
      <c r="E371" s="26">
        <v>9994209900</v>
      </c>
      <c r="F371" s="27">
        <v>247</v>
      </c>
      <c r="G371" s="332">
        <v>223</v>
      </c>
      <c r="H371" s="75">
        <f>159-53</f>
        <v>106</v>
      </c>
      <c r="I371" s="595"/>
      <c r="J371" s="1053"/>
    </row>
    <row r="372" spans="1:10" s="15" customFormat="1" ht="15" x14ac:dyDescent="0.25">
      <c r="A372" s="176" t="s">
        <v>36</v>
      </c>
      <c r="B372" s="117" t="s">
        <v>26</v>
      </c>
      <c r="C372" s="25">
        <v>7</v>
      </c>
      <c r="D372" s="25">
        <v>1</v>
      </c>
      <c r="E372" s="26">
        <v>9994209900</v>
      </c>
      <c r="F372" s="27">
        <v>244</v>
      </c>
      <c r="G372" s="332">
        <v>225</v>
      </c>
      <c r="H372" s="75"/>
      <c r="I372" s="595"/>
      <c r="J372" s="1053"/>
    </row>
    <row r="373" spans="1:10" s="15" customFormat="1" ht="15" x14ac:dyDescent="0.25">
      <c r="A373" s="176" t="s">
        <v>45</v>
      </c>
      <c r="B373" s="117" t="s">
        <v>26</v>
      </c>
      <c r="C373" s="25">
        <v>7</v>
      </c>
      <c r="D373" s="25">
        <v>1</v>
      </c>
      <c r="E373" s="26">
        <v>9994209900</v>
      </c>
      <c r="F373" s="27">
        <v>244</v>
      </c>
      <c r="G373" s="332">
        <v>226</v>
      </c>
      <c r="H373" s="75">
        <f>23+2.45+6</f>
        <v>31.45</v>
      </c>
      <c r="I373" s="595"/>
      <c r="J373" s="1053"/>
    </row>
    <row r="374" spans="1:10" s="15" customFormat="1" ht="15" x14ac:dyDescent="0.25">
      <c r="A374" s="176" t="s">
        <v>272</v>
      </c>
      <c r="B374" s="117" t="s">
        <v>26</v>
      </c>
      <c r="C374" s="25">
        <v>7</v>
      </c>
      <c r="D374" s="25">
        <v>1</v>
      </c>
      <c r="E374" s="26">
        <v>9994209900</v>
      </c>
      <c r="F374" s="27">
        <v>244</v>
      </c>
      <c r="G374" s="332">
        <v>226</v>
      </c>
      <c r="H374" s="75"/>
      <c r="I374" s="595"/>
      <c r="J374" s="1053"/>
    </row>
    <row r="375" spans="1:10" s="15" customFormat="1" ht="15" x14ac:dyDescent="0.25">
      <c r="A375" s="176" t="s">
        <v>273</v>
      </c>
      <c r="B375" s="117" t="s">
        <v>26</v>
      </c>
      <c r="C375" s="25">
        <v>7</v>
      </c>
      <c r="D375" s="25">
        <v>1</v>
      </c>
      <c r="E375" s="26">
        <v>9994209900</v>
      </c>
      <c r="F375" s="27">
        <v>244</v>
      </c>
      <c r="G375" s="332">
        <v>226</v>
      </c>
      <c r="H375" s="75">
        <v>50</v>
      </c>
      <c r="I375" s="595"/>
      <c r="J375" s="1053"/>
    </row>
    <row r="376" spans="1:10" s="15" customFormat="1" ht="15" x14ac:dyDescent="0.25">
      <c r="A376" s="177" t="s">
        <v>73</v>
      </c>
      <c r="B376" s="117" t="s">
        <v>26</v>
      </c>
      <c r="C376" s="25">
        <v>7</v>
      </c>
      <c r="D376" s="25">
        <v>1</v>
      </c>
      <c r="E376" s="26">
        <v>9994209900</v>
      </c>
      <c r="F376" s="27">
        <v>851</v>
      </c>
      <c r="G376" s="332">
        <v>291</v>
      </c>
      <c r="H376" s="75">
        <v>4.016</v>
      </c>
      <c r="I376" s="595"/>
      <c r="J376" s="1053"/>
    </row>
    <row r="377" spans="1:10" s="15" customFormat="1" ht="15" x14ac:dyDescent="0.25">
      <c r="A377" s="177" t="s">
        <v>74</v>
      </c>
      <c r="B377" s="117" t="s">
        <v>26</v>
      </c>
      <c r="C377" s="25">
        <v>7</v>
      </c>
      <c r="D377" s="25">
        <v>1</v>
      </c>
      <c r="E377" s="26">
        <v>9994209900</v>
      </c>
      <c r="F377" s="27">
        <v>244</v>
      </c>
      <c r="G377" s="332">
        <v>342</v>
      </c>
      <c r="H377" s="75">
        <f>3668-306-305</f>
        <v>3057</v>
      </c>
      <c r="I377" s="595"/>
      <c r="J377" s="1053"/>
    </row>
    <row r="378" spans="1:10" s="183" customFormat="1" ht="15" x14ac:dyDescent="0.25">
      <c r="A378" s="177" t="s">
        <v>144</v>
      </c>
      <c r="B378" s="117" t="s">
        <v>26</v>
      </c>
      <c r="C378" s="25">
        <v>7</v>
      </c>
      <c r="D378" s="25">
        <v>1</v>
      </c>
      <c r="E378" s="26">
        <v>9994209900</v>
      </c>
      <c r="F378" s="27">
        <v>244</v>
      </c>
      <c r="G378" s="332">
        <v>343</v>
      </c>
      <c r="H378" s="75">
        <v>336</v>
      </c>
      <c r="I378" s="595"/>
      <c r="J378" s="1053"/>
    </row>
    <row r="379" spans="1:10" s="183" customFormat="1" ht="11.25" x14ac:dyDescent="0.2">
      <c r="A379" s="184" t="s">
        <v>147</v>
      </c>
      <c r="B379" s="178" t="s">
        <v>26</v>
      </c>
      <c r="C379" s="179">
        <v>7</v>
      </c>
      <c r="D379" s="179">
        <v>1</v>
      </c>
      <c r="E379" s="180">
        <v>9994209900</v>
      </c>
      <c r="F379" s="181">
        <v>244</v>
      </c>
      <c r="G379" s="182">
        <v>343</v>
      </c>
      <c r="H379" s="1326"/>
      <c r="I379" s="637"/>
      <c r="J379" s="1124"/>
    </row>
    <row r="380" spans="1:10" s="15" customFormat="1" ht="15" x14ac:dyDescent="0.25">
      <c r="A380" s="177" t="s">
        <v>145</v>
      </c>
      <c r="B380" s="117" t="s">
        <v>26</v>
      </c>
      <c r="C380" s="25">
        <v>7</v>
      </c>
      <c r="D380" s="25">
        <v>1</v>
      </c>
      <c r="E380" s="26">
        <v>9994209900</v>
      </c>
      <c r="F380" s="27">
        <v>244</v>
      </c>
      <c r="G380" s="332">
        <v>343</v>
      </c>
      <c r="H380" s="75"/>
      <c r="I380" s="595"/>
      <c r="J380" s="1053"/>
    </row>
    <row r="381" spans="1:10" s="15" customFormat="1" ht="15" x14ac:dyDescent="0.25">
      <c r="A381" s="177" t="s">
        <v>188</v>
      </c>
      <c r="B381" s="117" t="s">
        <v>26</v>
      </c>
      <c r="C381" s="25">
        <v>7</v>
      </c>
      <c r="D381" s="25">
        <v>1</v>
      </c>
      <c r="E381" s="26">
        <v>9994209900</v>
      </c>
      <c r="F381" s="27">
        <v>244</v>
      </c>
      <c r="G381" s="332">
        <v>344</v>
      </c>
      <c r="H381" s="1259"/>
      <c r="I381" s="597"/>
      <c r="J381" s="1055"/>
    </row>
    <row r="382" spans="1:10" s="15" customFormat="1" ht="15.75" thickBot="1" x14ac:dyDescent="0.3">
      <c r="A382" s="169" t="s">
        <v>149</v>
      </c>
      <c r="B382" s="171" t="s">
        <v>26</v>
      </c>
      <c r="C382" s="143">
        <v>7</v>
      </c>
      <c r="D382" s="143">
        <v>1</v>
      </c>
      <c r="E382" s="161">
        <v>9994209900</v>
      </c>
      <c r="F382" s="145">
        <v>244</v>
      </c>
      <c r="G382" s="172">
        <v>346</v>
      </c>
      <c r="H382" s="1264"/>
      <c r="I382" s="602"/>
      <c r="J382" s="1060"/>
    </row>
    <row r="383" spans="1:10" s="15" customFormat="1" ht="15" thickBot="1" x14ac:dyDescent="0.25">
      <c r="A383" s="217" t="s">
        <v>495</v>
      </c>
      <c r="B383" s="218" t="s">
        <v>26</v>
      </c>
      <c r="C383" s="219"/>
      <c r="D383" s="219"/>
      <c r="E383" s="71"/>
      <c r="F383" s="220"/>
      <c r="G383" s="220"/>
      <c r="H383" s="1265">
        <f>SUM(H385:H398)</f>
        <v>5534.655999999999</v>
      </c>
      <c r="I383" s="603">
        <f t="shared" ref="I383:J383" si="78">SUM(I385:I398)</f>
        <v>3611.2059999999997</v>
      </c>
      <c r="J383" s="1061">
        <f t="shared" si="78"/>
        <v>3611.2059999999997</v>
      </c>
    </row>
    <row r="384" spans="1:10" s="15" customFormat="1" ht="15" x14ac:dyDescent="0.25">
      <c r="A384" s="173" t="s">
        <v>29</v>
      </c>
      <c r="B384" s="174" t="s">
        <v>26</v>
      </c>
      <c r="C384" s="98">
        <v>7</v>
      </c>
      <c r="D384" s="98">
        <v>1</v>
      </c>
      <c r="E384" s="103">
        <v>9994209900</v>
      </c>
      <c r="F384" s="99">
        <v>0</v>
      </c>
      <c r="G384" s="175">
        <v>210</v>
      </c>
      <c r="H384" s="1324">
        <f>H385+H386</f>
        <v>3611.2059999999997</v>
      </c>
      <c r="I384" s="635">
        <f t="shared" ref="I384:J384" si="79">I385+I386</f>
        <v>3611.2059999999997</v>
      </c>
      <c r="J384" s="1122">
        <f t="shared" si="79"/>
        <v>3611.2059999999997</v>
      </c>
    </row>
    <row r="385" spans="1:10" s="48" customFormat="1" ht="15" x14ac:dyDescent="0.25">
      <c r="A385" s="109" t="s">
        <v>30</v>
      </c>
      <c r="B385" s="54" t="s">
        <v>26</v>
      </c>
      <c r="C385" s="30">
        <v>7</v>
      </c>
      <c r="D385" s="30">
        <v>1</v>
      </c>
      <c r="E385" s="31">
        <v>9994209900</v>
      </c>
      <c r="F385" s="32">
        <v>111</v>
      </c>
      <c r="G385" s="68">
        <v>211</v>
      </c>
      <c r="H385" s="1325">
        <v>2773.5839999999998</v>
      </c>
      <c r="I385" s="636">
        <v>2773.5839999999998</v>
      </c>
      <c r="J385" s="1123">
        <v>2773.5839999999998</v>
      </c>
    </row>
    <row r="386" spans="1:10" s="48" customFormat="1" ht="15" x14ac:dyDescent="0.25">
      <c r="A386" s="109" t="s">
        <v>59</v>
      </c>
      <c r="B386" s="54" t="s">
        <v>26</v>
      </c>
      <c r="C386" s="30">
        <v>7</v>
      </c>
      <c r="D386" s="30">
        <v>1</v>
      </c>
      <c r="E386" s="31">
        <v>9994209900</v>
      </c>
      <c r="F386" s="32">
        <v>119</v>
      </c>
      <c r="G386" s="68">
        <v>213</v>
      </c>
      <c r="H386" s="1325">
        <v>837.62199999999996</v>
      </c>
      <c r="I386" s="636">
        <v>837.62199999999996</v>
      </c>
      <c r="J386" s="1123">
        <v>837.62199999999996</v>
      </c>
    </row>
    <row r="387" spans="1:10" s="15" customFormat="1" ht="15" x14ac:dyDescent="0.25">
      <c r="A387" s="176" t="s">
        <v>33</v>
      </c>
      <c r="B387" s="117" t="s">
        <v>26</v>
      </c>
      <c r="C387" s="25">
        <v>7</v>
      </c>
      <c r="D387" s="25">
        <v>1</v>
      </c>
      <c r="E387" s="26">
        <v>9994209900</v>
      </c>
      <c r="F387" s="27">
        <v>244</v>
      </c>
      <c r="G387" s="332">
        <v>221</v>
      </c>
      <c r="H387" s="75"/>
      <c r="I387" s="595"/>
      <c r="J387" s="1053"/>
    </row>
    <row r="388" spans="1:10" s="15" customFormat="1" ht="15" x14ac:dyDescent="0.25">
      <c r="A388" s="176" t="s">
        <v>34</v>
      </c>
      <c r="B388" s="117" t="s">
        <v>26</v>
      </c>
      <c r="C388" s="25">
        <v>7</v>
      </c>
      <c r="D388" s="25">
        <v>1</v>
      </c>
      <c r="E388" s="26">
        <v>9994209900</v>
      </c>
      <c r="F388" s="27">
        <v>247</v>
      </c>
      <c r="G388" s="332">
        <v>223</v>
      </c>
      <c r="H388" s="75">
        <f>53-17</f>
        <v>36</v>
      </c>
      <c r="I388" s="595"/>
      <c r="J388" s="1053"/>
    </row>
    <row r="389" spans="1:10" s="15" customFormat="1" ht="15" x14ac:dyDescent="0.25">
      <c r="A389" s="176" t="s">
        <v>36</v>
      </c>
      <c r="B389" s="117" t="s">
        <v>26</v>
      </c>
      <c r="C389" s="25">
        <v>7</v>
      </c>
      <c r="D389" s="25">
        <v>1</v>
      </c>
      <c r="E389" s="26">
        <v>9994209900</v>
      </c>
      <c r="F389" s="27">
        <v>244</v>
      </c>
      <c r="G389" s="332">
        <v>225</v>
      </c>
      <c r="H389" s="75"/>
      <c r="I389" s="595"/>
      <c r="J389" s="1053"/>
    </row>
    <row r="390" spans="1:10" s="15" customFormat="1" ht="15" x14ac:dyDescent="0.25">
      <c r="A390" s="176" t="s">
        <v>45</v>
      </c>
      <c r="B390" s="117" t="s">
        <v>26</v>
      </c>
      <c r="C390" s="25">
        <v>7</v>
      </c>
      <c r="D390" s="25">
        <v>1</v>
      </c>
      <c r="E390" s="26">
        <v>9994209900</v>
      </c>
      <c r="F390" s="27">
        <v>244</v>
      </c>
      <c r="G390" s="332">
        <v>226</v>
      </c>
      <c r="H390" s="75">
        <f>23+2.45+6</f>
        <v>31.45</v>
      </c>
      <c r="I390" s="595"/>
      <c r="J390" s="1053"/>
    </row>
    <row r="391" spans="1:10" s="15" customFormat="1" ht="15" x14ac:dyDescent="0.25">
      <c r="A391" s="176" t="s">
        <v>273</v>
      </c>
      <c r="B391" s="117" t="s">
        <v>26</v>
      </c>
      <c r="C391" s="25">
        <v>7</v>
      </c>
      <c r="D391" s="25">
        <v>1</v>
      </c>
      <c r="E391" s="26">
        <v>9994209900</v>
      </c>
      <c r="F391" s="27">
        <v>244</v>
      </c>
      <c r="G391" s="332">
        <v>226</v>
      </c>
      <c r="H391" s="75"/>
      <c r="I391" s="595"/>
      <c r="J391" s="1053"/>
    </row>
    <row r="392" spans="1:10" s="15" customFormat="1" ht="15" x14ac:dyDescent="0.25">
      <c r="A392" s="177" t="s">
        <v>73</v>
      </c>
      <c r="B392" s="117" t="s">
        <v>26</v>
      </c>
      <c r="C392" s="25">
        <v>7</v>
      </c>
      <c r="D392" s="25">
        <v>1</v>
      </c>
      <c r="E392" s="26">
        <v>9994209900</v>
      </c>
      <c r="F392" s="27">
        <v>851</v>
      </c>
      <c r="G392" s="332">
        <v>291</v>
      </c>
      <c r="H392" s="75">
        <v>2</v>
      </c>
      <c r="I392" s="595"/>
      <c r="J392" s="1053"/>
    </row>
    <row r="393" spans="1:10" s="95" customFormat="1" ht="14.25" customHeight="1" x14ac:dyDescent="0.25">
      <c r="A393" s="85" t="s">
        <v>46</v>
      </c>
      <c r="B393" s="117" t="s">
        <v>26</v>
      </c>
      <c r="C393" s="25">
        <v>7</v>
      </c>
      <c r="D393" s="25">
        <v>1</v>
      </c>
      <c r="E393" s="26">
        <v>9994209900</v>
      </c>
      <c r="F393" s="27">
        <v>244</v>
      </c>
      <c r="G393" s="27">
        <v>310</v>
      </c>
      <c r="H393" s="75"/>
      <c r="I393" s="595"/>
      <c r="J393" s="1053"/>
    </row>
    <row r="394" spans="1:10" s="15" customFormat="1" ht="15" x14ac:dyDescent="0.25">
      <c r="A394" s="177" t="s">
        <v>74</v>
      </c>
      <c r="B394" s="117" t="s">
        <v>26</v>
      </c>
      <c r="C394" s="25">
        <v>7</v>
      </c>
      <c r="D394" s="25">
        <v>1</v>
      </c>
      <c r="E394" s="26">
        <v>9994209900</v>
      </c>
      <c r="F394" s="27">
        <v>244</v>
      </c>
      <c r="G394" s="332">
        <v>342</v>
      </c>
      <c r="H394" s="75">
        <f>1860-155-155</f>
        <v>1550</v>
      </c>
      <c r="I394" s="595"/>
      <c r="J394" s="1053"/>
    </row>
    <row r="395" spans="1:10" s="183" customFormat="1" ht="15" x14ac:dyDescent="0.25">
      <c r="A395" s="177" t="s">
        <v>144</v>
      </c>
      <c r="B395" s="117" t="s">
        <v>26</v>
      </c>
      <c r="C395" s="25">
        <v>7</v>
      </c>
      <c r="D395" s="25">
        <v>1</v>
      </c>
      <c r="E395" s="26">
        <v>9994209900</v>
      </c>
      <c r="F395" s="27">
        <v>244</v>
      </c>
      <c r="G395" s="332">
        <v>343</v>
      </c>
      <c r="H395" s="75">
        <v>280</v>
      </c>
      <c r="I395" s="595"/>
      <c r="J395" s="1053"/>
    </row>
    <row r="396" spans="1:10" s="183" customFormat="1" ht="11.25" x14ac:dyDescent="0.2">
      <c r="A396" s="184" t="s">
        <v>147</v>
      </c>
      <c r="B396" s="178" t="s">
        <v>26</v>
      </c>
      <c r="C396" s="179">
        <v>7</v>
      </c>
      <c r="D396" s="179">
        <v>1</v>
      </c>
      <c r="E396" s="180">
        <v>9994209900</v>
      </c>
      <c r="F396" s="181">
        <v>244</v>
      </c>
      <c r="G396" s="182">
        <v>343</v>
      </c>
      <c r="H396" s="1326"/>
      <c r="I396" s="637"/>
      <c r="J396" s="1124"/>
    </row>
    <row r="397" spans="1:10" s="15" customFormat="1" ht="15" x14ac:dyDescent="0.25">
      <c r="A397" s="177" t="s">
        <v>145</v>
      </c>
      <c r="B397" s="117" t="s">
        <v>26</v>
      </c>
      <c r="C397" s="25">
        <v>7</v>
      </c>
      <c r="D397" s="25">
        <v>1</v>
      </c>
      <c r="E397" s="26">
        <v>9994209900</v>
      </c>
      <c r="F397" s="27">
        <v>244</v>
      </c>
      <c r="G397" s="332">
        <v>343</v>
      </c>
      <c r="H397" s="75">
        <v>24</v>
      </c>
      <c r="I397" s="595"/>
      <c r="J397" s="1053"/>
    </row>
    <row r="398" spans="1:10" s="15" customFormat="1" ht="15.75" thickBot="1" x14ac:dyDescent="0.3">
      <c r="A398" s="169" t="s">
        <v>149</v>
      </c>
      <c r="B398" s="171" t="s">
        <v>26</v>
      </c>
      <c r="C398" s="143">
        <v>7</v>
      </c>
      <c r="D398" s="143">
        <v>1</v>
      </c>
      <c r="E398" s="161">
        <v>9994209900</v>
      </c>
      <c r="F398" s="145">
        <v>244</v>
      </c>
      <c r="G398" s="172">
        <v>346</v>
      </c>
      <c r="H398" s="1264"/>
      <c r="I398" s="602"/>
      <c r="J398" s="1060"/>
    </row>
    <row r="399" spans="1:10" s="15" customFormat="1" ht="15" thickBot="1" x14ac:dyDescent="0.25">
      <c r="A399" s="217" t="s">
        <v>496</v>
      </c>
      <c r="B399" s="218" t="s">
        <v>26</v>
      </c>
      <c r="C399" s="219"/>
      <c r="D399" s="219"/>
      <c r="E399" s="71"/>
      <c r="F399" s="220"/>
      <c r="G399" s="220"/>
      <c r="H399" s="1265">
        <f>SUM(H401:H413)</f>
        <v>3288.2139999999999</v>
      </c>
      <c r="I399" s="603">
        <f t="shared" ref="I399:J399" si="80">SUM(I401:I413)</f>
        <v>2384.0970000000002</v>
      </c>
      <c r="J399" s="1061">
        <f t="shared" si="80"/>
        <v>2384.0970000000002</v>
      </c>
    </row>
    <row r="400" spans="1:10" s="15" customFormat="1" ht="15" x14ac:dyDescent="0.25">
      <c r="A400" s="173" t="s">
        <v>29</v>
      </c>
      <c r="B400" s="174" t="s">
        <v>26</v>
      </c>
      <c r="C400" s="98">
        <v>7</v>
      </c>
      <c r="D400" s="98">
        <v>1</v>
      </c>
      <c r="E400" s="103">
        <v>9994209900</v>
      </c>
      <c r="F400" s="99">
        <v>0</v>
      </c>
      <c r="G400" s="175">
        <v>210</v>
      </c>
      <c r="H400" s="1324">
        <f>H401+H402</f>
        <v>2384.0970000000002</v>
      </c>
      <c r="I400" s="635">
        <f t="shared" ref="I400:J400" si="81">I401+I402</f>
        <v>2384.0970000000002</v>
      </c>
      <c r="J400" s="1122">
        <f t="shared" si="81"/>
        <v>2384.0970000000002</v>
      </c>
    </row>
    <row r="401" spans="1:10" s="48" customFormat="1" ht="15" x14ac:dyDescent="0.25">
      <c r="A401" s="109" t="s">
        <v>30</v>
      </c>
      <c r="B401" s="54" t="s">
        <v>26</v>
      </c>
      <c r="C401" s="30">
        <v>7</v>
      </c>
      <c r="D401" s="30">
        <v>1</v>
      </c>
      <c r="E401" s="31">
        <v>9994209900</v>
      </c>
      <c r="F401" s="32">
        <v>111</v>
      </c>
      <c r="G401" s="68">
        <v>211</v>
      </c>
      <c r="H401" s="1325">
        <v>1831.104</v>
      </c>
      <c r="I401" s="636">
        <v>1831.104</v>
      </c>
      <c r="J401" s="1123">
        <v>1831.104</v>
      </c>
    </row>
    <row r="402" spans="1:10" s="48" customFormat="1" ht="15" x14ac:dyDescent="0.25">
      <c r="A402" s="109" t="s">
        <v>59</v>
      </c>
      <c r="B402" s="54" t="s">
        <v>26</v>
      </c>
      <c r="C402" s="30">
        <v>7</v>
      </c>
      <c r="D402" s="30">
        <v>1</v>
      </c>
      <c r="E402" s="31">
        <v>9994209900</v>
      </c>
      <c r="F402" s="32">
        <v>119</v>
      </c>
      <c r="G402" s="68">
        <v>213</v>
      </c>
      <c r="H402" s="1325">
        <v>552.99300000000005</v>
      </c>
      <c r="I402" s="636">
        <v>552.99300000000005</v>
      </c>
      <c r="J402" s="1123">
        <v>552.99300000000005</v>
      </c>
    </row>
    <row r="403" spans="1:10" s="15" customFormat="1" ht="15" x14ac:dyDescent="0.25">
      <c r="A403" s="176" t="s">
        <v>33</v>
      </c>
      <c r="B403" s="117" t="s">
        <v>26</v>
      </c>
      <c r="C403" s="25">
        <v>7</v>
      </c>
      <c r="D403" s="25">
        <v>1</v>
      </c>
      <c r="E403" s="26">
        <v>9994209900</v>
      </c>
      <c r="F403" s="27">
        <v>244</v>
      </c>
      <c r="G403" s="332">
        <v>221</v>
      </c>
      <c r="H403" s="75"/>
      <c r="I403" s="595"/>
      <c r="J403" s="1053"/>
    </row>
    <row r="404" spans="1:10" s="15" customFormat="1" ht="15" x14ac:dyDescent="0.25">
      <c r="A404" s="176" t="s">
        <v>34</v>
      </c>
      <c r="B404" s="117" t="s">
        <v>26</v>
      </c>
      <c r="C404" s="25">
        <v>7</v>
      </c>
      <c r="D404" s="25">
        <v>1</v>
      </c>
      <c r="E404" s="26">
        <v>9994209900</v>
      </c>
      <c r="F404" s="27">
        <v>247</v>
      </c>
      <c r="G404" s="332">
        <v>223</v>
      </c>
      <c r="H404" s="75">
        <f>300-100</f>
        <v>200</v>
      </c>
      <c r="I404" s="595"/>
      <c r="J404" s="1053"/>
    </row>
    <row r="405" spans="1:10" s="15" customFormat="1" ht="15" x14ac:dyDescent="0.25">
      <c r="A405" s="176" t="s">
        <v>36</v>
      </c>
      <c r="B405" s="117" t="s">
        <v>26</v>
      </c>
      <c r="C405" s="25">
        <v>7</v>
      </c>
      <c r="D405" s="25">
        <v>1</v>
      </c>
      <c r="E405" s="26">
        <v>9994209900</v>
      </c>
      <c r="F405" s="27">
        <v>244</v>
      </c>
      <c r="G405" s="332">
        <v>225</v>
      </c>
      <c r="H405" s="75"/>
      <c r="I405" s="595"/>
      <c r="J405" s="1053"/>
    </row>
    <row r="406" spans="1:10" s="15" customFormat="1" ht="15" x14ac:dyDescent="0.25">
      <c r="A406" s="176" t="s">
        <v>45</v>
      </c>
      <c r="B406" s="117" t="s">
        <v>26</v>
      </c>
      <c r="C406" s="25">
        <v>7</v>
      </c>
      <c r="D406" s="25">
        <v>1</v>
      </c>
      <c r="E406" s="26">
        <v>9994209900</v>
      </c>
      <c r="F406" s="27">
        <v>244</v>
      </c>
      <c r="G406" s="332">
        <v>226</v>
      </c>
      <c r="H406" s="75">
        <f>23+2.45+6</f>
        <v>31.45</v>
      </c>
      <c r="I406" s="595"/>
      <c r="J406" s="1053"/>
    </row>
    <row r="407" spans="1:10" s="15" customFormat="1" ht="15" x14ac:dyDescent="0.25">
      <c r="A407" s="176" t="s">
        <v>273</v>
      </c>
      <c r="B407" s="117" t="s">
        <v>26</v>
      </c>
      <c r="C407" s="25">
        <v>7</v>
      </c>
      <c r="D407" s="25">
        <v>1</v>
      </c>
      <c r="E407" s="26">
        <v>9994209900</v>
      </c>
      <c r="F407" s="27">
        <v>244</v>
      </c>
      <c r="G407" s="332">
        <v>226</v>
      </c>
      <c r="H407" s="75">
        <v>50</v>
      </c>
      <c r="I407" s="595"/>
      <c r="J407" s="1053"/>
    </row>
    <row r="408" spans="1:10" s="15" customFormat="1" ht="15" x14ac:dyDescent="0.25">
      <c r="A408" s="177" t="s">
        <v>73</v>
      </c>
      <c r="B408" s="117" t="s">
        <v>26</v>
      </c>
      <c r="C408" s="25">
        <v>7</v>
      </c>
      <c r="D408" s="25">
        <v>1</v>
      </c>
      <c r="E408" s="26">
        <v>9994209900</v>
      </c>
      <c r="F408" s="27">
        <v>851</v>
      </c>
      <c r="G408" s="332">
        <v>291</v>
      </c>
      <c r="H408" s="75">
        <v>2.6669999999999998</v>
      </c>
      <c r="I408" s="595"/>
      <c r="J408" s="1053"/>
    </row>
    <row r="409" spans="1:10" s="15" customFormat="1" ht="15" x14ac:dyDescent="0.25">
      <c r="A409" s="177" t="s">
        <v>74</v>
      </c>
      <c r="B409" s="117" t="s">
        <v>26</v>
      </c>
      <c r="C409" s="25">
        <v>7</v>
      </c>
      <c r="D409" s="25">
        <v>1</v>
      </c>
      <c r="E409" s="26">
        <v>9994209900</v>
      </c>
      <c r="F409" s="27">
        <v>244</v>
      </c>
      <c r="G409" s="332">
        <v>342</v>
      </c>
      <c r="H409" s="75">
        <f>744-62-62</f>
        <v>620</v>
      </c>
      <c r="I409" s="595"/>
      <c r="J409" s="1053"/>
    </row>
    <row r="410" spans="1:10" s="15" customFormat="1" ht="15" x14ac:dyDescent="0.25">
      <c r="A410" s="177" t="s">
        <v>46</v>
      </c>
      <c r="B410" s="117" t="s">
        <v>26</v>
      </c>
      <c r="C410" s="25">
        <v>7</v>
      </c>
      <c r="D410" s="25">
        <v>1</v>
      </c>
      <c r="E410" s="26">
        <v>9994209900</v>
      </c>
      <c r="F410" s="27">
        <v>244</v>
      </c>
      <c r="G410" s="332">
        <v>310</v>
      </c>
      <c r="H410" s="75"/>
      <c r="I410" s="595"/>
      <c r="J410" s="1053"/>
    </row>
    <row r="411" spans="1:10" s="15" customFormat="1" ht="15" x14ac:dyDescent="0.25">
      <c r="A411" s="167" t="s">
        <v>404</v>
      </c>
      <c r="B411" s="117" t="s">
        <v>26</v>
      </c>
      <c r="C411" s="25">
        <v>7</v>
      </c>
      <c r="D411" s="25">
        <v>1</v>
      </c>
      <c r="E411" s="26">
        <v>9994209900</v>
      </c>
      <c r="F411" s="27">
        <v>244</v>
      </c>
      <c r="G411" s="332">
        <v>345</v>
      </c>
      <c r="H411" s="75"/>
      <c r="I411" s="595"/>
      <c r="J411" s="1053"/>
    </row>
    <row r="412" spans="1:10" s="15" customFormat="1" ht="15" x14ac:dyDescent="0.25">
      <c r="A412" s="177" t="s">
        <v>188</v>
      </c>
      <c r="B412" s="117" t="s">
        <v>26</v>
      </c>
      <c r="C412" s="25">
        <v>7</v>
      </c>
      <c r="D412" s="25">
        <v>1</v>
      </c>
      <c r="E412" s="26">
        <v>9994209900</v>
      </c>
      <c r="F412" s="27">
        <v>244</v>
      </c>
      <c r="G412" s="332">
        <v>344</v>
      </c>
      <c r="H412" s="1259"/>
      <c r="I412" s="597"/>
      <c r="J412" s="1055"/>
    </row>
    <row r="413" spans="1:10" s="183" customFormat="1" ht="15.75" thickBot="1" x14ac:dyDescent="0.3">
      <c r="A413" s="169" t="s">
        <v>149</v>
      </c>
      <c r="B413" s="171" t="s">
        <v>26</v>
      </c>
      <c r="C413" s="143">
        <v>7</v>
      </c>
      <c r="D413" s="143">
        <v>1</v>
      </c>
      <c r="E413" s="161">
        <v>9994209900</v>
      </c>
      <c r="F413" s="145">
        <v>244</v>
      </c>
      <c r="G413" s="172">
        <v>346</v>
      </c>
      <c r="H413" s="1264"/>
      <c r="I413" s="602"/>
      <c r="J413" s="1060"/>
    </row>
    <row r="414" spans="1:10" s="15" customFormat="1" ht="15" thickBot="1" x14ac:dyDescent="0.25">
      <c r="A414" s="217" t="s">
        <v>497</v>
      </c>
      <c r="B414" s="218" t="s">
        <v>26</v>
      </c>
      <c r="C414" s="219"/>
      <c r="D414" s="219"/>
      <c r="E414" s="71"/>
      <c r="F414" s="220"/>
      <c r="G414" s="220"/>
      <c r="H414" s="1265">
        <f>SUM(H416:H431)</f>
        <v>10547.816800000001</v>
      </c>
      <c r="I414" s="603">
        <f t="shared" ref="I414:J414" si="82">SUM(I416:I431)</f>
        <v>6542.2440000000006</v>
      </c>
      <c r="J414" s="1061">
        <f t="shared" si="82"/>
        <v>6542.2440000000006</v>
      </c>
    </row>
    <row r="415" spans="1:10" s="15" customFormat="1" ht="15" x14ac:dyDescent="0.25">
      <c r="A415" s="173" t="s">
        <v>29</v>
      </c>
      <c r="B415" s="174" t="s">
        <v>26</v>
      </c>
      <c r="C415" s="98">
        <v>7</v>
      </c>
      <c r="D415" s="98">
        <v>1</v>
      </c>
      <c r="E415" s="103">
        <v>9994209900</v>
      </c>
      <c r="F415" s="99">
        <v>0</v>
      </c>
      <c r="G415" s="175">
        <v>210</v>
      </c>
      <c r="H415" s="1324">
        <f>H416+H417</f>
        <v>6542.2440000000006</v>
      </c>
      <c r="I415" s="635">
        <f t="shared" ref="I415:J415" si="83">I416+I417</f>
        <v>6542.2440000000006</v>
      </c>
      <c r="J415" s="1122">
        <f t="shared" si="83"/>
        <v>6542.2440000000006</v>
      </c>
    </row>
    <row r="416" spans="1:10" s="48" customFormat="1" ht="15" x14ac:dyDescent="0.25">
      <c r="A416" s="109" t="s">
        <v>30</v>
      </c>
      <c r="B416" s="54" t="s">
        <v>26</v>
      </c>
      <c r="C416" s="30">
        <v>7</v>
      </c>
      <c r="D416" s="30">
        <v>1</v>
      </c>
      <c r="E416" s="31">
        <v>9994209900</v>
      </c>
      <c r="F416" s="32">
        <v>111</v>
      </c>
      <c r="G416" s="68">
        <v>211</v>
      </c>
      <c r="H416" s="1325">
        <v>5024.7650000000003</v>
      </c>
      <c r="I416" s="636">
        <v>5024.7650000000003</v>
      </c>
      <c r="J416" s="1123">
        <v>5024.7650000000003</v>
      </c>
    </row>
    <row r="417" spans="1:10" s="48" customFormat="1" ht="15" x14ac:dyDescent="0.25">
      <c r="A417" s="109" t="s">
        <v>59</v>
      </c>
      <c r="B417" s="54" t="s">
        <v>26</v>
      </c>
      <c r="C417" s="30">
        <v>7</v>
      </c>
      <c r="D417" s="30">
        <v>1</v>
      </c>
      <c r="E417" s="31">
        <v>9994209900</v>
      </c>
      <c r="F417" s="32">
        <v>119</v>
      </c>
      <c r="G417" s="68">
        <v>213</v>
      </c>
      <c r="H417" s="1325">
        <v>1517.479</v>
      </c>
      <c r="I417" s="636">
        <v>1517.479</v>
      </c>
      <c r="J417" s="1123">
        <v>1517.479</v>
      </c>
    </row>
    <row r="418" spans="1:10" s="15" customFormat="1" ht="15" x14ac:dyDescent="0.25">
      <c r="A418" s="176" t="s">
        <v>33</v>
      </c>
      <c r="B418" s="117" t="s">
        <v>26</v>
      </c>
      <c r="C418" s="25">
        <v>7</v>
      </c>
      <c r="D418" s="25">
        <v>1</v>
      </c>
      <c r="E418" s="26">
        <v>9994209900</v>
      </c>
      <c r="F418" s="27">
        <v>244</v>
      </c>
      <c r="G418" s="332">
        <v>221</v>
      </c>
      <c r="H418" s="75"/>
      <c r="I418" s="595"/>
      <c r="J418" s="1053"/>
    </row>
    <row r="419" spans="1:10" s="15" customFormat="1" ht="15" x14ac:dyDescent="0.25">
      <c r="A419" s="176" t="s">
        <v>34</v>
      </c>
      <c r="B419" s="117" t="s">
        <v>26</v>
      </c>
      <c r="C419" s="25">
        <v>7</v>
      </c>
      <c r="D419" s="25">
        <v>1</v>
      </c>
      <c r="E419" s="26">
        <v>9994209900</v>
      </c>
      <c r="F419" s="27">
        <v>247</v>
      </c>
      <c r="G419" s="332">
        <v>223</v>
      </c>
      <c r="H419" s="75">
        <f>950</f>
        <v>950</v>
      </c>
      <c r="I419" s="595"/>
      <c r="J419" s="1053"/>
    </row>
    <row r="420" spans="1:10" s="15" customFormat="1" ht="15" x14ac:dyDescent="0.25">
      <c r="A420" s="176" t="s">
        <v>352</v>
      </c>
      <c r="B420" s="117" t="s">
        <v>26</v>
      </c>
      <c r="C420" s="25">
        <v>7</v>
      </c>
      <c r="D420" s="25">
        <v>1</v>
      </c>
      <c r="E420" s="26">
        <v>9994209900</v>
      </c>
      <c r="F420" s="27">
        <v>244</v>
      </c>
      <c r="G420" s="332">
        <v>223</v>
      </c>
      <c r="H420" s="75">
        <v>121.254</v>
      </c>
      <c r="I420" s="595"/>
      <c r="J420" s="1053"/>
    </row>
    <row r="421" spans="1:10" s="15" customFormat="1" ht="15" x14ac:dyDescent="0.25">
      <c r="A421" s="176" t="s">
        <v>353</v>
      </c>
      <c r="B421" s="117" t="s">
        <v>26</v>
      </c>
      <c r="C421" s="25">
        <v>7</v>
      </c>
      <c r="D421" s="25">
        <v>1</v>
      </c>
      <c r="E421" s="26">
        <v>9994209900</v>
      </c>
      <c r="F421" s="27">
        <v>244</v>
      </c>
      <c r="G421" s="332">
        <v>225</v>
      </c>
      <c r="H421" s="75">
        <v>22.26</v>
      </c>
      <c r="I421" s="595"/>
      <c r="J421" s="1053"/>
    </row>
    <row r="422" spans="1:10" s="15" customFormat="1" ht="15" x14ac:dyDescent="0.25">
      <c r="A422" s="176" t="s">
        <v>36</v>
      </c>
      <c r="B422" s="117" t="s">
        <v>26</v>
      </c>
      <c r="C422" s="25">
        <v>7</v>
      </c>
      <c r="D422" s="25">
        <v>1</v>
      </c>
      <c r="E422" s="26">
        <v>9994209900</v>
      </c>
      <c r="F422" s="27">
        <v>244</v>
      </c>
      <c r="G422" s="332">
        <v>225</v>
      </c>
      <c r="H422" s="75"/>
      <c r="I422" s="595"/>
      <c r="J422" s="1053"/>
    </row>
    <row r="423" spans="1:10" s="15" customFormat="1" ht="15" x14ac:dyDescent="0.25">
      <c r="A423" s="176" t="s">
        <v>45</v>
      </c>
      <c r="B423" s="117" t="s">
        <v>26</v>
      </c>
      <c r="C423" s="25">
        <v>7</v>
      </c>
      <c r="D423" s="25">
        <v>1</v>
      </c>
      <c r="E423" s="26">
        <v>9994209900</v>
      </c>
      <c r="F423" s="27">
        <v>244</v>
      </c>
      <c r="G423" s="332">
        <v>226</v>
      </c>
      <c r="H423" s="75">
        <f>23+2.45+6+8.4468</f>
        <v>39.896799999999999</v>
      </c>
      <c r="I423" s="595"/>
      <c r="J423" s="1053"/>
    </row>
    <row r="424" spans="1:10" s="15" customFormat="1" ht="15" x14ac:dyDescent="0.25">
      <c r="A424" s="176" t="s">
        <v>272</v>
      </c>
      <c r="B424" s="117" t="s">
        <v>26</v>
      </c>
      <c r="C424" s="25">
        <v>7</v>
      </c>
      <c r="D424" s="25">
        <v>1</v>
      </c>
      <c r="E424" s="26">
        <v>9994209900</v>
      </c>
      <c r="F424" s="27">
        <v>244</v>
      </c>
      <c r="G424" s="332">
        <v>226</v>
      </c>
      <c r="H424" s="75"/>
      <c r="I424" s="595"/>
      <c r="J424" s="1053"/>
    </row>
    <row r="425" spans="1:10" s="15" customFormat="1" ht="15" x14ac:dyDescent="0.25">
      <c r="A425" s="176" t="s">
        <v>273</v>
      </c>
      <c r="B425" s="117" t="s">
        <v>26</v>
      </c>
      <c r="C425" s="25">
        <v>7</v>
      </c>
      <c r="D425" s="25">
        <v>1</v>
      </c>
      <c r="E425" s="26">
        <v>9994209900</v>
      </c>
      <c r="F425" s="27">
        <v>244</v>
      </c>
      <c r="G425" s="332">
        <v>226</v>
      </c>
      <c r="H425" s="75">
        <v>50</v>
      </c>
      <c r="I425" s="595"/>
      <c r="J425" s="1053"/>
    </row>
    <row r="426" spans="1:10" s="15" customFormat="1" ht="15" x14ac:dyDescent="0.25">
      <c r="A426" s="177" t="s">
        <v>73</v>
      </c>
      <c r="B426" s="117" t="s">
        <v>26</v>
      </c>
      <c r="C426" s="25">
        <v>7</v>
      </c>
      <c r="D426" s="25">
        <v>1</v>
      </c>
      <c r="E426" s="26">
        <v>9994209900</v>
      </c>
      <c r="F426" s="27">
        <v>851</v>
      </c>
      <c r="G426" s="332">
        <v>291</v>
      </c>
      <c r="H426" s="75">
        <v>39.161999999999999</v>
      </c>
      <c r="I426" s="595"/>
      <c r="J426" s="1053"/>
    </row>
    <row r="427" spans="1:10" s="15" customFormat="1" ht="15" x14ac:dyDescent="0.25">
      <c r="A427" s="177" t="s">
        <v>46</v>
      </c>
      <c r="B427" s="117" t="s">
        <v>26</v>
      </c>
      <c r="C427" s="25">
        <v>7</v>
      </c>
      <c r="D427" s="25">
        <v>1</v>
      </c>
      <c r="E427" s="26">
        <v>9994209900</v>
      </c>
      <c r="F427" s="27">
        <v>244</v>
      </c>
      <c r="G427" s="332">
        <v>310</v>
      </c>
      <c r="H427" s="75"/>
      <c r="I427" s="595"/>
      <c r="J427" s="1053"/>
    </row>
    <row r="428" spans="1:10" s="15" customFormat="1" ht="15" x14ac:dyDescent="0.25">
      <c r="A428" s="177" t="s">
        <v>74</v>
      </c>
      <c r="B428" s="117" t="s">
        <v>26</v>
      </c>
      <c r="C428" s="25">
        <v>7</v>
      </c>
      <c r="D428" s="25">
        <v>1</v>
      </c>
      <c r="E428" s="26">
        <v>9994209900</v>
      </c>
      <c r="F428" s="27">
        <v>244</v>
      </c>
      <c r="G428" s="332">
        <v>342</v>
      </c>
      <c r="H428" s="75">
        <f>3339-278-278</f>
        <v>2783</v>
      </c>
      <c r="I428" s="595"/>
      <c r="J428" s="1053"/>
    </row>
    <row r="429" spans="1:10" s="15" customFormat="1" ht="15" x14ac:dyDescent="0.25">
      <c r="A429" s="167" t="s">
        <v>404</v>
      </c>
      <c r="B429" s="117" t="s">
        <v>26</v>
      </c>
      <c r="C429" s="25">
        <v>7</v>
      </c>
      <c r="D429" s="25">
        <v>1</v>
      </c>
      <c r="E429" s="26">
        <v>9994209900</v>
      </c>
      <c r="F429" s="27">
        <v>244</v>
      </c>
      <c r="G429" s="332">
        <v>345</v>
      </c>
      <c r="H429" s="75"/>
      <c r="I429" s="595"/>
      <c r="J429" s="1053"/>
    </row>
    <row r="430" spans="1:10" s="15" customFormat="1" ht="15" x14ac:dyDescent="0.25">
      <c r="A430" s="177" t="s">
        <v>188</v>
      </c>
      <c r="B430" s="117" t="s">
        <v>26</v>
      </c>
      <c r="C430" s="25">
        <v>7</v>
      </c>
      <c r="D430" s="25">
        <v>1</v>
      </c>
      <c r="E430" s="26">
        <v>9994209900</v>
      </c>
      <c r="F430" s="27">
        <v>244</v>
      </c>
      <c r="G430" s="332">
        <v>344</v>
      </c>
      <c r="H430" s="1259"/>
      <c r="I430" s="597"/>
      <c r="J430" s="1055"/>
    </row>
    <row r="431" spans="1:10" s="183" customFormat="1" ht="15.75" thickBot="1" x14ac:dyDescent="0.3">
      <c r="A431" s="169" t="s">
        <v>149</v>
      </c>
      <c r="B431" s="171" t="s">
        <v>26</v>
      </c>
      <c r="C431" s="143">
        <v>7</v>
      </c>
      <c r="D431" s="143">
        <v>1</v>
      </c>
      <c r="E431" s="161">
        <v>9994209900</v>
      </c>
      <c r="F431" s="145">
        <v>244</v>
      </c>
      <c r="G431" s="172">
        <v>346</v>
      </c>
      <c r="H431" s="1264"/>
      <c r="I431" s="602"/>
      <c r="J431" s="1060"/>
    </row>
    <row r="432" spans="1:10" s="15" customFormat="1" ht="15" thickBot="1" x14ac:dyDescent="0.25">
      <c r="A432" s="465" t="s">
        <v>498</v>
      </c>
      <c r="B432" s="466" t="s">
        <v>26</v>
      </c>
      <c r="C432" s="467"/>
      <c r="D432" s="467"/>
      <c r="E432" s="515"/>
      <c r="F432" s="469"/>
      <c r="G432" s="469"/>
      <c r="H432" s="1327">
        <f>SUM(H434:H443)</f>
        <v>5671.6550000000007</v>
      </c>
      <c r="I432" s="638">
        <f t="shared" ref="I432:J432" si="84">SUM(I434:I443)</f>
        <v>8439.7049999999999</v>
      </c>
      <c r="J432" s="694">
        <f t="shared" si="84"/>
        <v>8439.7049999999999</v>
      </c>
    </row>
    <row r="433" spans="1:10" s="15" customFormat="1" ht="15" x14ac:dyDescent="0.25">
      <c r="A433" s="173" t="s">
        <v>29</v>
      </c>
      <c r="B433" s="174" t="s">
        <v>26</v>
      </c>
      <c r="C433" s="98">
        <v>7</v>
      </c>
      <c r="D433" s="98">
        <v>1</v>
      </c>
      <c r="E433" s="103">
        <v>9994209900</v>
      </c>
      <c r="F433" s="99">
        <v>0</v>
      </c>
      <c r="G433" s="175">
        <v>210</v>
      </c>
      <c r="H433" s="1324">
        <f>H434+H435</f>
        <v>5607.9520000000011</v>
      </c>
      <c r="I433" s="635">
        <f t="shared" ref="I433:J433" si="85">I434+I435</f>
        <v>8439.7049999999999</v>
      </c>
      <c r="J433" s="1122">
        <f t="shared" si="85"/>
        <v>8439.7049999999999</v>
      </c>
    </row>
    <row r="434" spans="1:10" s="48" customFormat="1" ht="15" x14ac:dyDescent="0.25">
      <c r="A434" s="109" t="s">
        <v>30</v>
      </c>
      <c r="B434" s="54" t="s">
        <v>26</v>
      </c>
      <c r="C434" s="30">
        <v>7</v>
      </c>
      <c r="D434" s="30">
        <v>1</v>
      </c>
      <c r="E434" s="31">
        <v>9994209900</v>
      </c>
      <c r="F434" s="32">
        <v>111</v>
      </c>
      <c r="G434" s="68">
        <v>211</v>
      </c>
      <c r="H434" s="1325">
        <f>6482.108-2160.703-14.222</f>
        <v>4307.1830000000009</v>
      </c>
      <c r="I434" s="636">
        <v>6482.1080000000002</v>
      </c>
      <c r="J434" s="1123">
        <v>6482.1080000000002</v>
      </c>
    </row>
    <row r="435" spans="1:10" s="48" customFormat="1" ht="15" x14ac:dyDescent="0.25">
      <c r="A435" s="109" t="s">
        <v>59</v>
      </c>
      <c r="B435" s="54" t="s">
        <v>26</v>
      </c>
      <c r="C435" s="30">
        <v>7</v>
      </c>
      <c r="D435" s="30">
        <v>1</v>
      </c>
      <c r="E435" s="31">
        <v>9994209900</v>
      </c>
      <c r="F435" s="32">
        <v>119</v>
      </c>
      <c r="G435" s="68">
        <v>213</v>
      </c>
      <c r="H435" s="1325">
        <f>1957.597-652.533-4.295</f>
        <v>1300.7689999999998</v>
      </c>
      <c r="I435" s="636">
        <v>1957.597</v>
      </c>
      <c r="J435" s="1123">
        <v>1957.597</v>
      </c>
    </row>
    <row r="436" spans="1:10" s="15" customFormat="1" ht="15" x14ac:dyDescent="0.25">
      <c r="A436" s="176" t="s">
        <v>33</v>
      </c>
      <c r="B436" s="117" t="s">
        <v>26</v>
      </c>
      <c r="C436" s="25">
        <v>7</v>
      </c>
      <c r="D436" s="25">
        <v>1</v>
      </c>
      <c r="E436" s="26">
        <v>9994209900</v>
      </c>
      <c r="F436" s="27">
        <v>244</v>
      </c>
      <c r="G436" s="332">
        <v>221</v>
      </c>
      <c r="H436" s="75"/>
      <c r="I436" s="595"/>
      <c r="J436" s="1053"/>
    </row>
    <row r="437" spans="1:10" s="15" customFormat="1" ht="15" x14ac:dyDescent="0.25">
      <c r="A437" s="176" t="s">
        <v>34</v>
      </c>
      <c r="B437" s="117" t="s">
        <v>26</v>
      </c>
      <c r="C437" s="25">
        <v>7</v>
      </c>
      <c r="D437" s="25">
        <v>1</v>
      </c>
      <c r="E437" s="26">
        <v>9994209900</v>
      </c>
      <c r="F437" s="27">
        <v>247</v>
      </c>
      <c r="G437" s="332">
        <v>223</v>
      </c>
      <c r="H437" s="75"/>
      <c r="I437" s="595"/>
      <c r="J437" s="1053"/>
    </row>
    <row r="438" spans="1:10" s="15" customFormat="1" ht="15" x14ac:dyDescent="0.25">
      <c r="A438" s="176" t="s">
        <v>35</v>
      </c>
      <c r="B438" s="117" t="s">
        <v>26</v>
      </c>
      <c r="C438" s="25">
        <v>7</v>
      </c>
      <c r="D438" s="25">
        <v>1</v>
      </c>
      <c r="E438" s="26">
        <v>9994209900</v>
      </c>
      <c r="F438" s="27">
        <v>244</v>
      </c>
      <c r="G438" s="332">
        <v>223</v>
      </c>
      <c r="H438" s="75"/>
      <c r="I438" s="595"/>
      <c r="J438" s="1053"/>
    </row>
    <row r="439" spans="1:10" s="15" customFormat="1" ht="15" x14ac:dyDescent="0.25">
      <c r="A439" s="176" t="s">
        <v>435</v>
      </c>
      <c r="B439" s="117" t="s">
        <v>26</v>
      </c>
      <c r="C439" s="25">
        <v>7</v>
      </c>
      <c r="D439" s="25">
        <v>1</v>
      </c>
      <c r="E439" s="26">
        <v>9994209900</v>
      </c>
      <c r="F439" s="27">
        <v>244</v>
      </c>
      <c r="G439" s="332">
        <v>225</v>
      </c>
      <c r="H439" s="75"/>
      <c r="I439" s="595"/>
      <c r="J439" s="1053"/>
    </row>
    <row r="440" spans="1:10" s="15" customFormat="1" ht="15" x14ac:dyDescent="0.25">
      <c r="A440" s="176" t="s">
        <v>45</v>
      </c>
      <c r="B440" s="117" t="s">
        <v>26</v>
      </c>
      <c r="C440" s="25">
        <v>7</v>
      </c>
      <c r="D440" s="25">
        <v>1</v>
      </c>
      <c r="E440" s="26">
        <v>9994209900</v>
      </c>
      <c r="F440" s="27">
        <v>244</v>
      </c>
      <c r="G440" s="332">
        <v>226</v>
      </c>
      <c r="H440" s="75">
        <f>23+2.45+6</f>
        <v>31.45</v>
      </c>
      <c r="I440" s="595"/>
      <c r="J440" s="1053"/>
    </row>
    <row r="441" spans="1:10" s="15" customFormat="1" ht="15" x14ac:dyDescent="0.25">
      <c r="A441" s="177" t="s">
        <v>73</v>
      </c>
      <c r="B441" s="117" t="s">
        <v>26</v>
      </c>
      <c r="C441" s="25">
        <v>7</v>
      </c>
      <c r="D441" s="25">
        <v>1</v>
      </c>
      <c r="E441" s="26">
        <v>9994209900</v>
      </c>
      <c r="F441" s="27">
        <v>851</v>
      </c>
      <c r="G441" s="332">
        <v>291</v>
      </c>
      <c r="H441" s="75">
        <v>32.253</v>
      </c>
      <c r="I441" s="595"/>
      <c r="J441" s="1053"/>
    </row>
    <row r="442" spans="1:10" s="15" customFormat="1" ht="15" x14ac:dyDescent="0.25">
      <c r="A442" s="177" t="s">
        <v>74</v>
      </c>
      <c r="B442" s="117" t="s">
        <v>26</v>
      </c>
      <c r="C442" s="25">
        <v>7</v>
      </c>
      <c r="D442" s="25">
        <v>1</v>
      </c>
      <c r="E442" s="26">
        <v>9994209900</v>
      </c>
      <c r="F442" s="27">
        <v>244</v>
      </c>
      <c r="G442" s="332">
        <v>342</v>
      </c>
      <c r="H442" s="75"/>
      <c r="I442" s="595"/>
      <c r="J442" s="1053"/>
    </row>
    <row r="443" spans="1:10" s="15" customFormat="1" ht="15.75" thickBot="1" x14ac:dyDescent="0.3">
      <c r="A443" s="169" t="s">
        <v>149</v>
      </c>
      <c r="B443" s="171" t="s">
        <v>26</v>
      </c>
      <c r="C443" s="143">
        <v>7</v>
      </c>
      <c r="D443" s="143">
        <v>1</v>
      </c>
      <c r="E443" s="161">
        <v>9994209900</v>
      </c>
      <c r="F443" s="145">
        <v>244</v>
      </c>
      <c r="G443" s="172">
        <v>346</v>
      </c>
      <c r="H443" s="1264"/>
      <c r="I443" s="602"/>
      <c r="J443" s="1060"/>
    </row>
    <row r="444" spans="1:10" s="15" customFormat="1" ht="15" thickBot="1" x14ac:dyDescent="0.25">
      <c r="A444" s="217" t="s">
        <v>499</v>
      </c>
      <c r="B444" s="218" t="s">
        <v>26</v>
      </c>
      <c r="C444" s="219"/>
      <c r="D444" s="219"/>
      <c r="E444" s="71"/>
      <c r="F444" s="220"/>
      <c r="G444" s="220"/>
      <c r="H444" s="1265">
        <f>SUM(H446:H458)</f>
        <v>4289.6299999999992</v>
      </c>
      <c r="I444" s="603">
        <f t="shared" ref="I444:J444" si="86">SUM(I446:I458)</f>
        <v>3044.107</v>
      </c>
      <c r="J444" s="1061">
        <f t="shared" si="86"/>
        <v>3044.107</v>
      </c>
    </row>
    <row r="445" spans="1:10" s="15" customFormat="1" ht="15" x14ac:dyDescent="0.25">
      <c r="A445" s="173" t="s">
        <v>29</v>
      </c>
      <c r="B445" s="174" t="s">
        <v>26</v>
      </c>
      <c r="C445" s="98">
        <v>7</v>
      </c>
      <c r="D445" s="98">
        <v>1</v>
      </c>
      <c r="E445" s="103">
        <v>9994209900</v>
      </c>
      <c r="F445" s="99">
        <v>0</v>
      </c>
      <c r="G445" s="175">
        <v>210</v>
      </c>
      <c r="H445" s="1324">
        <f>H446+H447</f>
        <v>3044.107</v>
      </c>
      <c r="I445" s="635">
        <f t="shared" ref="I445:J445" si="87">I446+I447</f>
        <v>3044.107</v>
      </c>
      <c r="J445" s="1122">
        <f t="shared" si="87"/>
        <v>3044.107</v>
      </c>
    </row>
    <row r="446" spans="1:10" s="48" customFormat="1" ht="15" x14ac:dyDescent="0.25">
      <c r="A446" s="109" t="s">
        <v>30</v>
      </c>
      <c r="B446" s="54" t="s">
        <v>26</v>
      </c>
      <c r="C446" s="30">
        <v>7</v>
      </c>
      <c r="D446" s="30">
        <v>1</v>
      </c>
      <c r="E446" s="31">
        <v>9994209900</v>
      </c>
      <c r="F446" s="32">
        <v>111</v>
      </c>
      <c r="G446" s="68">
        <v>211</v>
      </c>
      <c r="H446" s="1325">
        <v>2338.0239999999999</v>
      </c>
      <c r="I446" s="636">
        <v>2338.0239999999999</v>
      </c>
      <c r="J446" s="1123">
        <v>2338.0239999999999</v>
      </c>
    </row>
    <row r="447" spans="1:10" s="48" customFormat="1" ht="15" x14ac:dyDescent="0.25">
      <c r="A447" s="109" t="s">
        <v>59</v>
      </c>
      <c r="B447" s="54" t="s">
        <v>26</v>
      </c>
      <c r="C447" s="30">
        <v>7</v>
      </c>
      <c r="D447" s="30">
        <v>1</v>
      </c>
      <c r="E447" s="31">
        <v>9994209900</v>
      </c>
      <c r="F447" s="32">
        <v>119</v>
      </c>
      <c r="G447" s="68">
        <v>213</v>
      </c>
      <c r="H447" s="1325">
        <v>706.08299999999997</v>
      </c>
      <c r="I447" s="636">
        <v>706.08299999999997</v>
      </c>
      <c r="J447" s="1123">
        <v>706.08299999999997</v>
      </c>
    </row>
    <row r="448" spans="1:10" s="15" customFormat="1" ht="15" x14ac:dyDescent="0.25">
      <c r="A448" s="176" t="s">
        <v>33</v>
      </c>
      <c r="B448" s="117" t="s">
        <v>26</v>
      </c>
      <c r="C448" s="25">
        <v>7</v>
      </c>
      <c r="D448" s="25">
        <v>1</v>
      </c>
      <c r="E448" s="26">
        <v>9994209900</v>
      </c>
      <c r="F448" s="27">
        <v>244</v>
      </c>
      <c r="G448" s="332">
        <v>221</v>
      </c>
      <c r="H448" s="75"/>
      <c r="I448" s="595"/>
      <c r="J448" s="1053"/>
    </row>
    <row r="449" spans="1:10" s="15" customFormat="1" ht="15" x14ac:dyDescent="0.25">
      <c r="A449" s="176" t="s">
        <v>34</v>
      </c>
      <c r="B449" s="117" t="s">
        <v>26</v>
      </c>
      <c r="C449" s="25">
        <v>7</v>
      </c>
      <c r="D449" s="25">
        <v>1</v>
      </c>
      <c r="E449" s="26">
        <v>9994209900</v>
      </c>
      <c r="F449" s="27">
        <v>247</v>
      </c>
      <c r="G449" s="332">
        <v>223</v>
      </c>
      <c r="H449" s="75">
        <f>48-16</f>
        <v>32</v>
      </c>
      <c r="I449" s="595"/>
      <c r="J449" s="1053"/>
    </row>
    <row r="450" spans="1:10" s="15" customFormat="1" ht="15" x14ac:dyDescent="0.25">
      <c r="A450" s="176" t="s">
        <v>36</v>
      </c>
      <c r="B450" s="117" t="s">
        <v>26</v>
      </c>
      <c r="C450" s="25">
        <v>7</v>
      </c>
      <c r="D450" s="25">
        <v>1</v>
      </c>
      <c r="E450" s="26">
        <v>9994209900</v>
      </c>
      <c r="F450" s="27">
        <v>244</v>
      </c>
      <c r="G450" s="332">
        <v>225</v>
      </c>
      <c r="H450" s="75"/>
      <c r="I450" s="595"/>
      <c r="J450" s="1053"/>
    </row>
    <row r="451" spans="1:10" s="15" customFormat="1" ht="15" x14ac:dyDescent="0.25">
      <c r="A451" s="176" t="s">
        <v>45</v>
      </c>
      <c r="B451" s="117" t="s">
        <v>26</v>
      </c>
      <c r="C451" s="25">
        <v>7</v>
      </c>
      <c r="D451" s="25">
        <v>1</v>
      </c>
      <c r="E451" s="26">
        <v>9994209900</v>
      </c>
      <c r="F451" s="27">
        <v>244</v>
      </c>
      <c r="G451" s="332">
        <v>226</v>
      </c>
      <c r="H451" s="75">
        <f>23+2.45+6</f>
        <v>31.45</v>
      </c>
      <c r="I451" s="595"/>
      <c r="J451" s="1053"/>
    </row>
    <row r="452" spans="1:10" s="15" customFormat="1" ht="15" x14ac:dyDescent="0.25">
      <c r="A452" s="177" t="s">
        <v>73</v>
      </c>
      <c r="B452" s="117" t="s">
        <v>26</v>
      </c>
      <c r="C452" s="25">
        <v>7</v>
      </c>
      <c r="D452" s="25">
        <v>1</v>
      </c>
      <c r="E452" s="26">
        <v>9994209900</v>
      </c>
      <c r="F452" s="27">
        <v>851</v>
      </c>
      <c r="G452" s="332">
        <v>291</v>
      </c>
      <c r="H452" s="75">
        <v>1.073</v>
      </c>
      <c r="I452" s="595"/>
      <c r="J452" s="1053"/>
    </row>
    <row r="453" spans="1:10" s="15" customFormat="1" ht="15" x14ac:dyDescent="0.25">
      <c r="A453" s="177" t="s">
        <v>46</v>
      </c>
      <c r="B453" s="117" t="s">
        <v>26</v>
      </c>
      <c r="C453" s="25">
        <v>7</v>
      </c>
      <c r="D453" s="25">
        <v>1</v>
      </c>
      <c r="E453" s="26">
        <v>9994209900</v>
      </c>
      <c r="F453" s="27">
        <v>244</v>
      </c>
      <c r="G453" s="332">
        <v>310</v>
      </c>
      <c r="H453" s="75"/>
      <c r="I453" s="595"/>
      <c r="J453" s="1053"/>
    </row>
    <row r="454" spans="1:10" s="15" customFormat="1" ht="15" x14ac:dyDescent="0.25">
      <c r="A454" s="177" t="s">
        <v>74</v>
      </c>
      <c r="B454" s="117" t="s">
        <v>26</v>
      </c>
      <c r="C454" s="25">
        <v>7</v>
      </c>
      <c r="D454" s="25">
        <v>1</v>
      </c>
      <c r="E454" s="26">
        <v>9994209900</v>
      </c>
      <c r="F454" s="27">
        <v>244</v>
      </c>
      <c r="G454" s="332">
        <v>342</v>
      </c>
      <c r="H454" s="75">
        <f>1052-88-87</f>
        <v>877</v>
      </c>
      <c r="I454" s="595"/>
      <c r="J454" s="1053"/>
    </row>
    <row r="455" spans="1:10" s="183" customFormat="1" ht="15" x14ac:dyDescent="0.25">
      <c r="A455" s="177" t="s">
        <v>144</v>
      </c>
      <c r="B455" s="117" t="s">
        <v>26</v>
      </c>
      <c r="C455" s="25">
        <v>7</v>
      </c>
      <c r="D455" s="25">
        <v>1</v>
      </c>
      <c r="E455" s="26">
        <v>9994209900</v>
      </c>
      <c r="F455" s="27">
        <v>244</v>
      </c>
      <c r="G455" s="332">
        <v>343</v>
      </c>
      <c r="H455" s="75">
        <v>280</v>
      </c>
      <c r="I455" s="595"/>
      <c r="J455" s="1053"/>
    </row>
    <row r="456" spans="1:10" s="183" customFormat="1" ht="11.25" x14ac:dyDescent="0.2">
      <c r="A456" s="184" t="s">
        <v>147</v>
      </c>
      <c r="B456" s="178" t="s">
        <v>26</v>
      </c>
      <c r="C456" s="179">
        <v>7</v>
      </c>
      <c r="D456" s="179">
        <v>1</v>
      </c>
      <c r="E456" s="180">
        <v>9994209900</v>
      </c>
      <c r="F456" s="181">
        <v>244</v>
      </c>
      <c r="G456" s="182">
        <v>343</v>
      </c>
      <c r="H456" s="1326"/>
      <c r="I456" s="637"/>
      <c r="J456" s="1124"/>
    </row>
    <row r="457" spans="1:10" s="15" customFormat="1" ht="15" x14ac:dyDescent="0.25">
      <c r="A457" s="177" t="s">
        <v>145</v>
      </c>
      <c r="B457" s="117" t="s">
        <v>26</v>
      </c>
      <c r="C457" s="25">
        <v>7</v>
      </c>
      <c r="D457" s="25">
        <v>1</v>
      </c>
      <c r="E457" s="26">
        <v>9994209900</v>
      </c>
      <c r="F457" s="27">
        <v>244</v>
      </c>
      <c r="G457" s="332">
        <v>343</v>
      </c>
      <c r="H457" s="75">
        <v>24</v>
      </c>
      <c r="I457" s="595"/>
      <c r="J457" s="1053"/>
    </row>
    <row r="458" spans="1:10" s="15" customFormat="1" ht="15.75" thickBot="1" x14ac:dyDescent="0.3">
      <c r="A458" s="169" t="s">
        <v>149</v>
      </c>
      <c r="B458" s="171" t="s">
        <v>26</v>
      </c>
      <c r="C458" s="143">
        <v>7</v>
      </c>
      <c r="D458" s="143">
        <v>1</v>
      </c>
      <c r="E458" s="161">
        <v>9994209900</v>
      </c>
      <c r="F458" s="145">
        <v>244</v>
      </c>
      <c r="G458" s="172">
        <v>346</v>
      </c>
      <c r="H458" s="1264"/>
      <c r="I458" s="602"/>
      <c r="J458" s="1060"/>
    </row>
    <row r="459" spans="1:10" s="15" customFormat="1" ht="15" thickBot="1" x14ac:dyDescent="0.25">
      <c r="A459" s="217" t="s">
        <v>500</v>
      </c>
      <c r="B459" s="218" t="s">
        <v>26</v>
      </c>
      <c r="C459" s="219"/>
      <c r="D459" s="219"/>
      <c r="E459" s="71"/>
      <c r="F459" s="220"/>
      <c r="G459" s="220"/>
      <c r="H459" s="1265">
        <f>SUM(H461:H476)</f>
        <v>4142.49</v>
      </c>
      <c r="I459" s="603">
        <f t="shared" ref="I459:J459" si="88">SUM(I461:I476)</f>
        <v>2910.002</v>
      </c>
      <c r="J459" s="1061">
        <f t="shared" si="88"/>
        <v>2910.002</v>
      </c>
    </row>
    <row r="460" spans="1:10" s="15" customFormat="1" ht="15" x14ac:dyDescent="0.25">
      <c r="A460" s="173" t="s">
        <v>29</v>
      </c>
      <c r="B460" s="174" t="s">
        <v>26</v>
      </c>
      <c r="C460" s="98">
        <v>7</v>
      </c>
      <c r="D460" s="98">
        <v>1</v>
      </c>
      <c r="E460" s="103">
        <v>9994209900</v>
      </c>
      <c r="F460" s="99">
        <v>0</v>
      </c>
      <c r="G460" s="175">
        <v>210</v>
      </c>
      <c r="H460" s="1324">
        <f>H461+H462</f>
        <v>2910.002</v>
      </c>
      <c r="I460" s="635">
        <f t="shared" ref="I460:J460" si="89">I461+I462</f>
        <v>2910.002</v>
      </c>
      <c r="J460" s="1122">
        <f t="shared" si="89"/>
        <v>2910.002</v>
      </c>
    </row>
    <row r="461" spans="1:10" s="48" customFormat="1" ht="15" x14ac:dyDescent="0.25">
      <c r="A461" s="109" t="s">
        <v>30</v>
      </c>
      <c r="B461" s="54" t="s">
        <v>26</v>
      </c>
      <c r="C461" s="30">
        <v>7</v>
      </c>
      <c r="D461" s="30">
        <v>1</v>
      </c>
      <c r="E461" s="31">
        <v>9994209900</v>
      </c>
      <c r="F461" s="32">
        <v>111</v>
      </c>
      <c r="G461" s="68">
        <v>211</v>
      </c>
      <c r="H461" s="1325">
        <f>1965.744+269.28</f>
        <v>2235.0239999999999</v>
      </c>
      <c r="I461" s="636">
        <f t="shared" ref="I461:J461" si="90">1965.744+269.28</f>
        <v>2235.0239999999999</v>
      </c>
      <c r="J461" s="1123">
        <f t="shared" si="90"/>
        <v>2235.0239999999999</v>
      </c>
    </row>
    <row r="462" spans="1:10" s="48" customFormat="1" ht="15" x14ac:dyDescent="0.25">
      <c r="A462" s="109" t="s">
        <v>59</v>
      </c>
      <c r="B462" s="54" t="s">
        <v>26</v>
      </c>
      <c r="C462" s="30">
        <v>7</v>
      </c>
      <c r="D462" s="30">
        <v>1</v>
      </c>
      <c r="E462" s="31">
        <v>9994209900</v>
      </c>
      <c r="F462" s="32">
        <v>119</v>
      </c>
      <c r="G462" s="68">
        <v>213</v>
      </c>
      <c r="H462" s="1325">
        <f>593.655+81.323</f>
        <v>674.97799999999995</v>
      </c>
      <c r="I462" s="636">
        <f t="shared" ref="I462:J462" si="91">593.655+81.323</f>
        <v>674.97799999999995</v>
      </c>
      <c r="J462" s="1123">
        <f t="shared" si="91"/>
        <v>674.97799999999995</v>
      </c>
    </row>
    <row r="463" spans="1:10" s="15" customFormat="1" ht="15" x14ac:dyDescent="0.25">
      <c r="A463" s="176" t="s">
        <v>33</v>
      </c>
      <c r="B463" s="117" t="s">
        <v>26</v>
      </c>
      <c r="C463" s="25">
        <v>7</v>
      </c>
      <c r="D463" s="25">
        <v>1</v>
      </c>
      <c r="E463" s="26">
        <v>9994209900</v>
      </c>
      <c r="F463" s="27">
        <v>244</v>
      </c>
      <c r="G463" s="332">
        <v>221</v>
      </c>
      <c r="H463" s="75"/>
      <c r="I463" s="595"/>
      <c r="J463" s="1053"/>
    </row>
    <row r="464" spans="1:10" s="15" customFormat="1" ht="15" x14ac:dyDescent="0.25">
      <c r="A464" s="176" t="s">
        <v>34</v>
      </c>
      <c r="B464" s="117" t="s">
        <v>26</v>
      </c>
      <c r="C464" s="25">
        <v>7</v>
      </c>
      <c r="D464" s="25">
        <v>1</v>
      </c>
      <c r="E464" s="26">
        <v>9994209900</v>
      </c>
      <c r="F464" s="27">
        <v>247</v>
      </c>
      <c r="G464" s="332">
        <v>223</v>
      </c>
      <c r="H464" s="75">
        <f>45-15</f>
        <v>30</v>
      </c>
      <c r="I464" s="595"/>
      <c r="J464" s="1053"/>
    </row>
    <row r="465" spans="1:10" s="15" customFormat="1" ht="15" x14ac:dyDescent="0.25">
      <c r="A465" s="176" t="s">
        <v>36</v>
      </c>
      <c r="B465" s="117" t="s">
        <v>26</v>
      </c>
      <c r="C465" s="25">
        <v>7</v>
      </c>
      <c r="D465" s="25">
        <v>1</v>
      </c>
      <c r="E465" s="26">
        <v>9994209900</v>
      </c>
      <c r="F465" s="27">
        <v>244</v>
      </c>
      <c r="G465" s="332">
        <v>225</v>
      </c>
      <c r="H465" s="75"/>
      <c r="I465" s="595"/>
      <c r="J465" s="1053"/>
    </row>
    <row r="466" spans="1:10" s="15" customFormat="1" ht="15" x14ac:dyDescent="0.25">
      <c r="A466" s="176" t="s">
        <v>45</v>
      </c>
      <c r="B466" s="117" t="s">
        <v>26</v>
      </c>
      <c r="C466" s="25">
        <v>7</v>
      </c>
      <c r="D466" s="25">
        <v>1</v>
      </c>
      <c r="E466" s="26">
        <v>9994209900</v>
      </c>
      <c r="F466" s="27">
        <v>244</v>
      </c>
      <c r="G466" s="332">
        <v>226</v>
      </c>
      <c r="H466" s="75">
        <f>23+2.45+6</f>
        <v>31.45</v>
      </c>
      <c r="I466" s="595"/>
      <c r="J466" s="1053"/>
    </row>
    <row r="467" spans="1:10" s="15" customFormat="1" ht="15" x14ac:dyDescent="0.25">
      <c r="A467" s="176" t="s">
        <v>272</v>
      </c>
      <c r="B467" s="117" t="s">
        <v>26</v>
      </c>
      <c r="C467" s="25">
        <v>7</v>
      </c>
      <c r="D467" s="25">
        <v>1</v>
      </c>
      <c r="E467" s="26">
        <v>9994209900</v>
      </c>
      <c r="F467" s="27">
        <v>244</v>
      </c>
      <c r="G467" s="332">
        <v>226</v>
      </c>
      <c r="H467" s="75"/>
      <c r="I467" s="595"/>
      <c r="J467" s="1053"/>
    </row>
    <row r="468" spans="1:10" s="15" customFormat="1" ht="15" x14ac:dyDescent="0.25">
      <c r="A468" s="176" t="s">
        <v>273</v>
      </c>
      <c r="B468" s="117" t="s">
        <v>26</v>
      </c>
      <c r="C468" s="25">
        <v>7</v>
      </c>
      <c r="D468" s="25">
        <v>1</v>
      </c>
      <c r="E468" s="26">
        <v>9994209900</v>
      </c>
      <c r="F468" s="27">
        <v>244</v>
      </c>
      <c r="G468" s="332">
        <v>226</v>
      </c>
      <c r="H468" s="75">
        <v>50</v>
      </c>
      <c r="I468" s="595"/>
      <c r="J468" s="1053"/>
    </row>
    <row r="469" spans="1:10" s="15" customFormat="1" ht="15" x14ac:dyDescent="0.25">
      <c r="A469" s="177" t="s">
        <v>73</v>
      </c>
      <c r="B469" s="117" t="s">
        <v>26</v>
      </c>
      <c r="C469" s="25">
        <v>7</v>
      </c>
      <c r="D469" s="25">
        <v>1</v>
      </c>
      <c r="E469" s="26">
        <v>9994209900</v>
      </c>
      <c r="F469" s="27">
        <v>851</v>
      </c>
      <c r="G469" s="332">
        <v>291</v>
      </c>
      <c r="H469" s="75">
        <v>2.4380000000000002</v>
      </c>
      <c r="I469" s="595"/>
      <c r="J469" s="1053"/>
    </row>
    <row r="470" spans="1:10" s="15" customFormat="1" ht="15" x14ac:dyDescent="0.25">
      <c r="A470" s="177" t="s">
        <v>74</v>
      </c>
      <c r="B470" s="117" t="s">
        <v>26</v>
      </c>
      <c r="C470" s="25">
        <v>7</v>
      </c>
      <c r="D470" s="25">
        <v>1</v>
      </c>
      <c r="E470" s="26">
        <v>9994209900</v>
      </c>
      <c r="F470" s="27">
        <v>244</v>
      </c>
      <c r="G470" s="332">
        <v>342</v>
      </c>
      <c r="H470" s="75">
        <f>1182-98-99</f>
        <v>985</v>
      </c>
      <c r="I470" s="595"/>
      <c r="J470" s="1053"/>
    </row>
    <row r="471" spans="1:10" s="15" customFormat="1" ht="15" x14ac:dyDescent="0.25">
      <c r="A471" s="177" t="s">
        <v>46</v>
      </c>
      <c r="B471" s="117" t="s">
        <v>26</v>
      </c>
      <c r="C471" s="25">
        <v>7</v>
      </c>
      <c r="D471" s="25">
        <v>1</v>
      </c>
      <c r="E471" s="26">
        <v>9994209900</v>
      </c>
      <c r="F471" s="27">
        <v>244</v>
      </c>
      <c r="G471" s="332">
        <v>310</v>
      </c>
      <c r="H471" s="75"/>
      <c r="I471" s="595"/>
      <c r="J471" s="1053"/>
    </row>
    <row r="472" spans="1:10" s="183" customFormat="1" ht="15" x14ac:dyDescent="0.25">
      <c r="A472" s="177" t="s">
        <v>144</v>
      </c>
      <c r="B472" s="117" t="s">
        <v>26</v>
      </c>
      <c r="C472" s="25">
        <v>7</v>
      </c>
      <c r="D472" s="25">
        <v>1</v>
      </c>
      <c r="E472" s="26">
        <v>9994209900</v>
      </c>
      <c r="F472" s="27">
        <v>244</v>
      </c>
      <c r="G472" s="332">
        <v>343</v>
      </c>
      <c r="H472" s="75">
        <v>112</v>
      </c>
      <c r="I472" s="595"/>
      <c r="J472" s="1053"/>
    </row>
    <row r="473" spans="1:10" s="183" customFormat="1" ht="11.25" x14ac:dyDescent="0.2">
      <c r="A473" s="184" t="s">
        <v>147</v>
      </c>
      <c r="B473" s="178" t="s">
        <v>26</v>
      </c>
      <c r="C473" s="179">
        <v>7</v>
      </c>
      <c r="D473" s="179">
        <v>1</v>
      </c>
      <c r="E473" s="180">
        <v>9994209900</v>
      </c>
      <c r="F473" s="181">
        <v>244</v>
      </c>
      <c r="G473" s="182">
        <v>343</v>
      </c>
      <c r="H473" s="1326"/>
      <c r="I473" s="637"/>
      <c r="J473" s="1124"/>
    </row>
    <row r="474" spans="1:10" s="15" customFormat="1" ht="15" x14ac:dyDescent="0.25">
      <c r="A474" s="177" t="s">
        <v>145</v>
      </c>
      <c r="B474" s="117" t="s">
        <v>26</v>
      </c>
      <c r="C474" s="25">
        <v>7</v>
      </c>
      <c r="D474" s="25">
        <v>1</v>
      </c>
      <c r="E474" s="26">
        <v>9994209900</v>
      </c>
      <c r="F474" s="27">
        <v>244</v>
      </c>
      <c r="G474" s="332">
        <v>343</v>
      </c>
      <c r="H474" s="75">
        <v>21.6</v>
      </c>
      <c r="I474" s="595"/>
      <c r="J474" s="1053"/>
    </row>
    <row r="475" spans="1:10" s="15" customFormat="1" ht="15" x14ac:dyDescent="0.25">
      <c r="A475" s="177" t="s">
        <v>188</v>
      </c>
      <c r="B475" s="117" t="s">
        <v>26</v>
      </c>
      <c r="C475" s="25">
        <v>7</v>
      </c>
      <c r="D475" s="25">
        <v>1</v>
      </c>
      <c r="E475" s="26">
        <v>9994209900</v>
      </c>
      <c r="F475" s="27">
        <v>244</v>
      </c>
      <c r="G475" s="332">
        <v>344</v>
      </c>
      <c r="H475" s="1259"/>
      <c r="I475" s="597"/>
      <c r="J475" s="1055"/>
    </row>
    <row r="476" spans="1:10" s="15" customFormat="1" ht="15.75" thickBot="1" x14ac:dyDescent="0.3">
      <c r="A476" s="169" t="s">
        <v>149</v>
      </c>
      <c r="B476" s="171" t="s">
        <v>26</v>
      </c>
      <c r="C476" s="143">
        <v>7</v>
      </c>
      <c r="D476" s="143">
        <v>1</v>
      </c>
      <c r="E476" s="161">
        <v>9994209900</v>
      </c>
      <c r="F476" s="145">
        <v>244</v>
      </c>
      <c r="G476" s="172">
        <v>346</v>
      </c>
      <c r="H476" s="1264"/>
      <c r="I476" s="602"/>
      <c r="J476" s="1060"/>
    </row>
    <row r="477" spans="1:10" s="15" customFormat="1" ht="15" thickBot="1" x14ac:dyDescent="0.25">
      <c r="A477" s="217" t="s">
        <v>501</v>
      </c>
      <c r="B477" s="218" t="s">
        <v>26</v>
      </c>
      <c r="C477" s="219"/>
      <c r="D477" s="219"/>
      <c r="E477" s="71"/>
      <c r="F477" s="220"/>
      <c r="G477" s="220"/>
      <c r="H477" s="1265">
        <f>SUM(H479:H493)-H483</f>
        <v>3021.0269999999996</v>
      </c>
      <c r="I477" s="603">
        <f t="shared" ref="I477:J477" si="92">SUM(I479:I493)-I483</f>
        <v>2419.1579999999999</v>
      </c>
      <c r="J477" s="1061">
        <f t="shared" si="92"/>
        <v>2419.1579999999999</v>
      </c>
    </row>
    <row r="478" spans="1:10" s="15" customFormat="1" ht="15" x14ac:dyDescent="0.25">
      <c r="A478" s="173" t="s">
        <v>29</v>
      </c>
      <c r="B478" s="174" t="s">
        <v>26</v>
      </c>
      <c r="C478" s="98">
        <v>7</v>
      </c>
      <c r="D478" s="98">
        <v>1</v>
      </c>
      <c r="E478" s="103">
        <v>9994209900</v>
      </c>
      <c r="F478" s="99">
        <v>0</v>
      </c>
      <c r="G478" s="175">
        <v>210</v>
      </c>
      <c r="H478" s="1324">
        <f>H479+H480</f>
        <v>2419.1579999999999</v>
      </c>
      <c r="I478" s="635">
        <f t="shared" ref="I478:J478" si="93">I479+I480</f>
        <v>2419.1579999999999</v>
      </c>
      <c r="J478" s="1122">
        <f t="shared" si="93"/>
        <v>2419.1579999999999</v>
      </c>
    </row>
    <row r="479" spans="1:10" s="48" customFormat="1" ht="15" x14ac:dyDescent="0.25">
      <c r="A479" s="109" t="s">
        <v>30</v>
      </c>
      <c r="B479" s="54" t="s">
        <v>26</v>
      </c>
      <c r="C479" s="30">
        <v>7</v>
      </c>
      <c r="D479" s="30">
        <v>1</v>
      </c>
      <c r="E479" s="31">
        <v>9994209900</v>
      </c>
      <c r="F479" s="32">
        <v>111</v>
      </c>
      <c r="G479" s="68">
        <v>211</v>
      </c>
      <c r="H479" s="1325">
        <v>1858.0319999999999</v>
      </c>
      <c r="I479" s="636">
        <v>1858.0319999999999</v>
      </c>
      <c r="J479" s="1123">
        <v>1858.0319999999999</v>
      </c>
    </row>
    <row r="480" spans="1:10" s="48" customFormat="1" ht="15" x14ac:dyDescent="0.25">
      <c r="A480" s="109" t="s">
        <v>59</v>
      </c>
      <c r="B480" s="54" t="s">
        <v>26</v>
      </c>
      <c r="C480" s="30">
        <v>7</v>
      </c>
      <c r="D480" s="30">
        <v>1</v>
      </c>
      <c r="E480" s="31">
        <v>9994209900</v>
      </c>
      <c r="F480" s="32">
        <v>119</v>
      </c>
      <c r="G480" s="68">
        <v>213</v>
      </c>
      <c r="H480" s="1325">
        <v>561.12599999999998</v>
      </c>
      <c r="I480" s="636">
        <v>561.12599999999998</v>
      </c>
      <c r="J480" s="1123">
        <v>561.12599999999998</v>
      </c>
    </row>
    <row r="481" spans="1:10" s="15" customFormat="1" ht="15" x14ac:dyDescent="0.25">
      <c r="A481" s="176" t="s">
        <v>33</v>
      </c>
      <c r="B481" s="117" t="s">
        <v>26</v>
      </c>
      <c r="C481" s="25">
        <v>7</v>
      </c>
      <c r="D481" s="25">
        <v>1</v>
      </c>
      <c r="E481" s="26">
        <v>9994209900</v>
      </c>
      <c r="F481" s="27">
        <v>244</v>
      </c>
      <c r="G481" s="332">
        <v>221</v>
      </c>
      <c r="H481" s="75">
        <v>10</v>
      </c>
      <c r="I481" s="595"/>
      <c r="J481" s="1053"/>
    </row>
    <row r="482" spans="1:10" s="15" customFormat="1" ht="15" x14ac:dyDescent="0.25">
      <c r="A482" s="176" t="s">
        <v>34</v>
      </c>
      <c r="B482" s="117" t="s">
        <v>26</v>
      </c>
      <c r="C482" s="25">
        <v>7</v>
      </c>
      <c r="D482" s="25">
        <v>1</v>
      </c>
      <c r="E482" s="26">
        <v>9994209900</v>
      </c>
      <c r="F482" s="27">
        <v>247</v>
      </c>
      <c r="G482" s="332">
        <v>223</v>
      </c>
      <c r="H482" s="75">
        <f>40-13</f>
        <v>27</v>
      </c>
      <c r="I482" s="595"/>
      <c r="J482" s="1053"/>
    </row>
    <row r="483" spans="1:10" s="15" customFormat="1" x14ac:dyDescent="0.2">
      <c r="A483" s="184" t="s">
        <v>147</v>
      </c>
      <c r="B483" s="178" t="s">
        <v>26</v>
      </c>
      <c r="C483" s="179">
        <v>7</v>
      </c>
      <c r="D483" s="179">
        <v>1</v>
      </c>
      <c r="E483" s="180">
        <v>9994209900</v>
      </c>
      <c r="F483" s="181">
        <v>247</v>
      </c>
      <c r="G483" s="182">
        <v>223</v>
      </c>
      <c r="H483" s="1326"/>
      <c r="I483" s="637"/>
      <c r="J483" s="1124"/>
    </row>
    <row r="484" spans="1:10" s="15" customFormat="1" ht="15" x14ac:dyDescent="0.25">
      <c r="A484" s="176" t="s">
        <v>36</v>
      </c>
      <c r="B484" s="117" t="s">
        <v>26</v>
      </c>
      <c r="C484" s="25">
        <v>7</v>
      </c>
      <c r="D484" s="25">
        <v>1</v>
      </c>
      <c r="E484" s="26">
        <v>9994209900</v>
      </c>
      <c r="F484" s="27">
        <v>244</v>
      </c>
      <c r="G484" s="332">
        <v>225</v>
      </c>
      <c r="H484" s="75"/>
      <c r="I484" s="595"/>
      <c r="J484" s="1053"/>
    </row>
    <row r="485" spans="1:10" s="15" customFormat="1" ht="15" x14ac:dyDescent="0.25">
      <c r="A485" s="176" t="s">
        <v>45</v>
      </c>
      <c r="B485" s="117" t="s">
        <v>26</v>
      </c>
      <c r="C485" s="25">
        <v>7</v>
      </c>
      <c r="D485" s="25">
        <v>1</v>
      </c>
      <c r="E485" s="26">
        <v>9994209900</v>
      </c>
      <c r="F485" s="27">
        <v>244</v>
      </c>
      <c r="G485" s="332">
        <v>226</v>
      </c>
      <c r="H485" s="75">
        <f>23+2.45+6</f>
        <v>31.45</v>
      </c>
      <c r="I485" s="595"/>
      <c r="J485" s="1053"/>
    </row>
    <row r="486" spans="1:10" s="15" customFormat="1" ht="15" x14ac:dyDescent="0.25">
      <c r="A486" s="176" t="s">
        <v>273</v>
      </c>
      <c r="B486" s="117" t="s">
        <v>26</v>
      </c>
      <c r="C486" s="25">
        <v>7</v>
      </c>
      <c r="D486" s="25">
        <v>1</v>
      </c>
      <c r="E486" s="26">
        <v>9994209900</v>
      </c>
      <c r="F486" s="27">
        <v>244</v>
      </c>
      <c r="G486" s="332">
        <v>226</v>
      </c>
      <c r="H486" s="75">
        <v>50</v>
      </c>
      <c r="I486" s="595"/>
      <c r="J486" s="1053"/>
    </row>
    <row r="487" spans="1:10" s="15" customFormat="1" ht="15" x14ac:dyDescent="0.25">
      <c r="A487" s="177" t="s">
        <v>73</v>
      </c>
      <c r="B487" s="117" t="s">
        <v>26</v>
      </c>
      <c r="C487" s="25">
        <v>7</v>
      </c>
      <c r="D487" s="25">
        <v>1</v>
      </c>
      <c r="E487" s="26">
        <v>9994209900</v>
      </c>
      <c r="F487" s="27">
        <v>851</v>
      </c>
      <c r="G487" s="332">
        <v>291</v>
      </c>
      <c r="H487" s="75">
        <v>1.419</v>
      </c>
      <c r="I487" s="595"/>
      <c r="J487" s="1053"/>
    </row>
    <row r="488" spans="1:10" s="15" customFormat="1" ht="15" x14ac:dyDescent="0.25">
      <c r="A488" s="177" t="s">
        <v>74</v>
      </c>
      <c r="B488" s="117" t="s">
        <v>26</v>
      </c>
      <c r="C488" s="25">
        <v>7</v>
      </c>
      <c r="D488" s="25">
        <v>1</v>
      </c>
      <c r="E488" s="26">
        <v>9994209900</v>
      </c>
      <c r="F488" s="27">
        <v>244</v>
      </c>
      <c r="G488" s="332">
        <v>342</v>
      </c>
      <c r="H488" s="75">
        <f>429-36-35</f>
        <v>358</v>
      </c>
      <c r="I488" s="595"/>
      <c r="J488" s="1053"/>
    </row>
    <row r="489" spans="1:10" s="15" customFormat="1" ht="15" x14ac:dyDescent="0.25">
      <c r="A489" s="177" t="s">
        <v>46</v>
      </c>
      <c r="B489" s="117" t="s">
        <v>26</v>
      </c>
      <c r="C489" s="25">
        <v>7</v>
      </c>
      <c r="D489" s="25">
        <v>1</v>
      </c>
      <c r="E489" s="26">
        <v>9994209900</v>
      </c>
      <c r="F489" s="27">
        <v>244</v>
      </c>
      <c r="G489" s="332">
        <v>310</v>
      </c>
      <c r="H489" s="75"/>
      <c r="I489" s="595"/>
      <c r="J489" s="1053"/>
    </row>
    <row r="490" spans="1:10" s="15" customFormat="1" ht="15" x14ac:dyDescent="0.25">
      <c r="A490" s="177" t="s">
        <v>144</v>
      </c>
      <c r="B490" s="117" t="s">
        <v>26</v>
      </c>
      <c r="C490" s="25">
        <v>7</v>
      </c>
      <c r="D490" s="25">
        <v>1</v>
      </c>
      <c r="E490" s="26">
        <v>9994209900</v>
      </c>
      <c r="F490" s="27">
        <v>244</v>
      </c>
      <c r="G490" s="332">
        <v>343</v>
      </c>
      <c r="H490" s="75">
        <v>112</v>
      </c>
      <c r="I490" s="595"/>
      <c r="J490" s="1053"/>
    </row>
    <row r="491" spans="1:10" s="183" customFormat="1" ht="11.25" x14ac:dyDescent="0.2">
      <c r="A491" s="184" t="s">
        <v>147</v>
      </c>
      <c r="B491" s="178" t="s">
        <v>26</v>
      </c>
      <c r="C491" s="179">
        <v>7</v>
      </c>
      <c r="D491" s="179">
        <v>1</v>
      </c>
      <c r="E491" s="180">
        <v>9994209900</v>
      </c>
      <c r="F491" s="181">
        <v>244</v>
      </c>
      <c r="G491" s="182">
        <v>343</v>
      </c>
      <c r="H491" s="1326"/>
      <c r="I491" s="637"/>
      <c r="J491" s="1124"/>
    </row>
    <row r="492" spans="1:10" s="15" customFormat="1" ht="15" x14ac:dyDescent="0.25">
      <c r="A492" s="177" t="s">
        <v>145</v>
      </c>
      <c r="B492" s="117" t="s">
        <v>26</v>
      </c>
      <c r="C492" s="25">
        <v>7</v>
      </c>
      <c r="D492" s="25">
        <v>1</v>
      </c>
      <c r="E492" s="26">
        <v>9994209900</v>
      </c>
      <c r="F492" s="27">
        <v>244</v>
      </c>
      <c r="G492" s="332">
        <v>343</v>
      </c>
      <c r="H492" s="75">
        <v>12</v>
      </c>
      <c r="I492" s="595"/>
      <c r="J492" s="1053"/>
    </row>
    <row r="493" spans="1:10" s="15" customFormat="1" ht="15.75" thickBot="1" x14ac:dyDescent="0.3">
      <c r="A493" s="169" t="s">
        <v>149</v>
      </c>
      <c r="B493" s="171" t="s">
        <v>26</v>
      </c>
      <c r="C493" s="143">
        <v>7</v>
      </c>
      <c r="D493" s="143">
        <v>1</v>
      </c>
      <c r="E493" s="161">
        <v>9994209900</v>
      </c>
      <c r="F493" s="145">
        <v>244</v>
      </c>
      <c r="G493" s="172">
        <v>346</v>
      </c>
      <c r="H493" s="1264"/>
      <c r="I493" s="602"/>
      <c r="J493" s="1060"/>
    </row>
    <row r="494" spans="1:10" s="15" customFormat="1" ht="15" thickBot="1" x14ac:dyDescent="0.25">
      <c r="A494" s="217" t="s">
        <v>502</v>
      </c>
      <c r="B494" s="218" t="s">
        <v>26</v>
      </c>
      <c r="C494" s="219"/>
      <c r="D494" s="219"/>
      <c r="E494" s="71"/>
      <c r="F494" s="220"/>
      <c r="G494" s="220"/>
      <c r="H494" s="1265">
        <f>SUM(H496:H510)</f>
        <v>5032.8499999999995</v>
      </c>
      <c r="I494" s="603">
        <f t="shared" ref="I494:J494" si="94">SUM(I496:I510)</f>
        <v>3435.9049999999997</v>
      </c>
      <c r="J494" s="1061">
        <f t="shared" si="94"/>
        <v>3435.9049999999997</v>
      </c>
    </row>
    <row r="495" spans="1:10" s="15" customFormat="1" ht="15" x14ac:dyDescent="0.25">
      <c r="A495" s="173" t="s">
        <v>29</v>
      </c>
      <c r="B495" s="174" t="s">
        <v>26</v>
      </c>
      <c r="C495" s="98">
        <v>7</v>
      </c>
      <c r="D495" s="98">
        <v>1</v>
      </c>
      <c r="E495" s="103">
        <v>9994209900</v>
      </c>
      <c r="F495" s="99">
        <v>0</v>
      </c>
      <c r="G495" s="175">
        <v>210</v>
      </c>
      <c r="H495" s="1324">
        <f>H496+H497</f>
        <v>3435.9049999999997</v>
      </c>
      <c r="I495" s="635">
        <f t="shared" ref="I495:J495" si="95">I496+I497</f>
        <v>3435.9049999999997</v>
      </c>
      <c r="J495" s="1122">
        <f t="shared" si="95"/>
        <v>3435.9049999999997</v>
      </c>
    </row>
    <row r="496" spans="1:10" s="48" customFormat="1" ht="15" x14ac:dyDescent="0.25">
      <c r="A496" s="109" t="s">
        <v>30</v>
      </c>
      <c r="B496" s="54" t="s">
        <v>26</v>
      </c>
      <c r="C496" s="30">
        <v>7</v>
      </c>
      <c r="D496" s="30">
        <v>1</v>
      </c>
      <c r="E496" s="31">
        <v>9994209900</v>
      </c>
      <c r="F496" s="32">
        <v>111</v>
      </c>
      <c r="G496" s="68">
        <v>211</v>
      </c>
      <c r="H496" s="1325">
        <v>2638.944</v>
      </c>
      <c r="I496" s="636">
        <v>2638.944</v>
      </c>
      <c r="J496" s="1123">
        <v>2638.944</v>
      </c>
    </row>
    <row r="497" spans="1:10" s="48" customFormat="1" ht="15" x14ac:dyDescent="0.25">
      <c r="A497" s="109" t="s">
        <v>59</v>
      </c>
      <c r="B497" s="54" t="s">
        <v>26</v>
      </c>
      <c r="C497" s="30">
        <v>7</v>
      </c>
      <c r="D497" s="30">
        <v>1</v>
      </c>
      <c r="E497" s="31">
        <v>9994209900</v>
      </c>
      <c r="F497" s="32">
        <v>119</v>
      </c>
      <c r="G497" s="68">
        <v>213</v>
      </c>
      <c r="H497" s="1325">
        <v>796.96100000000001</v>
      </c>
      <c r="I497" s="636">
        <v>796.96100000000001</v>
      </c>
      <c r="J497" s="1123">
        <v>796.96100000000001</v>
      </c>
    </row>
    <row r="498" spans="1:10" s="15" customFormat="1" ht="15" x14ac:dyDescent="0.25">
      <c r="A498" s="176" t="s">
        <v>33</v>
      </c>
      <c r="B498" s="117" t="s">
        <v>26</v>
      </c>
      <c r="C498" s="25">
        <v>7</v>
      </c>
      <c r="D498" s="25">
        <v>1</v>
      </c>
      <c r="E498" s="26">
        <v>9994209900</v>
      </c>
      <c r="F498" s="27">
        <v>244</v>
      </c>
      <c r="G498" s="332">
        <v>221</v>
      </c>
      <c r="H498" s="75"/>
      <c r="I498" s="595"/>
      <c r="J498" s="1053"/>
    </row>
    <row r="499" spans="1:10" s="15" customFormat="1" ht="15" x14ac:dyDescent="0.25">
      <c r="A499" s="176" t="s">
        <v>34</v>
      </c>
      <c r="B499" s="117" t="s">
        <v>26</v>
      </c>
      <c r="C499" s="25">
        <v>7</v>
      </c>
      <c r="D499" s="25">
        <v>1</v>
      </c>
      <c r="E499" s="26">
        <v>9994209900</v>
      </c>
      <c r="F499" s="27">
        <v>247</v>
      </c>
      <c r="G499" s="332">
        <v>223</v>
      </c>
      <c r="H499" s="75">
        <f>180-60</f>
        <v>120</v>
      </c>
      <c r="I499" s="595"/>
      <c r="J499" s="1053"/>
    </row>
    <row r="500" spans="1:10" s="15" customFormat="1" ht="15" x14ac:dyDescent="0.25">
      <c r="A500" s="176" t="s">
        <v>36</v>
      </c>
      <c r="B500" s="117" t="s">
        <v>26</v>
      </c>
      <c r="C500" s="25">
        <v>7</v>
      </c>
      <c r="D500" s="25">
        <v>1</v>
      </c>
      <c r="E500" s="26">
        <v>9994209900</v>
      </c>
      <c r="F500" s="27">
        <v>244</v>
      </c>
      <c r="G500" s="332">
        <v>225</v>
      </c>
      <c r="H500" s="75"/>
      <c r="I500" s="595"/>
      <c r="J500" s="1053"/>
    </row>
    <row r="501" spans="1:10" s="15" customFormat="1" ht="15" x14ac:dyDescent="0.25">
      <c r="A501" s="176" t="s">
        <v>45</v>
      </c>
      <c r="B501" s="117" t="s">
        <v>26</v>
      </c>
      <c r="C501" s="25">
        <v>7</v>
      </c>
      <c r="D501" s="25">
        <v>1</v>
      </c>
      <c r="E501" s="26">
        <v>9994209900</v>
      </c>
      <c r="F501" s="27">
        <v>244</v>
      </c>
      <c r="G501" s="332">
        <v>226</v>
      </c>
      <c r="H501" s="75">
        <f>23+6+6+6.91</f>
        <v>41.91</v>
      </c>
      <c r="I501" s="595"/>
      <c r="J501" s="1053"/>
    </row>
    <row r="502" spans="1:10" s="15" customFormat="1" ht="15" x14ac:dyDescent="0.25">
      <c r="A502" s="176" t="s">
        <v>272</v>
      </c>
      <c r="B502" s="117" t="s">
        <v>26</v>
      </c>
      <c r="C502" s="25">
        <v>7</v>
      </c>
      <c r="D502" s="25">
        <v>1</v>
      </c>
      <c r="E502" s="26">
        <v>9994209900</v>
      </c>
      <c r="F502" s="27">
        <v>244</v>
      </c>
      <c r="G502" s="332">
        <v>226</v>
      </c>
      <c r="H502" s="75"/>
      <c r="I502" s="595"/>
      <c r="J502" s="1053"/>
    </row>
    <row r="503" spans="1:10" s="15" customFormat="1" ht="15" x14ac:dyDescent="0.25">
      <c r="A503" s="177" t="s">
        <v>73</v>
      </c>
      <c r="B503" s="117" t="s">
        <v>26</v>
      </c>
      <c r="C503" s="25">
        <v>7</v>
      </c>
      <c r="D503" s="25">
        <v>1</v>
      </c>
      <c r="E503" s="26">
        <v>9994209900</v>
      </c>
      <c r="F503" s="27">
        <v>851</v>
      </c>
      <c r="G503" s="332">
        <v>291</v>
      </c>
      <c r="H503" s="75">
        <v>7.0350000000000001</v>
      </c>
      <c r="I503" s="595"/>
      <c r="J503" s="1053"/>
    </row>
    <row r="504" spans="1:10" s="15" customFormat="1" ht="15" x14ac:dyDescent="0.25">
      <c r="A504" s="177" t="s">
        <v>46</v>
      </c>
      <c r="B504" s="117" t="s">
        <v>26</v>
      </c>
      <c r="C504" s="25">
        <v>7</v>
      </c>
      <c r="D504" s="25">
        <v>1</v>
      </c>
      <c r="E504" s="26">
        <v>9994209900</v>
      </c>
      <c r="F504" s="27">
        <v>244</v>
      </c>
      <c r="G504" s="332">
        <v>310</v>
      </c>
      <c r="H504" s="75">
        <f>110-30</f>
        <v>80</v>
      </c>
      <c r="I504" s="595"/>
      <c r="J504" s="1053"/>
    </row>
    <row r="505" spans="1:10" s="15" customFormat="1" ht="15" x14ac:dyDescent="0.25">
      <c r="A505" s="177" t="s">
        <v>74</v>
      </c>
      <c r="B505" s="117" t="s">
        <v>26</v>
      </c>
      <c r="C505" s="25">
        <v>7</v>
      </c>
      <c r="D505" s="25">
        <v>1</v>
      </c>
      <c r="E505" s="26">
        <v>9994209900</v>
      </c>
      <c r="F505" s="27">
        <v>244</v>
      </c>
      <c r="G505" s="332">
        <v>342</v>
      </c>
      <c r="H505" s="75">
        <f>1243-103-104</f>
        <v>1036</v>
      </c>
      <c r="I505" s="595"/>
      <c r="J505" s="1053"/>
    </row>
    <row r="506" spans="1:10" s="183" customFormat="1" ht="15" x14ac:dyDescent="0.25">
      <c r="A506" s="177" t="s">
        <v>144</v>
      </c>
      <c r="B506" s="117" t="s">
        <v>26</v>
      </c>
      <c r="C506" s="25">
        <v>7</v>
      </c>
      <c r="D506" s="25">
        <v>1</v>
      </c>
      <c r="E506" s="26">
        <v>9994209900</v>
      </c>
      <c r="F506" s="27">
        <v>244</v>
      </c>
      <c r="G506" s="332">
        <v>343</v>
      </c>
      <c r="H506" s="75">
        <v>280</v>
      </c>
      <c r="I506" s="595"/>
      <c r="J506" s="1053"/>
    </row>
    <row r="507" spans="1:10" s="183" customFormat="1" ht="11.25" x14ac:dyDescent="0.2">
      <c r="A507" s="184" t="s">
        <v>147</v>
      </c>
      <c r="B507" s="178" t="s">
        <v>26</v>
      </c>
      <c r="C507" s="179">
        <v>7</v>
      </c>
      <c r="D507" s="179">
        <v>1</v>
      </c>
      <c r="E507" s="180">
        <v>9994209900</v>
      </c>
      <c r="F507" s="181">
        <v>244</v>
      </c>
      <c r="G507" s="182">
        <v>343</v>
      </c>
      <c r="H507" s="1326"/>
      <c r="I507" s="637"/>
      <c r="J507" s="1124"/>
    </row>
    <row r="508" spans="1:10" s="15" customFormat="1" ht="15" x14ac:dyDescent="0.25">
      <c r="A508" s="177" t="s">
        <v>145</v>
      </c>
      <c r="B508" s="117" t="s">
        <v>26</v>
      </c>
      <c r="C508" s="25">
        <v>7</v>
      </c>
      <c r="D508" s="25">
        <v>1</v>
      </c>
      <c r="E508" s="26">
        <v>9994209900</v>
      </c>
      <c r="F508" s="27">
        <v>244</v>
      </c>
      <c r="G508" s="332">
        <v>343</v>
      </c>
      <c r="H508" s="75">
        <v>32</v>
      </c>
      <c r="I508" s="595"/>
      <c r="J508" s="1053"/>
    </row>
    <row r="509" spans="1:10" s="15" customFormat="1" ht="15" x14ac:dyDescent="0.25">
      <c r="A509" s="167" t="s">
        <v>404</v>
      </c>
      <c r="B509" s="117" t="s">
        <v>26</v>
      </c>
      <c r="C509" s="25">
        <v>7</v>
      </c>
      <c r="D509" s="25">
        <v>1</v>
      </c>
      <c r="E509" s="26">
        <v>9994209900</v>
      </c>
      <c r="F509" s="27">
        <v>244</v>
      </c>
      <c r="G509" s="332">
        <v>345</v>
      </c>
      <c r="H509" s="75"/>
      <c r="I509" s="595"/>
      <c r="J509" s="1053"/>
    </row>
    <row r="510" spans="1:10" s="15" customFormat="1" ht="15.75" thickBot="1" x14ac:dyDescent="0.3">
      <c r="A510" s="530" t="s">
        <v>149</v>
      </c>
      <c r="B510" s="852" t="s">
        <v>26</v>
      </c>
      <c r="C510" s="531">
        <v>7</v>
      </c>
      <c r="D510" s="531">
        <v>1</v>
      </c>
      <c r="E510" s="532">
        <v>9994209900</v>
      </c>
      <c r="F510" s="533">
        <v>244</v>
      </c>
      <c r="G510" s="853">
        <v>346</v>
      </c>
      <c r="H510" s="1323"/>
      <c r="I510" s="849"/>
      <c r="J510" s="1121"/>
    </row>
    <row r="511" spans="1:10" s="15" customFormat="1" ht="15" thickBot="1" x14ac:dyDescent="0.25">
      <c r="A511" s="217" t="s">
        <v>320</v>
      </c>
      <c r="B511" s="218" t="s">
        <v>26</v>
      </c>
      <c r="C511" s="219"/>
      <c r="D511" s="219"/>
      <c r="E511" s="71"/>
      <c r="F511" s="220"/>
      <c r="G511" s="220"/>
      <c r="H511" s="1265">
        <f>SUM(H513:H523)</f>
        <v>8409.3649999999998</v>
      </c>
      <c r="I511" s="603">
        <f t="shared" ref="I511:J511" si="96">SUM(I513:I523)</f>
        <v>5451.87</v>
      </c>
      <c r="J511" s="1061">
        <f t="shared" si="96"/>
        <v>5451.87</v>
      </c>
    </row>
    <row r="512" spans="1:10" s="15" customFormat="1" ht="15" x14ac:dyDescent="0.25">
      <c r="A512" s="173" t="s">
        <v>29</v>
      </c>
      <c r="B512" s="174" t="s">
        <v>26</v>
      </c>
      <c r="C512" s="98">
        <v>7</v>
      </c>
      <c r="D512" s="98">
        <v>1</v>
      </c>
      <c r="E512" s="103">
        <v>9994209900</v>
      </c>
      <c r="F512" s="99">
        <v>0</v>
      </c>
      <c r="G512" s="175">
        <v>210</v>
      </c>
      <c r="H512" s="1324">
        <f>H513+H514</f>
        <v>5451.87</v>
      </c>
      <c r="I512" s="635">
        <f t="shared" ref="I512:J512" si="97">I513+I514</f>
        <v>5451.87</v>
      </c>
      <c r="J512" s="1122">
        <f t="shared" si="97"/>
        <v>5451.87</v>
      </c>
    </row>
    <row r="513" spans="1:10" s="15" customFormat="1" ht="15" x14ac:dyDescent="0.25">
      <c r="A513" s="109" t="s">
        <v>30</v>
      </c>
      <c r="B513" s="54" t="s">
        <v>26</v>
      </c>
      <c r="C513" s="30">
        <v>7</v>
      </c>
      <c r="D513" s="30">
        <v>1</v>
      </c>
      <c r="E513" s="31">
        <v>9994209900</v>
      </c>
      <c r="F513" s="32">
        <v>111</v>
      </c>
      <c r="G513" s="68">
        <v>211</v>
      </c>
      <c r="H513" s="1325">
        <v>4187.3040000000001</v>
      </c>
      <c r="I513" s="636">
        <v>4187.3040000000001</v>
      </c>
      <c r="J513" s="1123">
        <v>4187.3040000000001</v>
      </c>
    </row>
    <row r="514" spans="1:10" s="15" customFormat="1" ht="15" x14ac:dyDescent="0.25">
      <c r="A514" s="109" t="s">
        <v>59</v>
      </c>
      <c r="B514" s="54" t="s">
        <v>26</v>
      </c>
      <c r="C514" s="30">
        <v>7</v>
      </c>
      <c r="D514" s="30">
        <v>1</v>
      </c>
      <c r="E514" s="31">
        <v>9994209900</v>
      </c>
      <c r="F514" s="32">
        <v>119</v>
      </c>
      <c r="G514" s="68">
        <v>213</v>
      </c>
      <c r="H514" s="1325">
        <v>1264.566</v>
      </c>
      <c r="I514" s="636">
        <v>1264.566</v>
      </c>
      <c r="J514" s="1123">
        <v>1264.566</v>
      </c>
    </row>
    <row r="515" spans="1:10" s="15" customFormat="1" ht="15" x14ac:dyDescent="0.25">
      <c r="A515" s="176" t="s">
        <v>33</v>
      </c>
      <c r="B515" s="117" t="s">
        <v>26</v>
      </c>
      <c r="C515" s="25">
        <v>7</v>
      </c>
      <c r="D515" s="25">
        <v>1</v>
      </c>
      <c r="E515" s="26">
        <v>9994209900</v>
      </c>
      <c r="F515" s="27">
        <v>244</v>
      </c>
      <c r="G515" s="332">
        <v>221</v>
      </c>
      <c r="H515" s="75"/>
      <c r="I515" s="595"/>
      <c r="J515" s="1053"/>
    </row>
    <row r="516" spans="1:10" s="15" customFormat="1" ht="15" x14ac:dyDescent="0.25">
      <c r="A516" s="176" t="s">
        <v>34</v>
      </c>
      <c r="B516" s="117" t="s">
        <v>26</v>
      </c>
      <c r="C516" s="25">
        <v>7</v>
      </c>
      <c r="D516" s="25">
        <v>1</v>
      </c>
      <c r="E516" s="26">
        <v>9994209900</v>
      </c>
      <c r="F516" s="27">
        <v>247</v>
      </c>
      <c r="G516" s="332">
        <v>223</v>
      </c>
      <c r="H516" s="75">
        <f>263-87</f>
        <v>176</v>
      </c>
      <c r="I516" s="595"/>
      <c r="J516" s="1053"/>
    </row>
    <row r="517" spans="1:10" s="15" customFormat="1" ht="15" x14ac:dyDescent="0.25">
      <c r="A517" s="176" t="s">
        <v>36</v>
      </c>
      <c r="B517" s="117" t="s">
        <v>26</v>
      </c>
      <c r="C517" s="25">
        <v>7</v>
      </c>
      <c r="D517" s="25">
        <v>1</v>
      </c>
      <c r="E517" s="26">
        <v>9994209900</v>
      </c>
      <c r="F517" s="27">
        <v>244</v>
      </c>
      <c r="G517" s="332">
        <v>225</v>
      </c>
      <c r="H517" s="75"/>
      <c r="I517" s="595"/>
      <c r="J517" s="1053"/>
    </row>
    <row r="518" spans="1:10" s="15" customFormat="1" ht="15" x14ac:dyDescent="0.25">
      <c r="A518" s="176" t="s">
        <v>45</v>
      </c>
      <c r="B518" s="117" t="s">
        <v>26</v>
      </c>
      <c r="C518" s="25">
        <v>7</v>
      </c>
      <c r="D518" s="25">
        <v>1</v>
      </c>
      <c r="E518" s="26">
        <v>9994209900</v>
      </c>
      <c r="F518" s="27">
        <v>244</v>
      </c>
      <c r="G518" s="332">
        <v>226</v>
      </c>
      <c r="H518" s="75">
        <f>23+2.45+6</f>
        <v>31.45</v>
      </c>
      <c r="I518" s="595"/>
      <c r="J518" s="1053"/>
    </row>
    <row r="519" spans="1:10" s="15" customFormat="1" ht="15" x14ac:dyDescent="0.25">
      <c r="A519" s="177" t="s">
        <v>73</v>
      </c>
      <c r="B519" s="117" t="s">
        <v>26</v>
      </c>
      <c r="C519" s="25">
        <v>7</v>
      </c>
      <c r="D519" s="25">
        <v>1</v>
      </c>
      <c r="E519" s="26">
        <v>9994209900</v>
      </c>
      <c r="F519" s="27">
        <v>851</v>
      </c>
      <c r="G519" s="332">
        <v>291</v>
      </c>
      <c r="H519" s="75">
        <f>175.045-100</f>
        <v>75.044999999999987</v>
      </c>
      <c r="I519" s="595"/>
      <c r="J519" s="1053"/>
    </row>
    <row r="520" spans="1:10" s="15" customFormat="1" ht="15" x14ac:dyDescent="0.25">
      <c r="A520" s="177" t="s">
        <v>46</v>
      </c>
      <c r="B520" s="117" t="s">
        <v>26</v>
      </c>
      <c r="C520" s="25">
        <v>7</v>
      </c>
      <c r="D520" s="25">
        <v>1</v>
      </c>
      <c r="E520" s="26">
        <v>9994209900</v>
      </c>
      <c r="F520" s="27">
        <v>244</v>
      </c>
      <c r="G520" s="332">
        <v>310</v>
      </c>
      <c r="H520" s="75">
        <f>500-300</f>
        <v>200</v>
      </c>
      <c r="I520" s="595"/>
      <c r="J520" s="1053"/>
    </row>
    <row r="521" spans="1:10" s="15" customFormat="1" ht="15" x14ac:dyDescent="0.25">
      <c r="A521" s="177" t="s">
        <v>74</v>
      </c>
      <c r="B521" s="117" t="s">
        <v>26</v>
      </c>
      <c r="C521" s="25">
        <v>7</v>
      </c>
      <c r="D521" s="25">
        <v>1</v>
      </c>
      <c r="E521" s="26">
        <v>9994209900</v>
      </c>
      <c r="F521" s="27">
        <v>244</v>
      </c>
      <c r="G521" s="332">
        <v>342</v>
      </c>
      <c r="H521" s="75">
        <f>1890-157-158</f>
        <v>1575</v>
      </c>
      <c r="I521" s="595"/>
      <c r="J521" s="1053"/>
    </row>
    <row r="522" spans="1:10" s="15" customFormat="1" ht="15" x14ac:dyDescent="0.25">
      <c r="A522" s="177" t="s">
        <v>522</v>
      </c>
      <c r="B522" s="117" t="s">
        <v>26</v>
      </c>
      <c r="C522" s="25">
        <v>7</v>
      </c>
      <c r="D522" s="25">
        <v>1</v>
      </c>
      <c r="E522" s="26">
        <v>9994209900</v>
      </c>
      <c r="F522" s="27">
        <v>244</v>
      </c>
      <c r="G522" s="332">
        <v>343</v>
      </c>
      <c r="H522" s="75">
        <f>1800-900</f>
        <v>900</v>
      </c>
      <c r="I522" s="595"/>
      <c r="J522" s="1053"/>
    </row>
    <row r="523" spans="1:10" s="15" customFormat="1" ht="15.75" thickBot="1" x14ac:dyDescent="0.3">
      <c r="A523" s="169" t="s">
        <v>149</v>
      </c>
      <c r="B523" s="171" t="s">
        <v>26</v>
      </c>
      <c r="C523" s="143">
        <v>7</v>
      </c>
      <c r="D523" s="143">
        <v>1</v>
      </c>
      <c r="E523" s="161">
        <v>9994209900</v>
      </c>
      <c r="F523" s="145">
        <v>244</v>
      </c>
      <c r="G523" s="172">
        <v>346</v>
      </c>
      <c r="H523" s="1264"/>
      <c r="I523" s="602"/>
      <c r="J523" s="1060"/>
    </row>
    <row r="524" spans="1:10" s="15" customFormat="1" ht="24" customHeight="1" thickBot="1" x14ac:dyDescent="0.25">
      <c r="A524" s="384" t="s">
        <v>75</v>
      </c>
      <c r="B524" s="104" t="s">
        <v>56</v>
      </c>
      <c r="C524" s="105"/>
      <c r="D524" s="105"/>
      <c r="E524" s="106"/>
      <c r="F524" s="107"/>
      <c r="G524" s="107"/>
      <c r="H524" s="1255">
        <f>H525+H541+H554+H573+H592+H613+H634+H651+H669+H688+H705+H723+H744+H759+H774</f>
        <v>28330.674300000002</v>
      </c>
      <c r="I524" s="592">
        <f t="shared" ref="I524:J524" si="98">I525+I541+I554+I573+I592+I613+I634+I651+I669+I688+I705+I723+I744+I759+I774</f>
        <v>14944.433999999997</v>
      </c>
      <c r="J524" s="1050">
        <f t="shared" si="98"/>
        <v>14944.433999999997</v>
      </c>
    </row>
    <row r="525" spans="1:10" s="15" customFormat="1" ht="15" thickBot="1" x14ac:dyDescent="0.25">
      <c r="A525" s="213" t="s">
        <v>174</v>
      </c>
      <c r="B525" s="214" t="s">
        <v>26</v>
      </c>
      <c r="C525" s="215"/>
      <c r="D525" s="215"/>
      <c r="E525" s="338"/>
      <c r="F525" s="216"/>
      <c r="G525" s="216"/>
      <c r="H525" s="1256">
        <f>SUM(H527:H540)</f>
        <v>1550.0130000000001</v>
      </c>
      <c r="I525" s="593">
        <f t="shared" ref="I525:J525" si="99">SUM(I527:I540)</f>
        <v>876.50600000000009</v>
      </c>
      <c r="J525" s="1051">
        <f t="shared" si="99"/>
        <v>876.50600000000009</v>
      </c>
    </row>
    <row r="526" spans="1:10" s="15" customFormat="1" ht="15" x14ac:dyDescent="0.25">
      <c r="A526" s="173" t="s">
        <v>29</v>
      </c>
      <c r="B526" s="174" t="s">
        <v>26</v>
      </c>
      <c r="C526" s="98">
        <v>7</v>
      </c>
      <c r="D526" s="98">
        <v>2</v>
      </c>
      <c r="E526" s="103">
        <v>9994219900</v>
      </c>
      <c r="F526" s="99">
        <v>0</v>
      </c>
      <c r="G526" s="175">
        <v>210</v>
      </c>
      <c r="H526" s="1324">
        <f>H527+H528</f>
        <v>876.50600000000009</v>
      </c>
      <c r="I526" s="635">
        <f t="shared" ref="I526:J526" si="100">I527+I528</f>
        <v>876.50600000000009</v>
      </c>
      <c r="J526" s="1122">
        <f t="shared" si="100"/>
        <v>876.50600000000009</v>
      </c>
    </row>
    <row r="527" spans="1:10" s="15" customFormat="1" ht="15" x14ac:dyDescent="0.25">
      <c r="A527" s="109" t="s">
        <v>30</v>
      </c>
      <c r="B527" s="54" t="s">
        <v>26</v>
      </c>
      <c r="C527" s="30">
        <v>7</v>
      </c>
      <c r="D527" s="30">
        <v>2</v>
      </c>
      <c r="E527" s="31">
        <v>9994219900</v>
      </c>
      <c r="F527" s="32">
        <v>111</v>
      </c>
      <c r="G527" s="68">
        <v>211</v>
      </c>
      <c r="H527" s="1325">
        <v>673.2</v>
      </c>
      <c r="I527" s="636">
        <v>673.2</v>
      </c>
      <c r="J527" s="1123">
        <v>673.2</v>
      </c>
    </row>
    <row r="528" spans="1:10" s="15" customFormat="1" ht="15" x14ac:dyDescent="0.25">
      <c r="A528" s="109" t="s">
        <v>59</v>
      </c>
      <c r="B528" s="54" t="s">
        <v>26</v>
      </c>
      <c r="C528" s="30">
        <v>7</v>
      </c>
      <c r="D528" s="30">
        <v>2</v>
      </c>
      <c r="E528" s="31">
        <v>9994219900</v>
      </c>
      <c r="F528" s="32">
        <v>119</v>
      </c>
      <c r="G528" s="68">
        <v>213</v>
      </c>
      <c r="H528" s="1325">
        <v>203.30600000000001</v>
      </c>
      <c r="I528" s="636">
        <v>203.30600000000001</v>
      </c>
      <c r="J528" s="1123">
        <v>203.30600000000001</v>
      </c>
    </row>
    <row r="529" spans="1:10" s="15" customFormat="1" ht="15" x14ac:dyDescent="0.25">
      <c r="A529" s="176" t="s">
        <v>34</v>
      </c>
      <c r="B529" s="117" t="s">
        <v>26</v>
      </c>
      <c r="C529" s="25">
        <v>7</v>
      </c>
      <c r="D529" s="25">
        <v>2</v>
      </c>
      <c r="E529" s="26">
        <v>9994219900</v>
      </c>
      <c r="F529" s="27">
        <v>247</v>
      </c>
      <c r="G529" s="332">
        <v>223</v>
      </c>
      <c r="H529" s="75">
        <f>1250-417-333</f>
        <v>500</v>
      </c>
      <c r="I529" s="595"/>
      <c r="J529" s="1053"/>
    </row>
    <row r="530" spans="1:10" s="15" customFormat="1" ht="15" x14ac:dyDescent="0.25">
      <c r="A530" s="176" t="s">
        <v>36</v>
      </c>
      <c r="B530" s="117" t="s">
        <v>26</v>
      </c>
      <c r="C530" s="25">
        <v>7</v>
      </c>
      <c r="D530" s="25">
        <v>2</v>
      </c>
      <c r="E530" s="26">
        <v>9994219900</v>
      </c>
      <c r="F530" s="27">
        <v>244</v>
      </c>
      <c r="G530" s="332">
        <v>225</v>
      </c>
      <c r="H530" s="75"/>
      <c r="I530" s="595"/>
      <c r="J530" s="1053"/>
    </row>
    <row r="531" spans="1:10" s="15" customFormat="1" ht="15" x14ac:dyDescent="0.25">
      <c r="A531" s="176" t="s">
        <v>45</v>
      </c>
      <c r="B531" s="117" t="s">
        <v>26</v>
      </c>
      <c r="C531" s="25">
        <v>7</v>
      </c>
      <c r="D531" s="25">
        <v>2</v>
      </c>
      <c r="E531" s="26">
        <v>9994219900</v>
      </c>
      <c r="F531" s="27">
        <v>244</v>
      </c>
      <c r="G531" s="332">
        <v>226</v>
      </c>
      <c r="H531" s="75">
        <f>23+15.163+3.5+11+10.58+6</f>
        <v>69.242999999999995</v>
      </c>
      <c r="I531" s="595"/>
      <c r="J531" s="1053"/>
    </row>
    <row r="532" spans="1:10" s="15" customFormat="1" ht="15" x14ac:dyDescent="0.25">
      <c r="A532" s="176" t="s">
        <v>272</v>
      </c>
      <c r="B532" s="117" t="s">
        <v>26</v>
      </c>
      <c r="C532" s="25">
        <v>7</v>
      </c>
      <c r="D532" s="25">
        <v>2</v>
      </c>
      <c r="E532" s="26">
        <v>9994219900</v>
      </c>
      <c r="F532" s="27">
        <v>244</v>
      </c>
      <c r="G532" s="332">
        <v>226</v>
      </c>
      <c r="H532" s="75"/>
      <c r="I532" s="595"/>
      <c r="J532" s="1053"/>
    </row>
    <row r="533" spans="1:10" s="15" customFormat="1" ht="15" x14ac:dyDescent="0.25">
      <c r="A533" s="176" t="s">
        <v>273</v>
      </c>
      <c r="B533" s="117" t="s">
        <v>26</v>
      </c>
      <c r="C533" s="25">
        <v>7</v>
      </c>
      <c r="D533" s="25">
        <v>2</v>
      </c>
      <c r="E533" s="26">
        <v>9994219900</v>
      </c>
      <c r="F533" s="27">
        <v>244</v>
      </c>
      <c r="G533" s="332">
        <v>226</v>
      </c>
      <c r="H533" s="75"/>
      <c r="I533" s="595"/>
      <c r="J533" s="1053"/>
    </row>
    <row r="534" spans="1:10" s="15" customFormat="1" ht="15" x14ac:dyDescent="0.25">
      <c r="A534" s="177" t="s">
        <v>255</v>
      </c>
      <c r="B534" s="117" t="s">
        <v>26</v>
      </c>
      <c r="C534" s="25">
        <v>7</v>
      </c>
      <c r="D534" s="25">
        <v>2</v>
      </c>
      <c r="E534" s="26">
        <v>9994219900</v>
      </c>
      <c r="F534" s="27">
        <v>321</v>
      </c>
      <c r="G534" s="332">
        <v>262</v>
      </c>
      <c r="H534" s="75">
        <v>25</v>
      </c>
      <c r="I534" s="595"/>
      <c r="J534" s="1053"/>
    </row>
    <row r="535" spans="1:10" s="15" customFormat="1" ht="15" x14ac:dyDescent="0.25">
      <c r="A535" s="177" t="s">
        <v>73</v>
      </c>
      <c r="B535" s="117" t="s">
        <v>26</v>
      </c>
      <c r="C535" s="25">
        <v>7</v>
      </c>
      <c r="D535" s="25">
        <v>2</v>
      </c>
      <c r="E535" s="26">
        <v>9994219900</v>
      </c>
      <c r="F535" s="27">
        <v>851</v>
      </c>
      <c r="G535" s="332">
        <v>291</v>
      </c>
      <c r="H535" s="75">
        <v>10.478</v>
      </c>
      <c r="I535" s="595"/>
      <c r="J535" s="1053"/>
    </row>
    <row r="536" spans="1:10" s="15" customFormat="1" ht="15" x14ac:dyDescent="0.25">
      <c r="A536" s="231" t="s">
        <v>523</v>
      </c>
      <c r="B536" s="186" t="s">
        <v>26</v>
      </c>
      <c r="C536" s="25">
        <v>7</v>
      </c>
      <c r="D536" s="25">
        <v>2</v>
      </c>
      <c r="E536" s="1226" t="s">
        <v>358</v>
      </c>
      <c r="F536" s="27">
        <v>244</v>
      </c>
      <c r="G536" s="1024">
        <v>342</v>
      </c>
      <c r="H536" s="75">
        <v>18.786000000000001</v>
      </c>
      <c r="I536" s="950"/>
      <c r="J536" s="1126"/>
    </row>
    <row r="537" spans="1:10" s="15" customFormat="1" ht="15" x14ac:dyDescent="0.25">
      <c r="A537" s="177" t="s">
        <v>38</v>
      </c>
      <c r="B537" s="117" t="s">
        <v>26</v>
      </c>
      <c r="C537" s="25">
        <v>7</v>
      </c>
      <c r="D537" s="25">
        <v>2</v>
      </c>
      <c r="E537" s="26">
        <v>9994219900</v>
      </c>
      <c r="F537" s="27">
        <v>244</v>
      </c>
      <c r="G537" s="332">
        <v>343</v>
      </c>
      <c r="H537" s="75">
        <v>50</v>
      </c>
      <c r="I537" s="950"/>
      <c r="J537" s="1126"/>
    </row>
    <row r="538" spans="1:10" s="15" customFormat="1" ht="15" x14ac:dyDescent="0.25">
      <c r="A538" s="177" t="s">
        <v>46</v>
      </c>
      <c r="B538" s="117" t="s">
        <v>26</v>
      </c>
      <c r="C538" s="25">
        <v>7</v>
      </c>
      <c r="D538" s="25">
        <v>2</v>
      </c>
      <c r="E538" s="26">
        <v>9994219900</v>
      </c>
      <c r="F538" s="27">
        <v>244</v>
      </c>
      <c r="G538" s="332">
        <v>310</v>
      </c>
      <c r="H538" s="75"/>
      <c r="I538" s="595"/>
      <c r="J538" s="1053"/>
    </row>
    <row r="539" spans="1:10" s="15" customFormat="1" ht="15" x14ac:dyDescent="0.25">
      <c r="A539" s="177" t="s">
        <v>188</v>
      </c>
      <c r="B539" s="117" t="s">
        <v>26</v>
      </c>
      <c r="C539" s="25">
        <v>7</v>
      </c>
      <c r="D539" s="25">
        <v>2</v>
      </c>
      <c r="E539" s="26">
        <v>9994219900</v>
      </c>
      <c r="F539" s="27">
        <v>244</v>
      </c>
      <c r="G539" s="332">
        <v>344</v>
      </c>
      <c r="H539" s="1259"/>
      <c r="I539" s="597"/>
      <c r="J539" s="1055"/>
    </row>
    <row r="540" spans="1:10" s="15" customFormat="1" ht="15.75" thickBot="1" x14ac:dyDescent="0.3">
      <c r="A540" s="167" t="s">
        <v>149</v>
      </c>
      <c r="B540" s="117" t="s">
        <v>26</v>
      </c>
      <c r="C540" s="25">
        <v>7</v>
      </c>
      <c r="D540" s="25">
        <v>2</v>
      </c>
      <c r="E540" s="26">
        <v>9994219900</v>
      </c>
      <c r="F540" s="27">
        <v>244</v>
      </c>
      <c r="G540" s="332">
        <v>346</v>
      </c>
      <c r="H540" s="75"/>
      <c r="I540" s="595"/>
      <c r="J540" s="1053"/>
    </row>
    <row r="541" spans="1:10" s="15" customFormat="1" ht="15" thickBot="1" x14ac:dyDescent="0.25">
      <c r="A541" s="465" t="s">
        <v>175</v>
      </c>
      <c r="B541" s="466" t="s">
        <v>26</v>
      </c>
      <c r="C541" s="467"/>
      <c r="D541" s="467"/>
      <c r="E541" s="515"/>
      <c r="F541" s="469"/>
      <c r="G541" s="469"/>
      <c r="H541" s="1327">
        <f>SUM(H543:H553)</f>
        <v>1995.9069999999999</v>
      </c>
      <c r="I541" s="638">
        <f t="shared" ref="I541:J541" si="101">SUM(I543:I553)</f>
        <v>1402.4099999999999</v>
      </c>
      <c r="J541" s="694">
        <f t="shared" si="101"/>
        <v>1402.4099999999999</v>
      </c>
    </row>
    <row r="542" spans="1:10" s="15" customFormat="1" ht="15" x14ac:dyDescent="0.25">
      <c r="A542" s="173" t="s">
        <v>29</v>
      </c>
      <c r="B542" s="174" t="s">
        <v>26</v>
      </c>
      <c r="C542" s="98">
        <v>7</v>
      </c>
      <c r="D542" s="98">
        <v>2</v>
      </c>
      <c r="E542" s="103">
        <v>9994219900</v>
      </c>
      <c r="F542" s="99">
        <v>0</v>
      </c>
      <c r="G542" s="175">
        <v>210</v>
      </c>
      <c r="H542" s="1324">
        <f>H543+H544</f>
        <v>1402.4099999999999</v>
      </c>
      <c r="I542" s="635">
        <f t="shared" ref="I542:J542" si="102">I543+I544</f>
        <v>1402.4099999999999</v>
      </c>
      <c r="J542" s="1122">
        <f t="shared" si="102"/>
        <v>1402.4099999999999</v>
      </c>
    </row>
    <row r="543" spans="1:10" s="15" customFormat="1" ht="15" x14ac:dyDescent="0.25">
      <c r="A543" s="109" t="s">
        <v>30</v>
      </c>
      <c r="B543" s="54" t="s">
        <v>26</v>
      </c>
      <c r="C543" s="30">
        <v>7</v>
      </c>
      <c r="D543" s="30">
        <v>2</v>
      </c>
      <c r="E543" s="31">
        <v>9994219900</v>
      </c>
      <c r="F543" s="32">
        <v>111</v>
      </c>
      <c r="G543" s="68">
        <v>211</v>
      </c>
      <c r="H543" s="1325">
        <v>1077.1199999999999</v>
      </c>
      <c r="I543" s="636">
        <v>1077.1199999999999</v>
      </c>
      <c r="J543" s="1123">
        <v>1077.1199999999999</v>
      </c>
    </row>
    <row r="544" spans="1:10" s="15" customFormat="1" ht="15" x14ac:dyDescent="0.25">
      <c r="A544" s="109" t="s">
        <v>59</v>
      </c>
      <c r="B544" s="54" t="s">
        <v>26</v>
      </c>
      <c r="C544" s="30">
        <v>7</v>
      </c>
      <c r="D544" s="30">
        <v>2</v>
      </c>
      <c r="E544" s="31">
        <v>9994219900</v>
      </c>
      <c r="F544" s="32">
        <v>119</v>
      </c>
      <c r="G544" s="68">
        <v>213</v>
      </c>
      <c r="H544" s="1325">
        <v>325.29000000000002</v>
      </c>
      <c r="I544" s="636">
        <v>325.29000000000002</v>
      </c>
      <c r="J544" s="1123">
        <v>325.29000000000002</v>
      </c>
    </row>
    <row r="545" spans="1:10" s="15" customFormat="1" ht="15" x14ac:dyDescent="0.25">
      <c r="A545" s="176" t="s">
        <v>34</v>
      </c>
      <c r="B545" s="117" t="s">
        <v>26</v>
      </c>
      <c r="C545" s="25">
        <v>7</v>
      </c>
      <c r="D545" s="25">
        <v>2</v>
      </c>
      <c r="E545" s="26">
        <v>9994219900</v>
      </c>
      <c r="F545" s="27">
        <v>247</v>
      </c>
      <c r="G545" s="332">
        <v>223</v>
      </c>
      <c r="H545" s="75">
        <f>1120-373-247</f>
        <v>500</v>
      </c>
      <c r="I545" s="595"/>
      <c r="J545" s="1053"/>
    </row>
    <row r="546" spans="1:10" s="15" customFormat="1" ht="15" x14ac:dyDescent="0.25">
      <c r="A546" s="176" t="s">
        <v>36</v>
      </c>
      <c r="B546" s="117" t="s">
        <v>26</v>
      </c>
      <c r="C546" s="25">
        <v>7</v>
      </c>
      <c r="D546" s="25">
        <v>2</v>
      </c>
      <c r="E546" s="26">
        <v>9994219900</v>
      </c>
      <c r="F546" s="27">
        <v>244</v>
      </c>
      <c r="G546" s="332">
        <v>225</v>
      </c>
      <c r="H546" s="75">
        <f>100-100</f>
        <v>0</v>
      </c>
      <c r="I546" s="595"/>
      <c r="J546" s="1053"/>
    </row>
    <row r="547" spans="1:10" s="15" customFormat="1" ht="15" x14ac:dyDescent="0.25">
      <c r="A547" s="176" t="s">
        <v>45</v>
      </c>
      <c r="B547" s="117" t="s">
        <v>26</v>
      </c>
      <c r="C547" s="25">
        <v>7</v>
      </c>
      <c r="D547" s="25">
        <v>2</v>
      </c>
      <c r="E547" s="26">
        <v>9994219900</v>
      </c>
      <c r="F547" s="27">
        <v>244</v>
      </c>
      <c r="G547" s="332">
        <v>226</v>
      </c>
      <c r="H547" s="75">
        <f>23+2.45+15.163</f>
        <v>40.613</v>
      </c>
      <c r="I547" s="595"/>
      <c r="J547" s="1053"/>
    </row>
    <row r="548" spans="1:10" s="15" customFormat="1" ht="15" x14ac:dyDescent="0.25">
      <c r="A548" s="176" t="s">
        <v>272</v>
      </c>
      <c r="B548" s="117" t="s">
        <v>26</v>
      </c>
      <c r="C548" s="25">
        <v>7</v>
      </c>
      <c r="D548" s="25">
        <v>2</v>
      </c>
      <c r="E548" s="26">
        <v>9994219900</v>
      </c>
      <c r="F548" s="27">
        <v>244</v>
      </c>
      <c r="G548" s="332">
        <v>226</v>
      </c>
      <c r="H548" s="75"/>
      <c r="I548" s="595"/>
      <c r="J548" s="1053"/>
    </row>
    <row r="549" spans="1:10" s="15" customFormat="1" ht="15" x14ac:dyDescent="0.25">
      <c r="A549" s="176" t="s">
        <v>273</v>
      </c>
      <c r="B549" s="117" t="s">
        <v>26</v>
      </c>
      <c r="C549" s="25">
        <v>7</v>
      </c>
      <c r="D549" s="25">
        <v>2</v>
      </c>
      <c r="E549" s="26">
        <v>9994219900</v>
      </c>
      <c r="F549" s="27">
        <v>244</v>
      </c>
      <c r="G549" s="332">
        <v>226</v>
      </c>
      <c r="H549" s="75"/>
      <c r="I549" s="595"/>
      <c r="J549" s="1053"/>
    </row>
    <row r="550" spans="1:10" s="15" customFormat="1" ht="15" x14ac:dyDescent="0.25">
      <c r="A550" s="177" t="s">
        <v>255</v>
      </c>
      <c r="B550" s="117" t="s">
        <v>26</v>
      </c>
      <c r="C550" s="25">
        <v>7</v>
      </c>
      <c r="D550" s="25">
        <v>2</v>
      </c>
      <c r="E550" s="26">
        <v>9994219900</v>
      </c>
      <c r="F550" s="27">
        <v>321</v>
      </c>
      <c r="G550" s="332">
        <v>262</v>
      </c>
      <c r="H550" s="75">
        <v>25</v>
      </c>
      <c r="I550" s="595"/>
      <c r="J550" s="1053"/>
    </row>
    <row r="551" spans="1:10" s="15" customFormat="1" ht="15" x14ac:dyDescent="0.25">
      <c r="A551" s="177" t="s">
        <v>73</v>
      </c>
      <c r="B551" s="117" t="s">
        <v>26</v>
      </c>
      <c r="C551" s="25">
        <v>7</v>
      </c>
      <c r="D551" s="25">
        <v>2</v>
      </c>
      <c r="E551" s="26">
        <v>9994219900</v>
      </c>
      <c r="F551" s="27">
        <v>851</v>
      </c>
      <c r="G551" s="332">
        <v>291</v>
      </c>
      <c r="H551" s="75">
        <v>6.0369999999999999</v>
      </c>
      <c r="I551" s="595"/>
      <c r="J551" s="1053"/>
    </row>
    <row r="552" spans="1:10" s="15" customFormat="1" ht="15" x14ac:dyDescent="0.25">
      <c r="A552" s="231" t="s">
        <v>523</v>
      </c>
      <c r="B552" s="186" t="s">
        <v>26</v>
      </c>
      <c r="C552" s="25">
        <v>7</v>
      </c>
      <c r="D552" s="25">
        <v>2</v>
      </c>
      <c r="E552" s="1226" t="s">
        <v>358</v>
      </c>
      <c r="F552" s="27">
        <v>244</v>
      </c>
      <c r="G552" s="1024">
        <v>342</v>
      </c>
      <c r="H552" s="75">
        <v>21.847000000000001</v>
      </c>
      <c r="I552" s="950"/>
      <c r="J552" s="1126"/>
    </row>
    <row r="553" spans="1:10" s="15" customFormat="1" ht="15.75" thickBot="1" x14ac:dyDescent="0.3">
      <c r="A553" s="169" t="s">
        <v>149</v>
      </c>
      <c r="B553" s="171" t="s">
        <v>26</v>
      </c>
      <c r="C553" s="143">
        <v>7</v>
      </c>
      <c r="D553" s="143">
        <v>2</v>
      </c>
      <c r="E553" s="161">
        <v>9994219900</v>
      </c>
      <c r="F553" s="145">
        <v>244</v>
      </c>
      <c r="G553" s="172">
        <v>346</v>
      </c>
      <c r="H553" s="1264"/>
      <c r="I553" s="602"/>
      <c r="J553" s="1060"/>
    </row>
    <row r="554" spans="1:10" s="15" customFormat="1" ht="15" thickBot="1" x14ac:dyDescent="0.25">
      <c r="A554" s="217" t="s">
        <v>176</v>
      </c>
      <c r="B554" s="218" t="s">
        <v>26</v>
      </c>
      <c r="C554" s="219"/>
      <c r="D554" s="219"/>
      <c r="E554" s="71"/>
      <c r="F554" s="220"/>
      <c r="G554" s="220"/>
      <c r="H554" s="1265">
        <f>SUM(H556:H572)</f>
        <v>2377.4340000000002</v>
      </c>
      <c r="I554" s="603">
        <f t="shared" ref="I554:J554" si="103">SUM(I556:I572)</f>
        <v>1051.808</v>
      </c>
      <c r="J554" s="1061">
        <f t="shared" si="103"/>
        <v>1051.808</v>
      </c>
    </row>
    <row r="555" spans="1:10" s="15" customFormat="1" ht="15" x14ac:dyDescent="0.25">
      <c r="A555" s="173" t="s">
        <v>29</v>
      </c>
      <c r="B555" s="174" t="s">
        <v>26</v>
      </c>
      <c r="C555" s="98">
        <v>7</v>
      </c>
      <c r="D555" s="98">
        <v>2</v>
      </c>
      <c r="E555" s="103">
        <v>9994219900</v>
      </c>
      <c r="F555" s="99">
        <v>0</v>
      </c>
      <c r="G555" s="175">
        <v>210</v>
      </c>
      <c r="H555" s="1324">
        <f>H556+H557</f>
        <v>1051.808</v>
      </c>
      <c r="I555" s="635">
        <f t="shared" ref="I555:J555" si="104">I556+I557</f>
        <v>1051.808</v>
      </c>
      <c r="J555" s="1122">
        <f t="shared" si="104"/>
        <v>1051.808</v>
      </c>
    </row>
    <row r="556" spans="1:10" s="15" customFormat="1" ht="15" x14ac:dyDescent="0.25">
      <c r="A556" s="109" t="s">
        <v>30</v>
      </c>
      <c r="B556" s="54" t="s">
        <v>26</v>
      </c>
      <c r="C556" s="30">
        <v>7</v>
      </c>
      <c r="D556" s="30">
        <v>2</v>
      </c>
      <c r="E556" s="31">
        <v>9994219900</v>
      </c>
      <c r="F556" s="32">
        <v>111</v>
      </c>
      <c r="G556" s="68">
        <v>211</v>
      </c>
      <c r="H556" s="1325">
        <v>807.84</v>
      </c>
      <c r="I556" s="636">
        <v>807.84</v>
      </c>
      <c r="J556" s="1123">
        <v>807.84</v>
      </c>
    </row>
    <row r="557" spans="1:10" s="15" customFormat="1" ht="15" x14ac:dyDescent="0.25">
      <c r="A557" s="109" t="s">
        <v>59</v>
      </c>
      <c r="B557" s="54" t="s">
        <v>26</v>
      </c>
      <c r="C557" s="30">
        <v>7</v>
      </c>
      <c r="D557" s="30">
        <v>2</v>
      </c>
      <c r="E557" s="31">
        <v>9994219900</v>
      </c>
      <c r="F557" s="32">
        <v>119</v>
      </c>
      <c r="G557" s="68">
        <v>213</v>
      </c>
      <c r="H557" s="1325">
        <v>243.96799999999999</v>
      </c>
      <c r="I557" s="636">
        <v>243.96799999999999</v>
      </c>
      <c r="J557" s="1123">
        <v>243.96799999999999</v>
      </c>
    </row>
    <row r="558" spans="1:10" s="15" customFormat="1" ht="15" x14ac:dyDescent="0.25">
      <c r="A558" s="176" t="s">
        <v>34</v>
      </c>
      <c r="B558" s="117" t="s">
        <v>26</v>
      </c>
      <c r="C558" s="25">
        <v>7</v>
      </c>
      <c r="D558" s="25">
        <v>2</v>
      </c>
      <c r="E558" s="26">
        <v>9994219900</v>
      </c>
      <c r="F558" s="27">
        <v>247</v>
      </c>
      <c r="G558" s="332">
        <v>223</v>
      </c>
      <c r="H558" s="75">
        <f>310-103</f>
        <v>207</v>
      </c>
      <c r="I558" s="595"/>
      <c r="J558" s="1053"/>
    </row>
    <row r="559" spans="1:10" s="15" customFormat="1" ht="15" x14ac:dyDescent="0.25">
      <c r="A559" s="176" t="s">
        <v>36</v>
      </c>
      <c r="B559" s="117" t="s">
        <v>26</v>
      </c>
      <c r="C559" s="25">
        <v>7</v>
      </c>
      <c r="D559" s="25">
        <v>2</v>
      </c>
      <c r="E559" s="26">
        <v>9994219900</v>
      </c>
      <c r="F559" s="27">
        <v>244</v>
      </c>
      <c r="G559" s="332">
        <v>225</v>
      </c>
      <c r="H559" s="75"/>
      <c r="I559" s="595"/>
      <c r="J559" s="1053"/>
    </row>
    <row r="560" spans="1:10" s="15" customFormat="1" ht="15" x14ac:dyDescent="0.25">
      <c r="A560" s="176" t="s">
        <v>45</v>
      </c>
      <c r="B560" s="117" t="s">
        <v>26</v>
      </c>
      <c r="C560" s="25">
        <v>7</v>
      </c>
      <c r="D560" s="25">
        <v>2</v>
      </c>
      <c r="E560" s="26">
        <v>9994219900</v>
      </c>
      <c r="F560" s="27">
        <v>244</v>
      </c>
      <c r="G560" s="332">
        <v>226</v>
      </c>
      <c r="H560" s="75">
        <f>23+2.45+15.163+6</f>
        <v>46.613</v>
      </c>
      <c r="I560" s="595"/>
      <c r="J560" s="1053"/>
    </row>
    <row r="561" spans="1:10" s="15" customFormat="1" ht="15" x14ac:dyDescent="0.25">
      <c r="A561" s="176" t="s">
        <v>272</v>
      </c>
      <c r="B561" s="117" t="s">
        <v>26</v>
      </c>
      <c r="C561" s="25">
        <v>7</v>
      </c>
      <c r="D561" s="25">
        <v>2</v>
      </c>
      <c r="E561" s="26">
        <v>9994219900</v>
      </c>
      <c r="F561" s="27">
        <v>244</v>
      </c>
      <c r="G561" s="332">
        <v>226</v>
      </c>
      <c r="H561" s="75"/>
      <c r="I561" s="595"/>
      <c r="J561" s="1053"/>
    </row>
    <row r="562" spans="1:10" s="15" customFormat="1" ht="15" x14ac:dyDescent="0.25">
      <c r="A562" s="176" t="s">
        <v>273</v>
      </c>
      <c r="B562" s="117" t="s">
        <v>26</v>
      </c>
      <c r="C562" s="25">
        <v>7</v>
      </c>
      <c r="D562" s="25">
        <v>2</v>
      </c>
      <c r="E562" s="26">
        <v>9994219900</v>
      </c>
      <c r="F562" s="27">
        <v>244</v>
      </c>
      <c r="G562" s="332">
        <v>226</v>
      </c>
      <c r="H562" s="75"/>
      <c r="I562" s="595"/>
      <c r="J562" s="1053"/>
    </row>
    <row r="563" spans="1:10" s="15" customFormat="1" ht="15" x14ac:dyDescent="0.25">
      <c r="A563" s="177" t="s">
        <v>255</v>
      </c>
      <c r="B563" s="117" t="s">
        <v>26</v>
      </c>
      <c r="C563" s="25">
        <v>7</v>
      </c>
      <c r="D563" s="25">
        <v>2</v>
      </c>
      <c r="E563" s="26">
        <v>9994219900</v>
      </c>
      <c r="F563" s="27">
        <v>321</v>
      </c>
      <c r="G563" s="332">
        <v>262</v>
      </c>
      <c r="H563" s="75">
        <v>25</v>
      </c>
      <c r="I563" s="595"/>
      <c r="J563" s="1053"/>
    </row>
    <row r="564" spans="1:10" s="15" customFormat="1" ht="15" x14ac:dyDescent="0.25">
      <c r="A564" s="177" t="s">
        <v>73</v>
      </c>
      <c r="B564" s="117" t="s">
        <v>26</v>
      </c>
      <c r="C564" s="25">
        <v>7</v>
      </c>
      <c r="D564" s="25">
        <v>2</v>
      </c>
      <c r="E564" s="26">
        <v>9994219900</v>
      </c>
      <c r="F564" s="27">
        <v>851</v>
      </c>
      <c r="G564" s="332">
        <v>291</v>
      </c>
      <c r="H564" s="75">
        <v>7.7140000000000004</v>
      </c>
      <c r="I564" s="595"/>
      <c r="J564" s="1053"/>
    </row>
    <row r="565" spans="1:10" s="15" customFormat="1" ht="15" x14ac:dyDescent="0.25">
      <c r="A565" s="177" t="s">
        <v>76</v>
      </c>
      <c r="B565" s="117" t="s">
        <v>26</v>
      </c>
      <c r="C565" s="25">
        <v>7</v>
      </c>
      <c r="D565" s="25">
        <v>2</v>
      </c>
      <c r="E565" s="26">
        <v>9994219900</v>
      </c>
      <c r="F565" s="27">
        <v>852</v>
      </c>
      <c r="G565" s="332">
        <v>291</v>
      </c>
      <c r="H565" s="75">
        <v>8</v>
      </c>
      <c r="I565" s="595"/>
      <c r="J565" s="1053"/>
    </row>
    <row r="566" spans="1:10" s="15" customFormat="1" ht="15" x14ac:dyDescent="0.25">
      <c r="A566" s="231" t="s">
        <v>523</v>
      </c>
      <c r="B566" s="186" t="s">
        <v>26</v>
      </c>
      <c r="C566" s="25">
        <v>7</v>
      </c>
      <c r="D566" s="25">
        <v>2</v>
      </c>
      <c r="E566" s="1226" t="s">
        <v>358</v>
      </c>
      <c r="F566" s="27">
        <v>244</v>
      </c>
      <c r="G566" s="1024">
        <v>342</v>
      </c>
      <c r="H566" s="75">
        <v>26.298999999999999</v>
      </c>
      <c r="I566" s="950"/>
      <c r="J566" s="1126"/>
    </row>
    <row r="567" spans="1:10" s="124" customFormat="1" ht="30" x14ac:dyDescent="0.25">
      <c r="A567" s="431" t="s">
        <v>262</v>
      </c>
      <c r="B567" s="430" t="s">
        <v>26</v>
      </c>
      <c r="C567" s="283">
        <v>7</v>
      </c>
      <c r="D567" s="283">
        <v>2</v>
      </c>
      <c r="E567" s="703" t="s">
        <v>359</v>
      </c>
      <c r="F567" s="284">
        <v>321</v>
      </c>
      <c r="G567" s="284">
        <v>263</v>
      </c>
      <c r="H567" s="1328"/>
      <c r="I567" s="639"/>
      <c r="J567" s="1127"/>
    </row>
    <row r="568" spans="1:10" s="15" customFormat="1" ht="15" x14ac:dyDescent="0.25">
      <c r="A568" s="177" t="s">
        <v>38</v>
      </c>
      <c r="B568" s="117" t="s">
        <v>26</v>
      </c>
      <c r="C568" s="25">
        <v>7</v>
      </c>
      <c r="D568" s="25">
        <v>2</v>
      </c>
      <c r="E568" s="26">
        <v>9994219900</v>
      </c>
      <c r="F568" s="27">
        <v>244</v>
      </c>
      <c r="G568" s="332">
        <v>343</v>
      </c>
      <c r="H568" s="75">
        <v>80</v>
      </c>
      <c r="I568" s="595"/>
      <c r="J568" s="1053"/>
    </row>
    <row r="569" spans="1:10" s="15" customFormat="1" ht="15" x14ac:dyDescent="0.25">
      <c r="A569" s="177" t="s">
        <v>144</v>
      </c>
      <c r="B569" s="117" t="s">
        <v>26</v>
      </c>
      <c r="C569" s="25">
        <v>7</v>
      </c>
      <c r="D569" s="25">
        <v>2</v>
      </c>
      <c r="E569" s="26">
        <v>9994219900</v>
      </c>
      <c r="F569" s="27">
        <v>244</v>
      </c>
      <c r="G569" s="332">
        <v>343</v>
      </c>
      <c r="H569" s="75">
        <v>875</v>
      </c>
      <c r="I569" s="640"/>
      <c r="J569" s="1114"/>
    </row>
    <row r="570" spans="1:10" s="350" customFormat="1" ht="11.25" x14ac:dyDescent="0.2">
      <c r="A570" s="184" t="s">
        <v>147</v>
      </c>
      <c r="B570" s="178" t="s">
        <v>26</v>
      </c>
      <c r="C570" s="179">
        <v>7</v>
      </c>
      <c r="D570" s="179">
        <v>2</v>
      </c>
      <c r="E570" s="180">
        <v>9994219900</v>
      </c>
      <c r="F570" s="181">
        <v>244</v>
      </c>
      <c r="G570" s="182">
        <v>343</v>
      </c>
      <c r="H570" s="1326"/>
      <c r="I570" s="637"/>
      <c r="J570" s="1124"/>
    </row>
    <row r="571" spans="1:10" s="15" customFormat="1" ht="15" x14ac:dyDescent="0.25">
      <c r="A571" s="177" t="s">
        <v>145</v>
      </c>
      <c r="B571" s="117" t="s">
        <v>26</v>
      </c>
      <c r="C571" s="25">
        <v>7</v>
      </c>
      <c r="D571" s="25">
        <v>2</v>
      </c>
      <c r="E571" s="26">
        <v>9994219900</v>
      </c>
      <c r="F571" s="27">
        <v>244</v>
      </c>
      <c r="G571" s="332">
        <v>343</v>
      </c>
      <c r="H571" s="75">
        <v>50</v>
      </c>
      <c r="I571" s="595"/>
      <c r="J571" s="1053"/>
    </row>
    <row r="572" spans="1:10" s="15" customFormat="1" ht="15.75" thickBot="1" x14ac:dyDescent="0.3">
      <c r="A572" s="169" t="s">
        <v>149</v>
      </c>
      <c r="B572" s="171" t="s">
        <v>26</v>
      </c>
      <c r="C572" s="143">
        <v>7</v>
      </c>
      <c r="D572" s="143">
        <v>2</v>
      </c>
      <c r="E572" s="161">
        <v>9994219900</v>
      </c>
      <c r="F572" s="145">
        <v>244</v>
      </c>
      <c r="G572" s="172">
        <v>346</v>
      </c>
      <c r="H572" s="1264"/>
      <c r="I572" s="602"/>
      <c r="J572" s="1060"/>
    </row>
    <row r="573" spans="1:10" s="15" customFormat="1" ht="15" thickBot="1" x14ac:dyDescent="0.25">
      <c r="A573" s="217" t="s">
        <v>177</v>
      </c>
      <c r="B573" s="218" t="s">
        <v>26</v>
      </c>
      <c r="C573" s="219"/>
      <c r="D573" s="219"/>
      <c r="E573" s="71"/>
      <c r="F573" s="220"/>
      <c r="G573" s="220"/>
      <c r="H573" s="1265">
        <f>SUM(H575:H591)</f>
        <v>2070.8150000000005</v>
      </c>
      <c r="I573" s="603">
        <f t="shared" ref="I573:J573" si="105">SUM(I575:I591)</f>
        <v>1139.4580000000001</v>
      </c>
      <c r="J573" s="1061">
        <f t="shared" si="105"/>
        <v>1139.4580000000001</v>
      </c>
    </row>
    <row r="574" spans="1:10" s="15" customFormat="1" ht="15" x14ac:dyDescent="0.25">
      <c r="A574" s="173" t="s">
        <v>29</v>
      </c>
      <c r="B574" s="174" t="s">
        <v>26</v>
      </c>
      <c r="C574" s="98">
        <v>7</v>
      </c>
      <c r="D574" s="98">
        <v>2</v>
      </c>
      <c r="E574" s="103">
        <v>9994219900</v>
      </c>
      <c r="F574" s="99">
        <v>0</v>
      </c>
      <c r="G574" s="175">
        <v>210</v>
      </c>
      <c r="H574" s="1324">
        <f>H575+H576</f>
        <v>1139.4580000000001</v>
      </c>
      <c r="I574" s="635">
        <f t="shared" ref="I574:J574" si="106">I575+I576</f>
        <v>1139.4580000000001</v>
      </c>
      <c r="J574" s="1122">
        <f t="shared" si="106"/>
        <v>1139.4580000000001</v>
      </c>
    </row>
    <row r="575" spans="1:10" s="15" customFormat="1" ht="15" x14ac:dyDescent="0.25">
      <c r="A575" s="109" t="s">
        <v>30</v>
      </c>
      <c r="B575" s="54" t="s">
        <v>26</v>
      </c>
      <c r="C575" s="30">
        <v>7</v>
      </c>
      <c r="D575" s="30">
        <v>2</v>
      </c>
      <c r="E575" s="31">
        <v>9994219900</v>
      </c>
      <c r="F575" s="32">
        <v>111</v>
      </c>
      <c r="G575" s="68">
        <v>211</v>
      </c>
      <c r="H575" s="1325">
        <v>875.16</v>
      </c>
      <c r="I575" s="636">
        <v>875.16</v>
      </c>
      <c r="J575" s="1123">
        <v>875.16</v>
      </c>
    </row>
    <row r="576" spans="1:10" s="15" customFormat="1" ht="15" x14ac:dyDescent="0.25">
      <c r="A576" s="109" t="s">
        <v>59</v>
      </c>
      <c r="B576" s="54" t="s">
        <v>26</v>
      </c>
      <c r="C576" s="30">
        <v>7</v>
      </c>
      <c r="D576" s="30">
        <v>2</v>
      </c>
      <c r="E576" s="31">
        <v>9994219900</v>
      </c>
      <c r="F576" s="32">
        <v>119</v>
      </c>
      <c r="G576" s="68">
        <v>213</v>
      </c>
      <c r="H576" s="1325">
        <v>264.298</v>
      </c>
      <c r="I576" s="636">
        <v>264.298</v>
      </c>
      <c r="J576" s="1123">
        <v>264.298</v>
      </c>
    </row>
    <row r="577" spans="1:10" s="15" customFormat="1" ht="15" x14ac:dyDescent="0.25">
      <c r="A577" s="176" t="s">
        <v>34</v>
      </c>
      <c r="B577" s="117" t="s">
        <v>26</v>
      </c>
      <c r="C577" s="25">
        <v>7</v>
      </c>
      <c r="D577" s="25">
        <v>2</v>
      </c>
      <c r="E577" s="26">
        <v>9994219900</v>
      </c>
      <c r="F577" s="27">
        <v>247</v>
      </c>
      <c r="G577" s="332">
        <v>223</v>
      </c>
      <c r="H577" s="75">
        <f>100-33</f>
        <v>67</v>
      </c>
      <c r="I577" s="595"/>
      <c r="J577" s="1053"/>
    </row>
    <row r="578" spans="1:10" s="15" customFormat="1" ht="15" x14ac:dyDescent="0.25">
      <c r="A578" s="176" t="s">
        <v>36</v>
      </c>
      <c r="B578" s="117" t="s">
        <v>26</v>
      </c>
      <c r="C578" s="25">
        <v>7</v>
      </c>
      <c r="D578" s="25">
        <v>2</v>
      </c>
      <c r="E578" s="26">
        <v>9994219900</v>
      </c>
      <c r="F578" s="27">
        <v>244</v>
      </c>
      <c r="G578" s="332">
        <v>225</v>
      </c>
      <c r="H578" s="75"/>
      <c r="I578" s="595"/>
      <c r="J578" s="1053"/>
    </row>
    <row r="579" spans="1:10" s="15" customFormat="1" ht="15" x14ac:dyDescent="0.25">
      <c r="A579" s="176" t="s">
        <v>45</v>
      </c>
      <c r="B579" s="117" t="s">
        <v>26</v>
      </c>
      <c r="C579" s="25">
        <v>7</v>
      </c>
      <c r="D579" s="25">
        <v>2</v>
      </c>
      <c r="E579" s="26">
        <v>9994219900</v>
      </c>
      <c r="F579" s="27">
        <v>244</v>
      </c>
      <c r="G579" s="332">
        <v>226</v>
      </c>
      <c r="H579" s="75">
        <f>23+2.45+15+15.163+6</f>
        <v>61.613</v>
      </c>
      <c r="I579" s="595"/>
      <c r="J579" s="1053"/>
    </row>
    <row r="580" spans="1:10" s="15" customFormat="1" ht="15" x14ac:dyDescent="0.25">
      <c r="A580" s="176" t="s">
        <v>272</v>
      </c>
      <c r="B580" s="117" t="s">
        <v>26</v>
      </c>
      <c r="C580" s="25">
        <v>7</v>
      </c>
      <c r="D580" s="25">
        <v>2</v>
      </c>
      <c r="E580" s="26">
        <v>9994219900</v>
      </c>
      <c r="F580" s="27">
        <v>244</v>
      </c>
      <c r="G580" s="332">
        <v>226</v>
      </c>
      <c r="H580" s="75"/>
      <c r="I580" s="595"/>
      <c r="J580" s="1053"/>
    </row>
    <row r="581" spans="1:10" s="374" customFormat="1" ht="15" x14ac:dyDescent="0.25">
      <c r="A581" s="176" t="s">
        <v>310</v>
      </c>
      <c r="B581" s="117" t="s">
        <v>26</v>
      </c>
      <c r="C581" s="25">
        <v>7</v>
      </c>
      <c r="D581" s="25">
        <v>2</v>
      </c>
      <c r="E581" s="26">
        <v>9994219900</v>
      </c>
      <c r="F581" s="27">
        <v>244</v>
      </c>
      <c r="G581" s="332">
        <v>227</v>
      </c>
      <c r="H581" s="75"/>
      <c r="I581" s="595"/>
      <c r="J581" s="1053"/>
    </row>
    <row r="582" spans="1:10" s="15" customFormat="1" ht="15" x14ac:dyDescent="0.25">
      <c r="A582" s="177" t="s">
        <v>255</v>
      </c>
      <c r="B582" s="117" t="s">
        <v>26</v>
      </c>
      <c r="C582" s="25">
        <v>7</v>
      </c>
      <c r="D582" s="25">
        <v>2</v>
      </c>
      <c r="E582" s="26">
        <v>9994219900</v>
      </c>
      <c r="F582" s="27">
        <v>321</v>
      </c>
      <c r="G582" s="332">
        <v>262</v>
      </c>
      <c r="H582" s="75">
        <v>15</v>
      </c>
      <c r="I582" s="595"/>
      <c r="J582" s="1053"/>
    </row>
    <row r="583" spans="1:10" s="15" customFormat="1" ht="15" x14ac:dyDescent="0.25">
      <c r="A583" s="177" t="s">
        <v>73</v>
      </c>
      <c r="B583" s="117" t="s">
        <v>26</v>
      </c>
      <c r="C583" s="25">
        <v>7</v>
      </c>
      <c r="D583" s="25">
        <v>2</v>
      </c>
      <c r="E583" s="26">
        <v>9994219900</v>
      </c>
      <c r="F583" s="27">
        <v>851</v>
      </c>
      <c r="G583" s="332">
        <v>291</v>
      </c>
      <c r="H583" s="75">
        <v>6.0940000000000003</v>
      </c>
      <c r="I583" s="595"/>
      <c r="J583" s="1053"/>
    </row>
    <row r="584" spans="1:10" s="15" customFormat="1" ht="15" x14ac:dyDescent="0.25">
      <c r="A584" s="231" t="s">
        <v>523</v>
      </c>
      <c r="B584" s="186" t="s">
        <v>26</v>
      </c>
      <c r="C584" s="25">
        <v>7</v>
      </c>
      <c r="D584" s="25">
        <v>2</v>
      </c>
      <c r="E584" s="1226" t="s">
        <v>358</v>
      </c>
      <c r="F584" s="27">
        <v>244</v>
      </c>
      <c r="G584" s="1024">
        <v>342</v>
      </c>
      <c r="H584" s="75">
        <v>12.65</v>
      </c>
      <c r="I584" s="950"/>
      <c r="J584" s="1126"/>
    </row>
    <row r="585" spans="1:10" s="15" customFormat="1" ht="15" x14ac:dyDescent="0.25">
      <c r="A585" s="231" t="s">
        <v>46</v>
      </c>
      <c r="B585" s="117" t="s">
        <v>26</v>
      </c>
      <c r="C585" s="25">
        <v>7</v>
      </c>
      <c r="D585" s="25">
        <v>2</v>
      </c>
      <c r="E585" s="26">
        <v>9994219900</v>
      </c>
      <c r="F585" s="27">
        <v>244</v>
      </c>
      <c r="G585" s="332">
        <v>310</v>
      </c>
      <c r="H585" s="75">
        <v>65</v>
      </c>
      <c r="I585" s="595"/>
      <c r="J585" s="1053"/>
    </row>
    <row r="586" spans="1:10" s="15" customFormat="1" ht="15" x14ac:dyDescent="0.25">
      <c r="A586" s="177" t="s">
        <v>38</v>
      </c>
      <c r="B586" s="117" t="s">
        <v>26</v>
      </c>
      <c r="C586" s="25">
        <v>7</v>
      </c>
      <c r="D586" s="25">
        <v>2</v>
      </c>
      <c r="E586" s="26">
        <v>9994219900</v>
      </c>
      <c r="F586" s="27">
        <v>244</v>
      </c>
      <c r="G586" s="332">
        <v>343</v>
      </c>
      <c r="H586" s="75">
        <v>30</v>
      </c>
      <c r="I586" s="595"/>
      <c r="J586" s="1053"/>
    </row>
    <row r="587" spans="1:10" s="15" customFormat="1" ht="15" x14ac:dyDescent="0.25">
      <c r="A587" s="177" t="s">
        <v>144</v>
      </c>
      <c r="B587" s="117" t="s">
        <v>26</v>
      </c>
      <c r="C587" s="25">
        <v>7</v>
      </c>
      <c r="D587" s="25">
        <v>2</v>
      </c>
      <c r="E587" s="26">
        <v>9994219900</v>
      </c>
      <c r="F587" s="27">
        <v>244</v>
      </c>
      <c r="G587" s="332">
        <v>343</v>
      </c>
      <c r="H587" s="75">
        <v>560</v>
      </c>
      <c r="I587" s="595"/>
      <c r="J587" s="1053"/>
    </row>
    <row r="588" spans="1:10" s="350" customFormat="1" ht="11.25" x14ac:dyDescent="0.2">
      <c r="A588" s="184" t="s">
        <v>147</v>
      </c>
      <c r="B588" s="178" t="s">
        <v>26</v>
      </c>
      <c r="C588" s="179">
        <v>7</v>
      </c>
      <c r="D588" s="179">
        <v>2</v>
      </c>
      <c r="E588" s="180">
        <v>9994219900</v>
      </c>
      <c r="F588" s="181">
        <v>244</v>
      </c>
      <c r="G588" s="182">
        <v>343</v>
      </c>
      <c r="H588" s="1326"/>
      <c r="I588" s="637"/>
      <c r="J588" s="1124"/>
    </row>
    <row r="589" spans="1:10" s="15" customFormat="1" ht="15" x14ac:dyDescent="0.25">
      <c r="A589" s="177" t="s">
        <v>145</v>
      </c>
      <c r="B589" s="117" t="s">
        <v>26</v>
      </c>
      <c r="C589" s="25">
        <v>7</v>
      </c>
      <c r="D589" s="25">
        <v>2</v>
      </c>
      <c r="E589" s="26">
        <v>9994219900</v>
      </c>
      <c r="F589" s="27">
        <v>244</v>
      </c>
      <c r="G589" s="332">
        <v>343</v>
      </c>
      <c r="H589" s="75">
        <v>34</v>
      </c>
      <c r="I589" s="595"/>
      <c r="J589" s="1053"/>
    </row>
    <row r="590" spans="1:10" s="15" customFormat="1" ht="15" x14ac:dyDescent="0.25">
      <c r="A590" s="167" t="s">
        <v>188</v>
      </c>
      <c r="B590" s="117" t="s">
        <v>26</v>
      </c>
      <c r="C590" s="25">
        <v>7</v>
      </c>
      <c r="D590" s="25">
        <v>2</v>
      </c>
      <c r="E590" s="26">
        <v>9994219900</v>
      </c>
      <c r="F590" s="27">
        <v>244</v>
      </c>
      <c r="G590" s="332">
        <v>344</v>
      </c>
      <c r="H590" s="75"/>
      <c r="I590" s="595"/>
      <c r="J590" s="1053"/>
    </row>
    <row r="591" spans="1:10" s="15" customFormat="1" ht="15.75" thickBot="1" x14ac:dyDescent="0.3">
      <c r="A591" s="530" t="s">
        <v>149</v>
      </c>
      <c r="B591" s="852" t="s">
        <v>26</v>
      </c>
      <c r="C591" s="531">
        <v>7</v>
      </c>
      <c r="D591" s="531">
        <v>2</v>
      </c>
      <c r="E591" s="532">
        <v>9994219900</v>
      </c>
      <c r="F591" s="533">
        <v>244</v>
      </c>
      <c r="G591" s="853">
        <v>346</v>
      </c>
      <c r="H591" s="1323">
        <f>50+30</f>
        <v>80</v>
      </c>
      <c r="I591" s="849"/>
      <c r="J591" s="1121"/>
    </row>
    <row r="592" spans="1:10" s="15" customFormat="1" ht="15" thickBot="1" x14ac:dyDescent="0.25">
      <c r="A592" s="217" t="s">
        <v>178</v>
      </c>
      <c r="B592" s="218" t="s">
        <v>26</v>
      </c>
      <c r="C592" s="219"/>
      <c r="D592" s="219"/>
      <c r="E592" s="71"/>
      <c r="F592" s="220"/>
      <c r="G592" s="220"/>
      <c r="H592" s="1265">
        <f>SUM(H594:H612)</f>
        <v>1959.8500000000001</v>
      </c>
      <c r="I592" s="603">
        <f t="shared" ref="I592:J592" si="107">SUM(I594:I612)</f>
        <v>1007.982</v>
      </c>
      <c r="J592" s="1061">
        <f t="shared" si="107"/>
        <v>1007.982</v>
      </c>
    </row>
    <row r="593" spans="1:10" s="15" customFormat="1" ht="15" x14ac:dyDescent="0.25">
      <c r="A593" s="173" t="s">
        <v>29</v>
      </c>
      <c r="B593" s="174" t="s">
        <v>26</v>
      </c>
      <c r="C593" s="98">
        <v>7</v>
      </c>
      <c r="D593" s="98">
        <v>2</v>
      </c>
      <c r="E593" s="103">
        <v>9994219900</v>
      </c>
      <c r="F593" s="99">
        <v>0</v>
      </c>
      <c r="G593" s="175">
        <v>210</v>
      </c>
      <c r="H593" s="1324">
        <f>H594+H595</f>
        <v>1007.982</v>
      </c>
      <c r="I593" s="635">
        <f t="shared" ref="I593:J593" si="108">I594+I595</f>
        <v>1007.982</v>
      </c>
      <c r="J593" s="1122">
        <f t="shared" si="108"/>
        <v>1007.982</v>
      </c>
    </row>
    <row r="594" spans="1:10" s="15" customFormat="1" ht="15" x14ac:dyDescent="0.25">
      <c r="A594" s="109" t="s">
        <v>30</v>
      </c>
      <c r="B594" s="54" t="s">
        <v>26</v>
      </c>
      <c r="C594" s="30">
        <v>7</v>
      </c>
      <c r="D594" s="30">
        <v>2</v>
      </c>
      <c r="E594" s="31">
        <v>9994219900</v>
      </c>
      <c r="F594" s="32">
        <v>111</v>
      </c>
      <c r="G594" s="68">
        <v>211</v>
      </c>
      <c r="H594" s="1325">
        <v>774.18</v>
      </c>
      <c r="I594" s="636">
        <v>774.18</v>
      </c>
      <c r="J594" s="1123">
        <v>774.18</v>
      </c>
    </row>
    <row r="595" spans="1:10" s="15" customFormat="1" ht="15" x14ac:dyDescent="0.25">
      <c r="A595" s="109" t="s">
        <v>59</v>
      </c>
      <c r="B595" s="54" t="s">
        <v>26</v>
      </c>
      <c r="C595" s="30">
        <v>7</v>
      </c>
      <c r="D595" s="30">
        <v>2</v>
      </c>
      <c r="E595" s="31">
        <v>9994219900</v>
      </c>
      <c r="F595" s="32">
        <v>119</v>
      </c>
      <c r="G595" s="68">
        <v>213</v>
      </c>
      <c r="H595" s="1325">
        <v>233.80199999999999</v>
      </c>
      <c r="I595" s="636">
        <v>233.80199999999999</v>
      </c>
      <c r="J595" s="1123">
        <v>233.80199999999999</v>
      </c>
    </row>
    <row r="596" spans="1:10" s="15" customFormat="1" ht="15" x14ac:dyDescent="0.25">
      <c r="A596" s="176" t="s">
        <v>34</v>
      </c>
      <c r="B596" s="117" t="s">
        <v>26</v>
      </c>
      <c r="C596" s="25">
        <v>7</v>
      </c>
      <c r="D596" s="25">
        <v>2</v>
      </c>
      <c r="E596" s="26">
        <v>9994219900</v>
      </c>
      <c r="F596" s="27">
        <v>247</v>
      </c>
      <c r="G596" s="332">
        <v>223</v>
      </c>
      <c r="H596" s="75">
        <f>60-20</f>
        <v>40</v>
      </c>
      <c r="I596" s="595"/>
      <c r="J596" s="1053"/>
    </row>
    <row r="597" spans="1:10" s="15" customFormat="1" ht="15" x14ac:dyDescent="0.25">
      <c r="A597" s="176" t="s">
        <v>36</v>
      </c>
      <c r="B597" s="117" t="s">
        <v>26</v>
      </c>
      <c r="C597" s="25">
        <v>7</v>
      </c>
      <c r="D597" s="25">
        <v>2</v>
      </c>
      <c r="E597" s="26">
        <v>9994219900</v>
      </c>
      <c r="F597" s="27">
        <v>244</v>
      </c>
      <c r="G597" s="332">
        <v>225</v>
      </c>
      <c r="H597" s="75"/>
      <c r="I597" s="595"/>
      <c r="J597" s="1053"/>
    </row>
    <row r="598" spans="1:10" s="15" customFormat="1" ht="15" x14ac:dyDescent="0.25">
      <c r="A598" s="176" t="s">
        <v>45</v>
      </c>
      <c r="B598" s="117" t="s">
        <v>26</v>
      </c>
      <c r="C598" s="25">
        <v>7</v>
      </c>
      <c r="D598" s="25">
        <v>2</v>
      </c>
      <c r="E598" s="26">
        <v>9994219900</v>
      </c>
      <c r="F598" s="27">
        <v>244</v>
      </c>
      <c r="G598" s="332">
        <v>226</v>
      </c>
      <c r="H598" s="75">
        <f>23+15.163+3.5+11</f>
        <v>52.662999999999997</v>
      </c>
      <c r="I598" s="595"/>
      <c r="J598" s="1053"/>
    </row>
    <row r="599" spans="1:10" s="15" customFormat="1" ht="15" x14ac:dyDescent="0.25">
      <c r="A599" s="176" t="s">
        <v>272</v>
      </c>
      <c r="B599" s="117" t="s">
        <v>26</v>
      </c>
      <c r="C599" s="25">
        <v>7</v>
      </c>
      <c r="D599" s="25">
        <v>2</v>
      </c>
      <c r="E599" s="26">
        <v>9994219900</v>
      </c>
      <c r="F599" s="27">
        <v>244</v>
      </c>
      <c r="G599" s="332">
        <v>226</v>
      </c>
      <c r="H599" s="75"/>
      <c r="I599" s="595"/>
      <c r="J599" s="1053"/>
    </row>
    <row r="600" spans="1:10" s="15" customFormat="1" ht="15" x14ac:dyDescent="0.25">
      <c r="A600" s="176" t="s">
        <v>273</v>
      </c>
      <c r="B600" s="117" t="s">
        <v>26</v>
      </c>
      <c r="C600" s="25">
        <v>7</v>
      </c>
      <c r="D600" s="25">
        <v>2</v>
      </c>
      <c r="E600" s="26">
        <v>9994219900</v>
      </c>
      <c r="F600" s="27">
        <v>244</v>
      </c>
      <c r="G600" s="332">
        <v>226</v>
      </c>
      <c r="H600" s="75"/>
      <c r="I600" s="595"/>
      <c r="J600" s="1053"/>
    </row>
    <row r="601" spans="1:10" s="15" customFormat="1" ht="15" x14ac:dyDescent="0.25">
      <c r="A601" s="176" t="s">
        <v>310</v>
      </c>
      <c r="B601" s="117" t="s">
        <v>26</v>
      </c>
      <c r="C601" s="25">
        <v>7</v>
      </c>
      <c r="D601" s="25">
        <v>2</v>
      </c>
      <c r="E601" s="26">
        <v>9994219900</v>
      </c>
      <c r="F601" s="27">
        <v>244</v>
      </c>
      <c r="G601" s="332">
        <v>227</v>
      </c>
      <c r="H601" s="75">
        <v>12</v>
      </c>
      <c r="I601" s="595"/>
      <c r="J601" s="1053"/>
    </row>
    <row r="602" spans="1:10" s="15" customFormat="1" ht="15" x14ac:dyDescent="0.25">
      <c r="A602" s="177" t="s">
        <v>255</v>
      </c>
      <c r="B602" s="117" t="s">
        <v>26</v>
      </c>
      <c r="C602" s="25">
        <v>7</v>
      </c>
      <c r="D602" s="25">
        <v>2</v>
      </c>
      <c r="E602" s="26">
        <v>9994219900</v>
      </c>
      <c r="F602" s="27">
        <v>321</v>
      </c>
      <c r="G602" s="332">
        <v>262</v>
      </c>
      <c r="H602" s="75">
        <v>15</v>
      </c>
      <c r="I602" s="595"/>
      <c r="J602" s="1053"/>
    </row>
    <row r="603" spans="1:10" s="15" customFormat="1" ht="15" x14ac:dyDescent="0.25">
      <c r="A603" s="177" t="s">
        <v>73</v>
      </c>
      <c r="B603" s="117" t="s">
        <v>26</v>
      </c>
      <c r="C603" s="25">
        <v>7</v>
      </c>
      <c r="D603" s="25">
        <v>2</v>
      </c>
      <c r="E603" s="26">
        <v>9994219900</v>
      </c>
      <c r="F603" s="27">
        <v>851</v>
      </c>
      <c r="G603" s="332">
        <v>291</v>
      </c>
      <c r="H603" s="75">
        <v>6.4379999999999997</v>
      </c>
      <c r="I603" s="595"/>
      <c r="J603" s="1053"/>
    </row>
    <row r="604" spans="1:10" s="15" customFormat="1" ht="15" x14ac:dyDescent="0.25">
      <c r="A604" s="231" t="s">
        <v>46</v>
      </c>
      <c r="B604" s="117" t="s">
        <v>26</v>
      </c>
      <c r="C604" s="25">
        <v>7</v>
      </c>
      <c r="D604" s="25">
        <v>2</v>
      </c>
      <c r="E604" s="26">
        <v>9994219900</v>
      </c>
      <c r="F604" s="27">
        <v>244</v>
      </c>
      <c r="G604" s="332">
        <v>310</v>
      </c>
      <c r="H604" s="75"/>
      <c r="I604" s="595"/>
      <c r="J604" s="1053"/>
    </row>
    <row r="605" spans="1:10" s="15" customFormat="1" ht="15" x14ac:dyDescent="0.25">
      <c r="A605" s="231" t="s">
        <v>523</v>
      </c>
      <c r="B605" s="186" t="s">
        <v>26</v>
      </c>
      <c r="C605" s="25">
        <v>7</v>
      </c>
      <c r="D605" s="25">
        <v>2</v>
      </c>
      <c r="E605" s="1226" t="s">
        <v>358</v>
      </c>
      <c r="F605" s="27">
        <v>244</v>
      </c>
      <c r="G605" s="1024">
        <v>342</v>
      </c>
      <c r="H605" s="75">
        <v>6.444</v>
      </c>
      <c r="I605" s="950"/>
      <c r="J605" s="1126"/>
    </row>
    <row r="606" spans="1:10" s="15" customFormat="1" ht="15" x14ac:dyDescent="0.25">
      <c r="A606" s="177" t="s">
        <v>38</v>
      </c>
      <c r="B606" s="117" t="s">
        <v>26</v>
      </c>
      <c r="C606" s="25">
        <v>7</v>
      </c>
      <c r="D606" s="25">
        <v>2</v>
      </c>
      <c r="E606" s="26">
        <v>9994219900</v>
      </c>
      <c r="F606" s="27">
        <v>244</v>
      </c>
      <c r="G606" s="332">
        <v>343</v>
      </c>
      <c r="H606" s="75">
        <v>40</v>
      </c>
      <c r="I606" s="595"/>
      <c r="J606" s="1053"/>
    </row>
    <row r="607" spans="1:10" s="15" customFormat="1" ht="15" x14ac:dyDescent="0.25">
      <c r="A607" s="177" t="s">
        <v>144</v>
      </c>
      <c r="B607" s="117" t="s">
        <v>26</v>
      </c>
      <c r="C607" s="25">
        <v>7</v>
      </c>
      <c r="D607" s="25">
        <v>2</v>
      </c>
      <c r="E607" s="26">
        <v>9994219900</v>
      </c>
      <c r="F607" s="27">
        <v>244</v>
      </c>
      <c r="G607" s="332">
        <v>343</v>
      </c>
      <c r="H607" s="75">
        <v>700</v>
      </c>
      <c r="I607" s="595"/>
      <c r="J607" s="1053"/>
    </row>
    <row r="608" spans="1:10" s="350" customFormat="1" ht="11.25" x14ac:dyDescent="0.2">
      <c r="A608" s="184" t="s">
        <v>147</v>
      </c>
      <c r="B608" s="178" t="s">
        <v>26</v>
      </c>
      <c r="C608" s="179">
        <v>7</v>
      </c>
      <c r="D608" s="179">
        <v>2</v>
      </c>
      <c r="E608" s="180">
        <v>9994219900</v>
      </c>
      <c r="F608" s="181">
        <v>244</v>
      </c>
      <c r="G608" s="182">
        <v>343</v>
      </c>
      <c r="H608" s="1326"/>
      <c r="I608" s="637"/>
      <c r="J608" s="1124"/>
    </row>
    <row r="609" spans="1:10" s="15" customFormat="1" ht="15" x14ac:dyDescent="0.25">
      <c r="A609" s="177" t="s">
        <v>145</v>
      </c>
      <c r="B609" s="117" t="s">
        <v>26</v>
      </c>
      <c r="C609" s="25">
        <v>7</v>
      </c>
      <c r="D609" s="25">
        <v>2</v>
      </c>
      <c r="E609" s="26">
        <v>9994219900</v>
      </c>
      <c r="F609" s="27">
        <v>244</v>
      </c>
      <c r="G609" s="332">
        <v>343</v>
      </c>
      <c r="H609" s="75">
        <v>78</v>
      </c>
      <c r="I609" s="595"/>
      <c r="J609" s="1053"/>
    </row>
    <row r="610" spans="1:10" s="15" customFormat="1" ht="15" x14ac:dyDescent="0.25">
      <c r="A610" s="167" t="s">
        <v>188</v>
      </c>
      <c r="B610" s="117" t="s">
        <v>26</v>
      </c>
      <c r="C610" s="25">
        <v>7</v>
      </c>
      <c r="D610" s="25">
        <v>2</v>
      </c>
      <c r="E610" s="26">
        <v>9994219900</v>
      </c>
      <c r="F610" s="27">
        <v>244</v>
      </c>
      <c r="G610" s="332">
        <v>344</v>
      </c>
      <c r="H610" s="75"/>
      <c r="I610" s="595"/>
      <c r="J610" s="1053"/>
    </row>
    <row r="611" spans="1:10" s="15" customFormat="1" ht="15" x14ac:dyDescent="0.25">
      <c r="A611" s="167" t="s">
        <v>149</v>
      </c>
      <c r="B611" s="117" t="s">
        <v>26</v>
      </c>
      <c r="C611" s="25">
        <v>7</v>
      </c>
      <c r="D611" s="25">
        <v>2</v>
      </c>
      <c r="E611" s="26">
        <v>9994219900</v>
      </c>
      <c r="F611" s="27">
        <v>244</v>
      </c>
      <c r="G611" s="332">
        <v>346</v>
      </c>
      <c r="H611" s="75"/>
      <c r="I611" s="595"/>
      <c r="J611" s="1053"/>
    </row>
    <row r="612" spans="1:10" s="15" customFormat="1" ht="30.75" thickBot="1" x14ac:dyDescent="0.3">
      <c r="A612" s="1227" t="s">
        <v>454</v>
      </c>
      <c r="B612" s="953" t="s">
        <v>26</v>
      </c>
      <c r="C612" s="878">
        <v>7</v>
      </c>
      <c r="D612" s="878">
        <v>9</v>
      </c>
      <c r="E612" s="1228" t="s">
        <v>457</v>
      </c>
      <c r="F612" s="879">
        <v>244</v>
      </c>
      <c r="G612" s="879">
        <v>342</v>
      </c>
      <c r="H612" s="1329">
        <v>1.323</v>
      </c>
      <c r="I612" s="958"/>
      <c r="J612" s="1128"/>
    </row>
    <row r="613" spans="1:10" s="15" customFormat="1" ht="15" thickBot="1" x14ac:dyDescent="0.25">
      <c r="A613" s="465" t="s">
        <v>179</v>
      </c>
      <c r="B613" s="466" t="s">
        <v>26</v>
      </c>
      <c r="C613" s="467"/>
      <c r="D613" s="467"/>
      <c r="E613" s="515"/>
      <c r="F613" s="469"/>
      <c r="G613" s="469"/>
      <c r="H613" s="1327">
        <f>SUM(H615:H633)</f>
        <v>2435.797</v>
      </c>
      <c r="I613" s="638">
        <f t="shared" ref="I613:J613" si="109">SUM(I615:I633)</f>
        <v>1051.808</v>
      </c>
      <c r="J613" s="694">
        <f t="shared" si="109"/>
        <v>1051.808</v>
      </c>
    </row>
    <row r="614" spans="1:10" s="15" customFormat="1" ht="15" x14ac:dyDescent="0.25">
      <c r="A614" s="173" t="s">
        <v>29</v>
      </c>
      <c r="B614" s="174" t="s">
        <v>26</v>
      </c>
      <c r="C614" s="98">
        <v>7</v>
      </c>
      <c r="D614" s="98">
        <v>2</v>
      </c>
      <c r="E614" s="103">
        <v>9994219900</v>
      </c>
      <c r="F614" s="99">
        <v>0</v>
      </c>
      <c r="G614" s="175">
        <v>210</v>
      </c>
      <c r="H614" s="1324">
        <f>H615+H616</f>
        <v>1051.808</v>
      </c>
      <c r="I614" s="635">
        <f t="shared" ref="I614:J614" si="110">I615+I616</f>
        <v>1051.808</v>
      </c>
      <c r="J614" s="1122">
        <f t="shared" si="110"/>
        <v>1051.808</v>
      </c>
    </row>
    <row r="615" spans="1:10" s="15" customFormat="1" ht="15" x14ac:dyDescent="0.25">
      <c r="A615" s="109" t="s">
        <v>30</v>
      </c>
      <c r="B615" s="54" t="s">
        <v>26</v>
      </c>
      <c r="C615" s="30">
        <v>7</v>
      </c>
      <c r="D615" s="30">
        <v>2</v>
      </c>
      <c r="E615" s="31">
        <v>9994219900</v>
      </c>
      <c r="F615" s="32">
        <v>111</v>
      </c>
      <c r="G615" s="68">
        <v>211</v>
      </c>
      <c r="H615" s="1325">
        <v>807.84</v>
      </c>
      <c r="I615" s="636">
        <v>807.84</v>
      </c>
      <c r="J615" s="1123">
        <v>807.84</v>
      </c>
    </row>
    <row r="616" spans="1:10" s="15" customFormat="1" ht="15" x14ac:dyDescent="0.25">
      <c r="A616" s="109" t="s">
        <v>59</v>
      </c>
      <c r="B616" s="54" t="s">
        <v>26</v>
      </c>
      <c r="C616" s="30">
        <v>7</v>
      </c>
      <c r="D616" s="30">
        <v>2</v>
      </c>
      <c r="E616" s="31">
        <v>9994219900</v>
      </c>
      <c r="F616" s="32">
        <v>119</v>
      </c>
      <c r="G616" s="68">
        <v>213</v>
      </c>
      <c r="H616" s="1325">
        <v>243.96799999999999</v>
      </c>
      <c r="I616" s="636">
        <v>243.96799999999999</v>
      </c>
      <c r="J616" s="1123">
        <v>243.96799999999999</v>
      </c>
    </row>
    <row r="617" spans="1:10" s="15" customFormat="1" ht="15" x14ac:dyDescent="0.25">
      <c r="A617" s="176" t="s">
        <v>34</v>
      </c>
      <c r="B617" s="117" t="s">
        <v>26</v>
      </c>
      <c r="C617" s="25">
        <v>7</v>
      </c>
      <c r="D617" s="25">
        <v>2</v>
      </c>
      <c r="E617" s="26">
        <v>9994219900</v>
      </c>
      <c r="F617" s="27">
        <v>247</v>
      </c>
      <c r="G617" s="332">
        <v>223</v>
      </c>
      <c r="H617" s="75">
        <f>230-77</f>
        <v>153</v>
      </c>
      <c r="I617" s="595"/>
      <c r="J617" s="1053"/>
    </row>
    <row r="618" spans="1:10" s="350" customFormat="1" ht="11.25" x14ac:dyDescent="0.2">
      <c r="A618" s="184" t="s">
        <v>147</v>
      </c>
      <c r="B618" s="178" t="s">
        <v>26</v>
      </c>
      <c r="C618" s="179">
        <v>7</v>
      </c>
      <c r="D618" s="179">
        <v>2</v>
      </c>
      <c r="E618" s="180">
        <v>9994219900</v>
      </c>
      <c r="F618" s="181">
        <v>247</v>
      </c>
      <c r="G618" s="182">
        <v>223</v>
      </c>
      <c r="H618" s="1326"/>
      <c r="I618" s="637"/>
      <c r="J618" s="1124"/>
    </row>
    <row r="619" spans="1:10" s="15" customFormat="1" ht="15" x14ac:dyDescent="0.25">
      <c r="A619" s="176" t="s">
        <v>36</v>
      </c>
      <c r="B619" s="117" t="s">
        <v>26</v>
      </c>
      <c r="C619" s="25">
        <v>7</v>
      </c>
      <c r="D619" s="25">
        <v>2</v>
      </c>
      <c r="E619" s="26">
        <v>9994219900</v>
      </c>
      <c r="F619" s="27">
        <v>244</v>
      </c>
      <c r="G619" s="332">
        <v>225</v>
      </c>
      <c r="H619" s="75"/>
      <c r="I619" s="595"/>
      <c r="J619" s="1053"/>
    </row>
    <row r="620" spans="1:10" s="15" customFormat="1" ht="15" x14ac:dyDescent="0.25">
      <c r="A620" s="176" t="s">
        <v>45</v>
      </c>
      <c r="B620" s="117" t="s">
        <v>26</v>
      </c>
      <c r="C620" s="25">
        <v>7</v>
      </c>
      <c r="D620" s="25">
        <v>2</v>
      </c>
      <c r="E620" s="26">
        <v>9994219900</v>
      </c>
      <c r="F620" s="27">
        <v>244</v>
      </c>
      <c r="G620" s="332">
        <v>226</v>
      </c>
      <c r="H620" s="75">
        <f>23+2.45+15.163</f>
        <v>40.613</v>
      </c>
      <c r="I620" s="595"/>
      <c r="J620" s="1053"/>
    </row>
    <row r="621" spans="1:10" s="15" customFormat="1" ht="15" x14ac:dyDescent="0.25">
      <c r="A621" s="176" t="s">
        <v>272</v>
      </c>
      <c r="B621" s="117" t="s">
        <v>26</v>
      </c>
      <c r="C621" s="25">
        <v>7</v>
      </c>
      <c r="D621" s="25">
        <v>2</v>
      </c>
      <c r="E621" s="26">
        <v>9994219900</v>
      </c>
      <c r="F621" s="27">
        <v>244</v>
      </c>
      <c r="G621" s="332">
        <v>226</v>
      </c>
      <c r="H621" s="75"/>
      <c r="I621" s="595"/>
      <c r="J621" s="1053"/>
    </row>
    <row r="622" spans="1:10" s="15" customFormat="1" ht="15" x14ac:dyDescent="0.25">
      <c r="A622" s="176" t="s">
        <v>273</v>
      </c>
      <c r="B622" s="117" t="s">
        <v>26</v>
      </c>
      <c r="C622" s="25">
        <v>7</v>
      </c>
      <c r="D622" s="25">
        <v>2</v>
      </c>
      <c r="E622" s="26">
        <v>9994219900</v>
      </c>
      <c r="F622" s="27">
        <v>244</v>
      </c>
      <c r="G622" s="332">
        <v>226</v>
      </c>
      <c r="H622" s="75"/>
      <c r="I622" s="595"/>
      <c r="J622" s="1053"/>
    </row>
    <row r="623" spans="1:10" s="374" customFormat="1" ht="15" x14ac:dyDescent="0.25">
      <c r="A623" s="176" t="s">
        <v>310</v>
      </c>
      <c r="B623" s="117" t="s">
        <v>26</v>
      </c>
      <c r="C623" s="25">
        <v>7</v>
      </c>
      <c r="D623" s="25">
        <v>2</v>
      </c>
      <c r="E623" s="26">
        <v>9994219900</v>
      </c>
      <c r="F623" s="27">
        <v>244</v>
      </c>
      <c r="G623" s="332">
        <v>227</v>
      </c>
      <c r="H623" s="75"/>
      <c r="I623" s="640"/>
      <c r="J623" s="1114"/>
    </row>
    <row r="624" spans="1:10" s="15" customFormat="1" ht="15" x14ac:dyDescent="0.25">
      <c r="A624" s="177" t="s">
        <v>255</v>
      </c>
      <c r="B624" s="117" t="s">
        <v>26</v>
      </c>
      <c r="C624" s="25">
        <v>7</v>
      </c>
      <c r="D624" s="25">
        <v>2</v>
      </c>
      <c r="E624" s="26">
        <v>9994219900</v>
      </c>
      <c r="F624" s="27">
        <v>321</v>
      </c>
      <c r="G624" s="332">
        <v>262</v>
      </c>
      <c r="H624" s="75">
        <v>25</v>
      </c>
      <c r="I624" s="595"/>
      <c r="J624" s="1053"/>
    </row>
    <row r="625" spans="1:10" s="15" customFormat="1" ht="15" x14ac:dyDescent="0.25">
      <c r="A625" s="177" t="s">
        <v>73</v>
      </c>
      <c r="B625" s="117" t="s">
        <v>26</v>
      </c>
      <c r="C625" s="25">
        <v>7</v>
      </c>
      <c r="D625" s="25">
        <v>2</v>
      </c>
      <c r="E625" s="26">
        <v>9994219900</v>
      </c>
      <c r="F625" s="27">
        <v>851</v>
      </c>
      <c r="G625" s="332">
        <v>291</v>
      </c>
      <c r="H625" s="75">
        <v>9.6989999999999998</v>
      </c>
      <c r="I625" s="595"/>
      <c r="J625" s="1053"/>
    </row>
    <row r="626" spans="1:10" s="124" customFormat="1" ht="15" x14ac:dyDescent="0.25">
      <c r="A626" s="432" t="s">
        <v>262</v>
      </c>
      <c r="B626" s="430" t="s">
        <v>26</v>
      </c>
      <c r="C626" s="283">
        <v>7</v>
      </c>
      <c r="D626" s="283">
        <v>2</v>
      </c>
      <c r="E626" s="703" t="s">
        <v>359</v>
      </c>
      <c r="F626" s="284">
        <v>321</v>
      </c>
      <c r="G626" s="284">
        <v>263</v>
      </c>
      <c r="H626" s="1328"/>
      <c r="I626" s="639"/>
      <c r="J626" s="1127"/>
    </row>
    <row r="627" spans="1:10" s="15" customFormat="1" ht="15" x14ac:dyDescent="0.25">
      <c r="A627" s="231" t="s">
        <v>523</v>
      </c>
      <c r="B627" s="186" t="s">
        <v>26</v>
      </c>
      <c r="C627" s="25">
        <v>7</v>
      </c>
      <c r="D627" s="25">
        <v>2</v>
      </c>
      <c r="E627" s="1226" t="s">
        <v>358</v>
      </c>
      <c r="F627" s="27">
        <v>244</v>
      </c>
      <c r="G627" s="1024">
        <v>342</v>
      </c>
      <c r="H627" s="75">
        <v>22.677</v>
      </c>
      <c r="I627" s="950"/>
      <c r="J627" s="1126"/>
    </row>
    <row r="628" spans="1:10" s="15" customFormat="1" ht="15" x14ac:dyDescent="0.25">
      <c r="A628" s="177" t="s">
        <v>38</v>
      </c>
      <c r="B628" s="117" t="s">
        <v>26</v>
      </c>
      <c r="C628" s="25">
        <v>7</v>
      </c>
      <c r="D628" s="25">
        <v>2</v>
      </c>
      <c r="E628" s="26">
        <v>9994219900</v>
      </c>
      <c r="F628" s="27">
        <v>244</v>
      </c>
      <c r="G628" s="332">
        <v>343</v>
      </c>
      <c r="H628" s="75">
        <v>23</v>
      </c>
      <c r="I628" s="595"/>
      <c r="J628" s="1053"/>
    </row>
    <row r="629" spans="1:10" s="15" customFormat="1" ht="15" x14ac:dyDescent="0.25">
      <c r="A629" s="177" t="s">
        <v>144</v>
      </c>
      <c r="B629" s="117" t="s">
        <v>26</v>
      </c>
      <c r="C629" s="25">
        <v>7</v>
      </c>
      <c r="D629" s="25">
        <v>2</v>
      </c>
      <c r="E629" s="26">
        <v>9994219900</v>
      </c>
      <c r="F629" s="27">
        <v>244</v>
      </c>
      <c r="G629" s="332">
        <v>343</v>
      </c>
      <c r="H629" s="75">
        <v>1050</v>
      </c>
      <c r="I629" s="595"/>
      <c r="J629" s="1053"/>
    </row>
    <row r="630" spans="1:10" s="350" customFormat="1" ht="11.25" x14ac:dyDescent="0.2">
      <c r="A630" s="184" t="s">
        <v>147</v>
      </c>
      <c r="B630" s="178" t="s">
        <v>26</v>
      </c>
      <c r="C630" s="179">
        <v>7</v>
      </c>
      <c r="D630" s="179">
        <v>2</v>
      </c>
      <c r="E630" s="180">
        <v>9994219900</v>
      </c>
      <c r="F630" s="181">
        <v>244</v>
      </c>
      <c r="G630" s="182">
        <v>343</v>
      </c>
      <c r="H630" s="1326"/>
      <c r="I630" s="637"/>
      <c r="J630" s="1124"/>
    </row>
    <row r="631" spans="1:10" s="15" customFormat="1" ht="15" x14ac:dyDescent="0.25">
      <c r="A631" s="177" t="s">
        <v>145</v>
      </c>
      <c r="B631" s="117" t="s">
        <v>26</v>
      </c>
      <c r="C631" s="25">
        <v>7</v>
      </c>
      <c r="D631" s="25">
        <v>2</v>
      </c>
      <c r="E631" s="26">
        <v>9994219900</v>
      </c>
      <c r="F631" s="27">
        <v>244</v>
      </c>
      <c r="G631" s="332">
        <v>343</v>
      </c>
      <c r="H631" s="75">
        <v>60</v>
      </c>
      <c r="I631" s="595"/>
      <c r="J631" s="1053"/>
    </row>
    <row r="632" spans="1:10" s="15" customFormat="1" ht="15" x14ac:dyDescent="0.25">
      <c r="A632" s="167" t="s">
        <v>188</v>
      </c>
      <c r="B632" s="117" t="s">
        <v>26</v>
      </c>
      <c r="C632" s="25">
        <v>7</v>
      </c>
      <c r="D632" s="25">
        <v>2</v>
      </c>
      <c r="E632" s="26">
        <v>9994219900</v>
      </c>
      <c r="F632" s="27">
        <v>244</v>
      </c>
      <c r="G632" s="332">
        <v>344</v>
      </c>
      <c r="H632" s="75"/>
      <c r="I632" s="595"/>
      <c r="J632" s="1053"/>
    </row>
    <row r="633" spans="1:10" s="15" customFormat="1" ht="15.75" thickBot="1" x14ac:dyDescent="0.3">
      <c r="A633" s="341" t="s">
        <v>149</v>
      </c>
      <c r="B633" s="339" t="s">
        <v>26</v>
      </c>
      <c r="C633" s="329">
        <v>7</v>
      </c>
      <c r="D633" s="329">
        <v>2</v>
      </c>
      <c r="E633" s="330">
        <v>9994219900</v>
      </c>
      <c r="F633" s="331">
        <v>244</v>
      </c>
      <c r="G633" s="340">
        <v>346</v>
      </c>
      <c r="H633" s="1330"/>
      <c r="I633" s="642"/>
      <c r="J633" s="1129"/>
    </row>
    <row r="634" spans="1:10" s="15" customFormat="1" ht="14.25" customHeight="1" thickBot="1" x14ac:dyDescent="0.25">
      <c r="A634" s="465" t="s">
        <v>180</v>
      </c>
      <c r="B634" s="466" t="s">
        <v>26</v>
      </c>
      <c r="C634" s="467"/>
      <c r="D634" s="467"/>
      <c r="E634" s="515"/>
      <c r="F634" s="469"/>
      <c r="G634" s="469"/>
      <c r="H634" s="1331">
        <f>SUM(H636:H650)-H639</f>
        <v>3069.3669999999997</v>
      </c>
      <c r="I634" s="694">
        <f t="shared" ref="I634:J634" si="111">SUM(I636:I650)-I639</f>
        <v>1753.0130000000001</v>
      </c>
      <c r="J634" s="694">
        <f t="shared" si="111"/>
        <v>1753.0130000000001</v>
      </c>
    </row>
    <row r="635" spans="1:10" s="15" customFormat="1" ht="14.25" customHeight="1" x14ac:dyDescent="0.25">
      <c r="A635" s="173" t="s">
        <v>29</v>
      </c>
      <c r="B635" s="174" t="s">
        <v>26</v>
      </c>
      <c r="C635" s="98">
        <v>7</v>
      </c>
      <c r="D635" s="98">
        <v>2</v>
      </c>
      <c r="E635" s="103">
        <v>9994219900</v>
      </c>
      <c r="F635" s="99">
        <v>0</v>
      </c>
      <c r="G635" s="175">
        <v>210</v>
      </c>
      <c r="H635" s="1324">
        <f>H636+H637</f>
        <v>1753.0130000000001</v>
      </c>
      <c r="I635" s="635">
        <f t="shared" ref="I635:J635" si="112">I636+I637</f>
        <v>1753.0130000000001</v>
      </c>
      <c r="J635" s="1122">
        <f t="shared" si="112"/>
        <v>1753.0130000000001</v>
      </c>
    </row>
    <row r="636" spans="1:10" s="15" customFormat="1" ht="14.25" customHeight="1" x14ac:dyDescent="0.25">
      <c r="A636" s="109" t="s">
        <v>30</v>
      </c>
      <c r="B636" s="54" t="s">
        <v>26</v>
      </c>
      <c r="C636" s="30">
        <v>7</v>
      </c>
      <c r="D636" s="30">
        <v>2</v>
      </c>
      <c r="E636" s="31">
        <v>9994219900</v>
      </c>
      <c r="F636" s="32">
        <v>111</v>
      </c>
      <c r="G636" s="68">
        <v>211</v>
      </c>
      <c r="H636" s="1325">
        <v>1346.4</v>
      </c>
      <c r="I636" s="636">
        <v>1346.4</v>
      </c>
      <c r="J636" s="1123">
        <v>1346.4</v>
      </c>
    </row>
    <row r="637" spans="1:10" s="15" customFormat="1" ht="14.25" customHeight="1" x14ac:dyDescent="0.25">
      <c r="A637" s="109" t="s">
        <v>59</v>
      </c>
      <c r="B637" s="54" t="s">
        <v>26</v>
      </c>
      <c r="C637" s="30">
        <v>7</v>
      </c>
      <c r="D637" s="30">
        <v>2</v>
      </c>
      <c r="E637" s="31">
        <v>9994219900</v>
      </c>
      <c r="F637" s="32">
        <v>119</v>
      </c>
      <c r="G637" s="68">
        <v>213</v>
      </c>
      <c r="H637" s="1325">
        <v>406.613</v>
      </c>
      <c r="I637" s="636">
        <v>406.613</v>
      </c>
      <c r="J637" s="1123">
        <v>406.613</v>
      </c>
    </row>
    <row r="638" spans="1:10" s="15" customFormat="1" ht="15" x14ac:dyDescent="0.25">
      <c r="A638" s="176" t="s">
        <v>34</v>
      </c>
      <c r="B638" s="117" t="s">
        <v>26</v>
      </c>
      <c r="C638" s="25">
        <v>7</v>
      </c>
      <c r="D638" s="25">
        <v>2</v>
      </c>
      <c r="E638" s="26">
        <v>9994219900</v>
      </c>
      <c r="F638" s="27">
        <v>247</v>
      </c>
      <c r="G638" s="332">
        <v>223</v>
      </c>
      <c r="H638" s="75">
        <f>2630-877-753+140</f>
        <v>1140</v>
      </c>
      <c r="I638" s="595"/>
      <c r="J638" s="1053"/>
    </row>
    <row r="639" spans="1:10" s="183" customFormat="1" ht="11.25" x14ac:dyDescent="0.2">
      <c r="A639" s="184" t="s">
        <v>147</v>
      </c>
      <c r="B639" s="178" t="s">
        <v>26</v>
      </c>
      <c r="C639" s="179">
        <v>7</v>
      </c>
      <c r="D639" s="179">
        <v>2</v>
      </c>
      <c r="E639" s="180">
        <v>9994219900</v>
      </c>
      <c r="F639" s="181">
        <v>247</v>
      </c>
      <c r="G639" s="182">
        <v>223</v>
      </c>
      <c r="H639" s="1326"/>
      <c r="I639" s="637"/>
      <c r="J639" s="1124"/>
    </row>
    <row r="640" spans="1:10" s="15" customFormat="1" ht="15" x14ac:dyDescent="0.25">
      <c r="A640" s="176" t="s">
        <v>36</v>
      </c>
      <c r="B640" s="117" t="s">
        <v>26</v>
      </c>
      <c r="C640" s="25">
        <v>7</v>
      </c>
      <c r="D640" s="25">
        <v>2</v>
      </c>
      <c r="E640" s="26">
        <v>9994219900</v>
      </c>
      <c r="F640" s="27">
        <v>244</v>
      </c>
      <c r="G640" s="332">
        <v>225</v>
      </c>
      <c r="H640" s="75"/>
      <c r="I640" s="595"/>
      <c r="J640" s="1053"/>
    </row>
    <row r="641" spans="1:10" s="15" customFormat="1" ht="15" x14ac:dyDescent="0.25">
      <c r="A641" s="176" t="s">
        <v>45</v>
      </c>
      <c r="B641" s="117" t="s">
        <v>26</v>
      </c>
      <c r="C641" s="25">
        <v>7</v>
      </c>
      <c r="D641" s="25">
        <v>2</v>
      </c>
      <c r="E641" s="26">
        <v>9994219900</v>
      </c>
      <c r="F641" s="27">
        <v>244</v>
      </c>
      <c r="G641" s="332">
        <v>226</v>
      </c>
      <c r="H641" s="75">
        <f>23+2.45+15.163</f>
        <v>40.613</v>
      </c>
      <c r="I641" s="595"/>
      <c r="J641" s="1053"/>
    </row>
    <row r="642" spans="1:10" s="15" customFormat="1" ht="15" x14ac:dyDescent="0.25">
      <c r="A642" s="176" t="s">
        <v>272</v>
      </c>
      <c r="B642" s="117" t="s">
        <v>26</v>
      </c>
      <c r="C642" s="25">
        <v>7</v>
      </c>
      <c r="D642" s="25">
        <v>2</v>
      </c>
      <c r="E642" s="26">
        <v>9994219900</v>
      </c>
      <c r="F642" s="27">
        <v>244</v>
      </c>
      <c r="G642" s="332">
        <v>226</v>
      </c>
      <c r="H642" s="75"/>
      <c r="I642" s="595"/>
      <c r="J642" s="1053"/>
    </row>
    <row r="643" spans="1:10" s="15" customFormat="1" ht="15" x14ac:dyDescent="0.25">
      <c r="A643" s="177" t="s">
        <v>255</v>
      </c>
      <c r="B643" s="117" t="s">
        <v>26</v>
      </c>
      <c r="C643" s="25">
        <v>7</v>
      </c>
      <c r="D643" s="25">
        <v>2</v>
      </c>
      <c r="E643" s="26">
        <v>9994219900</v>
      </c>
      <c r="F643" s="27">
        <v>321</v>
      </c>
      <c r="G643" s="332">
        <v>262</v>
      </c>
      <c r="H643" s="75">
        <v>30</v>
      </c>
      <c r="I643" s="595"/>
      <c r="J643" s="1053"/>
    </row>
    <row r="644" spans="1:10" s="15" customFormat="1" ht="15" x14ac:dyDescent="0.25">
      <c r="A644" s="177" t="s">
        <v>73</v>
      </c>
      <c r="B644" s="117" t="s">
        <v>26</v>
      </c>
      <c r="C644" s="25">
        <v>7</v>
      </c>
      <c r="D644" s="25">
        <v>2</v>
      </c>
      <c r="E644" s="26">
        <v>9994219900</v>
      </c>
      <c r="F644" s="27">
        <v>851</v>
      </c>
      <c r="G644" s="332">
        <v>291</v>
      </c>
      <c r="H644" s="75">
        <v>55.545999999999999</v>
      </c>
      <c r="I644" s="595"/>
      <c r="J644" s="1053"/>
    </row>
    <row r="645" spans="1:10" s="15" customFormat="1" ht="15" x14ac:dyDescent="0.25">
      <c r="A645" s="177" t="s">
        <v>274</v>
      </c>
      <c r="B645" s="117" t="s">
        <v>26</v>
      </c>
      <c r="C645" s="25">
        <v>7</v>
      </c>
      <c r="D645" s="25">
        <v>2</v>
      </c>
      <c r="E645" s="26">
        <v>9994219900</v>
      </c>
      <c r="F645" s="27">
        <v>853</v>
      </c>
      <c r="G645" s="332">
        <v>292</v>
      </c>
      <c r="H645" s="75"/>
      <c r="I645" s="595"/>
      <c r="J645" s="1053"/>
    </row>
    <row r="646" spans="1:10" s="15" customFormat="1" ht="15" x14ac:dyDescent="0.25">
      <c r="A646" s="231" t="s">
        <v>523</v>
      </c>
      <c r="B646" s="186" t="s">
        <v>26</v>
      </c>
      <c r="C646" s="25">
        <v>7</v>
      </c>
      <c r="D646" s="25">
        <v>2</v>
      </c>
      <c r="E646" s="1226" t="s">
        <v>358</v>
      </c>
      <c r="F646" s="27">
        <v>244</v>
      </c>
      <c r="G646" s="1024">
        <v>342</v>
      </c>
      <c r="H646" s="75">
        <v>24.678999999999998</v>
      </c>
      <c r="I646" s="950"/>
      <c r="J646" s="1126"/>
    </row>
    <row r="647" spans="1:10" s="124" customFormat="1" ht="15" x14ac:dyDescent="0.25">
      <c r="A647" s="432" t="s">
        <v>262</v>
      </c>
      <c r="B647" s="430" t="s">
        <v>26</v>
      </c>
      <c r="C647" s="283">
        <v>7</v>
      </c>
      <c r="D647" s="283">
        <v>2</v>
      </c>
      <c r="E647" s="703" t="s">
        <v>359</v>
      </c>
      <c r="F647" s="284">
        <v>321</v>
      </c>
      <c r="G647" s="284">
        <v>263</v>
      </c>
      <c r="H647" s="1328">
        <v>0.51600000000000001</v>
      </c>
      <c r="I647" s="952"/>
      <c r="J647" s="1130"/>
    </row>
    <row r="648" spans="1:10" s="124" customFormat="1" ht="15" x14ac:dyDescent="0.25">
      <c r="A648" s="431" t="s">
        <v>46</v>
      </c>
      <c r="B648" s="117" t="s">
        <v>26</v>
      </c>
      <c r="C648" s="25">
        <v>7</v>
      </c>
      <c r="D648" s="25">
        <v>2</v>
      </c>
      <c r="E648" s="26">
        <v>9994219900</v>
      </c>
      <c r="F648" s="27">
        <v>244</v>
      </c>
      <c r="G648" s="332">
        <v>310</v>
      </c>
      <c r="H648" s="1328"/>
      <c r="I648" s="639"/>
      <c r="J648" s="1127"/>
    </row>
    <row r="649" spans="1:10" s="15" customFormat="1" ht="15" x14ac:dyDescent="0.25">
      <c r="A649" s="177" t="s">
        <v>38</v>
      </c>
      <c r="B649" s="117" t="s">
        <v>26</v>
      </c>
      <c r="C649" s="25">
        <v>7</v>
      </c>
      <c r="D649" s="25">
        <v>2</v>
      </c>
      <c r="E649" s="26">
        <v>9994219900</v>
      </c>
      <c r="F649" s="27">
        <v>244</v>
      </c>
      <c r="G649" s="332">
        <v>343</v>
      </c>
      <c r="H649" s="75">
        <v>25</v>
      </c>
      <c r="I649" s="595"/>
      <c r="J649" s="1053"/>
    </row>
    <row r="650" spans="1:10" s="15" customFormat="1" ht="15.75" thickBot="1" x14ac:dyDescent="0.3">
      <c r="A650" s="167" t="s">
        <v>149</v>
      </c>
      <c r="B650" s="117" t="s">
        <v>26</v>
      </c>
      <c r="C650" s="25">
        <v>7</v>
      </c>
      <c r="D650" s="25">
        <v>2</v>
      </c>
      <c r="E650" s="26">
        <v>9994219900</v>
      </c>
      <c r="F650" s="27">
        <v>244</v>
      </c>
      <c r="G650" s="332">
        <v>346</v>
      </c>
      <c r="H650" s="75"/>
      <c r="I650" s="595"/>
      <c r="J650" s="1053"/>
    </row>
    <row r="651" spans="1:10" s="15" customFormat="1" ht="15" thickBot="1" x14ac:dyDescent="0.25">
      <c r="A651" s="465" t="s">
        <v>181</v>
      </c>
      <c r="B651" s="466" t="s">
        <v>26</v>
      </c>
      <c r="C651" s="467"/>
      <c r="D651" s="467"/>
      <c r="E651" s="515"/>
      <c r="F651" s="469"/>
      <c r="G651" s="469"/>
      <c r="H651" s="1327">
        <f>SUM(H653:H668)-H656</f>
        <v>984.46900000000005</v>
      </c>
      <c r="I651" s="638">
        <f t="shared" ref="I651:J651" si="113">SUM(I653:I668)-I656</f>
        <v>403.19300000000004</v>
      </c>
      <c r="J651" s="694">
        <f t="shared" si="113"/>
        <v>403.19300000000004</v>
      </c>
    </row>
    <row r="652" spans="1:10" s="15" customFormat="1" ht="15" x14ac:dyDescent="0.25">
      <c r="A652" s="173" t="s">
        <v>29</v>
      </c>
      <c r="B652" s="174" t="s">
        <v>26</v>
      </c>
      <c r="C652" s="98">
        <v>7</v>
      </c>
      <c r="D652" s="98">
        <v>2</v>
      </c>
      <c r="E652" s="103">
        <v>9994219900</v>
      </c>
      <c r="F652" s="99">
        <v>0</v>
      </c>
      <c r="G652" s="175">
        <v>210</v>
      </c>
      <c r="H652" s="1324">
        <f>H653+H654</f>
        <v>403.19300000000004</v>
      </c>
      <c r="I652" s="635">
        <f t="shared" ref="I652:J652" si="114">I653+I654</f>
        <v>403.19300000000004</v>
      </c>
      <c r="J652" s="1122">
        <f t="shared" si="114"/>
        <v>403.19300000000004</v>
      </c>
    </row>
    <row r="653" spans="1:10" s="15" customFormat="1" ht="15" x14ac:dyDescent="0.25">
      <c r="A653" s="109" t="s">
        <v>30</v>
      </c>
      <c r="B653" s="54" t="s">
        <v>26</v>
      </c>
      <c r="C653" s="30">
        <v>7</v>
      </c>
      <c r="D653" s="30">
        <v>2</v>
      </c>
      <c r="E653" s="31">
        <v>9994219900</v>
      </c>
      <c r="F653" s="32">
        <v>111</v>
      </c>
      <c r="G653" s="68">
        <v>211</v>
      </c>
      <c r="H653" s="1325">
        <v>309.67200000000003</v>
      </c>
      <c r="I653" s="636">
        <v>309.67200000000003</v>
      </c>
      <c r="J653" s="1123">
        <v>309.67200000000003</v>
      </c>
    </row>
    <row r="654" spans="1:10" s="15" customFormat="1" ht="15" x14ac:dyDescent="0.25">
      <c r="A654" s="109" t="s">
        <v>59</v>
      </c>
      <c r="B654" s="54" t="s">
        <v>26</v>
      </c>
      <c r="C654" s="30">
        <v>7</v>
      </c>
      <c r="D654" s="30">
        <v>2</v>
      </c>
      <c r="E654" s="31">
        <v>9994219900</v>
      </c>
      <c r="F654" s="32">
        <v>119</v>
      </c>
      <c r="G654" s="68">
        <v>213</v>
      </c>
      <c r="H654" s="1325">
        <v>93.521000000000001</v>
      </c>
      <c r="I654" s="636">
        <v>93.521000000000001</v>
      </c>
      <c r="J654" s="1123">
        <v>93.521000000000001</v>
      </c>
    </row>
    <row r="655" spans="1:10" s="15" customFormat="1" ht="15" customHeight="1" x14ac:dyDescent="0.25">
      <c r="A655" s="176" t="s">
        <v>34</v>
      </c>
      <c r="B655" s="117" t="s">
        <v>26</v>
      </c>
      <c r="C655" s="25">
        <v>7</v>
      </c>
      <c r="D655" s="25">
        <v>2</v>
      </c>
      <c r="E655" s="26">
        <v>9994219900</v>
      </c>
      <c r="F655" s="27">
        <v>247</v>
      </c>
      <c r="G655" s="332">
        <v>223</v>
      </c>
      <c r="H655" s="75">
        <f>71-24</f>
        <v>47</v>
      </c>
      <c r="I655" s="595"/>
      <c r="J655" s="1053"/>
    </row>
    <row r="656" spans="1:10" s="183" customFormat="1" ht="11.25" x14ac:dyDescent="0.2">
      <c r="A656" s="184" t="s">
        <v>147</v>
      </c>
      <c r="B656" s="178" t="s">
        <v>26</v>
      </c>
      <c r="C656" s="179">
        <v>7</v>
      </c>
      <c r="D656" s="179">
        <v>2</v>
      </c>
      <c r="E656" s="180">
        <v>9994219900</v>
      </c>
      <c r="F656" s="181">
        <v>247</v>
      </c>
      <c r="G656" s="182">
        <v>223</v>
      </c>
      <c r="H656" s="1326"/>
      <c r="I656" s="637"/>
      <c r="J656" s="1124"/>
    </row>
    <row r="657" spans="1:10" s="15" customFormat="1" ht="15" x14ac:dyDescent="0.25">
      <c r="A657" s="176" t="s">
        <v>36</v>
      </c>
      <c r="B657" s="117" t="s">
        <v>26</v>
      </c>
      <c r="C657" s="25">
        <v>7</v>
      </c>
      <c r="D657" s="25">
        <v>2</v>
      </c>
      <c r="E657" s="26">
        <v>9994219900</v>
      </c>
      <c r="F657" s="27">
        <v>244</v>
      </c>
      <c r="G657" s="332">
        <v>225</v>
      </c>
      <c r="H657" s="75"/>
      <c r="I657" s="595"/>
      <c r="J657" s="1053"/>
    </row>
    <row r="658" spans="1:10" s="15" customFormat="1" ht="15" customHeight="1" x14ac:dyDescent="0.25">
      <c r="A658" s="176" t="s">
        <v>45</v>
      </c>
      <c r="B658" s="117" t="s">
        <v>26</v>
      </c>
      <c r="C658" s="25">
        <v>7</v>
      </c>
      <c r="D658" s="25">
        <v>2</v>
      </c>
      <c r="E658" s="26">
        <v>9994219900</v>
      </c>
      <c r="F658" s="27">
        <v>244</v>
      </c>
      <c r="G658" s="332">
        <v>226</v>
      </c>
      <c r="H658" s="75">
        <f>23+2.45+15.163+6</f>
        <v>46.613</v>
      </c>
      <c r="I658" s="595"/>
      <c r="J658" s="1053"/>
    </row>
    <row r="659" spans="1:10" s="15" customFormat="1" ht="15" x14ac:dyDescent="0.25">
      <c r="A659" s="176" t="s">
        <v>273</v>
      </c>
      <c r="B659" s="117" t="s">
        <v>26</v>
      </c>
      <c r="C659" s="25">
        <v>7</v>
      </c>
      <c r="D659" s="25">
        <v>2</v>
      </c>
      <c r="E659" s="26">
        <v>9994219900</v>
      </c>
      <c r="F659" s="27">
        <v>244</v>
      </c>
      <c r="G659" s="332">
        <v>226</v>
      </c>
      <c r="H659" s="75"/>
      <c r="I659" s="595"/>
      <c r="J659" s="1053"/>
    </row>
    <row r="660" spans="1:10" s="15" customFormat="1" ht="15" customHeight="1" x14ac:dyDescent="0.25">
      <c r="A660" s="177" t="s">
        <v>255</v>
      </c>
      <c r="B660" s="117" t="s">
        <v>26</v>
      </c>
      <c r="C660" s="25">
        <v>7</v>
      </c>
      <c r="D660" s="25">
        <v>2</v>
      </c>
      <c r="E660" s="26">
        <v>9994219900</v>
      </c>
      <c r="F660" s="27">
        <v>321</v>
      </c>
      <c r="G660" s="332">
        <v>262</v>
      </c>
      <c r="H660" s="75">
        <v>10</v>
      </c>
      <c r="I660" s="595"/>
      <c r="J660" s="1053"/>
    </row>
    <row r="661" spans="1:10" s="15" customFormat="1" ht="15" customHeight="1" x14ac:dyDescent="0.25">
      <c r="A661" s="177" t="s">
        <v>73</v>
      </c>
      <c r="B661" s="117" t="s">
        <v>26</v>
      </c>
      <c r="C661" s="25">
        <v>7</v>
      </c>
      <c r="D661" s="25">
        <v>2</v>
      </c>
      <c r="E661" s="26">
        <v>9994219900</v>
      </c>
      <c r="F661" s="27">
        <v>851</v>
      </c>
      <c r="G661" s="332">
        <v>291</v>
      </c>
      <c r="H661" s="75">
        <v>5.1769999999999996</v>
      </c>
      <c r="I661" s="595"/>
      <c r="J661" s="1053"/>
    </row>
    <row r="662" spans="1:10" s="15" customFormat="1" ht="15" customHeight="1" x14ac:dyDescent="0.25">
      <c r="A662" s="177" t="s">
        <v>76</v>
      </c>
      <c r="B662" s="117" t="s">
        <v>26</v>
      </c>
      <c r="C662" s="25">
        <v>7</v>
      </c>
      <c r="D662" s="25">
        <v>2</v>
      </c>
      <c r="E662" s="26">
        <v>9994219900</v>
      </c>
      <c r="F662" s="27">
        <v>852</v>
      </c>
      <c r="G662" s="332">
        <v>291</v>
      </c>
      <c r="H662" s="75">
        <v>8</v>
      </c>
      <c r="I662" s="595"/>
      <c r="J662" s="1053"/>
    </row>
    <row r="663" spans="1:10" s="15" customFormat="1" ht="15" x14ac:dyDescent="0.25">
      <c r="A663" s="231" t="s">
        <v>523</v>
      </c>
      <c r="B663" s="186" t="s">
        <v>26</v>
      </c>
      <c r="C663" s="25">
        <v>7</v>
      </c>
      <c r="D663" s="25">
        <v>2</v>
      </c>
      <c r="E663" s="1226" t="s">
        <v>358</v>
      </c>
      <c r="F663" s="27">
        <v>244</v>
      </c>
      <c r="G663" s="1024">
        <v>342</v>
      </c>
      <c r="H663" s="75">
        <v>2.4860000000000002</v>
      </c>
      <c r="I663" s="950"/>
      <c r="J663" s="1126"/>
    </row>
    <row r="664" spans="1:10" s="15" customFormat="1" ht="15" customHeight="1" x14ac:dyDescent="0.25">
      <c r="A664" s="177" t="s">
        <v>38</v>
      </c>
      <c r="B664" s="117" t="s">
        <v>26</v>
      </c>
      <c r="C664" s="25">
        <v>7</v>
      </c>
      <c r="D664" s="25">
        <v>2</v>
      </c>
      <c r="E664" s="26">
        <v>9994219900</v>
      </c>
      <c r="F664" s="27">
        <v>244</v>
      </c>
      <c r="G664" s="332">
        <v>343</v>
      </c>
      <c r="H664" s="75">
        <v>18</v>
      </c>
      <c r="I664" s="595"/>
      <c r="J664" s="1053"/>
    </row>
    <row r="665" spans="1:10" s="15" customFormat="1" ht="15" customHeight="1" x14ac:dyDescent="0.25">
      <c r="A665" s="177" t="s">
        <v>144</v>
      </c>
      <c r="B665" s="117" t="s">
        <v>26</v>
      </c>
      <c r="C665" s="25">
        <v>7</v>
      </c>
      <c r="D665" s="25">
        <v>2</v>
      </c>
      <c r="E665" s="26">
        <v>9994219900</v>
      </c>
      <c r="F665" s="27">
        <v>244</v>
      </c>
      <c r="G665" s="332">
        <v>343</v>
      </c>
      <c r="H665" s="75">
        <v>420</v>
      </c>
      <c r="I665" s="595"/>
      <c r="J665" s="1053"/>
    </row>
    <row r="666" spans="1:10" s="350" customFormat="1" ht="11.25" x14ac:dyDescent="0.2">
      <c r="A666" s="184" t="s">
        <v>147</v>
      </c>
      <c r="B666" s="178" t="s">
        <v>26</v>
      </c>
      <c r="C666" s="179">
        <v>7</v>
      </c>
      <c r="D666" s="179">
        <v>2</v>
      </c>
      <c r="E666" s="180">
        <v>9994219900</v>
      </c>
      <c r="F666" s="181">
        <v>244</v>
      </c>
      <c r="G666" s="182">
        <v>343</v>
      </c>
      <c r="H666" s="1326"/>
      <c r="I666" s="637"/>
      <c r="J666" s="1124"/>
    </row>
    <row r="667" spans="1:10" s="15" customFormat="1" ht="15" x14ac:dyDescent="0.25">
      <c r="A667" s="177" t="s">
        <v>145</v>
      </c>
      <c r="B667" s="117" t="s">
        <v>26</v>
      </c>
      <c r="C667" s="25">
        <v>7</v>
      </c>
      <c r="D667" s="25">
        <v>2</v>
      </c>
      <c r="E667" s="26">
        <v>9994219900</v>
      </c>
      <c r="F667" s="27">
        <v>244</v>
      </c>
      <c r="G667" s="332">
        <v>343</v>
      </c>
      <c r="H667" s="75">
        <v>24</v>
      </c>
      <c r="I667" s="595"/>
      <c r="J667" s="1053"/>
    </row>
    <row r="668" spans="1:10" s="15" customFormat="1" ht="15.75" thickBot="1" x14ac:dyDescent="0.3">
      <c r="A668" s="169" t="s">
        <v>149</v>
      </c>
      <c r="B668" s="171" t="s">
        <v>26</v>
      </c>
      <c r="C668" s="143">
        <v>7</v>
      </c>
      <c r="D668" s="143">
        <v>2</v>
      </c>
      <c r="E668" s="161">
        <v>9994219900</v>
      </c>
      <c r="F668" s="145">
        <v>244</v>
      </c>
      <c r="G668" s="172">
        <v>346</v>
      </c>
      <c r="H668" s="1264"/>
      <c r="I668" s="602"/>
      <c r="J668" s="1060"/>
    </row>
    <row r="669" spans="1:10" s="15" customFormat="1" ht="15" thickBot="1" x14ac:dyDescent="0.25">
      <c r="A669" s="217" t="s">
        <v>182</v>
      </c>
      <c r="B669" s="218" t="s">
        <v>26</v>
      </c>
      <c r="C669" s="219"/>
      <c r="D669" s="219"/>
      <c r="E669" s="71"/>
      <c r="F669" s="220"/>
      <c r="G669" s="220"/>
      <c r="H669" s="1265">
        <f>SUM(H671:H687)-H675</f>
        <v>2507.7919999999999</v>
      </c>
      <c r="I669" s="603">
        <f t="shared" ref="I669:J669" si="115">SUM(I671:I687)-I675</f>
        <v>876.50600000000009</v>
      </c>
      <c r="J669" s="1061">
        <f t="shared" si="115"/>
        <v>876.50600000000009</v>
      </c>
    </row>
    <row r="670" spans="1:10" s="15" customFormat="1" ht="15" x14ac:dyDescent="0.25">
      <c r="A670" s="173" t="s">
        <v>29</v>
      </c>
      <c r="B670" s="174" t="s">
        <v>26</v>
      </c>
      <c r="C670" s="98">
        <v>7</v>
      </c>
      <c r="D670" s="98">
        <v>2</v>
      </c>
      <c r="E670" s="103">
        <v>9994219900</v>
      </c>
      <c r="F670" s="99">
        <v>0</v>
      </c>
      <c r="G670" s="175">
        <v>210</v>
      </c>
      <c r="H670" s="1324">
        <f>H671+H672</f>
        <v>876.50600000000009</v>
      </c>
      <c r="I670" s="635">
        <f t="shared" ref="I670:J670" si="116">I671+I672</f>
        <v>876.50600000000009</v>
      </c>
      <c r="J670" s="1122">
        <f t="shared" si="116"/>
        <v>876.50600000000009</v>
      </c>
    </row>
    <row r="671" spans="1:10" s="15" customFormat="1" ht="15" x14ac:dyDescent="0.25">
      <c r="A671" s="109" t="s">
        <v>30</v>
      </c>
      <c r="B671" s="54" t="s">
        <v>26</v>
      </c>
      <c r="C671" s="30">
        <v>7</v>
      </c>
      <c r="D671" s="30">
        <v>2</v>
      </c>
      <c r="E671" s="31">
        <v>9994219900</v>
      </c>
      <c r="F671" s="32">
        <v>111</v>
      </c>
      <c r="G671" s="68">
        <v>211</v>
      </c>
      <c r="H671" s="1325">
        <v>673.2</v>
      </c>
      <c r="I671" s="636">
        <v>673.2</v>
      </c>
      <c r="J671" s="1123">
        <v>673.2</v>
      </c>
    </row>
    <row r="672" spans="1:10" s="15" customFormat="1" ht="15" x14ac:dyDescent="0.25">
      <c r="A672" s="109" t="s">
        <v>59</v>
      </c>
      <c r="B672" s="54" t="s">
        <v>26</v>
      </c>
      <c r="C672" s="30">
        <v>7</v>
      </c>
      <c r="D672" s="30">
        <v>2</v>
      </c>
      <c r="E672" s="31">
        <v>9994219900</v>
      </c>
      <c r="F672" s="32">
        <v>119</v>
      </c>
      <c r="G672" s="68">
        <v>213</v>
      </c>
      <c r="H672" s="1325">
        <v>203.30600000000001</v>
      </c>
      <c r="I672" s="636">
        <v>203.30600000000001</v>
      </c>
      <c r="J672" s="1123">
        <v>203.30600000000001</v>
      </c>
    </row>
    <row r="673" spans="1:10" s="15" customFormat="1" ht="15" x14ac:dyDescent="0.25">
      <c r="A673" s="176" t="s">
        <v>33</v>
      </c>
      <c r="B673" s="117" t="s">
        <v>26</v>
      </c>
      <c r="C673" s="25">
        <v>7</v>
      </c>
      <c r="D673" s="25">
        <v>2</v>
      </c>
      <c r="E673" s="26">
        <v>9994219900</v>
      </c>
      <c r="F673" s="27">
        <v>244</v>
      </c>
      <c r="G673" s="64">
        <v>221</v>
      </c>
      <c r="H673" s="1263">
        <v>20</v>
      </c>
      <c r="I673" s="601"/>
      <c r="J673" s="1059"/>
    </row>
    <row r="674" spans="1:10" s="15" customFormat="1" ht="15" x14ac:dyDescent="0.25">
      <c r="A674" s="176" t="s">
        <v>34</v>
      </c>
      <c r="B674" s="117" t="s">
        <v>26</v>
      </c>
      <c r="C674" s="25">
        <v>7</v>
      </c>
      <c r="D674" s="25">
        <v>2</v>
      </c>
      <c r="E674" s="26">
        <v>9994219900</v>
      </c>
      <c r="F674" s="27">
        <v>247</v>
      </c>
      <c r="G674" s="332">
        <v>223</v>
      </c>
      <c r="H674" s="75">
        <f>2592-864-728+143</f>
        <v>1143</v>
      </c>
      <c r="I674" s="595"/>
      <c r="J674" s="1053"/>
    </row>
    <row r="675" spans="1:10" s="183" customFormat="1" ht="11.25" x14ac:dyDescent="0.2">
      <c r="A675" s="184" t="s">
        <v>147</v>
      </c>
      <c r="B675" s="178" t="s">
        <v>26</v>
      </c>
      <c r="C675" s="179">
        <v>7</v>
      </c>
      <c r="D675" s="179">
        <v>2</v>
      </c>
      <c r="E675" s="180">
        <v>9994219900</v>
      </c>
      <c r="F675" s="181">
        <v>247</v>
      </c>
      <c r="G675" s="182">
        <v>223</v>
      </c>
      <c r="H675" s="1326"/>
      <c r="I675" s="637"/>
      <c r="J675" s="1124"/>
    </row>
    <row r="676" spans="1:10" s="15" customFormat="1" ht="15" x14ac:dyDescent="0.25">
      <c r="A676" s="176" t="s">
        <v>36</v>
      </c>
      <c r="B676" s="117" t="s">
        <v>26</v>
      </c>
      <c r="C676" s="25">
        <v>7</v>
      </c>
      <c r="D676" s="25">
        <v>2</v>
      </c>
      <c r="E676" s="26">
        <v>9994219900</v>
      </c>
      <c r="F676" s="27">
        <v>244</v>
      </c>
      <c r="G676" s="332">
        <v>225</v>
      </c>
      <c r="H676" s="75"/>
      <c r="I676" s="595"/>
      <c r="J676" s="1053"/>
    </row>
    <row r="677" spans="1:10" s="15" customFormat="1" ht="15" x14ac:dyDescent="0.25">
      <c r="A677" s="176" t="s">
        <v>45</v>
      </c>
      <c r="B677" s="117" t="s">
        <v>26</v>
      </c>
      <c r="C677" s="25">
        <v>7</v>
      </c>
      <c r="D677" s="25">
        <v>2</v>
      </c>
      <c r="E677" s="26">
        <v>9994219900</v>
      </c>
      <c r="F677" s="27">
        <v>244</v>
      </c>
      <c r="G677" s="332">
        <v>226</v>
      </c>
      <c r="H677" s="75">
        <f>23+2.45+15.163+22+40+14+4+6+6+4</f>
        <v>136.613</v>
      </c>
      <c r="I677" s="595"/>
      <c r="J677" s="1053"/>
    </row>
    <row r="678" spans="1:10" s="15" customFormat="1" ht="15" x14ac:dyDescent="0.25">
      <c r="A678" s="176" t="s">
        <v>272</v>
      </c>
      <c r="B678" s="117" t="s">
        <v>26</v>
      </c>
      <c r="C678" s="25">
        <v>7</v>
      </c>
      <c r="D678" s="25">
        <v>2</v>
      </c>
      <c r="E678" s="26">
        <v>9994219900</v>
      </c>
      <c r="F678" s="27">
        <v>244</v>
      </c>
      <c r="G678" s="332">
        <v>226</v>
      </c>
      <c r="H678" s="75"/>
      <c r="I678" s="595"/>
      <c r="J678" s="1053"/>
    </row>
    <row r="679" spans="1:10" s="15" customFormat="1" ht="15" x14ac:dyDescent="0.25">
      <c r="A679" s="176" t="s">
        <v>273</v>
      </c>
      <c r="B679" s="117" t="s">
        <v>26</v>
      </c>
      <c r="C679" s="25">
        <v>7</v>
      </c>
      <c r="D679" s="25">
        <v>2</v>
      </c>
      <c r="E679" s="26">
        <v>9994219900</v>
      </c>
      <c r="F679" s="27">
        <v>244</v>
      </c>
      <c r="G679" s="332">
        <v>226</v>
      </c>
      <c r="H679" s="75"/>
      <c r="I679" s="595"/>
      <c r="J679" s="1053"/>
    </row>
    <row r="680" spans="1:10" s="15" customFormat="1" ht="15" x14ac:dyDescent="0.25">
      <c r="A680" s="177" t="s">
        <v>255</v>
      </c>
      <c r="B680" s="117" t="s">
        <v>26</v>
      </c>
      <c r="C680" s="25">
        <v>7</v>
      </c>
      <c r="D680" s="25">
        <v>2</v>
      </c>
      <c r="E680" s="26">
        <v>9994219900</v>
      </c>
      <c r="F680" s="27">
        <v>321</v>
      </c>
      <c r="G680" s="332">
        <v>262</v>
      </c>
      <c r="H680" s="75">
        <v>25</v>
      </c>
      <c r="I680" s="595"/>
      <c r="J680" s="1053"/>
    </row>
    <row r="681" spans="1:10" s="15" customFormat="1" ht="15" x14ac:dyDescent="0.25">
      <c r="A681" s="177" t="s">
        <v>73</v>
      </c>
      <c r="B681" s="117" t="s">
        <v>26</v>
      </c>
      <c r="C681" s="25">
        <v>7</v>
      </c>
      <c r="D681" s="25">
        <v>2</v>
      </c>
      <c r="E681" s="26">
        <v>9994219900</v>
      </c>
      <c r="F681" s="27">
        <v>851</v>
      </c>
      <c r="G681" s="332">
        <v>291</v>
      </c>
      <c r="H681" s="75">
        <v>35.975000000000001</v>
      </c>
      <c r="I681" s="595"/>
      <c r="J681" s="1053"/>
    </row>
    <row r="682" spans="1:10" s="15" customFormat="1" ht="15" x14ac:dyDescent="0.25">
      <c r="A682" s="177" t="s">
        <v>76</v>
      </c>
      <c r="B682" s="117" t="s">
        <v>26</v>
      </c>
      <c r="C682" s="25">
        <v>7</v>
      </c>
      <c r="D682" s="25">
        <v>2</v>
      </c>
      <c r="E682" s="26">
        <v>9994219900</v>
      </c>
      <c r="F682" s="27">
        <v>852</v>
      </c>
      <c r="G682" s="332">
        <v>291</v>
      </c>
      <c r="H682" s="75">
        <v>8</v>
      </c>
      <c r="I682" s="595"/>
      <c r="J682" s="1053"/>
    </row>
    <row r="683" spans="1:10" s="15" customFormat="1" ht="15" x14ac:dyDescent="0.25">
      <c r="A683" s="231" t="s">
        <v>523</v>
      </c>
      <c r="B683" s="186" t="s">
        <v>26</v>
      </c>
      <c r="C683" s="25">
        <v>7</v>
      </c>
      <c r="D683" s="25">
        <v>2</v>
      </c>
      <c r="E683" s="1226" t="s">
        <v>358</v>
      </c>
      <c r="F683" s="27">
        <v>244</v>
      </c>
      <c r="G683" s="1024">
        <v>342</v>
      </c>
      <c r="H683" s="75">
        <v>18.498000000000001</v>
      </c>
      <c r="I683" s="950"/>
      <c r="J683" s="1126"/>
    </row>
    <row r="684" spans="1:10" s="15" customFormat="1" ht="15" x14ac:dyDescent="0.25">
      <c r="A684" s="177" t="s">
        <v>46</v>
      </c>
      <c r="B684" s="117" t="s">
        <v>26</v>
      </c>
      <c r="C684" s="25">
        <v>7</v>
      </c>
      <c r="D684" s="25">
        <v>2</v>
      </c>
      <c r="E684" s="26">
        <v>9994219900</v>
      </c>
      <c r="F684" s="27">
        <v>244</v>
      </c>
      <c r="G684" s="332">
        <v>310</v>
      </c>
      <c r="H684" s="75"/>
      <c r="I684" s="595"/>
      <c r="J684" s="1053"/>
    </row>
    <row r="685" spans="1:10" s="15" customFormat="1" ht="15" x14ac:dyDescent="0.25">
      <c r="A685" s="177" t="s">
        <v>408</v>
      </c>
      <c r="B685" s="117" t="s">
        <v>26</v>
      </c>
      <c r="C685" s="25">
        <v>7</v>
      </c>
      <c r="D685" s="25">
        <v>2</v>
      </c>
      <c r="E685" s="26">
        <v>9994219900</v>
      </c>
      <c r="F685" s="27">
        <v>244</v>
      </c>
      <c r="G685" s="332">
        <v>310</v>
      </c>
      <c r="H685" s="75"/>
      <c r="I685" s="595"/>
      <c r="J685" s="1053"/>
    </row>
    <row r="686" spans="1:10" s="15" customFormat="1" ht="15" x14ac:dyDescent="0.25">
      <c r="A686" s="185" t="s">
        <v>38</v>
      </c>
      <c r="B686" s="117" t="s">
        <v>26</v>
      </c>
      <c r="C686" s="25">
        <v>7</v>
      </c>
      <c r="D686" s="25">
        <v>2</v>
      </c>
      <c r="E686" s="26">
        <v>9994219900</v>
      </c>
      <c r="F686" s="27">
        <v>244</v>
      </c>
      <c r="G686" s="332">
        <v>343</v>
      </c>
      <c r="H686" s="75">
        <v>90</v>
      </c>
      <c r="I686" s="595"/>
      <c r="J686" s="1053"/>
    </row>
    <row r="687" spans="1:10" s="15" customFormat="1" ht="15.75" thickBot="1" x14ac:dyDescent="0.3">
      <c r="A687" s="169" t="s">
        <v>149</v>
      </c>
      <c r="B687" s="171" t="s">
        <v>26</v>
      </c>
      <c r="C687" s="143">
        <v>7</v>
      </c>
      <c r="D687" s="143">
        <v>2</v>
      </c>
      <c r="E687" s="161">
        <v>9994219900</v>
      </c>
      <c r="F687" s="145">
        <v>244</v>
      </c>
      <c r="G687" s="172">
        <v>346</v>
      </c>
      <c r="H687" s="1264">
        <f>114.2+48+40-48</f>
        <v>154.19999999999999</v>
      </c>
      <c r="I687" s="602"/>
      <c r="J687" s="1060"/>
    </row>
    <row r="688" spans="1:10" s="15" customFormat="1" ht="15" thickBot="1" x14ac:dyDescent="0.25">
      <c r="A688" s="217" t="s">
        <v>183</v>
      </c>
      <c r="B688" s="218" t="s">
        <v>26</v>
      </c>
      <c r="C688" s="219"/>
      <c r="D688" s="219"/>
      <c r="E688" s="71"/>
      <c r="F688" s="220"/>
      <c r="G688" s="220"/>
      <c r="H688" s="1265">
        <f>SUM(H690:H704)</f>
        <v>1223.1120000000001</v>
      </c>
      <c r="I688" s="603">
        <f t="shared" ref="I688:J688" si="117">SUM(I690:I704)</f>
        <v>1051.808</v>
      </c>
      <c r="J688" s="1061">
        <f t="shared" si="117"/>
        <v>1051.808</v>
      </c>
    </row>
    <row r="689" spans="1:10" s="15" customFormat="1" ht="15" x14ac:dyDescent="0.25">
      <c r="A689" s="173" t="s">
        <v>29</v>
      </c>
      <c r="B689" s="174" t="s">
        <v>26</v>
      </c>
      <c r="C689" s="98">
        <v>7</v>
      </c>
      <c r="D689" s="98">
        <v>2</v>
      </c>
      <c r="E689" s="103">
        <v>9994219900</v>
      </c>
      <c r="F689" s="99">
        <v>0</v>
      </c>
      <c r="G689" s="175">
        <v>210</v>
      </c>
      <c r="H689" s="1324">
        <f>H690+H691</f>
        <v>1051.808</v>
      </c>
      <c r="I689" s="635">
        <f t="shared" ref="I689:J689" si="118">I690+I691</f>
        <v>1051.808</v>
      </c>
      <c r="J689" s="1122">
        <f t="shared" si="118"/>
        <v>1051.808</v>
      </c>
    </row>
    <row r="690" spans="1:10" s="15" customFormat="1" ht="15" x14ac:dyDescent="0.25">
      <c r="A690" s="109" t="s">
        <v>30</v>
      </c>
      <c r="B690" s="54" t="s">
        <v>26</v>
      </c>
      <c r="C690" s="30">
        <v>7</v>
      </c>
      <c r="D690" s="30">
        <v>2</v>
      </c>
      <c r="E690" s="31">
        <v>9994219900</v>
      </c>
      <c r="F690" s="32">
        <v>111</v>
      </c>
      <c r="G690" s="68">
        <v>211</v>
      </c>
      <c r="H690" s="1325">
        <v>807.84</v>
      </c>
      <c r="I690" s="636">
        <v>807.84</v>
      </c>
      <c r="J690" s="1123">
        <v>807.84</v>
      </c>
    </row>
    <row r="691" spans="1:10" s="15" customFormat="1" ht="15" x14ac:dyDescent="0.25">
      <c r="A691" s="109" t="s">
        <v>59</v>
      </c>
      <c r="B691" s="54" t="s">
        <v>26</v>
      </c>
      <c r="C691" s="30">
        <v>7</v>
      </c>
      <c r="D691" s="30">
        <v>2</v>
      </c>
      <c r="E691" s="31">
        <v>9994219900</v>
      </c>
      <c r="F691" s="32">
        <v>119</v>
      </c>
      <c r="G691" s="68">
        <v>213</v>
      </c>
      <c r="H691" s="1325">
        <v>243.96799999999999</v>
      </c>
      <c r="I691" s="636">
        <v>243.96799999999999</v>
      </c>
      <c r="J691" s="1123">
        <v>243.96799999999999</v>
      </c>
    </row>
    <row r="692" spans="1:10" s="15" customFormat="1" ht="15" x14ac:dyDescent="0.25">
      <c r="A692" s="176" t="s">
        <v>34</v>
      </c>
      <c r="B692" s="117" t="s">
        <v>26</v>
      </c>
      <c r="C692" s="25">
        <v>7</v>
      </c>
      <c r="D692" s="25">
        <v>2</v>
      </c>
      <c r="E692" s="26">
        <v>9994219900</v>
      </c>
      <c r="F692" s="27">
        <v>247</v>
      </c>
      <c r="G692" s="332">
        <v>223</v>
      </c>
      <c r="H692" s="1332">
        <f>63.665-63.665</f>
        <v>0</v>
      </c>
      <c r="I692" s="595"/>
      <c r="J692" s="1053"/>
    </row>
    <row r="693" spans="1:10" s="15" customFormat="1" ht="15" x14ac:dyDescent="0.25">
      <c r="A693" s="176" t="s">
        <v>36</v>
      </c>
      <c r="B693" s="117" t="s">
        <v>26</v>
      </c>
      <c r="C693" s="25">
        <v>7</v>
      </c>
      <c r="D693" s="25">
        <v>2</v>
      </c>
      <c r="E693" s="26">
        <v>9994219900</v>
      </c>
      <c r="F693" s="27">
        <v>244</v>
      </c>
      <c r="G693" s="332">
        <v>225</v>
      </c>
      <c r="H693" s="75"/>
      <c r="I693" s="595"/>
      <c r="J693" s="1053"/>
    </row>
    <row r="694" spans="1:10" s="15" customFormat="1" ht="15" x14ac:dyDescent="0.25">
      <c r="A694" s="176" t="s">
        <v>45</v>
      </c>
      <c r="B694" s="117" t="s">
        <v>26</v>
      </c>
      <c r="C694" s="25">
        <v>7</v>
      </c>
      <c r="D694" s="25">
        <v>2</v>
      </c>
      <c r="E694" s="26">
        <v>9994219900</v>
      </c>
      <c r="F694" s="27">
        <v>244</v>
      </c>
      <c r="G694" s="332">
        <v>226</v>
      </c>
      <c r="H694" s="75">
        <f>23+2.45+15.163+6</f>
        <v>46.613</v>
      </c>
      <c r="I694" s="595"/>
      <c r="J694" s="1053"/>
    </row>
    <row r="695" spans="1:10" s="15" customFormat="1" ht="15" x14ac:dyDescent="0.25">
      <c r="A695" s="177" t="s">
        <v>255</v>
      </c>
      <c r="B695" s="117" t="s">
        <v>26</v>
      </c>
      <c r="C695" s="25">
        <v>7</v>
      </c>
      <c r="D695" s="25">
        <v>2</v>
      </c>
      <c r="E695" s="26">
        <v>9994219900</v>
      </c>
      <c r="F695" s="27">
        <v>321</v>
      </c>
      <c r="G695" s="332">
        <v>262</v>
      </c>
      <c r="H695" s="75">
        <v>15</v>
      </c>
      <c r="I695" s="595"/>
      <c r="J695" s="1053"/>
    </row>
    <row r="696" spans="1:10" s="15" customFormat="1" ht="15" x14ac:dyDescent="0.25">
      <c r="A696" s="177" t="s">
        <v>73</v>
      </c>
      <c r="B696" s="117" t="s">
        <v>26</v>
      </c>
      <c r="C696" s="25">
        <v>7</v>
      </c>
      <c r="D696" s="25">
        <v>2</v>
      </c>
      <c r="E696" s="26">
        <v>9994219900</v>
      </c>
      <c r="F696" s="27">
        <v>851</v>
      </c>
      <c r="G696" s="332">
        <v>291</v>
      </c>
      <c r="H696" s="75">
        <v>9.9060000000000006</v>
      </c>
      <c r="I696" s="595"/>
      <c r="J696" s="1053"/>
    </row>
    <row r="697" spans="1:10" s="15" customFormat="1" ht="15" x14ac:dyDescent="0.25">
      <c r="A697" s="177" t="s">
        <v>76</v>
      </c>
      <c r="B697" s="117" t="s">
        <v>26</v>
      </c>
      <c r="C697" s="25">
        <v>7</v>
      </c>
      <c r="D697" s="25">
        <v>2</v>
      </c>
      <c r="E697" s="26">
        <v>9994219900</v>
      </c>
      <c r="F697" s="27">
        <v>852</v>
      </c>
      <c r="G697" s="332">
        <v>291</v>
      </c>
      <c r="H697" s="75">
        <v>8</v>
      </c>
      <c r="I697" s="595"/>
      <c r="J697" s="1053"/>
    </row>
    <row r="698" spans="1:10" s="15" customFormat="1" ht="15" x14ac:dyDescent="0.25">
      <c r="A698" s="231" t="s">
        <v>523</v>
      </c>
      <c r="B698" s="186" t="s">
        <v>26</v>
      </c>
      <c r="C698" s="25">
        <v>7</v>
      </c>
      <c r="D698" s="25">
        <v>2</v>
      </c>
      <c r="E698" s="1226" t="s">
        <v>358</v>
      </c>
      <c r="F698" s="27">
        <v>244</v>
      </c>
      <c r="G698" s="1024">
        <v>342</v>
      </c>
      <c r="H698" s="75">
        <v>6.5270000000000001</v>
      </c>
      <c r="I698" s="950"/>
      <c r="J698" s="1126"/>
    </row>
    <row r="699" spans="1:10" s="124" customFormat="1" ht="15" x14ac:dyDescent="0.25">
      <c r="A699" s="432" t="s">
        <v>262</v>
      </c>
      <c r="B699" s="430" t="s">
        <v>26</v>
      </c>
      <c r="C699" s="283">
        <v>7</v>
      </c>
      <c r="D699" s="283">
        <v>2</v>
      </c>
      <c r="E699" s="703" t="s">
        <v>359</v>
      </c>
      <c r="F699" s="284">
        <v>321</v>
      </c>
      <c r="G699" s="284">
        <v>263</v>
      </c>
      <c r="H699" s="1328">
        <v>0.25800000000000001</v>
      </c>
      <c r="I699" s="952"/>
      <c r="J699" s="1130"/>
    </row>
    <row r="700" spans="1:10" s="15" customFormat="1" ht="15" x14ac:dyDescent="0.25">
      <c r="A700" s="177" t="s">
        <v>38</v>
      </c>
      <c r="B700" s="117" t="s">
        <v>26</v>
      </c>
      <c r="C700" s="25">
        <v>7</v>
      </c>
      <c r="D700" s="25">
        <v>2</v>
      </c>
      <c r="E700" s="26">
        <v>9994219900</v>
      </c>
      <c r="F700" s="27">
        <v>244</v>
      </c>
      <c r="G700" s="332">
        <v>343</v>
      </c>
      <c r="H700" s="75">
        <v>85</v>
      </c>
      <c r="I700" s="595"/>
      <c r="J700" s="1053"/>
    </row>
    <row r="701" spans="1:10" s="15" customFormat="1" ht="15" x14ac:dyDescent="0.25">
      <c r="A701" s="177" t="s">
        <v>144</v>
      </c>
      <c r="B701" s="117" t="s">
        <v>26</v>
      </c>
      <c r="C701" s="25">
        <v>7</v>
      </c>
      <c r="D701" s="25">
        <v>2</v>
      </c>
      <c r="E701" s="26">
        <v>9994219900</v>
      </c>
      <c r="F701" s="27">
        <v>244</v>
      </c>
      <c r="G701" s="332">
        <v>343</v>
      </c>
      <c r="H701" s="75"/>
      <c r="I701" s="595"/>
      <c r="J701" s="1053"/>
    </row>
    <row r="702" spans="1:10" s="350" customFormat="1" ht="11.25" x14ac:dyDescent="0.2">
      <c r="A702" s="184" t="s">
        <v>147</v>
      </c>
      <c r="B702" s="178" t="s">
        <v>26</v>
      </c>
      <c r="C702" s="179">
        <v>7</v>
      </c>
      <c r="D702" s="179">
        <v>2</v>
      </c>
      <c r="E702" s="180">
        <v>9994219900</v>
      </c>
      <c r="F702" s="181">
        <v>244</v>
      </c>
      <c r="G702" s="182">
        <v>343</v>
      </c>
      <c r="H702" s="1326"/>
      <c r="I702" s="637"/>
      <c r="J702" s="1124"/>
    </row>
    <row r="703" spans="1:10" s="15" customFormat="1" ht="15" x14ac:dyDescent="0.25">
      <c r="A703" s="177" t="s">
        <v>145</v>
      </c>
      <c r="B703" s="117" t="s">
        <v>26</v>
      </c>
      <c r="C703" s="25">
        <v>7</v>
      </c>
      <c r="D703" s="25">
        <v>2</v>
      </c>
      <c r="E703" s="26">
        <v>9994219900</v>
      </c>
      <c r="F703" s="27">
        <v>244</v>
      </c>
      <c r="G703" s="332">
        <v>343</v>
      </c>
      <c r="H703" s="75"/>
      <c r="I703" s="595"/>
      <c r="J703" s="1053"/>
    </row>
    <row r="704" spans="1:10" s="15" customFormat="1" ht="15.75" thickBot="1" x14ac:dyDescent="0.3">
      <c r="A704" s="169" t="s">
        <v>149</v>
      </c>
      <c r="B704" s="171" t="s">
        <v>26</v>
      </c>
      <c r="C704" s="143">
        <v>7</v>
      </c>
      <c r="D704" s="143">
        <v>2</v>
      </c>
      <c r="E704" s="161">
        <v>9994219900</v>
      </c>
      <c r="F704" s="145">
        <v>244</v>
      </c>
      <c r="G704" s="172">
        <v>346</v>
      </c>
      <c r="H704" s="1264"/>
      <c r="I704" s="602"/>
      <c r="J704" s="1060"/>
    </row>
    <row r="705" spans="1:10" s="15" customFormat="1" ht="15" customHeight="1" thickBot="1" x14ac:dyDescent="0.25">
      <c r="A705" s="217" t="s">
        <v>184</v>
      </c>
      <c r="B705" s="218" t="s">
        <v>26</v>
      </c>
      <c r="C705" s="219"/>
      <c r="D705" s="219"/>
      <c r="E705" s="71"/>
      <c r="F705" s="220"/>
      <c r="G705" s="220"/>
      <c r="H705" s="1265">
        <f>SUM(H707:H722)-H710</f>
        <v>1435.134</v>
      </c>
      <c r="I705" s="603">
        <f t="shared" ref="I705:J705" si="119">SUM(I707:I722)-I710</f>
        <v>876.50600000000009</v>
      </c>
      <c r="J705" s="1061">
        <f t="shared" si="119"/>
        <v>876.50600000000009</v>
      </c>
    </row>
    <row r="706" spans="1:10" s="15" customFormat="1" ht="15" customHeight="1" x14ac:dyDescent="0.25">
      <c r="A706" s="173" t="s">
        <v>29</v>
      </c>
      <c r="B706" s="174" t="s">
        <v>26</v>
      </c>
      <c r="C706" s="98">
        <v>7</v>
      </c>
      <c r="D706" s="98">
        <v>2</v>
      </c>
      <c r="E706" s="103">
        <v>9994219900</v>
      </c>
      <c r="F706" s="99">
        <v>0</v>
      </c>
      <c r="G706" s="175">
        <v>210</v>
      </c>
      <c r="H706" s="1324">
        <f>H707+H708</f>
        <v>876.50600000000009</v>
      </c>
      <c r="I706" s="635">
        <f t="shared" ref="I706:J706" si="120">I707+I708</f>
        <v>876.50600000000009</v>
      </c>
      <c r="J706" s="1122">
        <f t="shared" si="120"/>
        <v>876.50600000000009</v>
      </c>
    </row>
    <row r="707" spans="1:10" s="15" customFormat="1" ht="15" customHeight="1" x14ac:dyDescent="0.25">
      <c r="A707" s="109" t="s">
        <v>30</v>
      </c>
      <c r="B707" s="54" t="s">
        <v>26</v>
      </c>
      <c r="C707" s="30">
        <v>7</v>
      </c>
      <c r="D707" s="30">
        <v>2</v>
      </c>
      <c r="E707" s="31">
        <v>9994219900</v>
      </c>
      <c r="F707" s="32">
        <v>111</v>
      </c>
      <c r="G707" s="68">
        <v>211</v>
      </c>
      <c r="H707" s="1325">
        <v>673.2</v>
      </c>
      <c r="I707" s="636">
        <v>673.2</v>
      </c>
      <c r="J707" s="1123">
        <v>673.2</v>
      </c>
    </row>
    <row r="708" spans="1:10" s="15" customFormat="1" ht="15" customHeight="1" x14ac:dyDescent="0.25">
      <c r="A708" s="109" t="s">
        <v>59</v>
      </c>
      <c r="B708" s="54" t="s">
        <v>26</v>
      </c>
      <c r="C708" s="30">
        <v>7</v>
      </c>
      <c r="D708" s="30">
        <v>2</v>
      </c>
      <c r="E708" s="31">
        <v>9994219900</v>
      </c>
      <c r="F708" s="32">
        <v>119</v>
      </c>
      <c r="G708" s="68">
        <v>213</v>
      </c>
      <c r="H708" s="1325">
        <v>203.30600000000001</v>
      </c>
      <c r="I708" s="636">
        <v>203.30600000000001</v>
      </c>
      <c r="J708" s="1123">
        <v>203.30600000000001</v>
      </c>
    </row>
    <row r="709" spans="1:10" s="15" customFormat="1" ht="15" x14ac:dyDescent="0.25">
      <c r="A709" s="176" t="s">
        <v>34</v>
      </c>
      <c r="B709" s="117" t="s">
        <v>26</v>
      </c>
      <c r="C709" s="25">
        <v>7</v>
      </c>
      <c r="D709" s="25">
        <v>2</v>
      </c>
      <c r="E709" s="26">
        <v>9994219900</v>
      </c>
      <c r="F709" s="27">
        <v>247</v>
      </c>
      <c r="G709" s="332">
        <v>223</v>
      </c>
      <c r="H709" s="75">
        <f>540-180</f>
        <v>360</v>
      </c>
      <c r="I709" s="595"/>
      <c r="J709" s="1053"/>
    </row>
    <row r="710" spans="1:10" s="183" customFormat="1" ht="11.25" x14ac:dyDescent="0.2">
      <c r="A710" s="184" t="s">
        <v>147</v>
      </c>
      <c r="B710" s="178" t="s">
        <v>26</v>
      </c>
      <c r="C710" s="179">
        <v>7</v>
      </c>
      <c r="D710" s="179">
        <v>2</v>
      </c>
      <c r="E710" s="180">
        <v>9994219900</v>
      </c>
      <c r="F710" s="181">
        <v>247</v>
      </c>
      <c r="G710" s="182">
        <v>223</v>
      </c>
      <c r="H710" s="1326"/>
      <c r="I710" s="637"/>
      <c r="J710" s="1124"/>
    </row>
    <row r="711" spans="1:10" s="15" customFormat="1" ht="15" x14ac:dyDescent="0.25">
      <c r="A711" s="176" t="s">
        <v>36</v>
      </c>
      <c r="B711" s="117" t="s">
        <v>26</v>
      </c>
      <c r="C711" s="25">
        <v>7</v>
      </c>
      <c r="D711" s="25">
        <v>2</v>
      </c>
      <c r="E711" s="26">
        <v>9994219900</v>
      </c>
      <c r="F711" s="27">
        <v>244</v>
      </c>
      <c r="G711" s="332">
        <v>225</v>
      </c>
      <c r="H711" s="75"/>
      <c r="I711" s="595"/>
      <c r="J711" s="1053"/>
    </row>
    <row r="712" spans="1:10" s="15" customFormat="1" ht="15.75" customHeight="1" x14ac:dyDescent="0.25">
      <c r="A712" s="176" t="s">
        <v>45</v>
      </c>
      <c r="B712" s="117" t="s">
        <v>26</v>
      </c>
      <c r="C712" s="25">
        <v>7</v>
      </c>
      <c r="D712" s="25">
        <v>2</v>
      </c>
      <c r="E712" s="26">
        <v>9994219900</v>
      </c>
      <c r="F712" s="27">
        <v>244</v>
      </c>
      <c r="G712" s="332">
        <v>226</v>
      </c>
      <c r="H712" s="75">
        <f>23+2.45+15.163+6+5</f>
        <v>51.613</v>
      </c>
      <c r="I712" s="595"/>
      <c r="J712" s="1053"/>
    </row>
    <row r="713" spans="1:10" s="15" customFormat="1" ht="15" x14ac:dyDescent="0.25">
      <c r="A713" s="176" t="s">
        <v>273</v>
      </c>
      <c r="B713" s="117" t="s">
        <v>26</v>
      </c>
      <c r="C713" s="25">
        <v>7</v>
      </c>
      <c r="D713" s="25">
        <v>2</v>
      </c>
      <c r="E713" s="26">
        <v>9994219900</v>
      </c>
      <c r="F713" s="27">
        <v>244</v>
      </c>
      <c r="G713" s="332">
        <v>226</v>
      </c>
      <c r="H713" s="75"/>
      <c r="I713" s="595"/>
      <c r="J713" s="1053"/>
    </row>
    <row r="714" spans="1:10" s="374" customFormat="1" ht="15" x14ac:dyDescent="0.25">
      <c r="A714" s="176" t="s">
        <v>310</v>
      </c>
      <c r="B714" s="117" t="s">
        <v>26</v>
      </c>
      <c r="C714" s="25">
        <v>7</v>
      </c>
      <c r="D714" s="25">
        <v>2</v>
      </c>
      <c r="E714" s="26">
        <v>9994219900</v>
      </c>
      <c r="F714" s="27">
        <v>244</v>
      </c>
      <c r="G714" s="332">
        <v>227</v>
      </c>
      <c r="H714" s="75">
        <v>13</v>
      </c>
      <c r="I714" s="595"/>
      <c r="J714" s="1053"/>
    </row>
    <row r="715" spans="1:10" s="15" customFormat="1" ht="15" x14ac:dyDescent="0.25">
      <c r="A715" s="177" t="s">
        <v>255</v>
      </c>
      <c r="B715" s="117" t="s">
        <v>26</v>
      </c>
      <c r="C715" s="25">
        <v>7</v>
      </c>
      <c r="D715" s="25">
        <v>2</v>
      </c>
      <c r="E715" s="26">
        <v>9994219900</v>
      </c>
      <c r="F715" s="27">
        <v>321</v>
      </c>
      <c r="G715" s="332">
        <v>262</v>
      </c>
      <c r="H715" s="75">
        <v>10</v>
      </c>
      <c r="I715" s="595"/>
      <c r="J715" s="1053"/>
    </row>
    <row r="716" spans="1:10" s="15" customFormat="1" ht="15" x14ac:dyDescent="0.25">
      <c r="A716" s="177" t="s">
        <v>73</v>
      </c>
      <c r="B716" s="117" t="s">
        <v>26</v>
      </c>
      <c r="C716" s="25">
        <v>7</v>
      </c>
      <c r="D716" s="25">
        <v>2</v>
      </c>
      <c r="E716" s="26">
        <v>9994219900</v>
      </c>
      <c r="F716" s="27">
        <v>851</v>
      </c>
      <c r="G716" s="332">
        <v>291</v>
      </c>
      <c r="H716" s="75">
        <v>7.6829999999999998</v>
      </c>
      <c r="I716" s="595"/>
      <c r="J716" s="1053"/>
    </row>
    <row r="717" spans="1:10" s="15" customFormat="1" ht="15" x14ac:dyDescent="0.25">
      <c r="A717" s="177" t="s">
        <v>76</v>
      </c>
      <c r="B717" s="117" t="s">
        <v>26</v>
      </c>
      <c r="C717" s="25">
        <v>7</v>
      </c>
      <c r="D717" s="25">
        <v>2</v>
      </c>
      <c r="E717" s="26">
        <v>9994219900</v>
      </c>
      <c r="F717" s="27">
        <v>852</v>
      </c>
      <c r="G717" s="332">
        <v>291</v>
      </c>
      <c r="H717" s="75">
        <v>8</v>
      </c>
      <c r="I717" s="595"/>
      <c r="J717" s="1053"/>
    </row>
    <row r="718" spans="1:10" s="15" customFormat="1" ht="15" x14ac:dyDescent="0.25">
      <c r="A718" s="231" t="s">
        <v>523</v>
      </c>
      <c r="B718" s="186" t="s">
        <v>26</v>
      </c>
      <c r="C718" s="25">
        <v>7</v>
      </c>
      <c r="D718" s="25">
        <v>2</v>
      </c>
      <c r="E718" s="1226" t="s">
        <v>358</v>
      </c>
      <c r="F718" s="27">
        <v>244</v>
      </c>
      <c r="G718" s="1024">
        <v>342</v>
      </c>
      <c r="H718" s="75">
        <v>12.831</v>
      </c>
      <c r="I718" s="950"/>
      <c r="J718" s="1126"/>
    </row>
    <row r="719" spans="1:10" s="124" customFormat="1" ht="15" x14ac:dyDescent="0.25">
      <c r="A719" s="432" t="s">
        <v>262</v>
      </c>
      <c r="B719" s="430" t="s">
        <v>26</v>
      </c>
      <c r="C719" s="283">
        <v>7</v>
      </c>
      <c r="D719" s="283">
        <v>2</v>
      </c>
      <c r="E719" s="703" t="s">
        <v>359</v>
      </c>
      <c r="F719" s="284">
        <v>321</v>
      </c>
      <c r="G719" s="284">
        <v>263</v>
      </c>
      <c r="H719" s="1328">
        <v>0.501</v>
      </c>
      <c r="I719" s="952"/>
      <c r="J719" s="1130"/>
    </row>
    <row r="720" spans="1:10" s="15" customFormat="1" ht="15" x14ac:dyDescent="0.25">
      <c r="A720" s="177" t="s">
        <v>38</v>
      </c>
      <c r="B720" s="117" t="s">
        <v>26</v>
      </c>
      <c r="C720" s="25">
        <v>7</v>
      </c>
      <c r="D720" s="25">
        <v>2</v>
      </c>
      <c r="E720" s="26">
        <v>9994219900</v>
      </c>
      <c r="F720" s="27">
        <v>244</v>
      </c>
      <c r="G720" s="332">
        <v>343</v>
      </c>
      <c r="H720" s="75">
        <v>95</v>
      </c>
      <c r="I720" s="595"/>
      <c r="J720" s="1053"/>
    </row>
    <row r="721" spans="1:10" s="15" customFormat="1" ht="15" x14ac:dyDescent="0.25">
      <c r="A721" s="167" t="s">
        <v>188</v>
      </c>
      <c r="B721" s="117" t="s">
        <v>26</v>
      </c>
      <c r="C721" s="25">
        <v>7</v>
      </c>
      <c r="D721" s="25">
        <v>2</v>
      </c>
      <c r="E721" s="26">
        <v>9994219900</v>
      </c>
      <c r="F721" s="27">
        <v>244</v>
      </c>
      <c r="G721" s="332">
        <v>344</v>
      </c>
      <c r="H721" s="75"/>
      <c r="I721" s="595"/>
      <c r="J721" s="1053"/>
    </row>
    <row r="722" spans="1:10" s="15" customFormat="1" ht="15.75" thickBot="1" x14ac:dyDescent="0.3">
      <c r="A722" s="341" t="s">
        <v>149</v>
      </c>
      <c r="B722" s="339" t="s">
        <v>26</v>
      </c>
      <c r="C722" s="329">
        <v>7</v>
      </c>
      <c r="D722" s="329">
        <v>2</v>
      </c>
      <c r="E722" s="330">
        <v>9994219900</v>
      </c>
      <c r="F722" s="331">
        <v>244</v>
      </c>
      <c r="G722" s="340">
        <v>346</v>
      </c>
      <c r="H722" s="1330"/>
      <c r="I722" s="642"/>
      <c r="J722" s="1129"/>
    </row>
    <row r="723" spans="1:10" s="15" customFormat="1" ht="15" thickBot="1" x14ac:dyDescent="0.25">
      <c r="A723" s="465" t="s">
        <v>185</v>
      </c>
      <c r="B723" s="466" t="s">
        <v>26</v>
      </c>
      <c r="C723" s="467"/>
      <c r="D723" s="467"/>
      <c r="E723" s="515"/>
      <c r="F723" s="469"/>
      <c r="G723" s="469"/>
      <c r="H723" s="1331">
        <f>SUM(H725:H743)-H729</f>
        <v>4368.9142999999995</v>
      </c>
      <c r="I723" s="694">
        <f t="shared" ref="I723:J723" si="121">SUM(I725:I743)-I729</f>
        <v>1893.2540000000001</v>
      </c>
      <c r="J723" s="694">
        <f t="shared" si="121"/>
        <v>1893.2540000000001</v>
      </c>
    </row>
    <row r="724" spans="1:10" s="15" customFormat="1" ht="15" x14ac:dyDescent="0.25">
      <c r="A724" s="173" t="s">
        <v>29</v>
      </c>
      <c r="B724" s="174" t="s">
        <v>26</v>
      </c>
      <c r="C724" s="98">
        <v>7</v>
      </c>
      <c r="D724" s="98">
        <v>2</v>
      </c>
      <c r="E724" s="103">
        <v>9994219900</v>
      </c>
      <c r="F724" s="99">
        <v>0</v>
      </c>
      <c r="G724" s="175">
        <v>210</v>
      </c>
      <c r="H724" s="1324">
        <f>H725+H726</f>
        <v>1893.2540000000001</v>
      </c>
      <c r="I724" s="635">
        <f t="shared" ref="I724:J724" si="122">I725+I726</f>
        <v>1893.2540000000001</v>
      </c>
      <c r="J724" s="1122">
        <f t="shared" si="122"/>
        <v>1893.2540000000001</v>
      </c>
    </row>
    <row r="725" spans="1:10" s="15" customFormat="1" ht="15" x14ac:dyDescent="0.25">
      <c r="A725" s="109" t="s">
        <v>30</v>
      </c>
      <c r="B725" s="54" t="s">
        <v>26</v>
      </c>
      <c r="C725" s="30">
        <v>7</v>
      </c>
      <c r="D725" s="30">
        <v>2</v>
      </c>
      <c r="E725" s="31">
        <v>9994219900</v>
      </c>
      <c r="F725" s="32">
        <v>111</v>
      </c>
      <c r="G725" s="68">
        <v>211</v>
      </c>
      <c r="H725" s="1325">
        <v>1454.1120000000001</v>
      </c>
      <c r="I725" s="636">
        <v>1454.1120000000001</v>
      </c>
      <c r="J725" s="1123">
        <v>1454.1120000000001</v>
      </c>
    </row>
    <row r="726" spans="1:10" s="15" customFormat="1" ht="15" x14ac:dyDescent="0.25">
      <c r="A726" s="109" t="s">
        <v>59</v>
      </c>
      <c r="B726" s="54" t="s">
        <v>26</v>
      </c>
      <c r="C726" s="30">
        <v>7</v>
      </c>
      <c r="D726" s="30">
        <v>2</v>
      </c>
      <c r="E726" s="31">
        <v>9994219900</v>
      </c>
      <c r="F726" s="32">
        <v>119</v>
      </c>
      <c r="G726" s="68">
        <v>213</v>
      </c>
      <c r="H726" s="1325">
        <v>439.142</v>
      </c>
      <c r="I726" s="636">
        <v>439.142</v>
      </c>
      <c r="J726" s="1123">
        <v>439.142</v>
      </c>
    </row>
    <row r="727" spans="1:10" s="15" customFormat="1" ht="15" x14ac:dyDescent="0.25">
      <c r="A727" s="176" t="s">
        <v>33</v>
      </c>
      <c r="B727" s="117" t="s">
        <v>26</v>
      </c>
      <c r="C727" s="25">
        <v>7</v>
      </c>
      <c r="D727" s="25">
        <v>2</v>
      </c>
      <c r="E727" s="26">
        <v>9994219900</v>
      </c>
      <c r="F727" s="27">
        <v>244</v>
      </c>
      <c r="G727" s="64">
        <v>221</v>
      </c>
      <c r="H727" s="1263">
        <v>24</v>
      </c>
      <c r="I727" s="601"/>
      <c r="J727" s="1059"/>
    </row>
    <row r="728" spans="1:10" s="15" customFormat="1" ht="15" x14ac:dyDescent="0.25">
      <c r="A728" s="176" t="s">
        <v>34</v>
      </c>
      <c r="B728" s="117" t="s">
        <v>26</v>
      </c>
      <c r="C728" s="25">
        <v>7</v>
      </c>
      <c r="D728" s="25">
        <v>2</v>
      </c>
      <c r="E728" s="26">
        <v>9994219900</v>
      </c>
      <c r="F728" s="27">
        <v>247</v>
      </c>
      <c r="G728" s="332">
        <v>223</v>
      </c>
      <c r="H728" s="75">
        <v>1500</v>
      </c>
      <c r="I728" s="595"/>
      <c r="J728" s="1053"/>
    </row>
    <row r="729" spans="1:10" s="48" customFormat="1" x14ac:dyDescent="0.2">
      <c r="A729" s="905" t="s">
        <v>147</v>
      </c>
      <c r="B729" s="906" t="s">
        <v>26</v>
      </c>
      <c r="C729" s="907">
        <v>7</v>
      </c>
      <c r="D729" s="907">
        <v>2</v>
      </c>
      <c r="E729" s="908">
        <v>9994219900</v>
      </c>
      <c r="F729" s="909">
        <v>247</v>
      </c>
      <c r="G729" s="910">
        <v>223</v>
      </c>
      <c r="H729" s="1333">
        <v>1500</v>
      </c>
      <c r="I729" s="911"/>
      <c r="J729" s="1131"/>
    </row>
    <row r="730" spans="1:10" s="15" customFormat="1" ht="15" x14ac:dyDescent="0.25">
      <c r="A730" s="176" t="s">
        <v>352</v>
      </c>
      <c r="B730" s="117" t="s">
        <v>26</v>
      </c>
      <c r="C730" s="25">
        <v>7</v>
      </c>
      <c r="D730" s="25">
        <v>2</v>
      </c>
      <c r="E730" s="26">
        <v>9994219900</v>
      </c>
      <c r="F730" s="27">
        <v>244</v>
      </c>
      <c r="G730" s="332">
        <v>223</v>
      </c>
      <c r="H730" s="75">
        <f>106.3998+96.85149</f>
        <v>203.25128999999998</v>
      </c>
      <c r="I730" s="595"/>
      <c r="J730" s="1053"/>
    </row>
    <row r="731" spans="1:10" s="15" customFormat="1" ht="15" x14ac:dyDescent="0.25">
      <c r="A731" s="176" t="s">
        <v>353</v>
      </c>
      <c r="B731" s="117" t="s">
        <v>26</v>
      </c>
      <c r="C731" s="25">
        <v>7</v>
      </c>
      <c r="D731" s="25">
        <v>2</v>
      </c>
      <c r="E731" s="26">
        <v>9994219900</v>
      </c>
      <c r="F731" s="27">
        <v>244</v>
      </c>
      <c r="G731" s="332">
        <v>225</v>
      </c>
      <c r="H731" s="75">
        <v>46.454009999999997</v>
      </c>
      <c r="I731" s="595"/>
      <c r="J731" s="1053"/>
    </row>
    <row r="732" spans="1:10" s="15" customFormat="1" ht="15" x14ac:dyDescent="0.25">
      <c r="A732" s="176" t="s">
        <v>36</v>
      </c>
      <c r="B732" s="117" t="s">
        <v>26</v>
      </c>
      <c r="C732" s="25">
        <v>7</v>
      </c>
      <c r="D732" s="25">
        <v>2</v>
      </c>
      <c r="E732" s="26">
        <v>9994219900</v>
      </c>
      <c r="F732" s="27">
        <v>244</v>
      </c>
      <c r="G732" s="332">
        <v>225</v>
      </c>
      <c r="H732" s="75">
        <f>100-100</f>
        <v>0</v>
      </c>
      <c r="I732" s="595"/>
      <c r="J732" s="1053"/>
    </row>
    <row r="733" spans="1:10" s="15" customFormat="1" ht="15" x14ac:dyDescent="0.25">
      <c r="A733" s="176" t="s">
        <v>45</v>
      </c>
      <c r="B733" s="117" t="s">
        <v>26</v>
      </c>
      <c r="C733" s="25">
        <v>7</v>
      </c>
      <c r="D733" s="25">
        <v>2</v>
      </c>
      <c r="E733" s="26">
        <v>9994219900</v>
      </c>
      <c r="F733" s="27">
        <v>244</v>
      </c>
      <c r="G733" s="332">
        <v>226</v>
      </c>
      <c r="H733" s="75">
        <f>23+15.163+6+6</f>
        <v>50.162999999999997</v>
      </c>
      <c r="I733" s="595"/>
      <c r="J733" s="1053"/>
    </row>
    <row r="734" spans="1:10" s="15" customFormat="1" ht="15" x14ac:dyDescent="0.25">
      <c r="A734" s="176" t="s">
        <v>272</v>
      </c>
      <c r="B734" s="117" t="s">
        <v>26</v>
      </c>
      <c r="C734" s="25">
        <v>7</v>
      </c>
      <c r="D734" s="25">
        <v>2</v>
      </c>
      <c r="E734" s="26">
        <v>9994219900</v>
      </c>
      <c r="F734" s="27">
        <v>244</v>
      </c>
      <c r="G734" s="332">
        <v>226</v>
      </c>
      <c r="H734" s="75"/>
      <c r="I734" s="595"/>
      <c r="J734" s="1053"/>
    </row>
    <row r="735" spans="1:10" s="15" customFormat="1" ht="15" x14ac:dyDescent="0.25">
      <c r="A735" s="177" t="s">
        <v>255</v>
      </c>
      <c r="B735" s="117" t="s">
        <v>26</v>
      </c>
      <c r="C735" s="25">
        <v>7</v>
      </c>
      <c r="D735" s="25">
        <v>2</v>
      </c>
      <c r="E735" s="26">
        <v>9994219900</v>
      </c>
      <c r="F735" s="27">
        <v>321</v>
      </c>
      <c r="G735" s="332">
        <v>262</v>
      </c>
      <c r="H735" s="75">
        <v>40</v>
      </c>
      <c r="I735" s="595"/>
      <c r="J735" s="1053"/>
    </row>
    <row r="736" spans="1:10" s="15" customFormat="1" ht="15" x14ac:dyDescent="0.25">
      <c r="A736" s="177" t="s">
        <v>73</v>
      </c>
      <c r="B736" s="117" t="s">
        <v>26</v>
      </c>
      <c r="C736" s="25">
        <v>7</v>
      </c>
      <c r="D736" s="25">
        <v>2</v>
      </c>
      <c r="E736" s="26">
        <v>9994219900</v>
      </c>
      <c r="F736" s="27">
        <v>851</v>
      </c>
      <c r="G736" s="332">
        <v>291</v>
      </c>
      <c r="H736" s="75">
        <v>125.298</v>
      </c>
      <c r="I736" s="595"/>
      <c r="J736" s="1053"/>
    </row>
    <row r="737" spans="1:10" s="15" customFormat="1" ht="15" x14ac:dyDescent="0.25">
      <c r="A737" s="177" t="s">
        <v>76</v>
      </c>
      <c r="B737" s="117" t="s">
        <v>26</v>
      </c>
      <c r="C737" s="25">
        <v>7</v>
      </c>
      <c r="D737" s="25">
        <v>2</v>
      </c>
      <c r="E737" s="26">
        <v>9994219900</v>
      </c>
      <c r="F737" s="27">
        <v>852</v>
      </c>
      <c r="G737" s="332">
        <v>291</v>
      </c>
      <c r="H737" s="75">
        <v>8</v>
      </c>
      <c r="I737" s="595"/>
      <c r="J737" s="1053"/>
    </row>
    <row r="738" spans="1:10" s="15" customFormat="1" ht="15" x14ac:dyDescent="0.25">
      <c r="A738" s="231" t="s">
        <v>46</v>
      </c>
      <c r="B738" s="117" t="s">
        <v>26</v>
      </c>
      <c r="C738" s="25">
        <v>7</v>
      </c>
      <c r="D738" s="25">
        <v>2</v>
      </c>
      <c r="E738" s="26">
        <v>9994219900</v>
      </c>
      <c r="F738" s="27">
        <v>244</v>
      </c>
      <c r="G738" s="332">
        <v>310</v>
      </c>
      <c r="H738" s="75">
        <f>500-250</f>
        <v>250</v>
      </c>
      <c r="I738" s="595"/>
      <c r="J738" s="1053"/>
    </row>
    <row r="739" spans="1:10" s="15" customFormat="1" ht="16.5" customHeight="1" x14ac:dyDescent="0.25">
      <c r="A739" s="231" t="s">
        <v>523</v>
      </c>
      <c r="B739" s="186" t="s">
        <v>26</v>
      </c>
      <c r="C739" s="25">
        <v>7</v>
      </c>
      <c r="D739" s="25">
        <v>2</v>
      </c>
      <c r="E739" s="1226" t="s">
        <v>358</v>
      </c>
      <c r="F739" s="27">
        <v>244</v>
      </c>
      <c r="G739" s="1024">
        <v>342</v>
      </c>
      <c r="H739" s="75">
        <v>45.139000000000003</v>
      </c>
      <c r="I739" s="950"/>
      <c r="J739" s="1126"/>
    </row>
    <row r="740" spans="1:10" s="124" customFormat="1" ht="15" x14ac:dyDescent="0.25">
      <c r="A740" s="432" t="s">
        <v>262</v>
      </c>
      <c r="B740" s="430" t="s">
        <v>26</v>
      </c>
      <c r="C740" s="283">
        <v>7</v>
      </c>
      <c r="D740" s="283">
        <v>2</v>
      </c>
      <c r="E740" s="703" t="s">
        <v>359</v>
      </c>
      <c r="F740" s="284">
        <v>321</v>
      </c>
      <c r="G740" s="284">
        <v>263</v>
      </c>
      <c r="H740" s="1328">
        <v>3.355</v>
      </c>
      <c r="I740" s="952"/>
      <c r="J740" s="1130"/>
    </row>
    <row r="741" spans="1:10" s="15" customFormat="1" ht="15" x14ac:dyDescent="0.25">
      <c r="A741" s="177" t="s">
        <v>38</v>
      </c>
      <c r="B741" s="117" t="s">
        <v>26</v>
      </c>
      <c r="C741" s="25">
        <v>7</v>
      </c>
      <c r="D741" s="25">
        <v>2</v>
      </c>
      <c r="E741" s="26">
        <v>9994219900</v>
      </c>
      <c r="F741" s="27">
        <v>244</v>
      </c>
      <c r="G741" s="332">
        <v>343</v>
      </c>
      <c r="H741" s="75">
        <v>180</v>
      </c>
      <c r="I741" s="595"/>
      <c r="J741" s="1053"/>
    </row>
    <row r="742" spans="1:10" s="15" customFormat="1" ht="15" x14ac:dyDescent="0.25">
      <c r="A742" s="167" t="s">
        <v>188</v>
      </c>
      <c r="B742" s="117" t="s">
        <v>26</v>
      </c>
      <c r="C742" s="25">
        <v>7</v>
      </c>
      <c r="D742" s="25">
        <v>2</v>
      </c>
      <c r="E742" s="26">
        <v>9994219900</v>
      </c>
      <c r="F742" s="27">
        <v>244</v>
      </c>
      <c r="G742" s="332">
        <v>344</v>
      </c>
      <c r="H742" s="75"/>
      <c r="I742" s="595"/>
      <c r="J742" s="1053"/>
    </row>
    <row r="743" spans="1:10" s="15" customFormat="1" ht="15.75" thickBot="1" x14ac:dyDescent="0.3">
      <c r="A743" s="169" t="s">
        <v>149</v>
      </c>
      <c r="B743" s="171" t="s">
        <v>26</v>
      </c>
      <c r="C743" s="143">
        <v>7</v>
      </c>
      <c r="D743" s="143">
        <v>2</v>
      </c>
      <c r="E743" s="161">
        <v>9994219900</v>
      </c>
      <c r="F743" s="145">
        <v>244</v>
      </c>
      <c r="G743" s="172">
        <v>346</v>
      </c>
      <c r="H743" s="1264"/>
      <c r="I743" s="602"/>
      <c r="J743" s="1060"/>
    </row>
    <row r="744" spans="1:10" s="15" customFormat="1" ht="15" thickBot="1" x14ac:dyDescent="0.25">
      <c r="A744" s="217" t="s">
        <v>234</v>
      </c>
      <c r="B744" s="218" t="s">
        <v>26</v>
      </c>
      <c r="C744" s="219"/>
      <c r="D744" s="219"/>
      <c r="E744" s="71"/>
      <c r="F744" s="220"/>
      <c r="G744" s="220"/>
      <c r="H744" s="1265">
        <f>SUM(H746:H758)</f>
        <v>648.00099999999998</v>
      </c>
      <c r="I744" s="603">
        <f t="shared" ref="I744:J744" si="123">SUM(I746:I758)</f>
        <v>350.60299999999995</v>
      </c>
      <c r="J744" s="1061">
        <f t="shared" si="123"/>
        <v>350.60299999999995</v>
      </c>
    </row>
    <row r="745" spans="1:10" s="15" customFormat="1" ht="15" x14ac:dyDescent="0.25">
      <c r="A745" s="173" t="s">
        <v>29</v>
      </c>
      <c r="B745" s="174" t="s">
        <v>26</v>
      </c>
      <c r="C745" s="98">
        <v>7</v>
      </c>
      <c r="D745" s="98">
        <v>2</v>
      </c>
      <c r="E745" s="103">
        <v>9994219900</v>
      </c>
      <c r="F745" s="99">
        <v>0</v>
      </c>
      <c r="G745" s="175">
        <v>210</v>
      </c>
      <c r="H745" s="1324">
        <f>H746+H747</f>
        <v>350.60299999999995</v>
      </c>
      <c r="I745" s="635">
        <f t="shared" ref="I745:J745" si="124">I746+I747</f>
        <v>350.60299999999995</v>
      </c>
      <c r="J745" s="1122">
        <f t="shared" si="124"/>
        <v>350.60299999999995</v>
      </c>
    </row>
    <row r="746" spans="1:10" s="15" customFormat="1" ht="15" x14ac:dyDescent="0.25">
      <c r="A746" s="109" t="s">
        <v>30</v>
      </c>
      <c r="B746" s="54" t="s">
        <v>26</v>
      </c>
      <c r="C746" s="30">
        <v>7</v>
      </c>
      <c r="D746" s="30">
        <v>2</v>
      </c>
      <c r="E746" s="31">
        <v>9994219900</v>
      </c>
      <c r="F746" s="32">
        <v>111</v>
      </c>
      <c r="G746" s="68">
        <v>211</v>
      </c>
      <c r="H746" s="1325">
        <v>269.27999999999997</v>
      </c>
      <c r="I746" s="636">
        <v>269.27999999999997</v>
      </c>
      <c r="J746" s="1123">
        <v>269.27999999999997</v>
      </c>
    </row>
    <row r="747" spans="1:10" s="15" customFormat="1" ht="15" x14ac:dyDescent="0.25">
      <c r="A747" s="109" t="s">
        <v>59</v>
      </c>
      <c r="B747" s="54" t="s">
        <v>26</v>
      </c>
      <c r="C747" s="30">
        <v>7</v>
      </c>
      <c r="D747" s="30">
        <v>2</v>
      </c>
      <c r="E747" s="31">
        <v>9994219900</v>
      </c>
      <c r="F747" s="32">
        <v>119</v>
      </c>
      <c r="G747" s="68">
        <v>213</v>
      </c>
      <c r="H747" s="1325">
        <v>81.322999999999993</v>
      </c>
      <c r="I747" s="636">
        <v>81.322999999999993</v>
      </c>
      <c r="J747" s="1123">
        <v>81.322999999999993</v>
      </c>
    </row>
    <row r="748" spans="1:10" s="15" customFormat="1" ht="15" x14ac:dyDescent="0.25">
      <c r="A748" s="176" t="s">
        <v>34</v>
      </c>
      <c r="B748" s="117" t="s">
        <v>26</v>
      </c>
      <c r="C748" s="25">
        <v>7</v>
      </c>
      <c r="D748" s="25">
        <v>2</v>
      </c>
      <c r="E748" s="26">
        <v>9994219900</v>
      </c>
      <c r="F748" s="27">
        <v>247</v>
      </c>
      <c r="G748" s="332">
        <v>223</v>
      </c>
      <c r="H748" s="75">
        <f>30-10</f>
        <v>20</v>
      </c>
      <c r="I748" s="595"/>
      <c r="J748" s="1053"/>
    </row>
    <row r="749" spans="1:10" s="15" customFormat="1" ht="15" x14ac:dyDescent="0.25">
      <c r="A749" s="176" t="s">
        <v>36</v>
      </c>
      <c r="B749" s="117" t="s">
        <v>26</v>
      </c>
      <c r="C749" s="25">
        <v>7</v>
      </c>
      <c r="D749" s="25">
        <v>2</v>
      </c>
      <c r="E749" s="26">
        <v>9994219900</v>
      </c>
      <c r="F749" s="27">
        <v>244</v>
      </c>
      <c r="G749" s="332">
        <v>225</v>
      </c>
      <c r="H749" s="75"/>
      <c r="I749" s="595"/>
      <c r="J749" s="1053"/>
    </row>
    <row r="750" spans="1:10" s="15" customFormat="1" ht="15" x14ac:dyDescent="0.25">
      <c r="A750" s="176" t="s">
        <v>45</v>
      </c>
      <c r="B750" s="117" t="s">
        <v>26</v>
      </c>
      <c r="C750" s="25">
        <v>7</v>
      </c>
      <c r="D750" s="25">
        <v>2</v>
      </c>
      <c r="E750" s="26">
        <v>9994219900</v>
      </c>
      <c r="F750" s="27">
        <v>244</v>
      </c>
      <c r="G750" s="332">
        <v>226</v>
      </c>
      <c r="H750" s="75">
        <f>23+2.45+15.163</f>
        <v>40.613</v>
      </c>
      <c r="I750" s="595"/>
      <c r="J750" s="1053"/>
    </row>
    <row r="751" spans="1:10" s="15" customFormat="1" ht="15" x14ac:dyDescent="0.25">
      <c r="A751" s="177" t="s">
        <v>255</v>
      </c>
      <c r="B751" s="117" t="s">
        <v>26</v>
      </c>
      <c r="C751" s="25">
        <v>7</v>
      </c>
      <c r="D751" s="25">
        <v>2</v>
      </c>
      <c r="E751" s="26">
        <v>9994219900</v>
      </c>
      <c r="F751" s="27">
        <v>321</v>
      </c>
      <c r="G751" s="332">
        <v>262</v>
      </c>
      <c r="H751" s="75">
        <v>3</v>
      </c>
      <c r="I751" s="595"/>
      <c r="J751" s="1053"/>
    </row>
    <row r="752" spans="1:10" s="15" customFormat="1" ht="15" x14ac:dyDescent="0.25">
      <c r="A752" s="177" t="s">
        <v>73</v>
      </c>
      <c r="B752" s="117" t="s">
        <v>26</v>
      </c>
      <c r="C752" s="25">
        <v>7</v>
      </c>
      <c r="D752" s="25">
        <v>2</v>
      </c>
      <c r="E752" s="26">
        <v>9994219900</v>
      </c>
      <c r="F752" s="27">
        <v>851</v>
      </c>
      <c r="G752" s="332">
        <v>291</v>
      </c>
      <c r="H752" s="75">
        <v>3.758</v>
      </c>
      <c r="I752" s="595"/>
      <c r="J752" s="1053"/>
    </row>
    <row r="753" spans="1:10" s="15" customFormat="1" ht="15" x14ac:dyDescent="0.25">
      <c r="A753" s="231" t="s">
        <v>46</v>
      </c>
      <c r="B753" s="117" t="s">
        <v>26</v>
      </c>
      <c r="C753" s="25">
        <v>7</v>
      </c>
      <c r="D753" s="25">
        <v>2</v>
      </c>
      <c r="E753" s="26">
        <v>9994219900</v>
      </c>
      <c r="F753" s="27">
        <v>244</v>
      </c>
      <c r="G753" s="332">
        <v>310</v>
      </c>
      <c r="H753" s="75"/>
      <c r="I753" s="595"/>
      <c r="J753" s="1053"/>
    </row>
    <row r="754" spans="1:10" s="15" customFormat="1" ht="15" x14ac:dyDescent="0.25">
      <c r="A754" s="231" t="s">
        <v>523</v>
      </c>
      <c r="B754" s="186" t="s">
        <v>26</v>
      </c>
      <c r="C754" s="25">
        <v>7</v>
      </c>
      <c r="D754" s="25">
        <v>2</v>
      </c>
      <c r="E754" s="1226" t="s">
        <v>358</v>
      </c>
      <c r="F754" s="27">
        <v>244</v>
      </c>
      <c r="G754" s="1024">
        <v>342</v>
      </c>
      <c r="H754" s="75">
        <v>2.0270000000000001</v>
      </c>
      <c r="I754" s="950"/>
      <c r="J754" s="1126"/>
    </row>
    <row r="755" spans="1:10" s="15" customFormat="1" ht="15" x14ac:dyDescent="0.25">
      <c r="A755" s="177" t="s">
        <v>144</v>
      </c>
      <c r="B755" s="117" t="s">
        <v>26</v>
      </c>
      <c r="C755" s="25">
        <v>7</v>
      </c>
      <c r="D755" s="25">
        <v>2</v>
      </c>
      <c r="E755" s="26">
        <v>9994219900</v>
      </c>
      <c r="F755" s="27">
        <v>244</v>
      </c>
      <c r="G755" s="332">
        <v>343</v>
      </c>
      <c r="H755" s="75">
        <v>210</v>
      </c>
      <c r="I755" s="595"/>
      <c r="J755" s="1053"/>
    </row>
    <row r="756" spans="1:10" s="350" customFormat="1" ht="11.25" x14ac:dyDescent="0.2">
      <c r="A756" s="184" t="s">
        <v>147</v>
      </c>
      <c r="B756" s="178" t="s">
        <v>26</v>
      </c>
      <c r="C756" s="179">
        <v>7</v>
      </c>
      <c r="D756" s="179">
        <v>2</v>
      </c>
      <c r="E756" s="180">
        <v>9994219900</v>
      </c>
      <c r="F756" s="181">
        <v>244</v>
      </c>
      <c r="G756" s="182">
        <v>343</v>
      </c>
      <c r="H756" s="1326"/>
      <c r="I756" s="637"/>
      <c r="J756" s="1124"/>
    </row>
    <row r="757" spans="1:10" s="15" customFormat="1" ht="15" x14ac:dyDescent="0.25">
      <c r="A757" s="177" t="s">
        <v>145</v>
      </c>
      <c r="B757" s="117" t="s">
        <v>26</v>
      </c>
      <c r="C757" s="25">
        <v>7</v>
      </c>
      <c r="D757" s="25">
        <v>2</v>
      </c>
      <c r="E757" s="26">
        <v>9994219900</v>
      </c>
      <c r="F757" s="27">
        <v>244</v>
      </c>
      <c r="G757" s="332">
        <v>343</v>
      </c>
      <c r="H757" s="75">
        <v>18</v>
      </c>
      <c r="I757" s="595"/>
      <c r="J757" s="1053"/>
    </row>
    <row r="758" spans="1:10" s="15" customFormat="1" ht="15.75" thickBot="1" x14ac:dyDescent="0.3">
      <c r="A758" s="169" t="s">
        <v>149</v>
      </c>
      <c r="B758" s="171" t="s">
        <v>26</v>
      </c>
      <c r="C758" s="143">
        <v>7</v>
      </c>
      <c r="D758" s="143">
        <v>2</v>
      </c>
      <c r="E758" s="161">
        <v>9994219900</v>
      </c>
      <c r="F758" s="145">
        <v>244</v>
      </c>
      <c r="G758" s="172">
        <v>346</v>
      </c>
      <c r="H758" s="1264"/>
      <c r="I758" s="602"/>
      <c r="J758" s="1060"/>
    </row>
    <row r="759" spans="1:10" s="15" customFormat="1" ht="15" thickBot="1" x14ac:dyDescent="0.25">
      <c r="A759" s="217" t="s">
        <v>233</v>
      </c>
      <c r="B759" s="218" t="s">
        <v>26</v>
      </c>
      <c r="C759" s="219"/>
      <c r="D759" s="219"/>
      <c r="E759" s="71"/>
      <c r="F759" s="220"/>
      <c r="G759" s="220"/>
      <c r="H759" s="1265">
        <f>SUM(H761:H773)</f>
        <v>595.745</v>
      </c>
      <c r="I759" s="603">
        <f t="shared" ref="I759:J759" si="125">SUM(I761:I773)</f>
        <v>403.19300000000004</v>
      </c>
      <c r="J759" s="1061">
        <f t="shared" si="125"/>
        <v>403.19300000000004</v>
      </c>
    </row>
    <row r="760" spans="1:10" s="15" customFormat="1" ht="15" x14ac:dyDescent="0.25">
      <c r="A760" s="173" t="s">
        <v>29</v>
      </c>
      <c r="B760" s="174" t="s">
        <v>26</v>
      </c>
      <c r="C760" s="98">
        <v>7</v>
      </c>
      <c r="D760" s="98">
        <v>2</v>
      </c>
      <c r="E760" s="103">
        <v>9994219900</v>
      </c>
      <c r="F760" s="99">
        <v>0</v>
      </c>
      <c r="G760" s="175">
        <v>210</v>
      </c>
      <c r="H760" s="1324">
        <f>H761+H762</f>
        <v>403.19300000000004</v>
      </c>
      <c r="I760" s="635">
        <f t="shared" ref="I760:J760" si="126">I761+I762</f>
        <v>403.19300000000004</v>
      </c>
      <c r="J760" s="1122">
        <f t="shared" si="126"/>
        <v>403.19300000000004</v>
      </c>
    </row>
    <row r="761" spans="1:10" s="15" customFormat="1" ht="15" x14ac:dyDescent="0.25">
      <c r="A761" s="109" t="s">
        <v>30</v>
      </c>
      <c r="B761" s="54" t="s">
        <v>26</v>
      </c>
      <c r="C761" s="30">
        <v>7</v>
      </c>
      <c r="D761" s="30">
        <v>2</v>
      </c>
      <c r="E761" s="31">
        <v>9994219900</v>
      </c>
      <c r="F761" s="32">
        <v>111</v>
      </c>
      <c r="G761" s="68">
        <v>211</v>
      </c>
      <c r="H761" s="1325">
        <v>309.67200000000003</v>
      </c>
      <c r="I761" s="636">
        <v>309.67200000000003</v>
      </c>
      <c r="J761" s="1123">
        <v>309.67200000000003</v>
      </c>
    </row>
    <row r="762" spans="1:10" s="15" customFormat="1" ht="15" x14ac:dyDescent="0.25">
      <c r="A762" s="109" t="s">
        <v>59</v>
      </c>
      <c r="B762" s="54" t="s">
        <v>26</v>
      </c>
      <c r="C762" s="30">
        <v>7</v>
      </c>
      <c r="D762" s="30">
        <v>2</v>
      </c>
      <c r="E762" s="31">
        <v>9994219900</v>
      </c>
      <c r="F762" s="32">
        <v>119</v>
      </c>
      <c r="G762" s="68">
        <v>213</v>
      </c>
      <c r="H762" s="1325">
        <v>93.521000000000001</v>
      </c>
      <c r="I762" s="636">
        <v>93.521000000000001</v>
      </c>
      <c r="J762" s="1123">
        <v>93.521000000000001</v>
      </c>
    </row>
    <row r="763" spans="1:10" s="15" customFormat="1" ht="15" x14ac:dyDescent="0.25">
      <c r="A763" s="176" t="s">
        <v>34</v>
      </c>
      <c r="B763" s="117" t="s">
        <v>26</v>
      </c>
      <c r="C763" s="25">
        <v>7</v>
      </c>
      <c r="D763" s="25">
        <v>2</v>
      </c>
      <c r="E763" s="26">
        <v>9994219900</v>
      </c>
      <c r="F763" s="27">
        <v>247</v>
      </c>
      <c r="G763" s="332">
        <v>223</v>
      </c>
      <c r="H763" s="75">
        <f>35-12</f>
        <v>23</v>
      </c>
      <c r="I763" s="595"/>
      <c r="J763" s="1053"/>
    </row>
    <row r="764" spans="1:10" s="15" customFormat="1" ht="15" x14ac:dyDescent="0.25">
      <c r="A764" s="176" t="s">
        <v>36</v>
      </c>
      <c r="B764" s="117" t="s">
        <v>26</v>
      </c>
      <c r="C764" s="25">
        <v>7</v>
      </c>
      <c r="D764" s="25">
        <v>2</v>
      </c>
      <c r="E764" s="26">
        <v>9994219900</v>
      </c>
      <c r="F764" s="27">
        <v>244</v>
      </c>
      <c r="G764" s="332">
        <v>225</v>
      </c>
      <c r="H764" s="75"/>
      <c r="I764" s="595"/>
      <c r="J764" s="1053"/>
    </row>
    <row r="765" spans="1:10" s="15" customFormat="1" ht="15" x14ac:dyDescent="0.25">
      <c r="A765" s="176" t="s">
        <v>45</v>
      </c>
      <c r="B765" s="117" t="s">
        <v>26</v>
      </c>
      <c r="C765" s="25">
        <v>7</v>
      </c>
      <c r="D765" s="25">
        <v>2</v>
      </c>
      <c r="E765" s="26">
        <v>9994219900</v>
      </c>
      <c r="F765" s="27">
        <v>244</v>
      </c>
      <c r="G765" s="332">
        <v>226</v>
      </c>
      <c r="H765" s="75">
        <f>23+2.45+15.163</f>
        <v>40.613</v>
      </c>
      <c r="I765" s="595"/>
      <c r="J765" s="1053"/>
    </row>
    <row r="766" spans="1:10" s="15" customFormat="1" ht="15" x14ac:dyDescent="0.25">
      <c r="A766" s="177" t="s">
        <v>255</v>
      </c>
      <c r="B766" s="117" t="s">
        <v>26</v>
      </c>
      <c r="C766" s="25">
        <v>7</v>
      </c>
      <c r="D766" s="25">
        <v>2</v>
      </c>
      <c r="E766" s="26">
        <v>9994219900</v>
      </c>
      <c r="F766" s="27">
        <v>321</v>
      </c>
      <c r="G766" s="332">
        <v>262</v>
      </c>
      <c r="H766" s="75">
        <v>3</v>
      </c>
      <c r="I766" s="595"/>
      <c r="J766" s="1053"/>
    </row>
    <row r="767" spans="1:10" s="15" customFormat="1" ht="15" x14ac:dyDescent="0.25">
      <c r="A767" s="177" t="s">
        <v>73</v>
      </c>
      <c r="B767" s="117" t="s">
        <v>26</v>
      </c>
      <c r="C767" s="25">
        <v>7</v>
      </c>
      <c r="D767" s="25">
        <v>2</v>
      </c>
      <c r="E767" s="26">
        <v>9994219900</v>
      </c>
      <c r="F767" s="27">
        <v>851</v>
      </c>
      <c r="G767" s="332">
        <v>291</v>
      </c>
      <c r="H767" s="75">
        <v>0.52800000000000002</v>
      </c>
      <c r="I767" s="595"/>
      <c r="J767" s="1053"/>
    </row>
    <row r="768" spans="1:10" s="15" customFormat="1" ht="15" x14ac:dyDescent="0.25">
      <c r="A768" s="231" t="s">
        <v>523</v>
      </c>
      <c r="B768" s="186" t="s">
        <v>26</v>
      </c>
      <c r="C768" s="25">
        <v>7</v>
      </c>
      <c r="D768" s="25">
        <v>2</v>
      </c>
      <c r="E768" s="1226" t="s">
        <v>358</v>
      </c>
      <c r="F768" s="27">
        <v>244</v>
      </c>
      <c r="G768" s="1024">
        <v>342</v>
      </c>
      <c r="H768" s="75">
        <v>2.6110000000000002</v>
      </c>
      <c r="I768" s="950"/>
      <c r="J768" s="1126"/>
    </row>
    <row r="769" spans="1:10" s="15" customFormat="1" ht="15" x14ac:dyDescent="0.25">
      <c r="A769" s="177" t="s">
        <v>144</v>
      </c>
      <c r="B769" s="117" t="s">
        <v>26</v>
      </c>
      <c r="C769" s="25">
        <v>7</v>
      </c>
      <c r="D769" s="25">
        <v>2</v>
      </c>
      <c r="E769" s="26">
        <v>9994219900</v>
      </c>
      <c r="F769" s="27">
        <v>244</v>
      </c>
      <c r="G769" s="332">
        <v>343</v>
      </c>
      <c r="H769" s="75">
        <v>112</v>
      </c>
      <c r="I769" s="595"/>
      <c r="J769" s="1053"/>
    </row>
    <row r="770" spans="1:10" s="350" customFormat="1" ht="11.25" x14ac:dyDescent="0.2">
      <c r="A770" s="184" t="s">
        <v>147</v>
      </c>
      <c r="B770" s="178" t="s">
        <v>26</v>
      </c>
      <c r="C770" s="179">
        <v>7</v>
      </c>
      <c r="D770" s="179">
        <v>2</v>
      </c>
      <c r="E770" s="180">
        <v>9994219900</v>
      </c>
      <c r="F770" s="181">
        <v>244</v>
      </c>
      <c r="G770" s="182">
        <v>343</v>
      </c>
      <c r="H770" s="1326"/>
      <c r="I770" s="637"/>
      <c r="J770" s="1124"/>
    </row>
    <row r="771" spans="1:10" s="15" customFormat="1" ht="15" x14ac:dyDescent="0.25">
      <c r="A771" s="177" t="s">
        <v>145</v>
      </c>
      <c r="B771" s="117" t="s">
        <v>26</v>
      </c>
      <c r="C771" s="25">
        <v>7</v>
      </c>
      <c r="D771" s="25">
        <v>2</v>
      </c>
      <c r="E771" s="26">
        <v>9994219900</v>
      </c>
      <c r="F771" s="27">
        <v>244</v>
      </c>
      <c r="G771" s="332">
        <v>343</v>
      </c>
      <c r="H771" s="75">
        <v>10.8</v>
      </c>
      <c r="I771" s="595"/>
      <c r="J771" s="1053"/>
    </row>
    <row r="772" spans="1:10" s="15" customFormat="1" ht="15" x14ac:dyDescent="0.25">
      <c r="A772" s="167" t="s">
        <v>188</v>
      </c>
      <c r="B772" s="117" t="s">
        <v>26</v>
      </c>
      <c r="C772" s="25">
        <v>7</v>
      </c>
      <c r="D772" s="25">
        <v>2</v>
      </c>
      <c r="E772" s="26">
        <v>9994219900</v>
      </c>
      <c r="F772" s="27">
        <v>244</v>
      </c>
      <c r="G772" s="332">
        <v>344</v>
      </c>
      <c r="H772" s="75"/>
      <c r="I772" s="595"/>
      <c r="J772" s="1053"/>
    </row>
    <row r="773" spans="1:10" s="15" customFormat="1" ht="15.75" thickBot="1" x14ac:dyDescent="0.3">
      <c r="A773" s="169" t="s">
        <v>149</v>
      </c>
      <c r="B773" s="171" t="s">
        <v>26</v>
      </c>
      <c r="C773" s="143">
        <v>7</v>
      </c>
      <c r="D773" s="143">
        <v>2</v>
      </c>
      <c r="E773" s="161">
        <v>9994219900</v>
      </c>
      <c r="F773" s="145">
        <v>244</v>
      </c>
      <c r="G773" s="172">
        <v>346</v>
      </c>
      <c r="H773" s="1264"/>
      <c r="I773" s="602"/>
      <c r="J773" s="1060"/>
    </row>
    <row r="774" spans="1:10" s="15" customFormat="1" ht="15" thickBot="1" x14ac:dyDescent="0.25">
      <c r="A774" s="217" t="s">
        <v>232</v>
      </c>
      <c r="B774" s="218" t="s">
        <v>26</v>
      </c>
      <c r="C774" s="219"/>
      <c r="D774" s="219"/>
      <c r="E774" s="71"/>
      <c r="F774" s="220"/>
      <c r="G774" s="220"/>
      <c r="H774" s="1265">
        <f>SUM(H776:H789)</f>
        <v>1108.3240000000001</v>
      </c>
      <c r="I774" s="603">
        <f t="shared" ref="I774:J774" si="127">SUM(I776:I789)</f>
        <v>806.38600000000008</v>
      </c>
      <c r="J774" s="1061">
        <f t="shared" si="127"/>
        <v>806.38600000000008</v>
      </c>
    </row>
    <row r="775" spans="1:10" s="15" customFormat="1" ht="15" x14ac:dyDescent="0.25">
      <c r="A775" s="173" t="s">
        <v>29</v>
      </c>
      <c r="B775" s="174" t="s">
        <v>26</v>
      </c>
      <c r="C775" s="98">
        <v>7</v>
      </c>
      <c r="D775" s="98">
        <v>2</v>
      </c>
      <c r="E775" s="103">
        <v>9994219900</v>
      </c>
      <c r="F775" s="99">
        <v>0</v>
      </c>
      <c r="G775" s="175">
        <v>210</v>
      </c>
      <c r="H775" s="1324">
        <f>H776+H777</f>
        <v>806.38600000000008</v>
      </c>
      <c r="I775" s="635">
        <f t="shared" ref="I775:J775" si="128">I776+I777</f>
        <v>806.38600000000008</v>
      </c>
      <c r="J775" s="1122">
        <f t="shared" si="128"/>
        <v>806.38600000000008</v>
      </c>
    </row>
    <row r="776" spans="1:10" s="15" customFormat="1" ht="15" x14ac:dyDescent="0.25">
      <c r="A776" s="109" t="s">
        <v>30</v>
      </c>
      <c r="B776" s="54" t="s">
        <v>26</v>
      </c>
      <c r="C776" s="30">
        <v>7</v>
      </c>
      <c r="D776" s="30">
        <v>2</v>
      </c>
      <c r="E776" s="31">
        <v>9994219900</v>
      </c>
      <c r="F776" s="32">
        <v>111</v>
      </c>
      <c r="G776" s="68">
        <v>211</v>
      </c>
      <c r="H776" s="1325">
        <v>619.34400000000005</v>
      </c>
      <c r="I776" s="636">
        <v>619.34400000000005</v>
      </c>
      <c r="J776" s="1123">
        <v>619.34400000000005</v>
      </c>
    </row>
    <row r="777" spans="1:10" s="15" customFormat="1" ht="15" x14ac:dyDescent="0.25">
      <c r="A777" s="109" t="s">
        <v>59</v>
      </c>
      <c r="B777" s="54" t="s">
        <v>26</v>
      </c>
      <c r="C777" s="30">
        <v>7</v>
      </c>
      <c r="D777" s="30">
        <v>2</v>
      </c>
      <c r="E777" s="31">
        <v>9994219900</v>
      </c>
      <c r="F777" s="32">
        <v>119</v>
      </c>
      <c r="G777" s="68">
        <v>213</v>
      </c>
      <c r="H777" s="1325">
        <v>187.042</v>
      </c>
      <c r="I777" s="636">
        <v>187.042</v>
      </c>
      <c r="J777" s="1123">
        <v>187.042</v>
      </c>
    </row>
    <row r="778" spans="1:10" s="15" customFormat="1" ht="15" x14ac:dyDescent="0.25">
      <c r="A778" s="176" t="s">
        <v>34</v>
      </c>
      <c r="B778" s="117" t="s">
        <v>26</v>
      </c>
      <c r="C778" s="25">
        <v>7</v>
      </c>
      <c r="D778" s="25">
        <v>2</v>
      </c>
      <c r="E778" s="26">
        <v>9994219900</v>
      </c>
      <c r="F778" s="27">
        <v>247</v>
      </c>
      <c r="G778" s="332">
        <v>223</v>
      </c>
      <c r="H778" s="75">
        <f>25.036-7.5</f>
        <v>17.536000000000001</v>
      </c>
      <c r="I778" s="595"/>
      <c r="J778" s="1053"/>
    </row>
    <row r="779" spans="1:10" s="15" customFormat="1" ht="15" x14ac:dyDescent="0.25">
      <c r="A779" s="176" t="s">
        <v>36</v>
      </c>
      <c r="B779" s="117" t="s">
        <v>26</v>
      </c>
      <c r="C779" s="25">
        <v>7</v>
      </c>
      <c r="D779" s="25">
        <v>2</v>
      </c>
      <c r="E779" s="26">
        <v>9994219900</v>
      </c>
      <c r="F779" s="27">
        <v>244</v>
      </c>
      <c r="G779" s="332">
        <v>225</v>
      </c>
      <c r="H779" s="75"/>
      <c r="I779" s="595"/>
      <c r="J779" s="1053"/>
    </row>
    <row r="780" spans="1:10" s="15" customFormat="1" ht="15" x14ac:dyDescent="0.25">
      <c r="A780" s="176" t="s">
        <v>45</v>
      </c>
      <c r="B780" s="117" t="s">
        <v>26</v>
      </c>
      <c r="C780" s="25">
        <v>7</v>
      </c>
      <c r="D780" s="25">
        <v>2</v>
      </c>
      <c r="E780" s="26">
        <v>9994219900</v>
      </c>
      <c r="F780" s="27">
        <v>244</v>
      </c>
      <c r="G780" s="332">
        <v>226</v>
      </c>
      <c r="H780" s="75">
        <f>23+2.45+15.163</f>
        <v>40.613</v>
      </c>
      <c r="I780" s="595"/>
      <c r="J780" s="1053"/>
    </row>
    <row r="781" spans="1:10" s="15" customFormat="1" ht="15" x14ac:dyDescent="0.25">
      <c r="A781" s="177" t="s">
        <v>255</v>
      </c>
      <c r="B781" s="117" t="s">
        <v>26</v>
      </c>
      <c r="C781" s="25">
        <v>7</v>
      </c>
      <c r="D781" s="25">
        <v>2</v>
      </c>
      <c r="E781" s="26">
        <v>9994219900</v>
      </c>
      <c r="F781" s="27">
        <v>321</v>
      </c>
      <c r="G781" s="332">
        <v>262</v>
      </c>
      <c r="H781" s="75">
        <v>3</v>
      </c>
      <c r="I781" s="595"/>
      <c r="J781" s="1053"/>
    </row>
    <row r="782" spans="1:10" s="15" customFormat="1" ht="15" x14ac:dyDescent="0.25">
      <c r="A782" s="177" t="s">
        <v>73</v>
      </c>
      <c r="B782" s="117" t="s">
        <v>26</v>
      </c>
      <c r="C782" s="25">
        <v>7</v>
      </c>
      <c r="D782" s="25">
        <v>2</v>
      </c>
      <c r="E782" s="26">
        <v>9994219900</v>
      </c>
      <c r="F782" s="27">
        <v>851</v>
      </c>
      <c r="G782" s="332">
        <v>291</v>
      </c>
      <c r="H782" s="75">
        <v>11.9</v>
      </c>
      <c r="I782" s="595"/>
      <c r="J782" s="1053"/>
    </row>
    <row r="783" spans="1:10" s="15" customFormat="1" ht="15" x14ac:dyDescent="0.25">
      <c r="A783" s="177" t="s">
        <v>46</v>
      </c>
      <c r="B783" s="117" t="s">
        <v>26</v>
      </c>
      <c r="C783" s="25">
        <v>7</v>
      </c>
      <c r="D783" s="25">
        <v>2</v>
      </c>
      <c r="E783" s="26">
        <v>9994219900</v>
      </c>
      <c r="F783" s="27">
        <v>244</v>
      </c>
      <c r="G783" s="332">
        <v>310</v>
      </c>
      <c r="H783" s="75"/>
      <c r="I783" s="595"/>
      <c r="J783" s="1053"/>
    </row>
    <row r="784" spans="1:10" s="15" customFormat="1" ht="15" x14ac:dyDescent="0.25">
      <c r="A784" s="231" t="s">
        <v>523</v>
      </c>
      <c r="B784" s="186" t="s">
        <v>26</v>
      </c>
      <c r="C784" s="25">
        <v>7</v>
      </c>
      <c r="D784" s="25">
        <v>2</v>
      </c>
      <c r="E784" s="1226" t="s">
        <v>358</v>
      </c>
      <c r="F784" s="27">
        <v>244</v>
      </c>
      <c r="G784" s="1024">
        <v>342</v>
      </c>
      <c r="H784" s="75">
        <v>0.88900000000000001</v>
      </c>
      <c r="I784" s="950"/>
      <c r="J784" s="1126"/>
    </row>
    <row r="785" spans="1:10" s="15" customFormat="1" ht="15" x14ac:dyDescent="0.25">
      <c r="A785" s="177" t="s">
        <v>144</v>
      </c>
      <c r="B785" s="117" t="s">
        <v>26</v>
      </c>
      <c r="C785" s="25">
        <v>7</v>
      </c>
      <c r="D785" s="25">
        <v>2</v>
      </c>
      <c r="E785" s="26">
        <v>9994219900</v>
      </c>
      <c r="F785" s="27">
        <v>244</v>
      </c>
      <c r="G785" s="332">
        <v>343</v>
      </c>
      <c r="H785" s="75">
        <v>210</v>
      </c>
      <c r="I785" s="595"/>
      <c r="J785" s="1053"/>
    </row>
    <row r="786" spans="1:10" s="350" customFormat="1" ht="11.25" x14ac:dyDescent="0.2">
      <c r="A786" s="184" t="s">
        <v>147</v>
      </c>
      <c r="B786" s="178" t="s">
        <v>26</v>
      </c>
      <c r="C786" s="179">
        <v>7</v>
      </c>
      <c r="D786" s="179">
        <v>2</v>
      </c>
      <c r="E786" s="180">
        <v>9994219900</v>
      </c>
      <c r="F786" s="181">
        <v>244</v>
      </c>
      <c r="G786" s="182">
        <v>343</v>
      </c>
      <c r="H786" s="1326"/>
      <c r="I786" s="637"/>
      <c r="J786" s="1124"/>
    </row>
    <row r="787" spans="1:10" s="15" customFormat="1" ht="15" x14ac:dyDescent="0.25">
      <c r="A787" s="177" t="s">
        <v>145</v>
      </c>
      <c r="B787" s="117" t="s">
        <v>26</v>
      </c>
      <c r="C787" s="25">
        <v>7</v>
      </c>
      <c r="D787" s="25">
        <v>2</v>
      </c>
      <c r="E787" s="26">
        <v>9994219900</v>
      </c>
      <c r="F787" s="27">
        <v>244</v>
      </c>
      <c r="G787" s="332">
        <v>343</v>
      </c>
      <c r="H787" s="75">
        <v>18</v>
      </c>
      <c r="I787" s="595"/>
      <c r="J787" s="1053"/>
    </row>
    <row r="788" spans="1:10" s="15" customFormat="1" ht="15" x14ac:dyDescent="0.25">
      <c r="A788" s="167" t="s">
        <v>188</v>
      </c>
      <c r="B788" s="117" t="s">
        <v>26</v>
      </c>
      <c r="C788" s="25">
        <v>7</v>
      </c>
      <c r="D788" s="25">
        <v>2</v>
      </c>
      <c r="E788" s="26">
        <v>9994219900</v>
      </c>
      <c r="F788" s="27">
        <v>244</v>
      </c>
      <c r="G788" s="332">
        <v>344</v>
      </c>
      <c r="H788" s="75"/>
      <c r="I788" s="595"/>
      <c r="J788" s="1053"/>
    </row>
    <row r="789" spans="1:10" s="15" customFormat="1" ht="15.75" thickBot="1" x14ac:dyDescent="0.3">
      <c r="A789" s="169" t="s">
        <v>149</v>
      </c>
      <c r="B789" s="171" t="s">
        <v>26</v>
      </c>
      <c r="C789" s="143">
        <v>7</v>
      </c>
      <c r="D789" s="143">
        <v>2</v>
      </c>
      <c r="E789" s="161">
        <v>9994219900</v>
      </c>
      <c r="F789" s="145">
        <v>244</v>
      </c>
      <c r="G789" s="172">
        <v>346</v>
      </c>
      <c r="H789" s="1264"/>
      <c r="I789" s="602"/>
      <c r="J789" s="1060"/>
    </row>
    <row r="790" spans="1:10" s="15" customFormat="1" ht="29.25" thickBot="1" x14ac:dyDescent="0.25">
      <c r="A790" s="384" t="s">
        <v>464</v>
      </c>
      <c r="B790" s="104" t="s">
        <v>56</v>
      </c>
      <c r="C790" s="105"/>
      <c r="D790" s="105"/>
      <c r="E790" s="106"/>
      <c r="F790" s="107"/>
      <c r="G790" s="107"/>
      <c r="H790" s="1255">
        <f>H791+H850</f>
        <v>77260.391000000003</v>
      </c>
      <c r="I790" s="592">
        <f>I791+I850</f>
        <v>76012.341</v>
      </c>
      <c r="J790" s="1050">
        <f>J791+J850</f>
        <v>76012.341</v>
      </c>
    </row>
    <row r="791" spans="1:10" s="15" customFormat="1" ht="15" thickBot="1" x14ac:dyDescent="0.25">
      <c r="A791" s="384" t="s">
        <v>469</v>
      </c>
      <c r="B791" s="104"/>
      <c r="C791" s="105"/>
      <c r="D791" s="105"/>
      <c r="E791" s="106"/>
      <c r="F791" s="107"/>
      <c r="G791" s="107"/>
      <c r="H791" s="1255">
        <f>H792+H803+H814+H825+H836</f>
        <v>40541.622000000003</v>
      </c>
      <c r="I791" s="592">
        <f>I792+I803+I814+I825+I836</f>
        <v>40176.372000000003</v>
      </c>
      <c r="J791" s="1050">
        <f>J792+J803+J814+J825+J836</f>
        <v>40176.372000000003</v>
      </c>
    </row>
    <row r="792" spans="1:10" s="15" customFormat="1" ht="15" thickBot="1" x14ac:dyDescent="0.25">
      <c r="A792" s="465" t="s">
        <v>465</v>
      </c>
      <c r="B792" s="466" t="s">
        <v>26</v>
      </c>
      <c r="C792" s="467"/>
      <c r="D792" s="467"/>
      <c r="E792" s="515"/>
      <c r="F792" s="469"/>
      <c r="G792" s="469"/>
      <c r="H792" s="1327">
        <f>SUM(H794:H802)</f>
        <v>10778.807000000001</v>
      </c>
      <c r="I792" s="638">
        <f t="shared" ref="I792:J792" si="129">SUM(I794:I802)</f>
        <v>10653.357</v>
      </c>
      <c r="J792" s="694">
        <f t="shared" si="129"/>
        <v>10653.357</v>
      </c>
    </row>
    <row r="793" spans="1:10" s="15" customFormat="1" ht="15" x14ac:dyDescent="0.25">
      <c r="A793" s="991" t="s">
        <v>29</v>
      </c>
      <c r="B793" s="992" t="s">
        <v>26</v>
      </c>
      <c r="C793" s="159">
        <v>7</v>
      </c>
      <c r="D793" s="993">
        <v>3</v>
      </c>
      <c r="E793" s="994" t="s">
        <v>244</v>
      </c>
      <c r="F793" s="160">
        <v>0</v>
      </c>
      <c r="G793" s="995">
        <v>210</v>
      </c>
      <c r="H793" s="1334">
        <f>H794+H795</f>
        <v>10653.357</v>
      </c>
      <c r="I793" s="996">
        <f t="shared" ref="I793:J793" si="130">I794+I795</f>
        <v>10653.357</v>
      </c>
      <c r="J793" s="1132">
        <f t="shared" si="130"/>
        <v>10653.357</v>
      </c>
    </row>
    <row r="794" spans="1:10" s="15" customFormat="1" ht="15" x14ac:dyDescent="0.25">
      <c r="A794" s="109" t="s">
        <v>30</v>
      </c>
      <c r="B794" s="54" t="s">
        <v>26</v>
      </c>
      <c r="C794" s="30">
        <v>7</v>
      </c>
      <c r="D794" s="289">
        <v>3</v>
      </c>
      <c r="E794" s="290" t="s">
        <v>244</v>
      </c>
      <c r="F794" s="32">
        <v>111</v>
      </c>
      <c r="G794" s="68">
        <v>211</v>
      </c>
      <c r="H794" s="1325">
        <v>8182.3019999999997</v>
      </c>
      <c r="I794" s="636">
        <v>8182.3019999999997</v>
      </c>
      <c r="J794" s="1123">
        <v>8182.3019999999997</v>
      </c>
    </row>
    <row r="795" spans="1:10" s="15" customFormat="1" ht="15" x14ac:dyDescent="0.25">
      <c r="A795" s="109" t="s">
        <v>59</v>
      </c>
      <c r="B795" s="54" t="s">
        <v>26</v>
      </c>
      <c r="C795" s="30">
        <v>7</v>
      </c>
      <c r="D795" s="289">
        <v>3</v>
      </c>
      <c r="E795" s="290" t="s">
        <v>244</v>
      </c>
      <c r="F795" s="32">
        <v>119</v>
      </c>
      <c r="G795" s="68">
        <v>213</v>
      </c>
      <c r="H795" s="1325">
        <v>2471.0549999999998</v>
      </c>
      <c r="I795" s="636">
        <v>2471.0549999999998</v>
      </c>
      <c r="J795" s="1123">
        <v>2471.0549999999998</v>
      </c>
    </row>
    <row r="796" spans="1:10" s="15" customFormat="1" ht="15" x14ac:dyDescent="0.25">
      <c r="A796" s="176" t="s">
        <v>34</v>
      </c>
      <c r="B796" s="117" t="s">
        <v>26</v>
      </c>
      <c r="C796" s="25">
        <v>7</v>
      </c>
      <c r="D796" s="808">
        <v>3</v>
      </c>
      <c r="E796" s="809" t="s">
        <v>244</v>
      </c>
      <c r="F796" s="27">
        <v>247</v>
      </c>
      <c r="G796" s="332">
        <v>223</v>
      </c>
      <c r="H796" s="75">
        <f>120-36</f>
        <v>84</v>
      </c>
      <c r="I796" s="595"/>
      <c r="J796" s="1053"/>
    </row>
    <row r="797" spans="1:10" s="15" customFormat="1" ht="15" x14ac:dyDescent="0.25">
      <c r="A797" s="176" t="s">
        <v>36</v>
      </c>
      <c r="B797" s="117" t="s">
        <v>26</v>
      </c>
      <c r="C797" s="25">
        <v>7</v>
      </c>
      <c r="D797" s="808">
        <v>3</v>
      </c>
      <c r="E797" s="809" t="s">
        <v>244</v>
      </c>
      <c r="F797" s="27">
        <v>244</v>
      </c>
      <c r="G797" s="332">
        <v>225</v>
      </c>
      <c r="H797" s="75"/>
      <c r="I797" s="595"/>
      <c r="J797" s="1053"/>
    </row>
    <row r="798" spans="1:10" s="15" customFormat="1" ht="15" x14ac:dyDescent="0.25">
      <c r="A798" s="176" t="s">
        <v>45</v>
      </c>
      <c r="B798" s="117" t="s">
        <v>26</v>
      </c>
      <c r="C798" s="25">
        <v>7</v>
      </c>
      <c r="D798" s="808">
        <v>3</v>
      </c>
      <c r="E798" s="809" t="s">
        <v>244</v>
      </c>
      <c r="F798" s="27">
        <v>244</v>
      </c>
      <c r="G798" s="332">
        <v>226</v>
      </c>
      <c r="H798" s="75">
        <f>23+2.45+6+5+5</f>
        <v>41.45</v>
      </c>
      <c r="I798" s="595"/>
      <c r="J798" s="1053"/>
    </row>
    <row r="799" spans="1:10" s="15" customFormat="1" ht="15" x14ac:dyDescent="0.25">
      <c r="A799" s="177" t="s">
        <v>73</v>
      </c>
      <c r="B799" s="117" t="s">
        <v>26</v>
      </c>
      <c r="C799" s="25">
        <v>7</v>
      </c>
      <c r="D799" s="808">
        <v>3</v>
      </c>
      <c r="E799" s="809" t="s">
        <v>244</v>
      </c>
      <c r="F799" s="27">
        <v>851</v>
      </c>
      <c r="G799" s="332">
        <v>291</v>
      </c>
      <c r="H799" s="75"/>
      <c r="I799" s="595"/>
      <c r="J799" s="1053"/>
    </row>
    <row r="800" spans="1:10" s="15" customFormat="1" ht="15" x14ac:dyDescent="0.25">
      <c r="A800" s="177" t="s">
        <v>46</v>
      </c>
      <c r="B800" s="117" t="s">
        <v>26</v>
      </c>
      <c r="C800" s="25">
        <v>7</v>
      </c>
      <c r="D800" s="808">
        <v>3</v>
      </c>
      <c r="E800" s="809" t="s">
        <v>244</v>
      </c>
      <c r="F800" s="27">
        <v>244</v>
      </c>
      <c r="G800" s="332">
        <v>310</v>
      </c>
      <c r="H800" s="75"/>
      <c r="I800" s="595"/>
      <c r="J800" s="1053"/>
    </row>
    <row r="801" spans="1:10" s="15" customFormat="1" ht="15" x14ac:dyDescent="0.25">
      <c r="A801" s="167" t="s">
        <v>188</v>
      </c>
      <c r="B801" s="117" t="s">
        <v>26</v>
      </c>
      <c r="C801" s="25">
        <v>7</v>
      </c>
      <c r="D801" s="808">
        <v>3</v>
      </c>
      <c r="E801" s="809" t="s">
        <v>244</v>
      </c>
      <c r="F801" s="27">
        <v>244</v>
      </c>
      <c r="G801" s="332">
        <v>344</v>
      </c>
      <c r="H801" s="75"/>
      <c r="I801" s="595"/>
      <c r="J801" s="1053"/>
    </row>
    <row r="802" spans="1:10" s="15" customFormat="1" ht="17.25" customHeight="1" thickBot="1" x14ac:dyDescent="0.3">
      <c r="A802" s="169" t="s">
        <v>149</v>
      </c>
      <c r="B802" s="171" t="s">
        <v>26</v>
      </c>
      <c r="C802" s="143">
        <v>7</v>
      </c>
      <c r="D802" s="808">
        <v>3</v>
      </c>
      <c r="E802" s="809" t="s">
        <v>244</v>
      </c>
      <c r="F802" s="145">
        <v>244</v>
      </c>
      <c r="G802" s="172">
        <v>346</v>
      </c>
      <c r="H802" s="1264"/>
      <c r="I802" s="602"/>
      <c r="J802" s="1060"/>
    </row>
    <row r="803" spans="1:10" s="15" customFormat="1" ht="15" thickBot="1" x14ac:dyDescent="0.25">
      <c r="A803" s="465" t="s">
        <v>466</v>
      </c>
      <c r="B803" s="466" t="s">
        <v>26</v>
      </c>
      <c r="C803" s="467"/>
      <c r="D803" s="467"/>
      <c r="E803" s="515"/>
      <c r="F803" s="469"/>
      <c r="G803" s="469"/>
      <c r="H803" s="1327">
        <f>SUM(H805:H813)</f>
        <v>4064.1949999999997</v>
      </c>
      <c r="I803" s="638">
        <f>SUM(I805:I813)</f>
        <v>4027.7449999999999</v>
      </c>
      <c r="J803" s="694">
        <f t="shared" ref="J803" si="131">SUM(J805:J813)</f>
        <v>4027.7449999999999</v>
      </c>
    </row>
    <row r="804" spans="1:10" s="15" customFormat="1" ht="15" x14ac:dyDescent="0.25">
      <c r="A804" s="991" t="s">
        <v>29</v>
      </c>
      <c r="B804" s="992" t="s">
        <v>26</v>
      </c>
      <c r="C804" s="159">
        <v>7</v>
      </c>
      <c r="D804" s="993">
        <v>3</v>
      </c>
      <c r="E804" s="994" t="s">
        <v>244</v>
      </c>
      <c r="F804" s="160">
        <v>0</v>
      </c>
      <c r="G804" s="995">
        <v>210</v>
      </c>
      <c r="H804" s="1334">
        <f>H805+H806</f>
        <v>4027.7449999999999</v>
      </c>
      <c r="I804" s="996">
        <f>I805+I806</f>
        <v>4027.7449999999999</v>
      </c>
      <c r="J804" s="1132">
        <f t="shared" ref="J804" si="132">J805+J806</f>
        <v>4027.7449999999999</v>
      </c>
    </row>
    <row r="805" spans="1:10" s="15" customFormat="1" ht="15" x14ac:dyDescent="0.25">
      <c r="A805" s="109" t="s">
        <v>30</v>
      </c>
      <c r="B805" s="54" t="s">
        <v>26</v>
      </c>
      <c r="C805" s="30">
        <v>7</v>
      </c>
      <c r="D805" s="289">
        <v>3</v>
      </c>
      <c r="E805" s="290" t="s">
        <v>244</v>
      </c>
      <c r="F805" s="32">
        <v>111</v>
      </c>
      <c r="G805" s="68">
        <v>211</v>
      </c>
      <c r="H805" s="1325">
        <v>3093.5059999999999</v>
      </c>
      <c r="I805" s="636">
        <v>3093.5059999999999</v>
      </c>
      <c r="J805" s="1123">
        <v>3093.5059999999999</v>
      </c>
    </row>
    <row r="806" spans="1:10" s="15" customFormat="1" ht="15" x14ac:dyDescent="0.25">
      <c r="A806" s="109" t="s">
        <v>59</v>
      </c>
      <c r="B806" s="54" t="s">
        <v>26</v>
      </c>
      <c r="C806" s="30">
        <v>7</v>
      </c>
      <c r="D806" s="289">
        <v>3</v>
      </c>
      <c r="E806" s="290" t="s">
        <v>244</v>
      </c>
      <c r="F806" s="32">
        <v>119</v>
      </c>
      <c r="G806" s="68">
        <v>213</v>
      </c>
      <c r="H806" s="1325">
        <v>934.23900000000003</v>
      </c>
      <c r="I806" s="636">
        <v>934.23900000000003</v>
      </c>
      <c r="J806" s="1123">
        <v>934.23900000000003</v>
      </c>
    </row>
    <row r="807" spans="1:10" s="15" customFormat="1" ht="15" x14ac:dyDescent="0.25">
      <c r="A807" s="176" t="s">
        <v>34</v>
      </c>
      <c r="B807" s="117" t="s">
        <v>26</v>
      </c>
      <c r="C807" s="25">
        <v>7</v>
      </c>
      <c r="D807" s="808">
        <v>3</v>
      </c>
      <c r="E807" s="809" t="s">
        <v>244</v>
      </c>
      <c r="F807" s="27">
        <v>247</v>
      </c>
      <c r="G807" s="332">
        <v>223</v>
      </c>
      <c r="H807" s="75"/>
      <c r="I807" s="595"/>
      <c r="J807" s="1053"/>
    </row>
    <row r="808" spans="1:10" s="15" customFormat="1" ht="15" x14ac:dyDescent="0.25">
      <c r="A808" s="176" t="s">
        <v>36</v>
      </c>
      <c r="B808" s="117" t="s">
        <v>26</v>
      </c>
      <c r="C808" s="25">
        <v>7</v>
      </c>
      <c r="D808" s="808">
        <v>3</v>
      </c>
      <c r="E808" s="809" t="s">
        <v>244</v>
      </c>
      <c r="F808" s="27">
        <v>244</v>
      </c>
      <c r="G808" s="332">
        <v>225</v>
      </c>
      <c r="H808" s="75"/>
      <c r="I808" s="595"/>
      <c r="J808" s="1053"/>
    </row>
    <row r="809" spans="1:10" s="15" customFormat="1" ht="15" x14ac:dyDescent="0.25">
      <c r="A809" s="176" t="s">
        <v>45</v>
      </c>
      <c r="B809" s="117" t="s">
        <v>26</v>
      </c>
      <c r="C809" s="25">
        <v>7</v>
      </c>
      <c r="D809" s="808">
        <v>3</v>
      </c>
      <c r="E809" s="809" t="s">
        <v>244</v>
      </c>
      <c r="F809" s="27">
        <v>244</v>
      </c>
      <c r="G809" s="332">
        <v>226</v>
      </c>
      <c r="H809" s="75">
        <f>23+2.45+6+5</f>
        <v>36.450000000000003</v>
      </c>
      <c r="I809" s="595"/>
      <c r="J809" s="1053"/>
    </row>
    <row r="810" spans="1:10" s="15" customFormat="1" ht="15" x14ac:dyDescent="0.25">
      <c r="A810" s="177" t="s">
        <v>73</v>
      </c>
      <c r="B810" s="117" t="s">
        <v>26</v>
      </c>
      <c r="C810" s="25">
        <v>7</v>
      </c>
      <c r="D810" s="808">
        <v>3</v>
      </c>
      <c r="E810" s="809" t="s">
        <v>244</v>
      </c>
      <c r="F810" s="27">
        <v>851</v>
      </c>
      <c r="G810" s="332">
        <v>291</v>
      </c>
      <c r="H810" s="75"/>
      <c r="I810" s="595"/>
      <c r="J810" s="1053"/>
    </row>
    <row r="811" spans="1:10" s="15" customFormat="1" ht="15" x14ac:dyDescent="0.25">
      <c r="A811" s="177" t="s">
        <v>46</v>
      </c>
      <c r="B811" s="117" t="s">
        <v>26</v>
      </c>
      <c r="C811" s="25">
        <v>7</v>
      </c>
      <c r="D811" s="808">
        <v>3</v>
      </c>
      <c r="E811" s="809" t="s">
        <v>244</v>
      </c>
      <c r="F811" s="27">
        <v>244</v>
      </c>
      <c r="G811" s="332">
        <v>310</v>
      </c>
      <c r="H811" s="75"/>
      <c r="I811" s="595"/>
      <c r="J811" s="1053"/>
    </row>
    <row r="812" spans="1:10" s="15" customFormat="1" ht="15" x14ac:dyDescent="0.25">
      <c r="A812" s="167" t="s">
        <v>188</v>
      </c>
      <c r="B812" s="117" t="s">
        <v>26</v>
      </c>
      <c r="C812" s="25">
        <v>7</v>
      </c>
      <c r="D812" s="808">
        <v>3</v>
      </c>
      <c r="E812" s="809" t="s">
        <v>244</v>
      </c>
      <c r="F812" s="27">
        <v>244</v>
      </c>
      <c r="G812" s="332">
        <v>344</v>
      </c>
      <c r="H812" s="75"/>
      <c r="I812" s="595"/>
      <c r="J812" s="1053"/>
    </row>
    <row r="813" spans="1:10" s="15" customFormat="1" ht="15.75" thickBot="1" x14ac:dyDescent="0.3">
      <c r="A813" s="169" t="s">
        <v>149</v>
      </c>
      <c r="B813" s="171" t="s">
        <v>26</v>
      </c>
      <c r="C813" s="143">
        <v>7</v>
      </c>
      <c r="D813" s="808">
        <v>3</v>
      </c>
      <c r="E813" s="809" t="s">
        <v>244</v>
      </c>
      <c r="F813" s="145">
        <v>244</v>
      </c>
      <c r="G813" s="172">
        <v>346</v>
      </c>
      <c r="H813" s="1264"/>
      <c r="I813" s="602"/>
      <c r="J813" s="1060"/>
    </row>
    <row r="814" spans="1:10" s="15" customFormat="1" ht="15" thickBot="1" x14ac:dyDescent="0.25">
      <c r="A814" s="465" t="s">
        <v>467</v>
      </c>
      <c r="B814" s="466" t="s">
        <v>26</v>
      </c>
      <c r="C814" s="467"/>
      <c r="D814" s="467"/>
      <c r="E814" s="515"/>
      <c r="F814" s="469"/>
      <c r="G814" s="469"/>
      <c r="H814" s="1327">
        <f>SUM(H816:H824)</f>
        <v>7275.5999999999995</v>
      </c>
      <c r="I814" s="638">
        <f t="shared" ref="I814:J814" si="133">SUM(I816:I824)</f>
        <v>7234.15</v>
      </c>
      <c r="J814" s="694">
        <f t="shared" si="133"/>
        <v>7234.15</v>
      </c>
    </row>
    <row r="815" spans="1:10" s="15" customFormat="1" ht="15" x14ac:dyDescent="0.25">
      <c r="A815" s="991" t="s">
        <v>29</v>
      </c>
      <c r="B815" s="992" t="s">
        <v>26</v>
      </c>
      <c r="C815" s="159">
        <v>7</v>
      </c>
      <c r="D815" s="993">
        <v>3</v>
      </c>
      <c r="E815" s="994" t="s">
        <v>244</v>
      </c>
      <c r="F815" s="160">
        <v>0</v>
      </c>
      <c r="G815" s="995">
        <v>210</v>
      </c>
      <c r="H815" s="1334">
        <f>H816+H817</f>
        <v>7234.15</v>
      </c>
      <c r="I815" s="996">
        <f t="shared" ref="I815:J815" si="134">I816+I817</f>
        <v>7234.15</v>
      </c>
      <c r="J815" s="1132">
        <f t="shared" si="134"/>
        <v>7234.15</v>
      </c>
    </row>
    <row r="816" spans="1:10" s="15" customFormat="1" ht="15" x14ac:dyDescent="0.25">
      <c r="A816" s="109" t="s">
        <v>30</v>
      </c>
      <c r="B816" s="54" t="s">
        <v>26</v>
      </c>
      <c r="C816" s="30">
        <v>7</v>
      </c>
      <c r="D816" s="289">
        <v>3</v>
      </c>
      <c r="E816" s="290" t="s">
        <v>244</v>
      </c>
      <c r="F816" s="32">
        <v>111</v>
      </c>
      <c r="G816" s="68">
        <v>211</v>
      </c>
      <c r="H816" s="1325">
        <v>5556.183</v>
      </c>
      <c r="I816" s="636">
        <v>5556.183</v>
      </c>
      <c r="J816" s="1123">
        <v>5556.183</v>
      </c>
    </row>
    <row r="817" spans="1:10" s="15" customFormat="1" ht="15" x14ac:dyDescent="0.25">
      <c r="A817" s="109" t="s">
        <v>59</v>
      </c>
      <c r="B817" s="54" t="s">
        <v>26</v>
      </c>
      <c r="C817" s="30">
        <v>7</v>
      </c>
      <c r="D817" s="289">
        <v>3</v>
      </c>
      <c r="E817" s="290" t="s">
        <v>244</v>
      </c>
      <c r="F817" s="32">
        <v>119</v>
      </c>
      <c r="G817" s="68">
        <v>213</v>
      </c>
      <c r="H817" s="1325">
        <v>1677.9670000000001</v>
      </c>
      <c r="I817" s="636">
        <v>1677.9670000000001</v>
      </c>
      <c r="J817" s="1123">
        <v>1677.9670000000001</v>
      </c>
    </row>
    <row r="818" spans="1:10" s="15" customFormat="1" ht="15" x14ac:dyDescent="0.25">
      <c r="A818" s="176" t="s">
        <v>34</v>
      </c>
      <c r="B818" s="117" t="s">
        <v>26</v>
      </c>
      <c r="C818" s="25">
        <v>7</v>
      </c>
      <c r="D818" s="808">
        <v>3</v>
      </c>
      <c r="E818" s="809" t="s">
        <v>244</v>
      </c>
      <c r="F818" s="27">
        <v>247</v>
      </c>
      <c r="G818" s="332">
        <v>223</v>
      </c>
      <c r="H818" s="75"/>
      <c r="I818" s="595"/>
      <c r="J818" s="1053"/>
    </row>
    <row r="819" spans="1:10" s="15" customFormat="1" ht="15" x14ac:dyDescent="0.25">
      <c r="A819" s="176" t="s">
        <v>36</v>
      </c>
      <c r="B819" s="117" t="s">
        <v>26</v>
      </c>
      <c r="C819" s="25">
        <v>7</v>
      </c>
      <c r="D819" s="808">
        <v>3</v>
      </c>
      <c r="E819" s="809" t="s">
        <v>244</v>
      </c>
      <c r="F819" s="27">
        <v>244</v>
      </c>
      <c r="G819" s="332">
        <v>225</v>
      </c>
      <c r="H819" s="75"/>
      <c r="I819" s="595"/>
      <c r="J819" s="1053"/>
    </row>
    <row r="820" spans="1:10" s="15" customFormat="1" ht="15" x14ac:dyDescent="0.25">
      <c r="A820" s="176" t="s">
        <v>45</v>
      </c>
      <c r="B820" s="117" t="s">
        <v>26</v>
      </c>
      <c r="C820" s="25">
        <v>7</v>
      </c>
      <c r="D820" s="808">
        <v>3</v>
      </c>
      <c r="E820" s="809" t="s">
        <v>244</v>
      </c>
      <c r="F820" s="27">
        <v>244</v>
      </c>
      <c r="G820" s="332">
        <v>226</v>
      </c>
      <c r="H820" s="75">
        <f>23+2.45+6+5+5</f>
        <v>41.45</v>
      </c>
      <c r="I820" s="595"/>
      <c r="J820" s="1053"/>
    </row>
    <row r="821" spans="1:10" s="15" customFormat="1" ht="15" x14ac:dyDescent="0.25">
      <c r="A821" s="177" t="s">
        <v>73</v>
      </c>
      <c r="B821" s="117" t="s">
        <v>26</v>
      </c>
      <c r="C821" s="25">
        <v>7</v>
      </c>
      <c r="D821" s="808">
        <v>3</v>
      </c>
      <c r="E821" s="809" t="s">
        <v>244</v>
      </c>
      <c r="F821" s="27">
        <v>851</v>
      </c>
      <c r="G821" s="332">
        <v>291</v>
      </c>
      <c r="H821" s="75"/>
      <c r="I821" s="595"/>
      <c r="J821" s="1053"/>
    </row>
    <row r="822" spans="1:10" s="15" customFormat="1" ht="15" x14ac:dyDescent="0.25">
      <c r="A822" s="177" t="s">
        <v>46</v>
      </c>
      <c r="B822" s="117" t="s">
        <v>26</v>
      </c>
      <c r="C822" s="25">
        <v>7</v>
      </c>
      <c r="D822" s="808">
        <v>3</v>
      </c>
      <c r="E822" s="809" t="s">
        <v>244</v>
      </c>
      <c r="F822" s="27">
        <v>244</v>
      </c>
      <c r="G822" s="332">
        <v>310</v>
      </c>
      <c r="H822" s="75"/>
      <c r="I822" s="595"/>
      <c r="J822" s="1053"/>
    </row>
    <row r="823" spans="1:10" s="15" customFormat="1" ht="15" x14ac:dyDescent="0.25">
      <c r="A823" s="167" t="s">
        <v>188</v>
      </c>
      <c r="B823" s="117" t="s">
        <v>26</v>
      </c>
      <c r="C823" s="25">
        <v>7</v>
      </c>
      <c r="D823" s="808">
        <v>3</v>
      </c>
      <c r="E823" s="809" t="s">
        <v>244</v>
      </c>
      <c r="F823" s="27">
        <v>244</v>
      </c>
      <c r="G823" s="332">
        <v>344</v>
      </c>
      <c r="H823" s="75"/>
      <c r="I823" s="595"/>
      <c r="J823" s="1053"/>
    </row>
    <row r="824" spans="1:10" s="15" customFormat="1" ht="15.75" thickBot="1" x14ac:dyDescent="0.3">
      <c r="A824" s="169" t="s">
        <v>149</v>
      </c>
      <c r="B824" s="171" t="s">
        <v>26</v>
      </c>
      <c r="C824" s="143">
        <v>7</v>
      </c>
      <c r="D824" s="808">
        <v>3</v>
      </c>
      <c r="E824" s="809" t="s">
        <v>244</v>
      </c>
      <c r="F824" s="145">
        <v>244</v>
      </c>
      <c r="G824" s="172">
        <v>346</v>
      </c>
      <c r="H824" s="1264"/>
      <c r="I824" s="602"/>
      <c r="J824" s="1060"/>
    </row>
    <row r="825" spans="1:10" s="15" customFormat="1" ht="15" thickBot="1" x14ac:dyDescent="0.25">
      <c r="A825" s="465" t="s">
        <v>470</v>
      </c>
      <c r="B825" s="466" t="s">
        <v>26</v>
      </c>
      <c r="C825" s="467"/>
      <c r="D825" s="467"/>
      <c r="E825" s="515"/>
      <c r="F825" s="469"/>
      <c r="G825" s="469"/>
      <c r="H825" s="1327">
        <f>SUM(H827:H835)</f>
        <v>10050.550999999999</v>
      </c>
      <c r="I825" s="638">
        <f t="shared" ref="I825:J825" si="135">SUM(I827:I835)</f>
        <v>9914.1009999999987</v>
      </c>
      <c r="J825" s="694">
        <f t="shared" si="135"/>
        <v>9914.1009999999987</v>
      </c>
    </row>
    <row r="826" spans="1:10" s="15" customFormat="1" ht="15" x14ac:dyDescent="0.25">
      <c r="A826" s="991" t="s">
        <v>29</v>
      </c>
      <c r="B826" s="992" t="s">
        <v>26</v>
      </c>
      <c r="C826" s="159">
        <v>7</v>
      </c>
      <c r="D826" s="993">
        <v>3</v>
      </c>
      <c r="E826" s="994" t="s">
        <v>244</v>
      </c>
      <c r="F826" s="160">
        <v>0</v>
      </c>
      <c r="G826" s="995">
        <v>210</v>
      </c>
      <c r="H826" s="1334">
        <f>H827+H828</f>
        <v>9914.1009999999987</v>
      </c>
      <c r="I826" s="996">
        <f t="shared" ref="I826:J826" si="136">I827+I828</f>
        <v>9914.1009999999987</v>
      </c>
      <c r="J826" s="1132">
        <f t="shared" si="136"/>
        <v>9914.1009999999987</v>
      </c>
    </row>
    <row r="827" spans="1:10" s="15" customFormat="1" ht="15" x14ac:dyDescent="0.25">
      <c r="A827" s="109" t="s">
        <v>30</v>
      </c>
      <c r="B827" s="54" t="s">
        <v>26</v>
      </c>
      <c r="C827" s="30">
        <v>7</v>
      </c>
      <c r="D827" s="289">
        <v>3</v>
      </c>
      <c r="E827" s="290" t="s">
        <v>244</v>
      </c>
      <c r="F827" s="32">
        <v>111</v>
      </c>
      <c r="G827" s="68">
        <v>211</v>
      </c>
      <c r="H827" s="1325">
        <v>7614.5169999999998</v>
      </c>
      <c r="I827" s="636">
        <v>7614.5169999999998</v>
      </c>
      <c r="J827" s="1123">
        <v>7614.5169999999998</v>
      </c>
    </row>
    <row r="828" spans="1:10" s="15" customFormat="1" ht="15" x14ac:dyDescent="0.25">
      <c r="A828" s="109" t="s">
        <v>59</v>
      </c>
      <c r="B828" s="54" t="s">
        <v>26</v>
      </c>
      <c r="C828" s="30">
        <v>7</v>
      </c>
      <c r="D828" s="289">
        <v>3</v>
      </c>
      <c r="E828" s="290" t="s">
        <v>244</v>
      </c>
      <c r="F828" s="32">
        <v>119</v>
      </c>
      <c r="G828" s="68">
        <v>213</v>
      </c>
      <c r="H828" s="1325">
        <v>2299.5839999999998</v>
      </c>
      <c r="I828" s="636">
        <v>2299.5839999999998</v>
      </c>
      <c r="J828" s="1123">
        <v>2299.5839999999998</v>
      </c>
    </row>
    <row r="829" spans="1:10" s="15" customFormat="1" ht="15" x14ac:dyDescent="0.25">
      <c r="A829" s="176" t="s">
        <v>34</v>
      </c>
      <c r="B829" s="117" t="s">
        <v>26</v>
      </c>
      <c r="C829" s="25">
        <v>7</v>
      </c>
      <c r="D829" s="808">
        <v>3</v>
      </c>
      <c r="E829" s="809" t="s">
        <v>244</v>
      </c>
      <c r="F829" s="27">
        <v>247</v>
      </c>
      <c r="G829" s="332">
        <v>223</v>
      </c>
      <c r="H829" s="75">
        <f>150-50</f>
        <v>100</v>
      </c>
      <c r="I829" s="595"/>
      <c r="J829" s="1053"/>
    </row>
    <row r="830" spans="1:10" s="15" customFormat="1" ht="15" x14ac:dyDescent="0.25">
      <c r="A830" s="176" t="s">
        <v>36</v>
      </c>
      <c r="B830" s="117" t="s">
        <v>26</v>
      </c>
      <c r="C830" s="25">
        <v>7</v>
      </c>
      <c r="D830" s="808">
        <v>3</v>
      </c>
      <c r="E830" s="809" t="s">
        <v>244</v>
      </c>
      <c r="F830" s="27">
        <v>244</v>
      </c>
      <c r="G830" s="332">
        <v>225</v>
      </c>
      <c r="H830" s="75"/>
      <c r="I830" s="595"/>
      <c r="J830" s="1053"/>
    </row>
    <row r="831" spans="1:10" s="15" customFormat="1" ht="15" x14ac:dyDescent="0.25">
      <c r="A831" s="176" t="s">
        <v>45</v>
      </c>
      <c r="B831" s="117" t="s">
        <v>26</v>
      </c>
      <c r="C831" s="25">
        <v>7</v>
      </c>
      <c r="D831" s="808">
        <v>3</v>
      </c>
      <c r="E831" s="809" t="s">
        <v>244</v>
      </c>
      <c r="F831" s="27">
        <v>244</v>
      </c>
      <c r="G831" s="332">
        <v>226</v>
      </c>
      <c r="H831" s="75">
        <f>23+2.45+6+5</f>
        <v>36.450000000000003</v>
      </c>
      <c r="I831" s="595"/>
      <c r="J831" s="1053"/>
    </row>
    <row r="832" spans="1:10" s="15" customFormat="1" ht="15" x14ac:dyDescent="0.25">
      <c r="A832" s="177" t="s">
        <v>73</v>
      </c>
      <c r="B832" s="117" t="s">
        <v>26</v>
      </c>
      <c r="C832" s="25">
        <v>7</v>
      </c>
      <c r="D832" s="808">
        <v>3</v>
      </c>
      <c r="E832" s="809" t="s">
        <v>244</v>
      </c>
      <c r="F832" s="27">
        <v>851</v>
      </c>
      <c r="G832" s="332">
        <v>291</v>
      </c>
      <c r="H832" s="75"/>
      <c r="I832" s="595"/>
      <c r="J832" s="1053"/>
    </row>
    <row r="833" spans="1:10" s="15" customFormat="1" ht="15" x14ac:dyDescent="0.25">
      <c r="A833" s="177" t="s">
        <v>46</v>
      </c>
      <c r="B833" s="117" t="s">
        <v>26</v>
      </c>
      <c r="C833" s="25">
        <v>7</v>
      </c>
      <c r="D833" s="808">
        <v>3</v>
      </c>
      <c r="E833" s="809" t="s">
        <v>244</v>
      </c>
      <c r="F833" s="27">
        <v>244</v>
      </c>
      <c r="G833" s="332">
        <v>310</v>
      </c>
      <c r="H833" s="75"/>
      <c r="I833" s="595"/>
      <c r="J833" s="1053"/>
    </row>
    <row r="834" spans="1:10" s="15" customFormat="1" ht="15" x14ac:dyDescent="0.25">
      <c r="A834" s="167" t="s">
        <v>188</v>
      </c>
      <c r="B834" s="117" t="s">
        <v>26</v>
      </c>
      <c r="C834" s="25">
        <v>7</v>
      </c>
      <c r="D834" s="808">
        <v>3</v>
      </c>
      <c r="E834" s="809" t="s">
        <v>244</v>
      </c>
      <c r="F834" s="27">
        <v>244</v>
      </c>
      <c r="G834" s="332">
        <v>344</v>
      </c>
      <c r="H834" s="75"/>
      <c r="I834" s="595"/>
      <c r="J834" s="1053"/>
    </row>
    <row r="835" spans="1:10" s="15" customFormat="1" ht="15.75" thickBot="1" x14ac:dyDescent="0.3">
      <c r="A835" s="169" t="s">
        <v>149</v>
      </c>
      <c r="B835" s="171" t="s">
        <v>26</v>
      </c>
      <c r="C835" s="143">
        <v>7</v>
      </c>
      <c r="D835" s="808">
        <v>3</v>
      </c>
      <c r="E835" s="809" t="s">
        <v>244</v>
      </c>
      <c r="F835" s="145">
        <v>244</v>
      </c>
      <c r="G835" s="172">
        <v>346</v>
      </c>
      <c r="H835" s="1264"/>
      <c r="I835" s="602"/>
      <c r="J835" s="1060"/>
    </row>
    <row r="836" spans="1:10" s="69" customFormat="1" ht="14.25" customHeight="1" thickBot="1" x14ac:dyDescent="0.25">
      <c r="A836" s="217" t="s">
        <v>471</v>
      </c>
      <c r="B836" s="218" t="s">
        <v>26</v>
      </c>
      <c r="C836" s="219"/>
      <c r="D836" s="219"/>
      <c r="E836" s="71"/>
      <c r="F836" s="220"/>
      <c r="G836" s="220"/>
      <c r="H836" s="1265">
        <f>SUM(H838:H849)-H844</f>
        <v>8372.469000000001</v>
      </c>
      <c r="I836" s="603">
        <f t="shared" ref="I836:J836" si="137">SUM(I838:I849)-I844</f>
        <v>8347.0190000000002</v>
      </c>
      <c r="J836" s="1061">
        <f t="shared" si="137"/>
        <v>8347.0190000000002</v>
      </c>
    </row>
    <row r="837" spans="1:10" s="15" customFormat="1" ht="15" x14ac:dyDescent="0.25">
      <c r="A837" s="96" t="s">
        <v>29</v>
      </c>
      <c r="B837" s="112" t="s">
        <v>26</v>
      </c>
      <c r="C837" s="98">
        <v>7</v>
      </c>
      <c r="D837" s="98">
        <v>3</v>
      </c>
      <c r="E837" s="103">
        <v>9994239900</v>
      </c>
      <c r="F837" s="99">
        <v>0</v>
      </c>
      <c r="G837" s="99">
        <v>210</v>
      </c>
      <c r="H837" s="1322">
        <f>H838+H839</f>
        <v>8347.0190000000002</v>
      </c>
      <c r="I837" s="634">
        <f t="shared" ref="I837:J837" si="138">I838+I839</f>
        <v>8347.0190000000002</v>
      </c>
      <c r="J837" s="1120">
        <f t="shared" si="138"/>
        <v>8347.0190000000002</v>
      </c>
    </row>
    <row r="838" spans="1:10" s="48" customFormat="1" ht="15" x14ac:dyDescent="0.25">
      <c r="A838" s="109" t="s">
        <v>30</v>
      </c>
      <c r="B838" s="54" t="s">
        <v>26</v>
      </c>
      <c r="C838" s="30">
        <v>7</v>
      </c>
      <c r="D838" s="30">
        <v>3</v>
      </c>
      <c r="E838" s="31">
        <v>9994239900</v>
      </c>
      <c r="F838" s="32">
        <v>111</v>
      </c>
      <c r="G838" s="110">
        <v>211</v>
      </c>
      <c r="H838" s="1258">
        <v>6410.9210000000003</v>
      </c>
      <c r="I838" s="596">
        <v>6410.9210000000003</v>
      </c>
      <c r="J838" s="1054">
        <v>6410.9210000000003</v>
      </c>
    </row>
    <row r="839" spans="1:10" s="48" customFormat="1" ht="15" x14ac:dyDescent="0.25">
      <c r="A839" s="109" t="s">
        <v>39</v>
      </c>
      <c r="B839" s="54" t="s">
        <v>26</v>
      </c>
      <c r="C839" s="30">
        <v>7</v>
      </c>
      <c r="D839" s="30">
        <v>3</v>
      </c>
      <c r="E839" s="31">
        <v>9994239900</v>
      </c>
      <c r="F839" s="32">
        <v>119</v>
      </c>
      <c r="G839" s="110">
        <v>213</v>
      </c>
      <c r="H839" s="1258">
        <v>1936.098</v>
      </c>
      <c r="I839" s="596">
        <v>1936.098</v>
      </c>
      <c r="J839" s="1054">
        <v>1936.098</v>
      </c>
    </row>
    <row r="840" spans="1:10" s="15" customFormat="1" ht="16.5" customHeight="1" x14ac:dyDescent="0.25">
      <c r="A840" s="177" t="s">
        <v>142</v>
      </c>
      <c r="B840" s="117" t="s">
        <v>26</v>
      </c>
      <c r="C840" s="25">
        <v>7</v>
      </c>
      <c r="D840" s="25">
        <v>3</v>
      </c>
      <c r="E840" s="26">
        <v>9994239900</v>
      </c>
      <c r="F840" s="27">
        <v>112</v>
      </c>
      <c r="G840" s="332">
        <v>212</v>
      </c>
      <c r="H840" s="75"/>
      <c r="I840" s="595"/>
      <c r="J840" s="1053"/>
    </row>
    <row r="841" spans="1:10" s="15" customFormat="1" ht="16.5" customHeight="1" x14ac:dyDescent="0.25">
      <c r="A841" s="177" t="s">
        <v>34</v>
      </c>
      <c r="B841" s="186" t="s">
        <v>26</v>
      </c>
      <c r="C841" s="25">
        <v>7</v>
      </c>
      <c r="D841" s="25">
        <v>3</v>
      </c>
      <c r="E841" s="26">
        <v>9994239900</v>
      </c>
      <c r="F841" s="27">
        <v>247</v>
      </c>
      <c r="G841" s="1024">
        <v>223</v>
      </c>
      <c r="H841" s="75"/>
      <c r="I841" s="595"/>
      <c r="J841" s="1053"/>
    </row>
    <row r="842" spans="1:10" s="15" customFormat="1" ht="15" x14ac:dyDescent="0.25">
      <c r="A842" s="351" t="s">
        <v>36</v>
      </c>
      <c r="B842" s="186" t="s">
        <v>26</v>
      </c>
      <c r="C842" s="25">
        <v>7</v>
      </c>
      <c r="D842" s="25">
        <v>3</v>
      </c>
      <c r="E842" s="26">
        <v>9994239900</v>
      </c>
      <c r="F842" s="27">
        <v>244</v>
      </c>
      <c r="G842" s="1024">
        <v>225</v>
      </c>
      <c r="H842" s="75"/>
      <c r="I842" s="595"/>
      <c r="J842" s="1053"/>
    </row>
    <row r="843" spans="1:10" s="15" customFormat="1" ht="15" x14ac:dyDescent="0.25">
      <c r="A843" s="351" t="s">
        <v>45</v>
      </c>
      <c r="B843" s="186" t="s">
        <v>26</v>
      </c>
      <c r="C843" s="25">
        <v>7</v>
      </c>
      <c r="D843" s="25">
        <v>3</v>
      </c>
      <c r="E843" s="26">
        <v>9994239900</v>
      </c>
      <c r="F843" s="27">
        <v>244</v>
      </c>
      <c r="G843" s="1024">
        <v>226</v>
      </c>
      <c r="H843" s="75">
        <f>23+2.45</f>
        <v>25.45</v>
      </c>
      <c r="I843" s="595"/>
      <c r="J843" s="1053"/>
    </row>
    <row r="844" spans="1:10" s="183" customFormat="1" ht="11.25" x14ac:dyDescent="0.2">
      <c r="A844" s="184" t="s">
        <v>147</v>
      </c>
      <c r="B844" s="178" t="s">
        <v>26</v>
      </c>
      <c r="C844" s="179">
        <v>7</v>
      </c>
      <c r="D844" s="179">
        <v>3</v>
      </c>
      <c r="E844" s="180">
        <v>9994239900</v>
      </c>
      <c r="F844" s="181">
        <v>244</v>
      </c>
      <c r="G844" s="182">
        <v>226</v>
      </c>
      <c r="H844" s="1326"/>
      <c r="I844" s="637"/>
      <c r="J844" s="1124"/>
    </row>
    <row r="845" spans="1:10" s="15" customFormat="1" ht="15" x14ac:dyDescent="0.25">
      <c r="A845" s="176" t="s">
        <v>272</v>
      </c>
      <c r="B845" s="117" t="s">
        <v>26</v>
      </c>
      <c r="C845" s="25">
        <v>7</v>
      </c>
      <c r="D845" s="25">
        <v>2</v>
      </c>
      <c r="E845" s="26">
        <v>9994219900</v>
      </c>
      <c r="F845" s="27">
        <v>244</v>
      </c>
      <c r="G845" s="332">
        <v>226</v>
      </c>
      <c r="H845" s="75"/>
      <c r="I845" s="595"/>
      <c r="J845" s="1053"/>
    </row>
    <row r="846" spans="1:10" s="15" customFormat="1" ht="15" x14ac:dyDescent="0.25">
      <c r="A846" s="167" t="s">
        <v>46</v>
      </c>
      <c r="B846" s="117" t="s">
        <v>26</v>
      </c>
      <c r="C846" s="25">
        <v>7</v>
      </c>
      <c r="D846" s="25">
        <v>3</v>
      </c>
      <c r="E846" s="26">
        <v>9994239900</v>
      </c>
      <c r="F846" s="27">
        <v>244</v>
      </c>
      <c r="G846" s="332">
        <v>310</v>
      </c>
      <c r="H846" s="75"/>
      <c r="I846" s="595"/>
      <c r="J846" s="1053"/>
    </row>
    <row r="847" spans="1:10" s="15" customFormat="1" ht="15" x14ac:dyDescent="0.25">
      <c r="A847" s="167" t="s">
        <v>188</v>
      </c>
      <c r="B847" s="186" t="s">
        <v>26</v>
      </c>
      <c r="C847" s="25">
        <v>7</v>
      </c>
      <c r="D847" s="25">
        <v>3</v>
      </c>
      <c r="E847" s="26">
        <v>9994239900</v>
      </c>
      <c r="F847" s="27">
        <v>244</v>
      </c>
      <c r="G847" s="1024">
        <v>344</v>
      </c>
      <c r="H847" s="75"/>
      <c r="I847" s="595"/>
      <c r="J847" s="1053"/>
    </row>
    <row r="848" spans="1:10" s="15" customFormat="1" ht="15" x14ac:dyDescent="0.25">
      <c r="A848" s="167" t="s">
        <v>404</v>
      </c>
      <c r="B848" s="186" t="s">
        <v>26</v>
      </c>
      <c r="C848" s="25">
        <v>7</v>
      </c>
      <c r="D848" s="25">
        <v>3</v>
      </c>
      <c r="E848" s="26">
        <v>9994239900</v>
      </c>
      <c r="F848" s="27">
        <v>244</v>
      </c>
      <c r="G848" s="1024">
        <v>345</v>
      </c>
      <c r="H848" s="75"/>
      <c r="I848" s="595"/>
      <c r="J848" s="1053"/>
    </row>
    <row r="849" spans="1:10" s="15" customFormat="1" ht="15.75" thickBot="1" x14ac:dyDescent="0.3">
      <c r="A849" s="530" t="s">
        <v>149</v>
      </c>
      <c r="B849" s="847" t="s">
        <v>26</v>
      </c>
      <c r="C849" s="531">
        <v>7</v>
      </c>
      <c r="D849" s="531">
        <v>3</v>
      </c>
      <c r="E849" s="532">
        <v>9994239900</v>
      </c>
      <c r="F849" s="533">
        <v>244</v>
      </c>
      <c r="G849" s="848">
        <v>346</v>
      </c>
      <c r="H849" s="1323"/>
      <c r="I849" s="849"/>
      <c r="J849" s="1121"/>
    </row>
    <row r="850" spans="1:10" s="15" customFormat="1" ht="15" thickBot="1" x14ac:dyDescent="0.25">
      <c r="A850" s="999" t="s">
        <v>468</v>
      </c>
      <c r="B850" s="1000" t="s">
        <v>26</v>
      </c>
      <c r="C850" s="1001">
        <v>11</v>
      </c>
      <c r="D850" s="1001">
        <v>3</v>
      </c>
      <c r="E850" s="1002" t="s">
        <v>244</v>
      </c>
      <c r="F850" s="1003"/>
      <c r="G850" s="1004"/>
      <c r="H850" s="1335">
        <f>H851+H865+H879+H890</f>
        <v>36718.769</v>
      </c>
      <c r="I850" s="1005">
        <f>I851+I865+I879+I890</f>
        <v>35835.968999999997</v>
      </c>
      <c r="J850" s="1133">
        <f>J851+J865+J879+J890</f>
        <v>35835.968999999997</v>
      </c>
    </row>
    <row r="851" spans="1:10" s="15" customFormat="1" ht="15" thickBot="1" x14ac:dyDescent="0.25">
      <c r="A851" s="465" t="s">
        <v>472</v>
      </c>
      <c r="B851" s="466" t="s">
        <v>26</v>
      </c>
      <c r="C851" s="467"/>
      <c r="D851" s="467"/>
      <c r="E851" s="515"/>
      <c r="F851" s="469"/>
      <c r="G851" s="469"/>
      <c r="H851" s="1327">
        <f>SUM(H853:H864)</f>
        <v>10105.455000000002</v>
      </c>
      <c r="I851" s="638">
        <f t="shared" ref="I851:J851" si="139">SUM(I853:I864)</f>
        <v>10034.005000000001</v>
      </c>
      <c r="J851" s="694">
        <f t="shared" si="139"/>
        <v>10034.005000000001</v>
      </c>
    </row>
    <row r="852" spans="1:10" s="15" customFormat="1" ht="15" x14ac:dyDescent="0.25">
      <c r="A852" s="991" t="s">
        <v>29</v>
      </c>
      <c r="B852" s="992" t="s">
        <v>26</v>
      </c>
      <c r="C852" s="159">
        <v>11</v>
      </c>
      <c r="D852" s="993">
        <v>3</v>
      </c>
      <c r="E852" s="994" t="s">
        <v>244</v>
      </c>
      <c r="F852" s="160">
        <v>0</v>
      </c>
      <c r="G852" s="995">
        <v>210</v>
      </c>
      <c r="H852" s="1334">
        <f>H853+H854</f>
        <v>10034.005000000001</v>
      </c>
      <c r="I852" s="996">
        <f t="shared" ref="I852:J852" si="140">I853+I854</f>
        <v>10034.005000000001</v>
      </c>
      <c r="J852" s="1132">
        <f t="shared" si="140"/>
        <v>10034.005000000001</v>
      </c>
    </row>
    <row r="853" spans="1:10" s="15" customFormat="1" ht="15" x14ac:dyDescent="0.25">
      <c r="A853" s="109" t="s">
        <v>30</v>
      </c>
      <c r="B853" s="54" t="s">
        <v>26</v>
      </c>
      <c r="C853" s="30">
        <v>11</v>
      </c>
      <c r="D853" s="289">
        <v>3</v>
      </c>
      <c r="E853" s="290" t="s">
        <v>244</v>
      </c>
      <c r="F853" s="32">
        <v>111</v>
      </c>
      <c r="G853" s="68">
        <v>211</v>
      </c>
      <c r="H853" s="1325">
        <v>7706.6090000000004</v>
      </c>
      <c r="I853" s="636">
        <v>7706.6090000000004</v>
      </c>
      <c r="J853" s="1123">
        <v>7706.6090000000004</v>
      </c>
    </row>
    <row r="854" spans="1:10" s="15" customFormat="1" ht="15" x14ac:dyDescent="0.25">
      <c r="A854" s="109" t="s">
        <v>59</v>
      </c>
      <c r="B854" s="54" t="s">
        <v>26</v>
      </c>
      <c r="C854" s="30">
        <v>11</v>
      </c>
      <c r="D854" s="289">
        <v>3</v>
      </c>
      <c r="E854" s="290" t="s">
        <v>244</v>
      </c>
      <c r="F854" s="32">
        <v>119</v>
      </c>
      <c r="G854" s="68">
        <v>213</v>
      </c>
      <c r="H854" s="1325">
        <v>2327.3960000000002</v>
      </c>
      <c r="I854" s="636">
        <v>2327.3960000000002</v>
      </c>
      <c r="J854" s="1123">
        <v>2327.3960000000002</v>
      </c>
    </row>
    <row r="855" spans="1:10" s="15" customFormat="1" ht="15" x14ac:dyDescent="0.25">
      <c r="A855" s="176" t="s">
        <v>34</v>
      </c>
      <c r="B855" s="117" t="s">
        <v>26</v>
      </c>
      <c r="C855" s="25">
        <v>11</v>
      </c>
      <c r="D855" s="808">
        <v>3</v>
      </c>
      <c r="E855" s="809" t="s">
        <v>244</v>
      </c>
      <c r="F855" s="27">
        <v>247</v>
      </c>
      <c r="G855" s="332">
        <v>223</v>
      </c>
      <c r="H855" s="75">
        <f>50-15</f>
        <v>35</v>
      </c>
      <c r="I855" s="595"/>
      <c r="J855" s="1053"/>
    </row>
    <row r="856" spans="1:10" s="15" customFormat="1" ht="15" x14ac:dyDescent="0.25">
      <c r="A856" s="176" t="s">
        <v>36</v>
      </c>
      <c r="B856" s="117" t="s">
        <v>26</v>
      </c>
      <c r="C856" s="25">
        <v>11</v>
      </c>
      <c r="D856" s="808">
        <v>3</v>
      </c>
      <c r="E856" s="809" t="s">
        <v>244</v>
      </c>
      <c r="F856" s="27">
        <v>244</v>
      </c>
      <c r="G856" s="332">
        <v>225</v>
      </c>
      <c r="H856" s="75"/>
      <c r="I856" s="595"/>
      <c r="J856" s="1053"/>
    </row>
    <row r="857" spans="1:10" s="15" customFormat="1" ht="15" x14ac:dyDescent="0.25">
      <c r="A857" s="176" t="s">
        <v>45</v>
      </c>
      <c r="B857" s="117" t="s">
        <v>26</v>
      </c>
      <c r="C857" s="25">
        <v>11</v>
      </c>
      <c r="D857" s="808">
        <v>3</v>
      </c>
      <c r="E857" s="809" t="s">
        <v>244</v>
      </c>
      <c r="F857" s="27">
        <v>244</v>
      </c>
      <c r="G857" s="332">
        <v>226</v>
      </c>
      <c r="H857" s="75">
        <f>23+2.45+6+5</f>
        <v>36.450000000000003</v>
      </c>
      <c r="I857" s="595"/>
      <c r="J857" s="1053"/>
    </row>
    <row r="858" spans="1:10" s="15" customFormat="1" ht="15" x14ac:dyDescent="0.25">
      <c r="A858" s="177" t="s">
        <v>73</v>
      </c>
      <c r="B858" s="117" t="s">
        <v>26</v>
      </c>
      <c r="C858" s="25">
        <v>11</v>
      </c>
      <c r="D858" s="808">
        <v>3</v>
      </c>
      <c r="E858" s="809" t="s">
        <v>244</v>
      </c>
      <c r="F858" s="27">
        <v>851</v>
      </c>
      <c r="G858" s="332">
        <v>291</v>
      </c>
      <c r="H858" s="75"/>
      <c r="I858" s="595"/>
      <c r="J858" s="1053"/>
    </row>
    <row r="859" spans="1:10" s="15" customFormat="1" ht="15" x14ac:dyDescent="0.25">
      <c r="A859" s="177" t="s">
        <v>46</v>
      </c>
      <c r="B859" s="117" t="s">
        <v>26</v>
      </c>
      <c r="C859" s="25">
        <v>11</v>
      </c>
      <c r="D859" s="808">
        <v>3</v>
      </c>
      <c r="E859" s="809" t="s">
        <v>244</v>
      </c>
      <c r="F859" s="27">
        <v>244</v>
      </c>
      <c r="G859" s="332">
        <v>310</v>
      </c>
      <c r="H859" s="75"/>
      <c r="I859" s="595"/>
      <c r="J859" s="1053"/>
    </row>
    <row r="860" spans="1:10" s="15" customFormat="1" ht="15" x14ac:dyDescent="0.25">
      <c r="A860" s="177" t="s">
        <v>144</v>
      </c>
      <c r="B860" s="117" t="s">
        <v>26</v>
      </c>
      <c r="C860" s="25">
        <v>11</v>
      </c>
      <c r="D860" s="808">
        <v>3</v>
      </c>
      <c r="E860" s="809" t="s">
        <v>244</v>
      </c>
      <c r="F860" s="27">
        <v>244</v>
      </c>
      <c r="G860" s="332">
        <v>343</v>
      </c>
      <c r="H860" s="75"/>
      <c r="I860" s="595"/>
      <c r="J860" s="1053"/>
    </row>
    <row r="861" spans="1:10" s="350" customFormat="1" ht="11.25" x14ac:dyDescent="0.2">
      <c r="A861" s="184" t="s">
        <v>147</v>
      </c>
      <c r="B861" s="178" t="s">
        <v>26</v>
      </c>
      <c r="C861" s="179">
        <v>11</v>
      </c>
      <c r="D861" s="997">
        <v>3</v>
      </c>
      <c r="E861" s="998" t="s">
        <v>244</v>
      </c>
      <c r="F861" s="181">
        <v>244</v>
      </c>
      <c r="G861" s="182">
        <v>343</v>
      </c>
      <c r="H861" s="1326"/>
      <c r="I861" s="637"/>
      <c r="J861" s="1124"/>
    </row>
    <row r="862" spans="1:10" s="15" customFormat="1" ht="15" x14ac:dyDescent="0.25">
      <c r="A862" s="177" t="s">
        <v>145</v>
      </c>
      <c r="B862" s="117" t="s">
        <v>26</v>
      </c>
      <c r="C862" s="25">
        <v>11</v>
      </c>
      <c r="D862" s="808">
        <v>3</v>
      </c>
      <c r="E862" s="809" t="s">
        <v>244</v>
      </c>
      <c r="F862" s="27">
        <v>244</v>
      </c>
      <c r="G862" s="332">
        <v>343</v>
      </c>
      <c r="H862" s="75"/>
      <c r="I862" s="595"/>
      <c r="J862" s="1053"/>
    </row>
    <row r="863" spans="1:10" s="15" customFormat="1" ht="15" x14ac:dyDescent="0.25">
      <c r="A863" s="167" t="s">
        <v>188</v>
      </c>
      <c r="B863" s="117" t="s">
        <v>26</v>
      </c>
      <c r="C863" s="25">
        <v>11</v>
      </c>
      <c r="D863" s="808">
        <v>3</v>
      </c>
      <c r="E863" s="809" t="s">
        <v>244</v>
      </c>
      <c r="F863" s="27">
        <v>244</v>
      </c>
      <c r="G863" s="332">
        <v>344</v>
      </c>
      <c r="H863" s="75"/>
      <c r="I863" s="595"/>
      <c r="J863" s="1053"/>
    </row>
    <row r="864" spans="1:10" s="15" customFormat="1" ht="15.75" thickBot="1" x14ac:dyDescent="0.3">
      <c r="A864" s="169" t="s">
        <v>149</v>
      </c>
      <c r="B864" s="171" t="s">
        <v>26</v>
      </c>
      <c r="C864" s="143">
        <v>11</v>
      </c>
      <c r="D864" s="808">
        <v>3</v>
      </c>
      <c r="E864" s="809" t="s">
        <v>244</v>
      </c>
      <c r="F864" s="145">
        <v>244</v>
      </c>
      <c r="G864" s="172">
        <v>346</v>
      </c>
      <c r="H864" s="1264"/>
      <c r="I864" s="602"/>
      <c r="J864" s="1060"/>
    </row>
    <row r="865" spans="1:10" s="15" customFormat="1" ht="15" thickBot="1" x14ac:dyDescent="0.25">
      <c r="A865" s="465" t="s">
        <v>473</v>
      </c>
      <c r="B865" s="466" t="s">
        <v>26</v>
      </c>
      <c r="C865" s="467"/>
      <c r="D865" s="467"/>
      <c r="E865" s="515"/>
      <c r="F865" s="469"/>
      <c r="G865" s="469"/>
      <c r="H865" s="1327">
        <f>SUM(H867:H878)</f>
        <v>10322.341</v>
      </c>
      <c r="I865" s="638">
        <f t="shared" ref="I865:J865" si="141">SUM(I867:I878)</f>
        <v>10084.891</v>
      </c>
      <c r="J865" s="694">
        <f t="shared" si="141"/>
        <v>10084.891</v>
      </c>
    </row>
    <row r="866" spans="1:10" s="15" customFormat="1" ht="15" x14ac:dyDescent="0.25">
      <c r="A866" s="991" t="s">
        <v>29</v>
      </c>
      <c r="B866" s="992" t="s">
        <v>26</v>
      </c>
      <c r="C866" s="159">
        <v>11</v>
      </c>
      <c r="D866" s="993">
        <v>3</v>
      </c>
      <c r="E866" s="994" t="s">
        <v>244</v>
      </c>
      <c r="F866" s="160">
        <v>0</v>
      </c>
      <c r="G866" s="995">
        <v>210</v>
      </c>
      <c r="H866" s="1334">
        <f>H867+H868</f>
        <v>10084.891</v>
      </c>
      <c r="I866" s="996">
        <f t="shared" ref="I866:J866" si="142">I867+I868</f>
        <v>10084.891</v>
      </c>
      <c r="J866" s="1132">
        <f t="shared" si="142"/>
        <v>10084.891</v>
      </c>
    </row>
    <row r="867" spans="1:10" s="15" customFormat="1" ht="15" x14ac:dyDescent="0.25">
      <c r="A867" s="109" t="s">
        <v>30</v>
      </c>
      <c r="B867" s="54" t="s">
        <v>26</v>
      </c>
      <c r="C867" s="30">
        <v>11</v>
      </c>
      <c r="D867" s="289">
        <v>3</v>
      </c>
      <c r="E867" s="290" t="s">
        <v>244</v>
      </c>
      <c r="F867" s="32">
        <v>111</v>
      </c>
      <c r="G867" s="68">
        <v>211</v>
      </c>
      <c r="H867" s="1325">
        <v>7745.692</v>
      </c>
      <c r="I867" s="636">
        <v>7745.692</v>
      </c>
      <c r="J867" s="1123">
        <v>7745.692</v>
      </c>
    </row>
    <row r="868" spans="1:10" s="15" customFormat="1" ht="15" x14ac:dyDescent="0.25">
      <c r="A868" s="109" t="s">
        <v>59</v>
      </c>
      <c r="B868" s="54" t="s">
        <v>26</v>
      </c>
      <c r="C868" s="30">
        <v>11</v>
      </c>
      <c r="D868" s="289">
        <v>3</v>
      </c>
      <c r="E868" s="290" t="s">
        <v>244</v>
      </c>
      <c r="F868" s="32">
        <v>119</v>
      </c>
      <c r="G868" s="68">
        <v>213</v>
      </c>
      <c r="H868" s="1325">
        <v>2339.1990000000001</v>
      </c>
      <c r="I868" s="636">
        <v>2339.1990000000001</v>
      </c>
      <c r="J868" s="1123">
        <v>2339.1990000000001</v>
      </c>
    </row>
    <row r="869" spans="1:10" s="15" customFormat="1" ht="15" x14ac:dyDescent="0.25">
      <c r="A869" s="176" t="s">
        <v>34</v>
      </c>
      <c r="B869" s="117" t="s">
        <v>26</v>
      </c>
      <c r="C869" s="25">
        <v>11</v>
      </c>
      <c r="D869" s="808">
        <v>3</v>
      </c>
      <c r="E869" s="809" t="s">
        <v>244</v>
      </c>
      <c r="F869" s="27">
        <v>247</v>
      </c>
      <c r="G869" s="332">
        <v>223</v>
      </c>
      <c r="H869" s="75">
        <f>80-24</f>
        <v>56</v>
      </c>
      <c r="I869" s="595"/>
      <c r="J869" s="1053"/>
    </row>
    <row r="870" spans="1:10" s="15" customFormat="1" ht="15" x14ac:dyDescent="0.25">
      <c r="A870" s="176" t="s">
        <v>36</v>
      </c>
      <c r="B870" s="117" t="s">
        <v>26</v>
      </c>
      <c r="C870" s="25">
        <v>11</v>
      </c>
      <c r="D870" s="808">
        <v>3</v>
      </c>
      <c r="E870" s="809" t="s">
        <v>244</v>
      </c>
      <c r="F870" s="27">
        <v>244</v>
      </c>
      <c r="G870" s="332">
        <v>225</v>
      </c>
      <c r="H870" s="75"/>
      <c r="I870" s="595"/>
      <c r="J870" s="1053"/>
    </row>
    <row r="871" spans="1:10" s="15" customFormat="1" ht="15" x14ac:dyDescent="0.25">
      <c r="A871" s="176" t="s">
        <v>45</v>
      </c>
      <c r="B871" s="117" t="s">
        <v>26</v>
      </c>
      <c r="C871" s="25">
        <v>11</v>
      </c>
      <c r="D871" s="808">
        <v>3</v>
      </c>
      <c r="E871" s="809" t="s">
        <v>244</v>
      </c>
      <c r="F871" s="27">
        <v>244</v>
      </c>
      <c r="G871" s="332">
        <v>226</v>
      </c>
      <c r="H871" s="75">
        <f>23+2.45+6+5+5</f>
        <v>41.45</v>
      </c>
      <c r="I871" s="595"/>
      <c r="J871" s="1053"/>
    </row>
    <row r="872" spans="1:10" s="15" customFormat="1" ht="15" x14ac:dyDescent="0.25">
      <c r="A872" s="177" t="s">
        <v>73</v>
      </c>
      <c r="B872" s="117" t="s">
        <v>26</v>
      </c>
      <c r="C872" s="25">
        <v>11</v>
      </c>
      <c r="D872" s="808">
        <v>3</v>
      </c>
      <c r="E872" s="809" t="s">
        <v>244</v>
      </c>
      <c r="F872" s="27">
        <v>851</v>
      </c>
      <c r="G872" s="332">
        <v>291</v>
      </c>
      <c r="H872" s="75"/>
      <c r="I872" s="595"/>
      <c r="J872" s="1053"/>
    </row>
    <row r="873" spans="1:10" s="15" customFormat="1" ht="15" x14ac:dyDescent="0.25">
      <c r="A873" s="177" t="s">
        <v>46</v>
      </c>
      <c r="B873" s="117" t="s">
        <v>26</v>
      </c>
      <c r="C873" s="25">
        <v>11</v>
      </c>
      <c r="D873" s="808">
        <v>3</v>
      </c>
      <c r="E873" s="809" t="s">
        <v>244</v>
      </c>
      <c r="F873" s="27">
        <v>244</v>
      </c>
      <c r="G873" s="332">
        <v>310</v>
      </c>
      <c r="H873" s="75"/>
      <c r="I873" s="595"/>
      <c r="J873" s="1053"/>
    </row>
    <row r="874" spans="1:10" s="15" customFormat="1" ht="15" x14ac:dyDescent="0.25">
      <c r="A874" s="177" t="s">
        <v>144</v>
      </c>
      <c r="B874" s="117" t="s">
        <v>26</v>
      </c>
      <c r="C874" s="25">
        <v>11</v>
      </c>
      <c r="D874" s="808">
        <v>3</v>
      </c>
      <c r="E874" s="809" t="s">
        <v>244</v>
      </c>
      <c r="F874" s="27">
        <v>244</v>
      </c>
      <c r="G874" s="332">
        <v>343</v>
      </c>
      <c r="H874" s="75">
        <v>140</v>
      </c>
      <c r="I874" s="595"/>
      <c r="J874" s="1053"/>
    </row>
    <row r="875" spans="1:10" s="350" customFormat="1" ht="11.25" x14ac:dyDescent="0.2">
      <c r="A875" s="184" t="s">
        <v>147</v>
      </c>
      <c r="B875" s="178" t="s">
        <v>26</v>
      </c>
      <c r="C875" s="179">
        <v>11</v>
      </c>
      <c r="D875" s="997">
        <v>3</v>
      </c>
      <c r="E875" s="998" t="s">
        <v>244</v>
      </c>
      <c r="F875" s="181">
        <v>244</v>
      </c>
      <c r="G875" s="182">
        <v>343</v>
      </c>
      <c r="H875" s="1326"/>
      <c r="I875" s="637"/>
      <c r="J875" s="1124"/>
    </row>
    <row r="876" spans="1:10" s="15" customFormat="1" ht="15" x14ac:dyDescent="0.25">
      <c r="A876" s="177" t="s">
        <v>145</v>
      </c>
      <c r="B876" s="117" t="s">
        <v>26</v>
      </c>
      <c r="C876" s="25">
        <v>11</v>
      </c>
      <c r="D876" s="808">
        <v>3</v>
      </c>
      <c r="E876" s="809" t="s">
        <v>244</v>
      </c>
      <c r="F876" s="27">
        <v>244</v>
      </c>
      <c r="G876" s="332">
        <v>343</v>
      </c>
      <c r="H876" s="75"/>
      <c r="I876" s="595"/>
      <c r="J876" s="1053"/>
    </row>
    <row r="877" spans="1:10" s="15" customFormat="1" ht="15" x14ac:dyDescent="0.25">
      <c r="A877" s="167" t="s">
        <v>188</v>
      </c>
      <c r="B877" s="117" t="s">
        <v>26</v>
      </c>
      <c r="C877" s="25">
        <v>11</v>
      </c>
      <c r="D877" s="808">
        <v>3</v>
      </c>
      <c r="E877" s="809" t="s">
        <v>244</v>
      </c>
      <c r="F877" s="27">
        <v>244</v>
      </c>
      <c r="G877" s="332">
        <v>344</v>
      </c>
      <c r="H877" s="75"/>
      <c r="I877" s="595"/>
      <c r="J877" s="1053"/>
    </row>
    <row r="878" spans="1:10" s="15" customFormat="1" ht="15.75" thickBot="1" x14ac:dyDescent="0.3">
      <c r="A878" s="169" t="s">
        <v>149</v>
      </c>
      <c r="B878" s="171" t="s">
        <v>26</v>
      </c>
      <c r="C878" s="143">
        <v>11</v>
      </c>
      <c r="D878" s="808">
        <v>3</v>
      </c>
      <c r="E878" s="809" t="s">
        <v>244</v>
      </c>
      <c r="F878" s="145">
        <v>244</v>
      </c>
      <c r="G878" s="172">
        <v>346</v>
      </c>
      <c r="H878" s="1264"/>
      <c r="I878" s="602"/>
      <c r="J878" s="1060"/>
    </row>
    <row r="879" spans="1:10" s="15" customFormat="1" ht="15" thickBot="1" x14ac:dyDescent="0.25">
      <c r="A879" s="465" t="s">
        <v>474</v>
      </c>
      <c r="B879" s="466" t="s">
        <v>26</v>
      </c>
      <c r="C879" s="467"/>
      <c r="D879" s="467"/>
      <c r="E879" s="515"/>
      <c r="F879" s="469"/>
      <c r="G879" s="469"/>
      <c r="H879" s="1327">
        <f>SUM(H881:H889)</f>
        <v>7250.0169999999989</v>
      </c>
      <c r="I879" s="638">
        <f t="shared" ref="I879:J879" si="143">SUM(I881:I889)</f>
        <v>6717.5669999999991</v>
      </c>
      <c r="J879" s="694">
        <f t="shared" si="143"/>
        <v>6717.5669999999991</v>
      </c>
    </row>
    <row r="880" spans="1:10" s="15" customFormat="1" ht="15" x14ac:dyDescent="0.25">
      <c r="A880" s="991" t="s">
        <v>29</v>
      </c>
      <c r="B880" s="992" t="s">
        <v>26</v>
      </c>
      <c r="C880" s="159">
        <v>11</v>
      </c>
      <c r="D880" s="993">
        <v>3</v>
      </c>
      <c r="E880" s="994" t="s">
        <v>244</v>
      </c>
      <c r="F880" s="160">
        <v>0</v>
      </c>
      <c r="G880" s="995">
        <v>210</v>
      </c>
      <c r="H880" s="1334">
        <f>H881+H882</f>
        <v>6717.5669999999991</v>
      </c>
      <c r="I880" s="996">
        <f t="shared" ref="I880:J880" si="144">I881+I882</f>
        <v>6717.5669999999991</v>
      </c>
      <c r="J880" s="1132">
        <f t="shared" si="144"/>
        <v>6717.5669999999991</v>
      </c>
    </row>
    <row r="881" spans="1:10" s="15" customFormat="1" ht="15" x14ac:dyDescent="0.25">
      <c r="A881" s="109" t="s">
        <v>30</v>
      </c>
      <c r="B881" s="54" t="s">
        <v>26</v>
      </c>
      <c r="C881" s="30">
        <v>11</v>
      </c>
      <c r="D881" s="289">
        <v>3</v>
      </c>
      <c r="E881" s="290" t="s">
        <v>244</v>
      </c>
      <c r="F881" s="32">
        <v>111</v>
      </c>
      <c r="G881" s="68">
        <v>211</v>
      </c>
      <c r="H881" s="1325">
        <v>5159.4219999999996</v>
      </c>
      <c r="I881" s="636">
        <v>5159.4219999999996</v>
      </c>
      <c r="J881" s="1123">
        <v>5159.4219999999996</v>
      </c>
    </row>
    <row r="882" spans="1:10" s="15" customFormat="1" ht="15" x14ac:dyDescent="0.25">
      <c r="A882" s="109" t="s">
        <v>59</v>
      </c>
      <c r="B882" s="54" t="s">
        <v>26</v>
      </c>
      <c r="C882" s="30">
        <v>11</v>
      </c>
      <c r="D882" s="289">
        <v>3</v>
      </c>
      <c r="E882" s="290" t="s">
        <v>244</v>
      </c>
      <c r="F882" s="32">
        <v>119</v>
      </c>
      <c r="G882" s="68">
        <v>213</v>
      </c>
      <c r="H882" s="1325">
        <v>1558.145</v>
      </c>
      <c r="I882" s="636">
        <v>1558.145</v>
      </c>
      <c r="J882" s="1123">
        <v>1558.145</v>
      </c>
    </row>
    <row r="883" spans="1:10" s="15" customFormat="1" ht="15" x14ac:dyDescent="0.25">
      <c r="A883" s="176" t="s">
        <v>34</v>
      </c>
      <c r="B883" s="117" t="s">
        <v>26</v>
      </c>
      <c r="C883" s="25">
        <v>11</v>
      </c>
      <c r="D883" s="808">
        <v>3</v>
      </c>
      <c r="E883" s="809" t="s">
        <v>244</v>
      </c>
      <c r="F883" s="27">
        <v>247</v>
      </c>
      <c r="G883" s="332">
        <v>223</v>
      </c>
      <c r="H883" s="75">
        <f>694-208</f>
        <v>486</v>
      </c>
      <c r="I883" s="595"/>
      <c r="J883" s="1053"/>
    </row>
    <row r="884" spans="1:10" s="15" customFormat="1" ht="15" x14ac:dyDescent="0.25">
      <c r="A884" s="176" t="s">
        <v>36</v>
      </c>
      <c r="B884" s="117" t="s">
        <v>26</v>
      </c>
      <c r="C884" s="25">
        <v>11</v>
      </c>
      <c r="D884" s="808">
        <v>3</v>
      </c>
      <c r="E884" s="809" t="s">
        <v>244</v>
      </c>
      <c r="F884" s="27">
        <v>244</v>
      </c>
      <c r="G884" s="332">
        <v>225</v>
      </c>
      <c r="H884" s="75"/>
      <c r="I884" s="595"/>
      <c r="J884" s="1053"/>
    </row>
    <row r="885" spans="1:10" s="15" customFormat="1" ht="15" x14ac:dyDescent="0.25">
      <c r="A885" s="176" t="s">
        <v>45</v>
      </c>
      <c r="B885" s="117" t="s">
        <v>26</v>
      </c>
      <c r="C885" s="25">
        <v>11</v>
      </c>
      <c r="D885" s="808">
        <v>3</v>
      </c>
      <c r="E885" s="809" t="s">
        <v>244</v>
      </c>
      <c r="F885" s="27">
        <v>244</v>
      </c>
      <c r="G885" s="332">
        <v>226</v>
      </c>
      <c r="H885" s="75">
        <f>23+2.45+6+5+5+5</f>
        <v>46.45</v>
      </c>
      <c r="I885" s="595"/>
      <c r="J885" s="1053"/>
    </row>
    <row r="886" spans="1:10" s="15" customFormat="1" ht="15" x14ac:dyDescent="0.25">
      <c r="A886" s="177" t="s">
        <v>73</v>
      </c>
      <c r="B886" s="117" t="s">
        <v>26</v>
      </c>
      <c r="C886" s="25">
        <v>11</v>
      </c>
      <c r="D886" s="808">
        <v>3</v>
      </c>
      <c r="E886" s="809" t="s">
        <v>244</v>
      </c>
      <c r="F886" s="27">
        <v>851</v>
      </c>
      <c r="G886" s="332">
        <v>291</v>
      </c>
      <c r="H886" s="75"/>
      <c r="I886" s="595"/>
      <c r="J886" s="1053"/>
    </row>
    <row r="887" spans="1:10" s="15" customFormat="1" ht="15" x14ac:dyDescent="0.25">
      <c r="A887" s="177" t="s">
        <v>46</v>
      </c>
      <c r="B887" s="117" t="s">
        <v>26</v>
      </c>
      <c r="C887" s="25">
        <v>11</v>
      </c>
      <c r="D887" s="808">
        <v>3</v>
      </c>
      <c r="E887" s="809" t="s">
        <v>244</v>
      </c>
      <c r="F887" s="27">
        <v>244</v>
      </c>
      <c r="G887" s="332">
        <v>310</v>
      </c>
      <c r="H887" s="75"/>
      <c r="I887" s="595"/>
      <c r="J887" s="1053"/>
    </row>
    <row r="888" spans="1:10" s="15" customFormat="1" ht="15" x14ac:dyDescent="0.25">
      <c r="A888" s="167" t="s">
        <v>188</v>
      </c>
      <c r="B888" s="117" t="s">
        <v>26</v>
      </c>
      <c r="C888" s="25">
        <v>11</v>
      </c>
      <c r="D888" s="808">
        <v>3</v>
      </c>
      <c r="E888" s="809" t="s">
        <v>244</v>
      </c>
      <c r="F888" s="27">
        <v>244</v>
      </c>
      <c r="G888" s="332">
        <v>344</v>
      </c>
      <c r="H888" s="75"/>
      <c r="I888" s="595"/>
      <c r="J888" s="1053"/>
    </row>
    <row r="889" spans="1:10" s="15" customFormat="1" ht="15.75" thickBot="1" x14ac:dyDescent="0.3">
      <c r="A889" s="169" t="s">
        <v>149</v>
      </c>
      <c r="B889" s="171" t="s">
        <v>26</v>
      </c>
      <c r="C889" s="143">
        <v>11</v>
      </c>
      <c r="D889" s="808">
        <v>3</v>
      </c>
      <c r="E889" s="809" t="s">
        <v>244</v>
      </c>
      <c r="F889" s="145">
        <v>244</v>
      </c>
      <c r="G889" s="172">
        <v>346</v>
      </c>
      <c r="H889" s="1264"/>
      <c r="I889" s="602"/>
      <c r="J889" s="1060"/>
    </row>
    <row r="890" spans="1:10" s="15" customFormat="1" ht="15" thickBot="1" x14ac:dyDescent="0.25">
      <c r="A890" s="465" t="s">
        <v>475</v>
      </c>
      <c r="B890" s="466" t="s">
        <v>26</v>
      </c>
      <c r="C890" s="467"/>
      <c r="D890" s="467"/>
      <c r="E890" s="515"/>
      <c r="F890" s="469"/>
      <c r="G890" s="469"/>
      <c r="H890" s="1327">
        <f>SUM(H892:H900)</f>
        <v>9040.9560000000019</v>
      </c>
      <c r="I890" s="638">
        <f t="shared" ref="I890:J890" si="145">SUM(I892:I900)</f>
        <v>8999.5060000000012</v>
      </c>
      <c r="J890" s="694">
        <f t="shared" si="145"/>
        <v>8999.5060000000012</v>
      </c>
    </row>
    <row r="891" spans="1:10" s="15" customFormat="1" ht="15" x14ac:dyDescent="0.25">
      <c r="A891" s="991" t="s">
        <v>29</v>
      </c>
      <c r="B891" s="992" t="s">
        <v>26</v>
      </c>
      <c r="C891" s="159">
        <v>11</v>
      </c>
      <c r="D891" s="993">
        <v>3</v>
      </c>
      <c r="E891" s="994" t="s">
        <v>244</v>
      </c>
      <c r="F891" s="160">
        <v>0</v>
      </c>
      <c r="G891" s="995">
        <v>210</v>
      </c>
      <c r="H891" s="1334">
        <f>H892+H893</f>
        <v>8999.5060000000012</v>
      </c>
      <c r="I891" s="996">
        <f t="shared" ref="I891:J891" si="146">I892+I893</f>
        <v>8999.5060000000012</v>
      </c>
      <c r="J891" s="1132">
        <f t="shared" si="146"/>
        <v>8999.5060000000012</v>
      </c>
    </row>
    <row r="892" spans="1:10" s="15" customFormat="1" ht="15" x14ac:dyDescent="0.25">
      <c r="A892" s="109" t="s">
        <v>30</v>
      </c>
      <c r="B892" s="54" t="s">
        <v>26</v>
      </c>
      <c r="C892" s="30">
        <v>11</v>
      </c>
      <c r="D892" s="289">
        <v>3</v>
      </c>
      <c r="E892" s="290" t="s">
        <v>244</v>
      </c>
      <c r="F892" s="32">
        <v>111</v>
      </c>
      <c r="G892" s="68">
        <v>211</v>
      </c>
      <c r="H892" s="1325">
        <v>6912.0630000000001</v>
      </c>
      <c r="I892" s="636">
        <v>6912.0630000000001</v>
      </c>
      <c r="J892" s="1123">
        <v>6912.0630000000001</v>
      </c>
    </row>
    <row r="893" spans="1:10" s="15" customFormat="1" ht="15" x14ac:dyDescent="0.25">
      <c r="A893" s="109" t="s">
        <v>59</v>
      </c>
      <c r="B893" s="54" t="s">
        <v>26</v>
      </c>
      <c r="C893" s="30">
        <v>11</v>
      </c>
      <c r="D893" s="289">
        <v>3</v>
      </c>
      <c r="E893" s="290" t="s">
        <v>244</v>
      </c>
      <c r="F893" s="32">
        <v>119</v>
      </c>
      <c r="G893" s="68">
        <v>213</v>
      </c>
      <c r="H893" s="1325">
        <v>2087.4430000000002</v>
      </c>
      <c r="I893" s="636">
        <v>2087.4430000000002</v>
      </c>
      <c r="J893" s="1123">
        <v>2087.4430000000002</v>
      </c>
    </row>
    <row r="894" spans="1:10" s="15" customFormat="1" ht="15" x14ac:dyDescent="0.25">
      <c r="A894" s="176" t="s">
        <v>34</v>
      </c>
      <c r="B894" s="117" t="s">
        <v>26</v>
      </c>
      <c r="C894" s="25">
        <v>11</v>
      </c>
      <c r="D894" s="808">
        <v>3</v>
      </c>
      <c r="E894" s="809" t="s">
        <v>244</v>
      </c>
      <c r="F894" s="27">
        <v>247</v>
      </c>
      <c r="G894" s="332">
        <v>223</v>
      </c>
      <c r="H894" s="75"/>
      <c r="I894" s="595"/>
      <c r="J894" s="1053"/>
    </row>
    <row r="895" spans="1:10" s="15" customFormat="1" ht="15" x14ac:dyDescent="0.25">
      <c r="A895" s="176" t="s">
        <v>36</v>
      </c>
      <c r="B895" s="117" t="s">
        <v>26</v>
      </c>
      <c r="C895" s="25">
        <v>11</v>
      </c>
      <c r="D895" s="808">
        <v>3</v>
      </c>
      <c r="E895" s="809" t="s">
        <v>244</v>
      </c>
      <c r="F895" s="27">
        <v>244</v>
      </c>
      <c r="G895" s="332">
        <v>225</v>
      </c>
      <c r="H895" s="75"/>
      <c r="I895" s="595"/>
      <c r="J895" s="1053"/>
    </row>
    <row r="896" spans="1:10" s="15" customFormat="1" ht="15" x14ac:dyDescent="0.25">
      <c r="A896" s="176" t="s">
        <v>45</v>
      </c>
      <c r="B896" s="117" t="s">
        <v>26</v>
      </c>
      <c r="C896" s="25">
        <v>11</v>
      </c>
      <c r="D896" s="808">
        <v>3</v>
      </c>
      <c r="E896" s="809" t="s">
        <v>244</v>
      </c>
      <c r="F896" s="27">
        <v>244</v>
      </c>
      <c r="G896" s="332">
        <v>226</v>
      </c>
      <c r="H896" s="75">
        <f>23+2.45+6+5+5</f>
        <v>41.45</v>
      </c>
      <c r="I896" s="595"/>
      <c r="J896" s="1053"/>
    </row>
    <row r="897" spans="1:10" s="15" customFormat="1" ht="15" x14ac:dyDescent="0.25">
      <c r="A897" s="177" t="s">
        <v>73</v>
      </c>
      <c r="B897" s="117" t="s">
        <v>26</v>
      </c>
      <c r="C897" s="25">
        <v>11</v>
      </c>
      <c r="D897" s="808">
        <v>3</v>
      </c>
      <c r="E897" s="809" t="s">
        <v>244</v>
      </c>
      <c r="F897" s="27">
        <v>851</v>
      </c>
      <c r="G897" s="332">
        <v>291</v>
      </c>
      <c r="H897" s="75"/>
      <c r="I897" s="595"/>
      <c r="J897" s="1053"/>
    </row>
    <row r="898" spans="1:10" s="15" customFormat="1" ht="15" x14ac:dyDescent="0.25">
      <c r="A898" s="177" t="s">
        <v>46</v>
      </c>
      <c r="B898" s="117" t="s">
        <v>26</v>
      </c>
      <c r="C898" s="25">
        <v>11</v>
      </c>
      <c r="D898" s="808">
        <v>3</v>
      </c>
      <c r="E898" s="809" t="s">
        <v>244</v>
      </c>
      <c r="F898" s="27">
        <v>244</v>
      </c>
      <c r="G898" s="332">
        <v>310</v>
      </c>
      <c r="H898" s="75"/>
      <c r="I898" s="595"/>
      <c r="J898" s="1053"/>
    </row>
    <row r="899" spans="1:10" s="15" customFormat="1" ht="15" x14ac:dyDescent="0.25">
      <c r="A899" s="167" t="s">
        <v>188</v>
      </c>
      <c r="B899" s="117" t="s">
        <v>26</v>
      </c>
      <c r="C899" s="25">
        <v>11</v>
      </c>
      <c r="D899" s="808">
        <v>3</v>
      </c>
      <c r="E899" s="809" t="s">
        <v>244</v>
      </c>
      <c r="F899" s="27">
        <v>244</v>
      </c>
      <c r="G899" s="332">
        <v>344</v>
      </c>
      <c r="H899" s="75"/>
      <c r="I899" s="595"/>
      <c r="J899" s="1053"/>
    </row>
    <row r="900" spans="1:10" s="15" customFormat="1" ht="15.75" thickBot="1" x14ac:dyDescent="0.3">
      <c r="A900" s="341" t="s">
        <v>149</v>
      </c>
      <c r="B900" s="339" t="s">
        <v>26</v>
      </c>
      <c r="C900" s="329">
        <v>11</v>
      </c>
      <c r="D900" s="1006">
        <v>3</v>
      </c>
      <c r="E900" s="1007" t="s">
        <v>244</v>
      </c>
      <c r="F900" s="331">
        <v>244</v>
      </c>
      <c r="G900" s="340">
        <v>346</v>
      </c>
      <c r="H900" s="1330"/>
      <c r="I900" s="642"/>
      <c r="J900" s="1129"/>
    </row>
    <row r="901" spans="1:10" s="15" customFormat="1" ht="16.5" customHeight="1" thickBot="1" x14ac:dyDescent="0.25">
      <c r="A901" s="465" t="s">
        <v>508</v>
      </c>
      <c r="B901" s="466" t="s">
        <v>26</v>
      </c>
      <c r="C901" s="467"/>
      <c r="D901" s="467"/>
      <c r="E901" s="515"/>
      <c r="F901" s="469"/>
      <c r="G901" s="469"/>
      <c r="H901" s="1327">
        <f>H902+H903+H907+H904</f>
        <v>8859.3554999999997</v>
      </c>
      <c r="I901" s="638">
        <f t="shared" ref="I901:J901" si="147">I902+I903+I907+I904</f>
        <v>8433.9254999999994</v>
      </c>
      <c r="J901" s="694">
        <f t="shared" si="147"/>
        <v>8433.9254999999994</v>
      </c>
    </row>
    <row r="902" spans="1:10" s="15" customFormat="1" ht="16.5" customHeight="1" x14ac:dyDescent="0.25">
      <c r="A902" s="173" t="s">
        <v>196</v>
      </c>
      <c r="B902" s="174" t="s">
        <v>26</v>
      </c>
      <c r="C902" s="98">
        <v>7</v>
      </c>
      <c r="D902" s="98">
        <v>1</v>
      </c>
      <c r="E902" s="103">
        <v>9994209900</v>
      </c>
      <c r="F902" s="99">
        <v>112</v>
      </c>
      <c r="G902" s="433">
        <v>212</v>
      </c>
      <c r="H902" s="1322"/>
      <c r="I902" s="634"/>
      <c r="J902" s="1120"/>
    </row>
    <row r="903" spans="1:10" s="15" customFormat="1" ht="16.5" customHeight="1" thickBot="1" x14ac:dyDescent="0.3">
      <c r="A903" s="177" t="s">
        <v>197</v>
      </c>
      <c r="B903" s="117" t="s">
        <v>26</v>
      </c>
      <c r="C903" s="25">
        <v>7</v>
      </c>
      <c r="D903" s="25">
        <v>2</v>
      </c>
      <c r="E903" s="26">
        <v>9994219900</v>
      </c>
      <c r="F903" s="27">
        <v>112</v>
      </c>
      <c r="G903" s="332">
        <v>212</v>
      </c>
      <c r="H903" s="75"/>
      <c r="I903" s="595"/>
      <c r="J903" s="1053"/>
    </row>
    <row r="904" spans="1:10" s="15" customFormat="1" ht="26.25" customHeight="1" x14ac:dyDescent="0.2">
      <c r="A904" s="72" t="s">
        <v>512</v>
      </c>
      <c r="B904" s="120" t="s">
        <v>26</v>
      </c>
      <c r="C904" s="73">
        <v>7</v>
      </c>
      <c r="D904" s="73">
        <v>2</v>
      </c>
      <c r="E904" s="121">
        <v>0</v>
      </c>
      <c r="F904" s="74">
        <v>0</v>
      </c>
      <c r="G904" s="1013"/>
      <c r="H904" s="973">
        <f>H905+H906</f>
        <v>4.1064999999999996</v>
      </c>
      <c r="I904" s="1016">
        <f t="shared" ref="I904" si="148">I905+I906</f>
        <v>4.1064999999999996</v>
      </c>
      <c r="J904" s="1017">
        <f t="shared" ref="J904" si="149">J905+J906</f>
        <v>4.1064999999999996</v>
      </c>
    </row>
    <row r="905" spans="1:10" s="15" customFormat="1" ht="16.5" customHeight="1" x14ac:dyDescent="0.25">
      <c r="A905" s="925" t="s">
        <v>440</v>
      </c>
      <c r="B905" s="918" t="s">
        <v>26</v>
      </c>
      <c r="C905" s="159">
        <v>7</v>
      </c>
      <c r="D905" s="159">
        <v>2</v>
      </c>
      <c r="E905" s="919" t="s">
        <v>442</v>
      </c>
      <c r="F905" s="947">
        <v>113</v>
      </c>
      <c r="G905" s="926">
        <v>226</v>
      </c>
      <c r="H905" s="1285">
        <v>3.1539999999999999</v>
      </c>
      <c r="I905" s="1018">
        <v>3.1539999999999999</v>
      </c>
      <c r="J905" s="1134">
        <v>3.1539999999999999</v>
      </c>
    </row>
    <row r="906" spans="1:10" s="15" customFormat="1" ht="16.5" customHeight="1" thickBot="1" x14ac:dyDescent="0.3">
      <c r="A906" s="929" t="s">
        <v>441</v>
      </c>
      <c r="B906" s="920" t="s">
        <v>26</v>
      </c>
      <c r="C906" s="531">
        <v>7</v>
      </c>
      <c r="D906" s="531">
        <v>2</v>
      </c>
      <c r="E906" s="921" t="s">
        <v>442</v>
      </c>
      <c r="F906" s="948">
        <v>119</v>
      </c>
      <c r="G906" s="930">
        <v>226</v>
      </c>
      <c r="H906" s="1336">
        <v>0.95250000000000001</v>
      </c>
      <c r="I906" s="1019">
        <v>0.95250000000000001</v>
      </c>
      <c r="J906" s="1135">
        <v>0.95250000000000001</v>
      </c>
    </row>
    <row r="907" spans="1:10" s="48" customFormat="1" ht="14.25" x14ac:dyDescent="0.2">
      <c r="A907" s="354" t="s">
        <v>160</v>
      </c>
      <c r="B907" s="352" t="s">
        <v>26</v>
      </c>
      <c r="C907" s="40">
        <v>7</v>
      </c>
      <c r="D907" s="40">
        <v>9</v>
      </c>
      <c r="E907" s="41">
        <v>9994529900</v>
      </c>
      <c r="F907" s="42">
        <v>0</v>
      </c>
      <c r="G907" s="353"/>
      <c r="H907" s="975">
        <f>SUM(H909:H919)</f>
        <v>8855.2489999999998</v>
      </c>
      <c r="I907" s="550">
        <f t="shared" ref="I907:J907" si="150">SUM(I909:I919)</f>
        <v>8429.8189999999995</v>
      </c>
      <c r="J907" s="732">
        <f t="shared" si="150"/>
        <v>8429.8189999999995</v>
      </c>
    </row>
    <row r="908" spans="1:10" s="15" customFormat="1" ht="15" x14ac:dyDescent="0.25">
      <c r="A908" s="177" t="s">
        <v>29</v>
      </c>
      <c r="B908" s="117" t="s">
        <v>26</v>
      </c>
      <c r="C908" s="25">
        <v>7</v>
      </c>
      <c r="D908" s="25">
        <v>9</v>
      </c>
      <c r="E908" s="26">
        <v>9994529900</v>
      </c>
      <c r="F908" s="27">
        <v>0</v>
      </c>
      <c r="G908" s="332">
        <v>210</v>
      </c>
      <c r="H908" s="75">
        <f>H909+H910</f>
        <v>8429.8189999999995</v>
      </c>
      <c r="I908" s="595">
        <f t="shared" ref="I908:J908" si="151">I909+I910</f>
        <v>8429.8189999999995</v>
      </c>
      <c r="J908" s="1053">
        <f t="shared" si="151"/>
        <v>8429.8189999999995</v>
      </c>
    </row>
    <row r="909" spans="1:10" s="15" customFormat="1" ht="15" x14ac:dyDescent="0.25">
      <c r="A909" s="109" t="s">
        <v>30</v>
      </c>
      <c r="B909" s="54" t="s">
        <v>26</v>
      </c>
      <c r="C909" s="30">
        <v>7</v>
      </c>
      <c r="D909" s="30">
        <v>9</v>
      </c>
      <c r="E909" s="31">
        <v>9994529900</v>
      </c>
      <c r="F909" s="32">
        <v>111</v>
      </c>
      <c r="G909" s="110">
        <v>211</v>
      </c>
      <c r="H909" s="886">
        <v>6474.5150000000003</v>
      </c>
      <c r="I909" s="558">
        <v>6474.5150000000003</v>
      </c>
      <c r="J909" s="735">
        <v>6474.5150000000003</v>
      </c>
    </row>
    <row r="910" spans="1:10" s="15" customFormat="1" ht="15" x14ac:dyDescent="0.25">
      <c r="A910" s="109" t="s">
        <v>59</v>
      </c>
      <c r="B910" s="54" t="s">
        <v>26</v>
      </c>
      <c r="C910" s="30">
        <v>7</v>
      </c>
      <c r="D910" s="30">
        <v>9</v>
      </c>
      <c r="E910" s="31">
        <v>9994529900</v>
      </c>
      <c r="F910" s="32">
        <v>119</v>
      </c>
      <c r="G910" s="110">
        <v>213</v>
      </c>
      <c r="H910" s="886">
        <v>1955.3040000000001</v>
      </c>
      <c r="I910" s="558">
        <v>1955.3040000000001</v>
      </c>
      <c r="J910" s="735">
        <v>1955.3040000000001</v>
      </c>
    </row>
    <row r="911" spans="1:10" s="15" customFormat="1" ht="15" x14ac:dyDescent="0.25">
      <c r="A911" s="176" t="s">
        <v>187</v>
      </c>
      <c r="B911" s="117" t="s">
        <v>26</v>
      </c>
      <c r="C911" s="25">
        <v>7</v>
      </c>
      <c r="D911" s="25">
        <v>9</v>
      </c>
      <c r="E911" s="26">
        <v>9994529900</v>
      </c>
      <c r="F911" s="27">
        <v>112</v>
      </c>
      <c r="G911" s="332">
        <v>212</v>
      </c>
      <c r="H911" s="75"/>
      <c r="I911" s="595"/>
      <c r="J911" s="1053"/>
    </row>
    <row r="912" spans="1:10" s="15" customFormat="1" ht="15" x14ac:dyDescent="0.25">
      <c r="A912" s="176" t="s">
        <v>33</v>
      </c>
      <c r="B912" s="117" t="s">
        <v>26</v>
      </c>
      <c r="C912" s="25">
        <v>7</v>
      </c>
      <c r="D912" s="25">
        <v>9</v>
      </c>
      <c r="E912" s="26">
        <v>9994529900</v>
      </c>
      <c r="F912" s="27">
        <v>244</v>
      </c>
      <c r="G912" s="332">
        <v>221</v>
      </c>
      <c r="H912" s="75"/>
      <c r="I912" s="595"/>
      <c r="J912" s="1053"/>
    </row>
    <row r="913" spans="1:10" s="15" customFormat="1" ht="15" x14ac:dyDescent="0.25">
      <c r="A913" s="176" t="s">
        <v>223</v>
      </c>
      <c r="B913" s="117" t="s">
        <v>26</v>
      </c>
      <c r="C913" s="25">
        <v>7</v>
      </c>
      <c r="D913" s="25">
        <v>9</v>
      </c>
      <c r="E913" s="26">
        <v>9994529900</v>
      </c>
      <c r="F913" s="27">
        <v>244</v>
      </c>
      <c r="G913" s="332">
        <v>224</v>
      </c>
      <c r="H913" s="75">
        <v>90</v>
      </c>
      <c r="I913" s="595"/>
      <c r="J913" s="1053"/>
    </row>
    <row r="914" spans="1:10" s="15" customFormat="1" ht="15" x14ac:dyDescent="0.25">
      <c r="A914" s="176" t="s">
        <v>45</v>
      </c>
      <c r="B914" s="117" t="s">
        <v>26</v>
      </c>
      <c r="C914" s="25">
        <v>7</v>
      </c>
      <c r="D914" s="25">
        <v>9</v>
      </c>
      <c r="E914" s="26">
        <v>9994529900</v>
      </c>
      <c r="F914" s="27">
        <v>244</v>
      </c>
      <c r="G914" s="332">
        <v>226</v>
      </c>
      <c r="H914" s="75">
        <f>2.45+23+22.5</f>
        <v>47.95</v>
      </c>
      <c r="I914" s="595"/>
      <c r="J914" s="1053"/>
    </row>
    <row r="915" spans="1:10" s="15" customFormat="1" ht="15" x14ac:dyDescent="0.25">
      <c r="A915" s="177" t="s">
        <v>76</v>
      </c>
      <c r="B915" s="117" t="s">
        <v>26</v>
      </c>
      <c r="C915" s="25">
        <v>7</v>
      </c>
      <c r="D915" s="25">
        <v>9</v>
      </c>
      <c r="E915" s="26">
        <v>9994529900</v>
      </c>
      <c r="F915" s="27">
        <v>852</v>
      </c>
      <c r="G915" s="332">
        <v>291</v>
      </c>
      <c r="H915" s="75">
        <v>2.48</v>
      </c>
      <c r="I915" s="595"/>
      <c r="J915" s="1053"/>
    </row>
    <row r="916" spans="1:10" s="15" customFormat="1" ht="15" x14ac:dyDescent="0.25">
      <c r="A916" s="167" t="s">
        <v>46</v>
      </c>
      <c r="B916" s="117" t="s">
        <v>26</v>
      </c>
      <c r="C916" s="25">
        <v>7</v>
      </c>
      <c r="D916" s="25">
        <v>9</v>
      </c>
      <c r="E916" s="26">
        <v>9994529900</v>
      </c>
      <c r="F916" s="27">
        <v>244</v>
      </c>
      <c r="G916" s="332">
        <v>310</v>
      </c>
      <c r="H916" s="75">
        <v>85</v>
      </c>
      <c r="I916" s="595"/>
      <c r="J916" s="1053"/>
    </row>
    <row r="917" spans="1:10" s="15" customFormat="1" ht="15" x14ac:dyDescent="0.25">
      <c r="A917" s="185" t="s">
        <v>38</v>
      </c>
      <c r="B917" s="117" t="s">
        <v>26</v>
      </c>
      <c r="C917" s="25">
        <v>7</v>
      </c>
      <c r="D917" s="25">
        <v>9</v>
      </c>
      <c r="E917" s="26">
        <v>9994529900</v>
      </c>
      <c r="F917" s="27">
        <v>244</v>
      </c>
      <c r="G917" s="332">
        <v>343</v>
      </c>
      <c r="H917" s="75">
        <v>130</v>
      </c>
      <c r="I917" s="595"/>
      <c r="J917" s="1053"/>
    </row>
    <row r="918" spans="1:10" s="116" customFormat="1" ht="15" x14ac:dyDescent="0.25">
      <c r="A918" s="167" t="s">
        <v>149</v>
      </c>
      <c r="B918" s="117" t="s">
        <v>26</v>
      </c>
      <c r="C918" s="25">
        <v>7</v>
      </c>
      <c r="D918" s="25">
        <v>9</v>
      </c>
      <c r="E918" s="26">
        <v>9994529900</v>
      </c>
      <c r="F918" s="27">
        <v>244</v>
      </c>
      <c r="G918" s="332">
        <v>346</v>
      </c>
      <c r="H918" s="75">
        <v>50</v>
      </c>
      <c r="I918" s="595"/>
      <c r="J918" s="1053"/>
    </row>
    <row r="919" spans="1:10" s="1" customFormat="1" ht="15.75" thickBot="1" x14ac:dyDescent="0.3">
      <c r="A919" s="509" t="s">
        <v>515</v>
      </c>
      <c r="B919" s="510" t="s">
        <v>26</v>
      </c>
      <c r="C919" s="511">
        <v>7</v>
      </c>
      <c r="D919" s="511">
        <v>9</v>
      </c>
      <c r="E919" s="512">
        <v>9994529900</v>
      </c>
      <c r="F919" s="513">
        <v>244</v>
      </c>
      <c r="G919" s="514">
        <v>349</v>
      </c>
      <c r="H919" s="1329">
        <v>20</v>
      </c>
      <c r="I919" s="641"/>
      <c r="J919" s="1136"/>
    </row>
    <row r="920" spans="1:10" s="43" customFormat="1" ht="15" thickBot="1" x14ac:dyDescent="0.25">
      <c r="A920" s="516" t="s">
        <v>509</v>
      </c>
      <c r="B920" s="517" t="s">
        <v>26</v>
      </c>
      <c r="C920" s="467"/>
      <c r="D920" s="467"/>
      <c r="E920" s="515"/>
      <c r="F920" s="469"/>
      <c r="G920" s="518"/>
      <c r="H920" s="1327">
        <f>H921+H935+H940+H944</f>
        <v>48188.561999999998</v>
      </c>
      <c r="I920" s="638">
        <f t="shared" ref="I920:J920" si="152">I921+I935+I940+I944</f>
        <v>44324.408389999997</v>
      </c>
      <c r="J920" s="694">
        <f t="shared" si="152"/>
        <v>35437.921390000003</v>
      </c>
    </row>
    <row r="921" spans="1:10" s="43" customFormat="1" ht="14.25" x14ac:dyDescent="0.2">
      <c r="A921" s="72" t="s">
        <v>77</v>
      </c>
      <c r="B921" s="114" t="s">
        <v>26</v>
      </c>
      <c r="C921" s="73">
        <v>8</v>
      </c>
      <c r="D921" s="73">
        <v>1</v>
      </c>
      <c r="E921" s="115">
        <v>9994409900</v>
      </c>
      <c r="F921" s="74">
        <v>0</v>
      </c>
      <c r="G921" s="74"/>
      <c r="H921" s="973">
        <f>SUM(H923:H934)</f>
        <v>23717.024999999998</v>
      </c>
      <c r="I921" s="604">
        <f t="shared" ref="I921:J921" si="153">SUM(I923:I934)</f>
        <v>22382.092389999998</v>
      </c>
      <c r="J921" s="733">
        <f t="shared" si="153"/>
        <v>17695.606</v>
      </c>
    </row>
    <row r="922" spans="1:10" s="1" customFormat="1" ht="15" x14ac:dyDescent="0.25">
      <c r="A922" s="23" t="s">
        <v>29</v>
      </c>
      <c r="B922" s="117" t="s">
        <v>26</v>
      </c>
      <c r="C922" s="25">
        <v>8</v>
      </c>
      <c r="D922" s="25">
        <v>1</v>
      </c>
      <c r="E922" s="26">
        <v>9994409900</v>
      </c>
      <c r="F922" s="27">
        <v>0</v>
      </c>
      <c r="G922" s="27">
        <v>210</v>
      </c>
      <c r="H922" s="75">
        <f>H923+H924</f>
        <v>22589.524999999998</v>
      </c>
      <c r="I922" s="595">
        <f t="shared" ref="I922:J922" si="154">I923+I924</f>
        <v>22382.092389999998</v>
      </c>
      <c r="J922" s="1053">
        <f t="shared" si="154"/>
        <v>17695.606</v>
      </c>
    </row>
    <row r="923" spans="1:10" s="1" customFormat="1" ht="15" x14ac:dyDescent="0.25">
      <c r="A923" s="109" t="s">
        <v>30</v>
      </c>
      <c r="B923" s="54" t="s">
        <v>26</v>
      </c>
      <c r="C923" s="30">
        <v>8</v>
      </c>
      <c r="D923" s="30">
        <v>1</v>
      </c>
      <c r="E923" s="31">
        <v>9994409900</v>
      </c>
      <c r="F923" s="32">
        <v>111</v>
      </c>
      <c r="G923" s="110">
        <v>211</v>
      </c>
      <c r="H923" s="886">
        <f>20353.449-699.593-2304.147</f>
        <v>17349.708999999999</v>
      </c>
      <c r="I923" s="558">
        <f>19006.012-2626.099+0.00039+810.634</f>
        <v>17190.54739</v>
      </c>
      <c r="J923" s="735">
        <f>19006.012-5823.65+408.733</f>
        <v>13591.094999999999</v>
      </c>
    </row>
    <row r="924" spans="1:10" s="1" customFormat="1" ht="15" x14ac:dyDescent="0.25">
      <c r="A924" s="109" t="s">
        <v>39</v>
      </c>
      <c r="B924" s="54" t="s">
        <v>26</v>
      </c>
      <c r="C924" s="30">
        <v>8</v>
      </c>
      <c r="D924" s="30">
        <v>1</v>
      </c>
      <c r="E924" s="31">
        <v>9994409900</v>
      </c>
      <c r="F924" s="32">
        <v>119</v>
      </c>
      <c r="G924" s="110">
        <v>213</v>
      </c>
      <c r="H924" s="886">
        <v>5239.8159999999998</v>
      </c>
      <c r="I924" s="558">
        <f>5739.816-793.082+244.811</f>
        <v>5191.5449999999992</v>
      </c>
      <c r="J924" s="735">
        <f>5739.816-1758.742+123.437</f>
        <v>4104.5109999999995</v>
      </c>
    </row>
    <row r="925" spans="1:10" s="1" customFormat="1" ht="15" x14ac:dyDescent="0.25">
      <c r="A925" s="176" t="s">
        <v>142</v>
      </c>
      <c r="B925" s="117" t="s">
        <v>26</v>
      </c>
      <c r="C925" s="25">
        <v>8</v>
      </c>
      <c r="D925" s="25">
        <v>1</v>
      </c>
      <c r="E925" s="26">
        <v>9994409900</v>
      </c>
      <c r="F925" s="27">
        <v>112</v>
      </c>
      <c r="G925" s="332">
        <v>212</v>
      </c>
      <c r="H925" s="75"/>
      <c r="I925" s="595"/>
      <c r="J925" s="1053"/>
    </row>
    <row r="926" spans="1:10" s="1" customFormat="1" ht="15" x14ac:dyDescent="0.25">
      <c r="A926" s="176" t="s">
        <v>33</v>
      </c>
      <c r="B926" s="117" t="s">
        <v>26</v>
      </c>
      <c r="C926" s="25">
        <v>8</v>
      </c>
      <c r="D926" s="25">
        <v>1</v>
      </c>
      <c r="E926" s="26">
        <v>9994409900</v>
      </c>
      <c r="F926" s="27">
        <v>244</v>
      </c>
      <c r="G926" s="332">
        <v>221</v>
      </c>
      <c r="H926" s="75">
        <v>20</v>
      </c>
      <c r="I926" s="595"/>
      <c r="J926" s="1053"/>
    </row>
    <row r="927" spans="1:10" s="1" customFormat="1" ht="15" x14ac:dyDescent="0.25">
      <c r="A927" s="176" t="s">
        <v>34</v>
      </c>
      <c r="B927" s="117" t="s">
        <v>26</v>
      </c>
      <c r="C927" s="25">
        <v>8</v>
      </c>
      <c r="D927" s="25">
        <v>1</v>
      </c>
      <c r="E927" s="26">
        <v>9994409900</v>
      </c>
      <c r="F927" s="27">
        <v>247</v>
      </c>
      <c r="G927" s="332">
        <v>223</v>
      </c>
      <c r="H927" s="75">
        <f>300-100</f>
        <v>200</v>
      </c>
      <c r="I927" s="595"/>
      <c r="J927" s="1053"/>
    </row>
    <row r="928" spans="1:10" s="1" customFormat="1" ht="15" x14ac:dyDescent="0.25">
      <c r="A928" s="176" t="s">
        <v>45</v>
      </c>
      <c r="B928" s="117" t="s">
        <v>26</v>
      </c>
      <c r="C928" s="25">
        <v>8</v>
      </c>
      <c r="D928" s="25">
        <v>1</v>
      </c>
      <c r="E928" s="26">
        <v>9994409900</v>
      </c>
      <c r="F928" s="27">
        <v>244</v>
      </c>
      <c r="G928" s="332">
        <v>226</v>
      </c>
      <c r="H928" s="75">
        <v>30</v>
      </c>
      <c r="I928" s="595"/>
      <c r="J928" s="1053"/>
    </row>
    <row r="929" spans="1:10" s="1" customFormat="1" ht="15" x14ac:dyDescent="0.25">
      <c r="A929" s="176" t="s">
        <v>73</v>
      </c>
      <c r="B929" s="117" t="s">
        <v>26</v>
      </c>
      <c r="C929" s="25">
        <v>8</v>
      </c>
      <c r="D929" s="25">
        <v>1</v>
      </c>
      <c r="E929" s="26">
        <v>9994409900</v>
      </c>
      <c r="F929" s="27">
        <v>851</v>
      </c>
      <c r="G929" s="332">
        <v>291</v>
      </c>
      <c r="H929" s="75">
        <v>4</v>
      </c>
      <c r="I929" s="595"/>
      <c r="J929" s="1053"/>
    </row>
    <row r="930" spans="1:10" s="1" customFormat="1" ht="15" x14ac:dyDescent="0.25">
      <c r="A930" s="176" t="s">
        <v>76</v>
      </c>
      <c r="B930" s="117" t="s">
        <v>26</v>
      </c>
      <c r="C930" s="25">
        <v>8</v>
      </c>
      <c r="D930" s="25">
        <v>1</v>
      </c>
      <c r="E930" s="26">
        <v>9994409900</v>
      </c>
      <c r="F930" s="27">
        <v>852</v>
      </c>
      <c r="G930" s="332">
        <v>291</v>
      </c>
      <c r="H930" s="75">
        <v>3.5</v>
      </c>
      <c r="I930" s="595"/>
      <c r="J930" s="1053"/>
    </row>
    <row r="931" spans="1:10" s="1" customFormat="1" ht="15" x14ac:dyDescent="0.25">
      <c r="A931" s="167" t="s">
        <v>46</v>
      </c>
      <c r="B931" s="186" t="s">
        <v>26</v>
      </c>
      <c r="C931" s="25">
        <v>8</v>
      </c>
      <c r="D931" s="25">
        <v>1</v>
      </c>
      <c r="E931" s="26">
        <v>9994409900</v>
      </c>
      <c r="F931" s="27">
        <v>244</v>
      </c>
      <c r="G931" s="1024">
        <v>310</v>
      </c>
      <c r="H931" s="75">
        <v>150</v>
      </c>
      <c r="I931" s="595"/>
      <c r="J931" s="1053"/>
    </row>
    <row r="932" spans="1:10" s="116" customFormat="1" ht="12.75" customHeight="1" x14ac:dyDescent="0.25">
      <c r="A932" s="176" t="s">
        <v>38</v>
      </c>
      <c r="B932" s="117" t="s">
        <v>26</v>
      </c>
      <c r="C932" s="25">
        <v>8</v>
      </c>
      <c r="D932" s="25">
        <v>1</v>
      </c>
      <c r="E932" s="26">
        <v>9994409900</v>
      </c>
      <c r="F932" s="27">
        <v>244</v>
      </c>
      <c r="G932" s="332">
        <v>343</v>
      </c>
      <c r="H932" s="75"/>
      <c r="I932" s="595"/>
      <c r="J932" s="1053"/>
    </row>
    <row r="933" spans="1:10" s="1" customFormat="1" ht="15" x14ac:dyDescent="0.25">
      <c r="A933" s="167" t="s">
        <v>149</v>
      </c>
      <c r="B933" s="186" t="s">
        <v>26</v>
      </c>
      <c r="C933" s="25">
        <v>8</v>
      </c>
      <c r="D933" s="25">
        <v>1</v>
      </c>
      <c r="E933" s="26">
        <v>9994409900</v>
      </c>
      <c r="F933" s="27">
        <v>244</v>
      </c>
      <c r="G933" s="1024">
        <v>346</v>
      </c>
      <c r="H933" s="75">
        <f>40+80</f>
        <v>120</v>
      </c>
      <c r="I933" s="595"/>
      <c r="J933" s="1053"/>
    </row>
    <row r="934" spans="1:10" s="48" customFormat="1" ht="15.75" thickBot="1" x14ac:dyDescent="0.3">
      <c r="A934" s="341" t="s">
        <v>275</v>
      </c>
      <c r="B934" s="339" t="s">
        <v>26</v>
      </c>
      <c r="C934" s="329">
        <v>8</v>
      </c>
      <c r="D934" s="329">
        <v>1</v>
      </c>
      <c r="E934" s="330">
        <v>9994409900</v>
      </c>
      <c r="F934" s="331">
        <v>244</v>
      </c>
      <c r="G934" s="340">
        <v>349</v>
      </c>
      <c r="H934" s="1330">
        <f>1000-400</f>
        <v>600</v>
      </c>
      <c r="I934" s="642"/>
      <c r="J934" s="1129"/>
    </row>
    <row r="935" spans="1:10" s="48" customFormat="1" ht="14.25" x14ac:dyDescent="0.2">
      <c r="A935" s="72" t="s">
        <v>78</v>
      </c>
      <c r="B935" s="114" t="s">
        <v>26</v>
      </c>
      <c r="C935" s="73">
        <v>8</v>
      </c>
      <c r="D935" s="73">
        <v>1</v>
      </c>
      <c r="E935" s="115">
        <v>9994429900</v>
      </c>
      <c r="F935" s="74">
        <v>0</v>
      </c>
      <c r="G935" s="74"/>
      <c r="H935" s="973">
        <f>SUM(H937:H939)</f>
        <v>23560.667000000001</v>
      </c>
      <c r="I935" s="604">
        <f t="shared" ref="I935:J935" si="155">SUM(I937:I939)</f>
        <v>21136.417999999998</v>
      </c>
      <c r="J935" s="733">
        <f t="shared" si="155"/>
        <v>16936.417389999999</v>
      </c>
    </row>
    <row r="936" spans="1:10" s="15" customFormat="1" ht="15" x14ac:dyDescent="0.25">
      <c r="A936" s="23" t="s">
        <v>29</v>
      </c>
      <c r="B936" s="117" t="s">
        <v>26</v>
      </c>
      <c r="C936" s="25">
        <v>8</v>
      </c>
      <c r="D936" s="25">
        <v>1</v>
      </c>
      <c r="E936" s="26">
        <v>9994429900</v>
      </c>
      <c r="F936" s="27">
        <v>0</v>
      </c>
      <c r="G936" s="27">
        <v>210</v>
      </c>
      <c r="H936" s="75">
        <f>H937+H938</f>
        <v>23510.667000000001</v>
      </c>
      <c r="I936" s="595">
        <f t="shared" ref="I936:J936" si="156">I937+I938</f>
        <v>21136.417999999998</v>
      </c>
      <c r="J936" s="1053">
        <f t="shared" si="156"/>
        <v>16936.417389999999</v>
      </c>
    </row>
    <row r="937" spans="1:10" s="15" customFormat="1" ht="15" x14ac:dyDescent="0.25">
      <c r="A937" s="109" t="s">
        <v>30</v>
      </c>
      <c r="B937" s="54" t="s">
        <v>26</v>
      </c>
      <c r="C937" s="30">
        <v>8</v>
      </c>
      <c r="D937" s="30">
        <v>1</v>
      </c>
      <c r="E937" s="31">
        <v>9994429900</v>
      </c>
      <c r="F937" s="32">
        <v>111</v>
      </c>
      <c r="G937" s="110">
        <v>211</v>
      </c>
      <c r="H937" s="886">
        <f>18825.397-768.049</f>
        <v>18057.348000000002</v>
      </c>
      <c r="I937" s="558">
        <f>18768.37-2534.562</f>
        <v>16233.807999999999</v>
      </c>
      <c r="J937" s="735">
        <f>18768.37-5760.36961</f>
        <v>13008.000389999999</v>
      </c>
    </row>
    <row r="938" spans="1:10" s="15" customFormat="1" ht="15" x14ac:dyDescent="0.25">
      <c r="A938" s="109" t="s">
        <v>39</v>
      </c>
      <c r="B938" s="54" t="s">
        <v>26</v>
      </c>
      <c r="C938" s="30">
        <v>8</v>
      </c>
      <c r="D938" s="30">
        <v>1</v>
      </c>
      <c r="E938" s="31">
        <v>9994429900</v>
      </c>
      <c r="F938" s="32">
        <v>119</v>
      </c>
      <c r="G938" s="110">
        <v>213</v>
      </c>
      <c r="H938" s="886">
        <v>5453.3190000000004</v>
      </c>
      <c r="I938" s="558">
        <f>5668.048-765.438</f>
        <v>4902.6099999999997</v>
      </c>
      <c r="J938" s="735">
        <f>5668.048-1739.631</f>
        <v>3928.4169999999995</v>
      </c>
    </row>
    <row r="939" spans="1:10" ht="15.75" thickBot="1" x14ac:dyDescent="0.3">
      <c r="A939" s="438" t="s">
        <v>79</v>
      </c>
      <c r="B939" s="171" t="s">
        <v>26</v>
      </c>
      <c r="C939" s="143">
        <v>8</v>
      </c>
      <c r="D939" s="143">
        <v>1</v>
      </c>
      <c r="E939" s="161">
        <v>9994429900</v>
      </c>
      <c r="F939" s="145">
        <v>244</v>
      </c>
      <c r="G939" s="172">
        <v>226</v>
      </c>
      <c r="H939" s="1264">
        <v>50</v>
      </c>
      <c r="I939" s="602"/>
      <c r="J939" s="1060"/>
    </row>
    <row r="940" spans="1:10" ht="14.25" x14ac:dyDescent="0.2">
      <c r="A940" s="437" t="s">
        <v>206</v>
      </c>
      <c r="B940" s="189" t="s">
        <v>26</v>
      </c>
      <c r="C940" s="200">
        <v>8</v>
      </c>
      <c r="D940" s="200">
        <v>4</v>
      </c>
      <c r="E940" s="201">
        <v>9994499900</v>
      </c>
      <c r="F940" s="202">
        <v>0</v>
      </c>
      <c r="G940" s="202"/>
      <c r="H940" s="1337">
        <f>H942+H943</f>
        <v>910.86999999999989</v>
      </c>
      <c r="I940" s="643">
        <f t="shared" ref="I940:J940" si="157">I942+I943</f>
        <v>805.89800000000002</v>
      </c>
      <c r="J940" s="1137">
        <f t="shared" si="157"/>
        <v>805.89800000000002</v>
      </c>
    </row>
    <row r="941" spans="1:10" ht="15" x14ac:dyDescent="0.25">
      <c r="A941" s="355" t="s">
        <v>29</v>
      </c>
      <c r="B941" s="117" t="s">
        <v>26</v>
      </c>
      <c r="C941" s="204">
        <v>8</v>
      </c>
      <c r="D941" s="204">
        <v>4</v>
      </c>
      <c r="E941" s="205">
        <v>9994499900</v>
      </c>
      <c r="F941" s="206">
        <v>0</v>
      </c>
      <c r="G941" s="206">
        <v>210</v>
      </c>
      <c r="H941" s="1304">
        <f>H942+H943</f>
        <v>910.86999999999989</v>
      </c>
      <c r="I941" s="644">
        <f t="shared" ref="I941:J941" si="158">I942+I943</f>
        <v>805.89800000000002</v>
      </c>
      <c r="J941" s="1138">
        <f t="shared" si="158"/>
        <v>805.89800000000002</v>
      </c>
    </row>
    <row r="942" spans="1:10" ht="15" x14ac:dyDescent="0.25">
      <c r="A942" s="109" t="s">
        <v>30</v>
      </c>
      <c r="B942" s="54" t="s">
        <v>26</v>
      </c>
      <c r="C942" s="207">
        <v>8</v>
      </c>
      <c r="D942" s="207">
        <v>4</v>
      </c>
      <c r="E942" s="208">
        <v>9994499900</v>
      </c>
      <c r="F942" s="209">
        <v>111</v>
      </c>
      <c r="G942" s="110">
        <v>211</v>
      </c>
      <c r="H942" s="1338">
        <v>699.59299999999996</v>
      </c>
      <c r="I942" s="569">
        <v>618.96900000000005</v>
      </c>
      <c r="J942" s="1139">
        <v>618.96900000000005</v>
      </c>
    </row>
    <row r="943" spans="1:10" ht="15.75" thickBot="1" x14ac:dyDescent="0.3">
      <c r="A943" s="439" t="s">
        <v>39</v>
      </c>
      <c r="B943" s="440" t="s">
        <v>26</v>
      </c>
      <c r="C943" s="441">
        <v>8</v>
      </c>
      <c r="D943" s="441">
        <v>4</v>
      </c>
      <c r="E943" s="372">
        <v>9994499900</v>
      </c>
      <c r="F943" s="442">
        <v>119</v>
      </c>
      <c r="G943" s="443">
        <v>213</v>
      </c>
      <c r="H943" s="1339">
        <v>211.27699999999999</v>
      </c>
      <c r="I943" s="645">
        <v>186.929</v>
      </c>
      <c r="J943" s="1140">
        <v>186.929</v>
      </c>
    </row>
    <row r="944" spans="1:10" ht="28.5" x14ac:dyDescent="0.2">
      <c r="A944" s="494" t="s">
        <v>259</v>
      </c>
      <c r="B944" s="495" t="s">
        <v>26</v>
      </c>
      <c r="C944" s="496">
        <v>8</v>
      </c>
      <c r="D944" s="496">
        <v>1</v>
      </c>
      <c r="E944" s="497" t="s">
        <v>28</v>
      </c>
      <c r="F944" s="498">
        <v>0</v>
      </c>
      <c r="G944" s="498">
        <v>0</v>
      </c>
      <c r="H944" s="1340">
        <f>SUM(H945:H947)</f>
        <v>0</v>
      </c>
      <c r="I944" s="695">
        <f t="shared" ref="I944:J944" si="159">SUM(I945:I947)</f>
        <v>0</v>
      </c>
      <c r="J944" s="1141">
        <f t="shared" si="159"/>
        <v>0</v>
      </c>
    </row>
    <row r="945" spans="1:10" s="899" customFormat="1" ht="30.75" thickBot="1" x14ac:dyDescent="0.3">
      <c r="A945" s="575" t="s">
        <v>524</v>
      </c>
      <c r="B945" s="576" t="s">
        <v>26</v>
      </c>
      <c r="C945" s="499">
        <v>8</v>
      </c>
      <c r="D945" s="499">
        <v>1</v>
      </c>
      <c r="E945" s="500" t="s">
        <v>360</v>
      </c>
      <c r="F945" s="501">
        <v>244</v>
      </c>
      <c r="G945" s="501">
        <v>310</v>
      </c>
      <c r="H945" s="696"/>
      <c r="I945" s="696"/>
      <c r="J945" s="1142"/>
    </row>
    <row r="946" spans="1:10" ht="60" x14ac:dyDescent="0.25">
      <c r="A946" s="574" t="s">
        <v>305</v>
      </c>
      <c r="B946" s="492" t="s">
        <v>26</v>
      </c>
      <c r="C946" s="487">
        <v>8</v>
      </c>
      <c r="D946" s="487">
        <v>1</v>
      </c>
      <c r="E946" s="493" t="s">
        <v>302</v>
      </c>
      <c r="F946" s="489">
        <v>244</v>
      </c>
      <c r="G946" s="489">
        <v>310</v>
      </c>
      <c r="H946" s="927"/>
      <c r="I946" s="697"/>
      <c r="J946" s="1143"/>
    </row>
    <row r="947" spans="1:10" ht="18.75" customHeight="1" thickBot="1" x14ac:dyDescent="0.3">
      <c r="A947" s="577" t="s">
        <v>306</v>
      </c>
      <c r="B947" s="578" t="s">
        <v>26</v>
      </c>
      <c r="C947" s="579">
        <v>8</v>
      </c>
      <c r="D947" s="579">
        <v>1</v>
      </c>
      <c r="E947" s="580" t="s">
        <v>303</v>
      </c>
      <c r="F947" s="581">
        <v>350</v>
      </c>
      <c r="G947" s="581">
        <v>296</v>
      </c>
      <c r="H947" s="646"/>
      <c r="I947" s="646"/>
      <c r="J947" s="1119"/>
    </row>
    <row r="948" spans="1:10" ht="16.5" thickBot="1" x14ac:dyDescent="0.3">
      <c r="A948" s="896" t="s">
        <v>425</v>
      </c>
      <c r="B948" s="1476" t="s">
        <v>430</v>
      </c>
      <c r="C948" s="1476"/>
      <c r="D948" s="1476"/>
      <c r="E948" s="1476"/>
      <c r="F948" s="1476"/>
      <c r="G948" s="1476"/>
      <c r="H948" s="897"/>
      <c r="I948" s="897">
        <v>7713.2380000000003</v>
      </c>
      <c r="J948" s="898">
        <v>15364.725</v>
      </c>
    </row>
    <row r="949" spans="1:10" ht="21.75" customHeight="1" x14ac:dyDescent="0.25">
      <c r="A949" s="900"/>
      <c r="B949" s="891"/>
      <c r="C949" s="892"/>
      <c r="D949" s="892"/>
      <c r="E949" s="893"/>
      <c r="F949" s="894"/>
      <c r="G949" s="894"/>
      <c r="H949" s="895"/>
      <c r="I949" s="895"/>
      <c r="J949" s="1144"/>
    </row>
    <row r="950" spans="1:10" ht="18.75" x14ac:dyDescent="0.3">
      <c r="A950" s="1395" t="s">
        <v>80</v>
      </c>
      <c r="B950" s="1396"/>
      <c r="C950" s="1396"/>
      <c r="D950" s="1396"/>
      <c r="E950" s="1396"/>
      <c r="F950" s="1396"/>
      <c r="G950" s="1396"/>
      <c r="H950" s="1396"/>
      <c r="I950" s="1396"/>
      <c r="J950" s="1397"/>
    </row>
    <row r="951" spans="1:10" ht="19.5" thickBot="1" x14ac:dyDescent="0.35">
      <c r="A951" s="1026"/>
      <c r="B951" s="1025"/>
      <c r="C951" s="1025"/>
      <c r="D951" s="1025"/>
      <c r="E951" s="1025"/>
      <c r="F951" s="1025"/>
      <c r="G951" s="1025"/>
      <c r="H951" s="647"/>
      <c r="I951" s="647"/>
      <c r="J951" s="1145"/>
    </row>
    <row r="952" spans="1:10" ht="15" thickBot="1" x14ac:dyDescent="0.25">
      <c r="A952" s="165" t="s">
        <v>1</v>
      </c>
      <c r="B952" s="166" t="s">
        <v>2</v>
      </c>
      <c r="C952" s="166" t="s">
        <v>3</v>
      </c>
      <c r="D952" s="166" t="s">
        <v>4</v>
      </c>
      <c r="E952" s="166" t="s">
        <v>5</v>
      </c>
      <c r="F952" s="166" t="s">
        <v>6</v>
      </c>
      <c r="G952" s="166" t="s">
        <v>7</v>
      </c>
      <c r="H952" s="584" t="s">
        <v>423</v>
      </c>
      <c r="I952" s="584" t="s">
        <v>424</v>
      </c>
      <c r="J952" s="1027" t="s">
        <v>429</v>
      </c>
    </row>
    <row r="953" spans="1:10" ht="0.75" hidden="1" customHeight="1" x14ac:dyDescent="0.25">
      <c r="A953" s="444">
        <v>1</v>
      </c>
      <c r="B953" s="445">
        <v>2</v>
      </c>
      <c r="C953" s="445">
        <v>3</v>
      </c>
      <c r="D953" s="445">
        <v>4</v>
      </c>
      <c r="E953" s="445">
        <v>5</v>
      </c>
      <c r="F953" s="445">
        <v>6</v>
      </c>
      <c r="G953" s="445">
        <v>7</v>
      </c>
      <c r="H953" s="446">
        <v>8</v>
      </c>
      <c r="I953" s="446">
        <v>9</v>
      </c>
      <c r="J953" s="1045">
        <v>10</v>
      </c>
    </row>
    <row r="954" spans="1:10" ht="18.75" x14ac:dyDescent="0.3">
      <c r="A954" s="9" t="s">
        <v>20</v>
      </c>
      <c r="B954" s="1414"/>
      <c r="C954" s="1414"/>
      <c r="D954" s="1414"/>
      <c r="E954" s="1414"/>
      <c r="F954" s="1414"/>
      <c r="G954" s="1414"/>
      <c r="H954" s="1251">
        <f>SUM(H955:H973)</f>
        <v>179377.63449999999</v>
      </c>
      <c r="I954" s="556">
        <f t="shared" ref="I954:J954" si="160">SUM(I955:I973)</f>
        <v>40542.220500000003</v>
      </c>
      <c r="J954" s="1046">
        <f t="shared" si="160"/>
        <v>42184.851500000004</v>
      </c>
    </row>
    <row r="955" spans="1:10" ht="14.25" customHeight="1" x14ac:dyDescent="0.25">
      <c r="A955" s="448" t="s">
        <v>287</v>
      </c>
      <c r="B955" s="1415" t="s">
        <v>289</v>
      </c>
      <c r="C955" s="1415"/>
      <c r="D955" s="1415"/>
      <c r="E955" s="1415"/>
      <c r="F955" s="1415"/>
      <c r="G955" s="1415"/>
      <c r="H955" s="1279">
        <v>12148.163</v>
      </c>
      <c r="I955" s="555">
        <v>14407.102000000001</v>
      </c>
      <c r="J955" s="1076">
        <v>16187.763999999999</v>
      </c>
    </row>
    <row r="956" spans="1:10" ht="60" hidden="1" x14ac:dyDescent="0.25">
      <c r="A956" s="448" t="s">
        <v>288</v>
      </c>
      <c r="B956" s="1415" t="s">
        <v>295</v>
      </c>
      <c r="C956" s="1415"/>
      <c r="D956" s="1415"/>
      <c r="E956" s="1415"/>
      <c r="F956" s="1415"/>
      <c r="G956" s="1415"/>
      <c r="H956" s="1279"/>
      <c r="I956" s="555"/>
      <c r="J956" s="1076"/>
    </row>
    <row r="957" spans="1:10" ht="30" hidden="1" x14ac:dyDescent="0.25">
      <c r="A957" s="448" t="s">
        <v>525</v>
      </c>
      <c r="B957" s="1415" t="s">
        <v>235</v>
      </c>
      <c r="C957" s="1415"/>
      <c r="D957" s="1415"/>
      <c r="E957" s="1415"/>
      <c r="F957" s="1415"/>
      <c r="G957" s="1415"/>
      <c r="H957" s="1279">
        <v>22214.620699999999</v>
      </c>
      <c r="I957" s="555">
        <v>22214.620699999999</v>
      </c>
      <c r="J957" s="1076">
        <v>22214.620699999999</v>
      </c>
    </row>
    <row r="958" spans="1:10" ht="60" hidden="1" x14ac:dyDescent="0.25">
      <c r="A958" s="448" t="s">
        <v>300</v>
      </c>
      <c r="B958" s="1415" t="s">
        <v>286</v>
      </c>
      <c r="C958" s="1415"/>
      <c r="D958" s="1415"/>
      <c r="E958" s="1415"/>
      <c r="F958" s="1415"/>
      <c r="G958" s="1415"/>
      <c r="H958" s="1279"/>
      <c r="I958" s="555"/>
      <c r="J958" s="1076"/>
    </row>
    <row r="959" spans="1:10" ht="45" hidden="1" x14ac:dyDescent="0.25">
      <c r="A959" s="448" t="s">
        <v>526</v>
      </c>
      <c r="B959" s="1415" t="s">
        <v>207</v>
      </c>
      <c r="C959" s="1415"/>
      <c r="D959" s="1415"/>
      <c r="E959" s="1415"/>
      <c r="F959" s="1415"/>
      <c r="G959" s="1415"/>
      <c r="H959" s="1279"/>
      <c r="I959" s="555"/>
      <c r="J959" s="1076"/>
    </row>
    <row r="960" spans="1:10" ht="30" hidden="1" x14ac:dyDescent="0.25">
      <c r="A960" s="448" t="s">
        <v>527</v>
      </c>
      <c r="B960" s="1415" t="s">
        <v>207</v>
      </c>
      <c r="C960" s="1415"/>
      <c r="D960" s="1415"/>
      <c r="E960" s="1415"/>
      <c r="F960" s="1415"/>
      <c r="G960" s="1415"/>
      <c r="H960" s="1279"/>
      <c r="I960" s="555"/>
      <c r="J960" s="1076"/>
    </row>
    <row r="961" spans="1:10" ht="30" hidden="1" x14ac:dyDescent="0.25">
      <c r="A961" s="448" t="s">
        <v>528</v>
      </c>
      <c r="B961" s="1415" t="s">
        <v>207</v>
      </c>
      <c r="C961" s="1415"/>
      <c r="D961" s="1415"/>
      <c r="E961" s="1415"/>
      <c r="F961" s="1415"/>
      <c r="G961" s="1415"/>
      <c r="H961" s="1279"/>
      <c r="I961" s="555"/>
      <c r="J961" s="1076"/>
    </row>
    <row r="962" spans="1:10" ht="42.75" customHeight="1" x14ac:dyDescent="0.25">
      <c r="A962" s="448" t="s">
        <v>529</v>
      </c>
      <c r="B962" s="1415" t="s">
        <v>290</v>
      </c>
      <c r="C962" s="1415"/>
      <c r="D962" s="1415"/>
      <c r="E962" s="1415"/>
      <c r="F962" s="1415"/>
      <c r="G962" s="1415"/>
      <c r="H962" s="1279">
        <v>3156.0329999999999</v>
      </c>
      <c r="I962" s="555">
        <v>2919.1320000000001</v>
      </c>
      <c r="J962" s="1076">
        <v>2781.1010000000001</v>
      </c>
    </row>
    <row r="963" spans="1:10" ht="15.75" customHeight="1" x14ac:dyDescent="0.25">
      <c r="A963" s="448" t="s">
        <v>436</v>
      </c>
      <c r="B963" s="1415" t="s">
        <v>379</v>
      </c>
      <c r="C963" s="1415"/>
      <c r="D963" s="1415"/>
      <c r="E963" s="1415"/>
      <c r="F963" s="1415"/>
      <c r="G963" s="1415"/>
      <c r="H963" s="1279">
        <v>140764.83199999999</v>
      </c>
      <c r="I963" s="555"/>
      <c r="J963" s="1076"/>
    </row>
    <row r="964" spans="1:10" ht="1.5" hidden="1" customHeight="1" x14ac:dyDescent="0.25">
      <c r="A964" s="448" t="s">
        <v>530</v>
      </c>
      <c r="B964" s="1415" t="s">
        <v>379</v>
      </c>
      <c r="C964" s="1415"/>
      <c r="D964" s="1415"/>
      <c r="E964" s="1415"/>
      <c r="F964" s="1415"/>
      <c r="G964" s="1415"/>
      <c r="H964" s="1279"/>
      <c r="I964" s="555"/>
      <c r="J964" s="1076"/>
    </row>
    <row r="965" spans="1:10" ht="27" hidden="1" customHeight="1" x14ac:dyDescent="0.25">
      <c r="A965" s="448" t="s">
        <v>531</v>
      </c>
      <c r="B965" s="1415" t="s">
        <v>379</v>
      </c>
      <c r="C965" s="1415"/>
      <c r="D965" s="1415"/>
      <c r="E965" s="1415"/>
      <c r="F965" s="1415"/>
      <c r="G965" s="1415"/>
      <c r="H965" s="1279"/>
      <c r="I965" s="555"/>
      <c r="J965" s="1076"/>
    </row>
    <row r="966" spans="1:10" ht="27" customHeight="1" x14ac:dyDescent="0.25">
      <c r="A966" s="450" t="s">
        <v>292</v>
      </c>
      <c r="B966" s="1496" t="s">
        <v>151</v>
      </c>
      <c r="C966" s="1496"/>
      <c r="D966" s="1496"/>
      <c r="E966" s="1496"/>
      <c r="F966" s="1496"/>
      <c r="G966" s="1496"/>
      <c r="H966" s="1341">
        <v>458.41500000000002</v>
      </c>
      <c r="I966" s="568">
        <v>458.41500000000002</v>
      </c>
      <c r="J966" s="1146">
        <v>458.41500000000002</v>
      </c>
    </row>
    <row r="967" spans="1:10" ht="27" customHeight="1" x14ac:dyDescent="0.25">
      <c r="A967" s="912" t="s">
        <v>427</v>
      </c>
      <c r="B967" s="1482" t="s">
        <v>151</v>
      </c>
      <c r="C967" s="1483"/>
      <c r="D967" s="1483"/>
      <c r="E967" s="1483"/>
      <c r="F967" s="1483"/>
      <c r="G967" s="1484"/>
      <c r="H967" s="1341">
        <v>132.30000000000001</v>
      </c>
      <c r="I967" s="568">
        <v>132.30000000000001</v>
      </c>
      <c r="J967" s="1146">
        <v>132.30000000000001</v>
      </c>
    </row>
    <row r="968" spans="1:10" ht="30" x14ac:dyDescent="0.25">
      <c r="A968" s="912" t="s">
        <v>437</v>
      </c>
      <c r="B968" s="1482" t="s">
        <v>151</v>
      </c>
      <c r="C968" s="1483"/>
      <c r="D968" s="1483"/>
      <c r="E968" s="1483"/>
      <c r="F968" s="1483"/>
      <c r="G968" s="1484"/>
      <c r="H968" s="1341">
        <v>410.6508</v>
      </c>
      <c r="I968" s="568">
        <v>410.6508</v>
      </c>
      <c r="J968" s="1146">
        <v>410.6508</v>
      </c>
    </row>
    <row r="969" spans="1:10" ht="30" customHeight="1" thickBot="1" x14ac:dyDescent="0.3">
      <c r="A969" s="912" t="s">
        <v>438</v>
      </c>
      <c r="B969" s="1482" t="s">
        <v>151</v>
      </c>
      <c r="C969" s="1483"/>
      <c r="D969" s="1483"/>
      <c r="E969" s="1483"/>
      <c r="F969" s="1483"/>
      <c r="G969" s="1484"/>
      <c r="H969" s="1341">
        <v>92.62</v>
      </c>
      <c r="I969" s="568">
        <v>0</v>
      </c>
      <c r="J969" s="1146">
        <v>0</v>
      </c>
    </row>
    <row r="970" spans="1:10" ht="1.5" hidden="1" customHeight="1" thickBot="1" x14ac:dyDescent="0.3">
      <c r="A970" s="913" t="s">
        <v>532</v>
      </c>
      <c r="B970" s="1482" t="s">
        <v>207</v>
      </c>
      <c r="C970" s="1483"/>
      <c r="D970" s="1483"/>
      <c r="E970" s="1483"/>
      <c r="F970" s="1483"/>
      <c r="G970" s="1484"/>
      <c r="H970" s="568"/>
      <c r="I970" s="568"/>
      <c r="J970" s="1146"/>
    </row>
    <row r="971" spans="1:10" ht="16.5" hidden="1" customHeight="1" thickBot="1" x14ac:dyDescent="0.3">
      <c r="A971" s="449" t="s">
        <v>382</v>
      </c>
      <c r="B971" s="1415" t="s">
        <v>151</v>
      </c>
      <c r="C971" s="1415"/>
      <c r="D971" s="1415"/>
      <c r="E971" s="1415"/>
      <c r="F971" s="1415"/>
      <c r="G971" s="1415"/>
      <c r="H971" s="555"/>
      <c r="I971" s="555"/>
      <c r="J971" s="1076"/>
    </row>
    <row r="972" spans="1:10" ht="30.75" hidden="1" thickBot="1" x14ac:dyDescent="0.3">
      <c r="A972" s="449" t="s">
        <v>380</v>
      </c>
      <c r="B972" s="1415" t="s">
        <v>151</v>
      </c>
      <c r="C972" s="1415"/>
      <c r="D972" s="1415"/>
      <c r="E972" s="1415"/>
      <c r="F972" s="1415"/>
      <c r="G972" s="1415"/>
      <c r="H972" s="555"/>
      <c r="I972" s="555"/>
      <c r="J972" s="1076"/>
    </row>
    <row r="973" spans="1:10" ht="45.75" hidden="1" thickBot="1" x14ac:dyDescent="0.3">
      <c r="A973" s="449" t="s">
        <v>381</v>
      </c>
      <c r="B973" s="1415" t="s">
        <v>151</v>
      </c>
      <c r="C973" s="1415"/>
      <c r="D973" s="1415"/>
      <c r="E973" s="1415"/>
      <c r="F973" s="1415"/>
      <c r="G973" s="1415"/>
      <c r="H973" s="555"/>
      <c r="I973" s="555"/>
      <c r="J973" s="1076"/>
    </row>
    <row r="974" spans="1:10" ht="15.75" thickBot="1" x14ac:dyDescent="0.3">
      <c r="A974" s="1392"/>
      <c r="B974" s="1393"/>
      <c r="C974" s="1393"/>
      <c r="D974" s="1393"/>
      <c r="E974" s="1393"/>
      <c r="F974" s="1393"/>
      <c r="G974" s="1393"/>
      <c r="H974" s="1393"/>
      <c r="I974" s="1393"/>
      <c r="J974" s="1394"/>
    </row>
    <row r="975" spans="1:10" ht="15" customHeight="1" x14ac:dyDescent="0.3">
      <c r="A975" s="447" t="s">
        <v>81</v>
      </c>
      <c r="B975" s="1413"/>
      <c r="C975" s="1413"/>
      <c r="D975" s="1413"/>
      <c r="E975" s="1413"/>
      <c r="F975" s="1413"/>
      <c r="G975" s="1413"/>
      <c r="H975" s="1342">
        <f>H976+H1026+H1007+H1043+H1019+H1016</f>
        <v>179377.63449999999</v>
      </c>
      <c r="I975" s="698">
        <f>I976+I1026+I1007+I1043+I1019+I1016</f>
        <v>40542.220500000003</v>
      </c>
      <c r="J975" s="1147">
        <f>J976+J1026+J1007+J1043+J1019+J1016</f>
        <v>42184.851500000004</v>
      </c>
    </row>
    <row r="976" spans="1:10" ht="15.75" x14ac:dyDescent="0.25">
      <c r="A976" s="1490" t="s">
        <v>523</v>
      </c>
      <c r="B976" s="1491"/>
      <c r="C976" s="1491"/>
      <c r="D976" s="1491"/>
      <c r="E976" s="1491"/>
      <c r="F976" s="1491"/>
      <c r="G976" s="1492"/>
      <c r="H976" s="1343">
        <f>H977+H979+H981+H983+H985+H987+H989+H991+H993+H995+H997+H999+H1001+H1003+H1005</f>
        <v>22214.620699999999</v>
      </c>
      <c r="I976" s="557">
        <f t="shared" ref="I976:J976" si="161">I977+I979+I981+I983+I985+I987+I989+I991+I993+I995+I997+I999+I1001+I1003+I1005</f>
        <v>22214.620699999999</v>
      </c>
      <c r="J976" s="1148">
        <f t="shared" si="161"/>
        <v>22214.620699999999</v>
      </c>
    </row>
    <row r="977" spans="1:10" ht="16.5" customHeight="1" x14ac:dyDescent="0.2">
      <c r="A977" s="151" t="s">
        <v>82</v>
      </c>
      <c r="B977" s="152" t="s">
        <v>26</v>
      </c>
      <c r="C977" s="153">
        <v>7</v>
      </c>
      <c r="D977" s="153">
        <v>2</v>
      </c>
      <c r="E977" s="154">
        <v>0</v>
      </c>
      <c r="F977" s="155">
        <v>0</v>
      </c>
      <c r="G977" s="155"/>
      <c r="H977" s="259">
        <f>H978</f>
        <v>1859.818</v>
      </c>
      <c r="I977" s="648">
        <f t="shared" ref="I977:J977" si="162">I978</f>
        <v>1859.818</v>
      </c>
      <c r="J977" s="1149">
        <f t="shared" si="162"/>
        <v>1859.818</v>
      </c>
    </row>
    <row r="978" spans="1:10" ht="15" x14ac:dyDescent="0.25">
      <c r="A978" s="230" t="s">
        <v>533</v>
      </c>
      <c r="B978" s="113" t="s">
        <v>26</v>
      </c>
      <c r="C978" s="30">
        <v>7</v>
      </c>
      <c r="D978" s="30">
        <v>2</v>
      </c>
      <c r="E978" s="208" t="s">
        <v>358</v>
      </c>
      <c r="F978" s="32">
        <v>244</v>
      </c>
      <c r="G978" s="1023">
        <v>342</v>
      </c>
      <c r="H978" s="886">
        <v>1859.818</v>
      </c>
      <c r="I978" s="558">
        <v>1859.818</v>
      </c>
      <c r="J978" s="735">
        <v>1859.818</v>
      </c>
    </row>
    <row r="979" spans="1:10" ht="15" customHeight="1" x14ac:dyDescent="0.2">
      <c r="A979" s="44" t="s">
        <v>83</v>
      </c>
      <c r="B979" s="45" t="s">
        <v>26</v>
      </c>
      <c r="C979" s="40">
        <v>7</v>
      </c>
      <c r="D979" s="40">
        <v>2</v>
      </c>
      <c r="E979" s="154">
        <v>0</v>
      </c>
      <c r="F979" s="42">
        <v>0</v>
      </c>
      <c r="G979" s="42"/>
      <c r="H979" s="975">
        <f>H980</f>
        <v>2162.8229999999999</v>
      </c>
      <c r="I979" s="550">
        <f t="shared" ref="I979:J979" si="163">I980</f>
        <v>2162.8229999999999</v>
      </c>
      <c r="J979" s="732">
        <f t="shared" si="163"/>
        <v>2162.8229999999999</v>
      </c>
    </row>
    <row r="980" spans="1:10" ht="15" x14ac:dyDescent="0.25">
      <c r="A980" s="230" t="s">
        <v>533</v>
      </c>
      <c r="B980" s="113" t="s">
        <v>26</v>
      </c>
      <c r="C980" s="30">
        <v>7</v>
      </c>
      <c r="D980" s="30">
        <v>2</v>
      </c>
      <c r="E980" s="208" t="s">
        <v>358</v>
      </c>
      <c r="F980" s="32">
        <v>244</v>
      </c>
      <c r="G980" s="1023">
        <v>342</v>
      </c>
      <c r="H980" s="886">
        <v>2162.8229999999999</v>
      </c>
      <c r="I980" s="558">
        <v>2162.8229999999999</v>
      </c>
      <c r="J980" s="735">
        <v>2162.8229999999999</v>
      </c>
    </row>
    <row r="981" spans="1:10" ht="15.75" customHeight="1" x14ac:dyDescent="0.2">
      <c r="A981" s="44" t="s">
        <v>84</v>
      </c>
      <c r="B981" s="45" t="s">
        <v>26</v>
      </c>
      <c r="C981" s="40">
        <v>7</v>
      </c>
      <c r="D981" s="40">
        <v>2</v>
      </c>
      <c r="E981" s="154">
        <v>0</v>
      </c>
      <c r="F981" s="42">
        <v>0</v>
      </c>
      <c r="G981" s="42"/>
      <c r="H981" s="975">
        <f>H982</f>
        <v>2603.6260000000002</v>
      </c>
      <c r="I981" s="550">
        <f t="shared" ref="I981:J981" si="164">I982</f>
        <v>2603.6260000000002</v>
      </c>
      <c r="J981" s="732">
        <f t="shared" si="164"/>
        <v>2603.6260000000002</v>
      </c>
    </row>
    <row r="982" spans="1:10" ht="15" x14ac:dyDescent="0.25">
      <c r="A982" s="230" t="s">
        <v>533</v>
      </c>
      <c r="B982" s="113" t="s">
        <v>26</v>
      </c>
      <c r="C982" s="30">
        <v>7</v>
      </c>
      <c r="D982" s="30">
        <v>2</v>
      </c>
      <c r="E982" s="208" t="s">
        <v>358</v>
      </c>
      <c r="F982" s="32">
        <v>244</v>
      </c>
      <c r="G982" s="1023">
        <v>342</v>
      </c>
      <c r="H982" s="886">
        <v>2603.6260000000002</v>
      </c>
      <c r="I982" s="558">
        <v>2603.6260000000002</v>
      </c>
      <c r="J982" s="735">
        <v>2603.6260000000002</v>
      </c>
    </row>
    <row r="983" spans="1:10" ht="15" customHeight="1" x14ac:dyDescent="0.2">
      <c r="A983" s="44" t="s">
        <v>85</v>
      </c>
      <c r="B983" s="45" t="s">
        <v>26</v>
      </c>
      <c r="C983" s="40">
        <v>7</v>
      </c>
      <c r="D983" s="40">
        <v>2</v>
      </c>
      <c r="E983" s="123">
        <v>0</v>
      </c>
      <c r="F983" s="42">
        <v>0</v>
      </c>
      <c r="G983" s="42"/>
      <c r="H983" s="975">
        <f>H984</f>
        <v>1252.386</v>
      </c>
      <c r="I983" s="550">
        <f t="shared" ref="I983:J983" si="165">I984</f>
        <v>1252.386</v>
      </c>
      <c r="J983" s="732">
        <f t="shared" si="165"/>
        <v>1252.386</v>
      </c>
    </row>
    <row r="984" spans="1:10" ht="15" x14ac:dyDescent="0.25">
      <c r="A984" s="230" t="s">
        <v>533</v>
      </c>
      <c r="B984" s="113" t="s">
        <v>26</v>
      </c>
      <c r="C984" s="30">
        <v>7</v>
      </c>
      <c r="D984" s="30">
        <v>2</v>
      </c>
      <c r="E984" s="208" t="s">
        <v>358</v>
      </c>
      <c r="F984" s="32">
        <v>244</v>
      </c>
      <c r="G984" s="1023">
        <v>342</v>
      </c>
      <c r="H984" s="886">
        <v>1252.386</v>
      </c>
      <c r="I984" s="558">
        <v>1252.386</v>
      </c>
      <c r="J984" s="735">
        <v>1252.386</v>
      </c>
    </row>
    <row r="985" spans="1:10" ht="15" customHeight="1" x14ac:dyDescent="0.2">
      <c r="A985" s="44" t="s">
        <v>86</v>
      </c>
      <c r="B985" s="45" t="s">
        <v>26</v>
      </c>
      <c r="C985" s="40">
        <v>7</v>
      </c>
      <c r="D985" s="40">
        <v>2</v>
      </c>
      <c r="E985" s="123">
        <v>0</v>
      </c>
      <c r="F985" s="42">
        <v>0</v>
      </c>
      <c r="G985" s="42"/>
      <c r="H985" s="975">
        <f>H986</f>
        <v>637.91300000000001</v>
      </c>
      <c r="I985" s="550">
        <f t="shared" ref="I985:J985" si="166">I986</f>
        <v>637.91300000000001</v>
      </c>
      <c r="J985" s="732">
        <f t="shared" si="166"/>
        <v>637.91300000000001</v>
      </c>
    </row>
    <row r="986" spans="1:10" ht="15" x14ac:dyDescent="0.25">
      <c r="A986" s="230" t="s">
        <v>533</v>
      </c>
      <c r="B986" s="113" t="s">
        <v>26</v>
      </c>
      <c r="C986" s="30">
        <v>7</v>
      </c>
      <c r="D986" s="30">
        <v>2</v>
      </c>
      <c r="E986" s="208" t="s">
        <v>358</v>
      </c>
      <c r="F986" s="32">
        <v>244</v>
      </c>
      <c r="G986" s="1023">
        <v>342</v>
      </c>
      <c r="H986" s="886">
        <v>637.91300000000001</v>
      </c>
      <c r="I986" s="558">
        <v>637.91300000000001</v>
      </c>
      <c r="J986" s="735">
        <v>637.91300000000001</v>
      </c>
    </row>
    <row r="987" spans="1:10" ht="15" customHeight="1" x14ac:dyDescent="0.2">
      <c r="A987" s="44" t="s">
        <v>87</v>
      </c>
      <c r="B987" s="45" t="s">
        <v>26</v>
      </c>
      <c r="C987" s="40">
        <v>7</v>
      </c>
      <c r="D987" s="40">
        <v>2</v>
      </c>
      <c r="E987" s="123">
        <v>0</v>
      </c>
      <c r="F987" s="42">
        <v>0</v>
      </c>
      <c r="G987" s="42"/>
      <c r="H987" s="975">
        <f>H988</f>
        <v>2245.0520000000001</v>
      </c>
      <c r="I987" s="550">
        <f t="shared" ref="I987:J987" si="167">I988</f>
        <v>2245.0520000000001</v>
      </c>
      <c r="J987" s="732">
        <f t="shared" si="167"/>
        <v>2245.0520000000001</v>
      </c>
    </row>
    <row r="988" spans="1:10" ht="15" x14ac:dyDescent="0.25">
      <c r="A988" s="230" t="s">
        <v>533</v>
      </c>
      <c r="B988" s="113" t="s">
        <v>26</v>
      </c>
      <c r="C988" s="30">
        <v>7</v>
      </c>
      <c r="D988" s="30">
        <v>2</v>
      </c>
      <c r="E988" s="208" t="s">
        <v>358</v>
      </c>
      <c r="F988" s="32">
        <v>244</v>
      </c>
      <c r="G988" s="1023">
        <v>342</v>
      </c>
      <c r="H988" s="886">
        <v>2245.0520000000001</v>
      </c>
      <c r="I988" s="558">
        <v>2245.0520000000001</v>
      </c>
      <c r="J988" s="735">
        <v>2245.0520000000001</v>
      </c>
    </row>
    <row r="989" spans="1:10" ht="15.75" customHeight="1" x14ac:dyDescent="0.2">
      <c r="A989" s="44" t="s">
        <v>88</v>
      </c>
      <c r="B989" s="45" t="s">
        <v>26</v>
      </c>
      <c r="C989" s="40">
        <v>7</v>
      </c>
      <c r="D989" s="40">
        <v>2</v>
      </c>
      <c r="E989" s="123">
        <v>0</v>
      </c>
      <c r="F989" s="42">
        <v>0</v>
      </c>
      <c r="G989" s="42"/>
      <c r="H989" s="975">
        <f>H990</f>
        <v>2443.2109999999998</v>
      </c>
      <c r="I989" s="550">
        <f t="shared" ref="I989:J989" si="168">I990</f>
        <v>2443.2109999999998</v>
      </c>
      <c r="J989" s="732">
        <f t="shared" si="168"/>
        <v>2443.2109999999998</v>
      </c>
    </row>
    <row r="990" spans="1:10" ht="15" x14ac:dyDescent="0.25">
      <c r="A990" s="230" t="s">
        <v>533</v>
      </c>
      <c r="B990" s="113" t="s">
        <v>26</v>
      </c>
      <c r="C990" s="30">
        <v>7</v>
      </c>
      <c r="D990" s="30">
        <v>2</v>
      </c>
      <c r="E990" s="208" t="s">
        <v>358</v>
      </c>
      <c r="F990" s="32">
        <v>244</v>
      </c>
      <c r="G990" s="1023">
        <v>342</v>
      </c>
      <c r="H990" s="886">
        <v>2443.2109999999998</v>
      </c>
      <c r="I990" s="558">
        <v>2443.2109999999998</v>
      </c>
      <c r="J990" s="735">
        <v>2443.2109999999998</v>
      </c>
    </row>
    <row r="991" spans="1:10" ht="14.25" customHeight="1" x14ac:dyDescent="0.2">
      <c r="A991" s="44" t="s">
        <v>89</v>
      </c>
      <c r="B991" s="45" t="s">
        <v>26</v>
      </c>
      <c r="C991" s="40">
        <v>7</v>
      </c>
      <c r="D991" s="40">
        <v>2</v>
      </c>
      <c r="E991" s="123">
        <v>0</v>
      </c>
      <c r="F991" s="42">
        <v>0</v>
      </c>
      <c r="G991" s="42"/>
      <c r="H991" s="975">
        <f>H992</f>
        <v>246.089</v>
      </c>
      <c r="I991" s="550">
        <f t="shared" ref="I991:J991" si="169">I992</f>
        <v>246.089</v>
      </c>
      <c r="J991" s="732">
        <f t="shared" si="169"/>
        <v>246.089</v>
      </c>
    </row>
    <row r="992" spans="1:10" ht="15" x14ac:dyDescent="0.25">
      <c r="A992" s="230" t="s">
        <v>533</v>
      </c>
      <c r="B992" s="113" t="s">
        <v>26</v>
      </c>
      <c r="C992" s="30">
        <v>7</v>
      </c>
      <c r="D992" s="30">
        <v>2</v>
      </c>
      <c r="E992" s="208" t="s">
        <v>358</v>
      </c>
      <c r="F992" s="32">
        <v>244</v>
      </c>
      <c r="G992" s="1023">
        <v>342</v>
      </c>
      <c r="H992" s="886">
        <v>246.089</v>
      </c>
      <c r="I992" s="558">
        <v>246.089</v>
      </c>
      <c r="J992" s="735">
        <v>246.089</v>
      </c>
    </row>
    <row r="993" spans="1:10" ht="15.75" customHeight="1" x14ac:dyDescent="0.2">
      <c r="A993" s="44" t="s">
        <v>90</v>
      </c>
      <c r="B993" s="45" t="s">
        <v>26</v>
      </c>
      <c r="C993" s="40">
        <v>7</v>
      </c>
      <c r="D993" s="40">
        <v>2</v>
      </c>
      <c r="E993" s="123">
        <v>0</v>
      </c>
      <c r="F993" s="42">
        <v>0</v>
      </c>
      <c r="G993" s="42"/>
      <c r="H993" s="975">
        <f>H994</f>
        <v>1831.2850000000001</v>
      </c>
      <c r="I993" s="550">
        <f t="shared" ref="I993:J993" si="170">I994</f>
        <v>1831.2850000000001</v>
      </c>
      <c r="J993" s="732">
        <f t="shared" si="170"/>
        <v>1831.2850000000001</v>
      </c>
    </row>
    <row r="994" spans="1:10" ht="15" x14ac:dyDescent="0.25">
      <c r="A994" s="230" t="s">
        <v>533</v>
      </c>
      <c r="B994" s="113" t="s">
        <v>26</v>
      </c>
      <c r="C994" s="30">
        <v>7</v>
      </c>
      <c r="D994" s="30">
        <v>2</v>
      </c>
      <c r="E994" s="208" t="s">
        <v>358</v>
      </c>
      <c r="F994" s="32">
        <v>244</v>
      </c>
      <c r="G994" s="1023">
        <v>342</v>
      </c>
      <c r="H994" s="886">
        <v>1831.2850000000001</v>
      </c>
      <c r="I994" s="558">
        <v>1831.2850000000001</v>
      </c>
      <c r="J994" s="735">
        <v>1831.2850000000001</v>
      </c>
    </row>
    <row r="995" spans="1:10" ht="16.5" customHeight="1" x14ac:dyDescent="0.2">
      <c r="A995" s="44" t="s">
        <v>91</v>
      </c>
      <c r="B995" s="45" t="s">
        <v>26</v>
      </c>
      <c r="C995" s="40">
        <v>7</v>
      </c>
      <c r="D995" s="40">
        <v>2</v>
      </c>
      <c r="E995" s="123">
        <v>0</v>
      </c>
      <c r="F995" s="42">
        <v>0</v>
      </c>
      <c r="G995" s="42"/>
      <c r="H995" s="975">
        <f>H996</f>
        <v>646.226</v>
      </c>
      <c r="I995" s="550">
        <f t="shared" ref="I995:J995" si="171">I996</f>
        <v>646.226</v>
      </c>
      <c r="J995" s="732">
        <f t="shared" si="171"/>
        <v>646.226</v>
      </c>
    </row>
    <row r="996" spans="1:10" ht="15" x14ac:dyDescent="0.25">
      <c r="A996" s="230" t="s">
        <v>533</v>
      </c>
      <c r="B996" s="113" t="s">
        <v>26</v>
      </c>
      <c r="C996" s="30">
        <v>7</v>
      </c>
      <c r="D996" s="30">
        <v>2</v>
      </c>
      <c r="E996" s="208" t="s">
        <v>358</v>
      </c>
      <c r="F996" s="32">
        <v>244</v>
      </c>
      <c r="G996" s="1023">
        <v>342</v>
      </c>
      <c r="H996" s="886">
        <v>646.226</v>
      </c>
      <c r="I996" s="558">
        <v>646.226</v>
      </c>
      <c r="J996" s="735">
        <v>646.226</v>
      </c>
    </row>
    <row r="997" spans="1:10" ht="16.5" customHeight="1" x14ac:dyDescent="0.2">
      <c r="A997" s="44" t="s">
        <v>92</v>
      </c>
      <c r="B997" s="45" t="s">
        <v>26</v>
      </c>
      <c r="C997" s="40">
        <v>7</v>
      </c>
      <c r="D997" s="40">
        <v>2</v>
      </c>
      <c r="E997" s="123">
        <v>0</v>
      </c>
      <c r="F997" s="42">
        <v>0</v>
      </c>
      <c r="G997" s="42"/>
      <c r="H997" s="975">
        <f>H998</f>
        <v>1270.2840000000001</v>
      </c>
      <c r="I997" s="550">
        <f t="shared" ref="I997:J997" si="172">I998</f>
        <v>1270.2840000000001</v>
      </c>
      <c r="J997" s="732">
        <f t="shared" si="172"/>
        <v>1270.2840000000001</v>
      </c>
    </row>
    <row r="998" spans="1:10" ht="15" x14ac:dyDescent="0.25">
      <c r="A998" s="230" t="s">
        <v>533</v>
      </c>
      <c r="B998" s="113" t="s">
        <v>26</v>
      </c>
      <c r="C998" s="30">
        <v>7</v>
      </c>
      <c r="D998" s="30">
        <v>2</v>
      </c>
      <c r="E998" s="208" t="s">
        <v>358</v>
      </c>
      <c r="F998" s="32">
        <v>244</v>
      </c>
      <c r="G998" s="1023">
        <v>342</v>
      </c>
      <c r="H998" s="886">
        <v>1270.2840000000001</v>
      </c>
      <c r="I998" s="558">
        <v>1270.2840000000001</v>
      </c>
      <c r="J998" s="735">
        <v>1270.2840000000001</v>
      </c>
    </row>
    <row r="999" spans="1:10" ht="16.5" customHeight="1" x14ac:dyDescent="0.2">
      <c r="A999" s="44" t="s">
        <v>93</v>
      </c>
      <c r="B999" s="45" t="s">
        <v>26</v>
      </c>
      <c r="C999" s="40">
        <v>7</v>
      </c>
      <c r="D999" s="40">
        <v>2</v>
      </c>
      <c r="E999" s="123">
        <v>0</v>
      </c>
      <c r="F999" s="42">
        <v>0</v>
      </c>
      <c r="G999" s="42"/>
      <c r="H999" s="975">
        <f>H1000</f>
        <v>4468.7617</v>
      </c>
      <c r="I999" s="550">
        <f t="shared" ref="I999:J999" si="173">I1000</f>
        <v>4468.7617</v>
      </c>
      <c r="J999" s="732">
        <f t="shared" si="173"/>
        <v>4468.7617</v>
      </c>
    </row>
    <row r="1000" spans="1:10" ht="15" x14ac:dyDescent="0.25">
      <c r="A1000" s="230" t="s">
        <v>533</v>
      </c>
      <c r="B1000" s="113" t="s">
        <v>26</v>
      </c>
      <c r="C1000" s="30">
        <v>7</v>
      </c>
      <c r="D1000" s="30">
        <v>2</v>
      </c>
      <c r="E1000" s="208" t="s">
        <v>358</v>
      </c>
      <c r="F1000" s="32">
        <v>244</v>
      </c>
      <c r="G1000" s="1023">
        <v>342</v>
      </c>
      <c r="H1000" s="886">
        <f>4461.572+7.1897</f>
        <v>4468.7617</v>
      </c>
      <c r="I1000" s="904">
        <f t="shared" ref="I1000:J1000" si="174">4461.572+7.1897</f>
        <v>4468.7617</v>
      </c>
      <c r="J1000" s="1150">
        <f t="shared" si="174"/>
        <v>4468.7617</v>
      </c>
    </row>
    <row r="1001" spans="1:10" ht="16.5" customHeight="1" x14ac:dyDescent="0.2">
      <c r="A1001" s="44" t="s">
        <v>94</v>
      </c>
      <c r="B1001" s="45" t="s">
        <v>26</v>
      </c>
      <c r="C1001" s="40">
        <v>7</v>
      </c>
      <c r="D1001" s="40">
        <v>2</v>
      </c>
      <c r="E1001" s="123">
        <v>0</v>
      </c>
      <c r="F1001" s="42">
        <v>0</v>
      </c>
      <c r="G1001" s="42"/>
      <c r="H1001" s="975">
        <f>H1002</f>
        <v>200.70500000000001</v>
      </c>
      <c r="I1001" s="550">
        <f t="shared" ref="I1001:J1001" si="175">I1002</f>
        <v>200.70500000000001</v>
      </c>
      <c r="J1001" s="732">
        <f t="shared" si="175"/>
        <v>200.70500000000001</v>
      </c>
    </row>
    <row r="1002" spans="1:10" ht="15" x14ac:dyDescent="0.25">
      <c r="A1002" s="230" t="s">
        <v>533</v>
      </c>
      <c r="B1002" s="113" t="s">
        <v>26</v>
      </c>
      <c r="C1002" s="30">
        <v>7</v>
      </c>
      <c r="D1002" s="30">
        <v>2</v>
      </c>
      <c r="E1002" s="208" t="s">
        <v>358</v>
      </c>
      <c r="F1002" s="32">
        <v>244</v>
      </c>
      <c r="G1002" s="1023">
        <v>342</v>
      </c>
      <c r="H1002" s="886">
        <v>200.70500000000001</v>
      </c>
      <c r="I1002" s="558">
        <v>200.70500000000001</v>
      </c>
      <c r="J1002" s="735">
        <v>200.70500000000001</v>
      </c>
    </row>
    <row r="1003" spans="1:10" ht="15.75" customHeight="1" x14ac:dyDescent="0.2">
      <c r="A1003" s="44" t="s">
        <v>95</v>
      </c>
      <c r="B1003" s="45" t="s">
        <v>26</v>
      </c>
      <c r="C1003" s="40">
        <v>7</v>
      </c>
      <c r="D1003" s="40">
        <v>2</v>
      </c>
      <c r="E1003" s="123">
        <v>0</v>
      </c>
      <c r="F1003" s="42">
        <v>0</v>
      </c>
      <c r="G1003" s="42"/>
      <c r="H1003" s="975">
        <f>H1004</f>
        <v>258.44499999999999</v>
      </c>
      <c r="I1003" s="550">
        <f t="shared" ref="I1003:J1003" si="176">I1004</f>
        <v>258.44499999999999</v>
      </c>
      <c r="J1003" s="732">
        <f t="shared" si="176"/>
        <v>258.44499999999999</v>
      </c>
    </row>
    <row r="1004" spans="1:10" ht="15" x14ac:dyDescent="0.25">
      <c r="A1004" s="230" t="s">
        <v>533</v>
      </c>
      <c r="B1004" s="113" t="s">
        <v>26</v>
      </c>
      <c r="C1004" s="30">
        <v>7</v>
      </c>
      <c r="D1004" s="30">
        <v>2</v>
      </c>
      <c r="E1004" s="208" t="s">
        <v>358</v>
      </c>
      <c r="F1004" s="32">
        <v>244</v>
      </c>
      <c r="G1004" s="1023">
        <v>342</v>
      </c>
      <c r="H1004" s="886">
        <v>258.44499999999999</v>
      </c>
      <c r="I1004" s="558">
        <v>258.44499999999999</v>
      </c>
      <c r="J1004" s="735">
        <v>258.44499999999999</v>
      </c>
    </row>
    <row r="1005" spans="1:10" ht="14.25" x14ac:dyDescent="0.2">
      <c r="A1005" s="44" t="s">
        <v>96</v>
      </c>
      <c r="B1005" s="45" t="s">
        <v>26</v>
      </c>
      <c r="C1005" s="40">
        <v>7</v>
      </c>
      <c r="D1005" s="40">
        <v>2</v>
      </c>
      <c r="E1005" s="123">
        <v>0</v>
      </c>
      <c r="F1005" s="42">
        <v>0</v>
      </c>
      <c r="G1005" s="42"/>
      <c r="H1005" s="975">
        <f>H1006</f>
        <v>87.995999999999995</v>
      </c>
      <c r="I1005" s="550">
        <f t="shared" ref="I1005:J1005" si="177">I1006</f>
        <v>87.995999999999995</v>
      </c>
      <c r="J1005" s="732">
        <f t="shared" si="177"/>
        <v>87.995999999999995</v>
      </c>
    </row>
    <row r="1006" spans="1:10" ht="15.75" thickBot="1" x14ac:dyDescent="0.3">
      <c r="A1006" s="230" t="s">
        <v>533</v>
      </c>
      <c r="B1006" s="113" t="s">
        <v>26</v>
      </c>
      <c r="C1006" s="30">
        <v>7</v>
      </c>
      <c r="D1006" s="30">
        <v>2</v>
      </c>
      <c r="E1006" s="208" t="s">
        <v>358</v>
      </c>
      <c r="F1006" s="335">
        <v>244</v>
      </c>
      <c r="G1006" s="373">
        <v>342</v>
      </c>
      <c r="H1006" s="1344">
        <v>87.995999999999995</v>
      </c>
      <c r="I1006" s="649">
        <v>87.995999999999995</v>
      </c>
      <c r="J1006" s="1151">
        <v>87.995999999999995</v>
      </c>
    </row>
    <row r="1007" spans="1:10" ht="16.5" thickBot="1" x14ac:dyDescent="0.3">
      <c r="A1007" s="1479" t="s">
        <v>291</v>
      </c>
      <c r="B1007" s="1480"/>
      <c r="C1007" s="1480"/>
      <c r="D1007" s="1480"/>
      <c r="E1007" s="1480"/>
      <c r="F1007" s="1480"/>
      <c r="G1007" s="1481"/>
      <c r="H1007" s="1345">
        <f>H1008+H1010+H1012+H1014</f>
        <v>458.41499999999996</v>
      </c>
      <c r="I1007" s="873">
        <f t="shared" ref="I1007:J1007" si="178">I1008+I1010+I1012+I1014</f>
        <v>458.41499999999996</v>
      </c>
      <c r="J1007" s="1152">
        <f t="shared" si="178"/>
        <v>458.41499999999996</v>
      </c>
    </row>
    <row r="1008" spans="1:10" ht="14.25" x14ac:dyDescent="0.2">
      <c r="A1008" s="477" t="s">
        <v>443</v>
      </c>
      <c r="B1008" s="478" t="s">
        <v>26</v>
      </c>
      <c r="C1008" s="479">
        <v>7</v>
      </c>
      <c r="D1008" s="479">
        <v>2</v>
      </c>
      <c r="E1008" s="408" t="s">
        <v>28</v>
      </c>
      <c r="F1008" s="480">
        <v>0</v>
      </c>
      <c r="G1008" s="480"/>
      <c r="H1008" s="1346">
        <f>H1009</f>
        <v>332.16300000000001</v>
      </c>
      <c r="I1008" s="699">
        <f t="shared" ref="I1008:J1008" si="179">I1009</f>
        <v>332.16300000000001</v>
      </c>
      <c r="J1008" s="1153">
        <f t="shared" si="179"/>
        <v>332.16300000000001</v>
      </c>
    </row>
    <row r="1009" spans="1:10" ht="15" x14ac:dyDescent="0.25">
      <c r="A1009" s="481" t="s">
        <v>262</v>
      </c>
      <c r="B1009" s="476" t="s">
        <v>26</v>
      </c>
      <c r="C1009" s="207">
        <v>7</v>
      </c>
      <c r="D1009" s="207">
        <v>2</v>
      </c>
      <c r="E1009" s="704" t="s">
        <v>359</v>
      </c>
      <c r="F1009" s="209">
        <v>321</v>
      </c>
      <c r="G1009" s="209">
        <v>263</v>
      </c>
      <c r="H1009" s="1338">
        <v>332.16300000000001</v>
      </c>
      <c r="I1009" s="569">
        <v>332.16300000000001</v>
      </c>
      <c r="J1009" s="1139">
        <v>332.16300000000001</v>
      </c>
    </row>
    <row r="1010" spans="1:10" ht="14.25" x14ac:dyDescent="0.2">
      <c r="A1010" s="44" t="s">
        <v>444</v>
      </c>
      <c r="B1010" s="458" t="s">
        <v>26</v>
      </c>
      <c r="C1010" s="434">
        <v>7</v>
      </c>
      <c r="D1010" s="434">
        <v>2</v>
      </c>
      <c r="E1010" s="82" t="s">
        <v>28</v>
      </c>
      <c r="F1010" s="436">
        <v>0</v>
      </c>
      <c r="G1010" s="436"/>
      <c r="H1010" s="1347">
        <f>H1011</f>
        <v>51.101999999999997</v>
      </c>
      <c r="I1010" s="700">
        <f t="shared" ref="I1010:J1010" si="180">I1011</f>
        <v>51.101999999999997</v>
      </c>
      <c r="J1010" s="1154">
        <f t="shared" si="180"/>
        <v>51.101999999999997</v>
      </c>
    </row>
    <row r="1011" spans="1:10" ht="15" x14ac:dyDescent="0.25">
      <c r="A1011" s="481" t="s">
        <v>262</v>
      </c>
      <c r="B1011" s="476" t="s">
        <v>26</v>
      </c>
      <c r="C1011" s="207">
        <v>7</v>
      </c>
      <c r="D1011" s="207">
        <v>2</v>
      </c>
      <c r="E1011" s="704" t="s">
        <v>359</v>
      </c>
      <c r="F1011" s="209">
        <v>321</v>
      </c>
      <c r="G1011" s="209">
        <v>263</v>
      </c>
      <c r="H1011" s="1338">
        <v>51.101999999999997</v>
      </c>
      <c r="I1011" s="569">
        <v>51.101999999999997</v>
      </c>
      <c r="J1011" s="1139">
        <v>51.101999999999997</v>
      </c>
    </row>
    <row r="1012" spans="1:10" ht="14.25" x14ac:dyDescent="0.2">
      <c r="A1012" s="44" t="s">
        <v>445</v>
      </c>
      <c r="B1012" s="45" t="s">
        <v>26</v>
      </c>
      <c r="C1012" s="40">
        <v>7</v>
      </c>
      <c r="D1012" s="40">
        <v>2</v>
      </c>
      <c r="E1012" s="123">
        <v>0</v>
      </c>
      <c r="F1012" s="42">
        <v>0</v>
      </c>
      <c r="G1012" s="42"/>
      <c r="H1012" s="975">
        <f>H1013</f>
        <v>25.550999999999998</v>
      </c>
      <c r="I1012" s="550">
        <f t="shared" ref="I1012:J1012" si="181">I1013</f>
        <v>25.550999999999998</v>
      </c>
      <c r="J1012" s="732">
        <f t="shared" si="181"/>
        <v>25.550999999999998</v>
      </c>
    </row>
    <row r="1013" spans="1:10" ht="15.75" customHeight="1" x14ac:dyDescent="0.25">
      <c r="A1013" s="481" t="s">
        <v>262</v>
      </c>
      <c r="B1013" s="476" t="s">
        <v>26</v>
      </c>
      <c r="C1013" s="207">
        <v>7</v>
      </c>
      <c r="D1013" s="207">
        <v>2</v>
      </c>
      <c r="E1013" s="704" t="s">
        <v>359</v>
      </c>
      <c r="F1013" s="209">
        <v>321</v>
      </c>
      <c r="G1013" s="209">
        <v>263</v>
      </c>
      <c r="H1013" s="1338">
        <v>25.550999999999998</v>
      </c>
      <c r="I1013" s="569">
        <v>25.550999999999998</v>
      </c>
      <c r="J1013" s="1139">
        <v>25.550999999999998</v>
      </c>
    </row>
    <row r="1014" spans="1:10" ht="14.25" x14ac:dyDescent="0.2">
      <c r="A1014" s="44" t="s">
        <v>446</v>
      </c>
      <c r="B1014" s="45" t="s">
        <v>26</v>
      </c>
      <c r="C1014" s="40">
        <v>7</v>
      </c>
      <c r="D1014" s="40">
        <v>2</v>
      </c>
      <c r="E1014" s="123">
        <v>0</v>
      </c>
      <c r="F1014" s="42">
        <v>0</v>
      </c>
      <c r="G1014" s="42"/>
      <c r="H1014" s="975">
        <f>H1015</f>
        <v>49.598999999999997</v>
      </c>
      <c r="I1014" s="550">
        <f t="shared" ref="I1014:J1014" si="182">I1015</f>
        <v>49.598999999999997</v>
      </c>
      <c r="J1014" s="732">
        <f t="shared" si="182"/>
        <v>49.598999999999997</v>
      </c>
    </row>
    <row r="1015" spans="1:10" s="164" customFormat="1" ht="15.75" thickBot="1" x14ac:dyDescent="0.3">
      <c r="A1015" s="888" t="s">
        <v>262</v>
      </c>
      <c r="B1015" s="889" t="s">
        <v>26</v>
      </c>
      <c r="C1015" s="441">
        <v>7</v>
      </c>
      <c r="D1015" s="441">
        <v>2</v>
      </c>
      <c r="E1015" s="890" t="s">
        <v>359</v>
      </c>
      <c r="F1015" s="442">
        <v>321</v>
      </c>
      <c r="G1015" s="442">
        <v>263</v>
      </c>
      <c r="H1015" s="1339">
        <v>49.598999999999997</v>
      </c>
      <c r="I1015" s="645">
        <v>49.598999999999997</v>
      </c>
      <c r="J1015" s="1140">
        <v>49.598999999999997</v>
      </c>
    </row>
    <row r="1016" spans="1:10" s="164" customFormat="1" ht="16.5" thickBot="1" x14ac:dyDescent="0.3">
      <c r="A1016" s="1472" t="s">
        <v>452</v>
      </c>
      <c r="B1016" s="1473"/>
      <c r="C1016" s="1473"/>
      <c r="D1016" s="1473"/>
      <c r="E1016" s="1473"/>
      <c r="F1016" s="1473"/>
      <c r="G1016" s="1474"/>
      <c r="H1016" s="1303">
        <f>H1017</f>
        <v>132.30000000000001</v>
      </c>
      <c r="I1016" s="956">
        <f t="shared" ref="I1016:J1017" si="183">I1017</f>
        <v>132.30000000000001</v>
      </c>
      <c r="J1016" s="957">
        <f t="shared" si="183"/>
        <v>132.30000000000001</v>
      </c>
    </row>
    <row r="1017" spans="1:10" s="164" customFormat="1" ht="14.25" x14ac:dyDescent="0.2">
      <c r="A1017" s="151" t="s">
        <v>453</v>
      </c>
      <c r="B1017" s="954" t="s">
        <v>26</v>
      </c>
      <c r="C1017" s="200">
        <v>7</v>
      </c>
      <c r="D1017" s="200">
        <v>0</v>
      </c>
      <c r="E1017" s="955" t="s">
        <v>28</v>
      </c>
      <c r="F1017" s="202">
        <v>0</v>
      </c>
      <c r="G1017" s="202"/>
      <c r="H1017" s="1337">
        <f>H1018</f>
        <v>132.30000000000001</v>
      </c>
      <c r="I1017" s="643">
        <f t="shared" si="183"/>
        <v>132.30000000000001</v>
      </c>
      <c r="J1017" s="1137">
        <f t="shared" si="183"/>
        <v>132.30000000000001</v>
      </c>
    </row>
    <row r="1018" spans="1:10" s="938" customFormat="1" ht="30.75" thickBot="1" x14ac:dyDescent="0.3">
      <c r="A1018" s="431" t="s">
        <v>426</v>
      </c>
      <c r="B1018" s="953" t="s">
        <v>26</v>
      </c>
      <c r="C1018" s="878">
        <v>7</v>
      </c>
      <c r="D1018" s="878">
        <v>9</v>
      </c>
      <c r="E1018" s="1228" t="s">
        <v>457</v>
      </c>
      <c r="F1018" s="879">
        <v>244</v>
      </c>
      <c r="G1018" s="879">
        <v>342</v>
      </c>
      <c r="H1018" s="1304">
        <v>132.30000000000001</v>
      </c>
      <c r="I1018" s="644">
        <v>132.30000000000001</v>
      </c>
      <c r="J1018" s="1138">
        <v>132.30000000000001</v>
      </c>
    </row>
    <row r="1019" spans="1:10" s="938" customFormat="1" ht="15" thickBot="1" x14ac:dyDescent="0.25">
      <c r="A1019" s="1486" t="s">
        <v>459</v>
      </c>
      <c r="B1019" s="1487"/>
      <c r="C1019" s="1487"/>
      <c r="D1019" s="1487"/>
      <c r="E1019" s="1487"/>
      <c r="F1019" s="1487"/>
      <c r="G1019" s="1488"/>
      <c r="H1019" s="1348">
        <f>H1020</f>
        <v>410.6508</v>
      </c>
      <c r="I1019" s="922">
        <f t="shared" ref="I1019:J1019" si="184">I1020</f>
        <v>410.6508</v>
      </c>
      <c r="J1019" s="1155">
        <f t="shared" si="184"/>
        <v>410.6508</v>
      </c>
    </row>
    <row r="1020" spans="1:10" s="164" customFormat="1" ht="14.25" x14ac:dyDescent="0.2">
      <c r="A1020" s="923" t="s">
        <v>504</v>
      </c>
      <c r="B1020" s="914" t="s">
        <v>26</v>
      </c>
      <c r="C1020" s="915">
        <v>7</v>
      </c>
      <c r="D1020" s="915">
        <v>2</v>
      </c>
      <c r="E1020" s="916" t="s">
        <v>442</v>
      </c>
      <c r="F1020" s="917">
        <v>0</v>
      </c>
      <c r="G1020" s="944"/>
      <c r="H1020" s="1349">
        <f>H1021+H1022</f>
        <v>410.6508</v>
      </c>
      <c r="I1020" s="924">
        <f t="shared" ref="I1020:J1020" si="185">I1021+I1022</f>
        <v>410.6508</v>
      </c>
      <c r="J1020" s="1009">
        <f t="shared" si="185"/>
        <v>410.6508</v>
      </c>
    </row>
    <row r="1021" spans="1:10" s="928" customFormat="1" ht="15" x14ac:dyDescent="0.25">
      <c r="A1021" s="932" t="s">
        <v>440</v>
      </c>
      <c r="B1021" s="933" t="s">
        <v>26</v>
      </c>
      <c r="C1021" s="934">
        <v>7</v>
      </c>
      <c r="D1021" s="934">
        <v>2</v>
      </c>
      <c r="E1021" s="935" t="s">
        <v>442</v>
      </c>
      <c r="F1021" s="945">
        <v>113</v>
      </c>
      <c r="G1021" s="936">
        <v>226</v>
      </c>
      <c r="H1021" s="1350">
        <f>H1024</f>
        <v>315.39999999999998</v>
      </c>
      <c r="I1021" s="937">
        <f t="shared" ref="I1021:J1021" si="186">I1024</f>
        <v>315.39999999999998</v>
      </c>
      <c r="J1021" s="1010">
        <f t="shared" si="186"/>
        <v>315.39999999999998</v>
      </c>
    </row>
    <row r="1022" spans="1:10" s="928" customFormat="1" ht="15.75" thickBot="1" x14ac:dyDescent="0.3">
      <c r="A1022" s="939" t="s">
        <v>441</v>
      </c>
      <c r="B1022" s="940" t="s">
        <v>26</v>
      </c>
      <c r="C1022" s="941">
        <v>7</v>
      </c>
      <c r="D1022" s="941">
        <v>2</v>
      </c>
      <c r="E1022" s="942" t="s">
        <v>442</v>
      </c>
      <c r="F1022" s="946">
        <v>119</v>
      </c>
      <c r="G1022" s="943">
        <v>226</v>
      </c>
      <c r="H1022" s="1351">
        <f>H1025</f>
        <v>95.250799999999998</v>
      </c>
      <c r="I1022" s="1011">
        <f t="shared" ref="I1022:J1022" si="187">I1025</f>
        <v>95.250799999999998</v>
      </c>
      <c r="J1022" s="1012">
        <f t="shared" si="187"/>
        <v>95.250799999999998</v>
      </c>
    </row>
    <row r="1023" spans="1:10" ht="14.25" x14ac:dyDescent="0.2">
      <c r="A1023" s="72" t="s">
        <v>510</v>
      </c>
      <c r="B1023" s="120" t="s">
        <v>26</v>
      </c>
      <c r="C1023" s="73">
        <v>7</v>
      </c>
      <c r="D1023" s="73">
        <v>2</v>
      </c>
      <c r="E1023" s="121">
        <v>0</v>
      </c>
      <c r="F1023" s="74">
        <v>0</v>
      </c>
      <c r="G1023" s="1013"/>
      <c r="H1023" s="973">
        <f>H1024+H1025</f>
        <v>410.6508</v>
      </c>
      <c r="I1023" s="604">
        <f t="shared" ref="I1023:J1023" si="188">I1024+I1025</f>
        <v>410.6508</v>
      </c>
      <c r="J1023" s="733">
        <f t="shared" si="188"/>
        <v>410.6508</v>
      </c>
    </row>
    <row r="1024" spans="1:10" ht="15" x14ac:dyDescent="0.25">
      <c r="A1024" s="925" t="s">
        <v>440</v>
      </c>
      <c r="B1024" s="918" t="s">
        <v>26</v>
      </c>
      <c r="C1024" s="159">
        <v>7</v>
      </c>
      <c r="D1024" s="159">
        <v>2</v>
      </c>
      <c r="E1024" s="919" t="s">
        <v>442</v>
      </c>
      <c r="F1024" s="947">
        <v>113</v>
      </c>
      <c r="G1024" s="926">
        <v>226</v>
      </c>
      <c r="H1024" s="1285">
        <v>315.39999999999998</v>
      </c>
      <c r="I1024" s="927">
        <v>315.39999999999998</v>
      </c>
      <c r="J1024" s="1014">
        <v>315.39999999999998</v>
      </c>
    </row>
    <row r="1025" spans="1:10" s="15" customFormat="1" ht="15.75" thickBot="1" x14ac:dyDescent="0.3">
      <c r="A1025" s="929" t="s">
        <v>441</v>
      </c>
      <c r="B1025" s="920" t="s">
        <v>26</v>
      </c>
      <c r="C1025" s="531">
        <v>7</v>
      </c>
      <c r="D1025" s="531">
        <v>2</v>
      </c>
      <c r="E1025" s="921" t="s">
        <v>442</v>
      </c>
      <c r="F1025" s="948">
        <v>119</v>
      </c>
      <c r="G1025" s="930">
        <v>226</v>
      </c>
      <c r="H1025" s="1336">
        <v>95.250799999999998</v>
      </c>
      <c r="I1025" s="931">
        <v>95.250799999999998</v>
      </c>
      <c r="J1025" s="1015">
        <v>95.250799999999998</v>
      </c>
    </row>
    <row r="1026" spans="1:10" ht="29.25" thickBot="1" x14ac:dyDescent="0.25">
      <c r="A1026" s="959" t="s">
        <v>308</v>
      </c>
      <c r="B1026" s="960" t="s">
        <v>26</v>
      </c>
      <c r="C1026" s="960" t="s">
        <v>208</v>
      </c>
      <c r="D1026" s="960" t="s">
        <v>208</v>
      </c>
      <c r="E1026" s="960" t="s">
        <v>28</v>
      </c>
      <c r="F1026" s="960" t="s">
        <v>56</v>
      </c>
      <c r="G1026" s="960"/>
      <c r="H1026" s="1352">
        <f>H1040+H1029+H1031+H1033+H1035+H1037+H1027</f>
        <v>156161.64799999999</v>
      </c>
      <c r="I1026" s="961">
        <f t="shared" ref="I1026:J1026" si="189">I1040+I1029+I1031+I1033+I1035+I1037+I1027</f>
        <v>17326.234</v>
      </c>
      <c r="J1026" s="1156">
        <f t="shared" si="189"/>
        <v>18968.864999999998</v>
      </c>
    </row>
    <row r="1027" spans="1:10" s="150" customFormat="1" ht="31.5" customHeight="1" thickBot="1" x14ac:dyDescent="0.25">
      <c r="A1027" s="968" t="s">
        <v>449</v>
      </c>
      <c r="B1027" s="969" t="s">
        <v>26</v>
      </c>
      <c r="C1027" s="969" t="s">
        <v>51</v>
      </c>
      <c r="D1027" s="969" t="s">
        <v>450</v>
      </c>
      <c r="E1027" s="969" t="s">
        <v>451</v>
      </c>
      <c r="F1027" s="969" t="s">
        <v>56</v>
      </c>
      <c r="G1027" s="969"/>
      <c r="H1027" s="1353">
        <f>H1028</f>
        <v>92.62</v>
      </c>
      <c r="I1027" s="970">
        <f t="shared" ref="I1027:J1027" si="190">I1028</f>
        <v>0</v>
      </c>
      <c r="J1027" s="1157">
        <f t="shared" si="190"/>
        <v>0</v>
      </c>
    </row>
    <row r="1028" spans="1:10" ht="30.75" thickBot="1" x14ac:dyDescent="0.3">
      <c r="A1028" s="962" t="s">
        <v>285</v>
      </c>
      <c r="B1028" s="963" t="s">
        <v>26</v>
      </c>
      <c r="C1028" s="964">
        <v>1</v>
      </c>
      <c r="D1028" s="964">
        <v>13</v>
      </c>
      <c r="E1028" s="965" t="s">
        <v>448</v>
      </c>
      <c r="F1028" s="966">
        <v>244</v>
      </c>
      <c r="G1028" s="967">
        <v>226</v>
      </c>
      <c r="H1028" s="1280">
        <v>92.62</v>
      </c>
      <c r="I1028" s="628">
        <v>0</v>
      </c>
      <c r="J1028" s="1077">
        <v>0</v>
      </c>
    </row>
    <row r="1029" spans="1:10" s="150" customFormat="1" ht="14.25" x14ac:dyDescent="0.2">
      <c r="A1029" s="323" t="s">
        <v>383</v>
      </c>
      <c r="B1029" s="452" t="s">
        <v>26</v>
      </c>
      <c r="C1029" s="452" t="s">
        <v>209</v>
      </c>
      <c r="D1029" s="452" t="s">
        <v>210</v>
      </c>
      <c r="E1029" s="452" t="s">
        <v>28</v>
      </c>
      <c r="F1029" s="452" t="s">
        <v>56</v>
      </c>
      <c r="G1029" s="452"/>
      <c r="H1029" s="1354">
        <f>H1030</f>
        <v>12148.163</v>
      </c>
      <c r="I1029" s="650">
        <f t="shared" ref="I1029:J1029" si="191">I1030</f>
        <v>14407.102000000001</v>
      </c>
      <c r="J1029" s="1158">
        <f t="shared" si="191"/>
        <v>16187.763999999999</v>
      </c>
    </row>
    <row r="1030" spans="1:10" ht="30.75" thickBot="1" x14ac:dyDescent="0.3">
      <c r="A1030" s="833" t="s">
        <v>298</v>
      </c>
      <c r="B1030" s="54" t="s">
        <v>26</v>
      </c>
      <c r="C1030" s="207">
        <v>4</v>
      </c>
      <c r="D1030" s="207">
        <v>9</v>
      </c>
      <c r="E1030" s="208">
        <v>1540520760</v>
      </c>
      <c r="F1030" s="209">
        <v>243</v>
      </c>
      <c r="G1030" s="110">
        <v>225</v>
      </c>
      <c r="H1030" s="1355">
        <v>12148.163</v>
      </c>
      <c r="I1030" s="651">
        <v>14407.102000000001</v>
      </c>
      <c r="J1030" s="1159">
        <v>16187.763999999999</v>
      </c>
    </row>
    <row r="1031" spans="1:10" s="150" customFormat="1" ht="0.75" customHeight="1" thickBot="1" x14ac:dyDescent="0.25">
      <c r="A1031" s="323" t="s">
        <v>384</v>
      </c>
      <c r="B1031" s="452" t="s">
        <v>26</v>
      </c>
      <c r="C1031" s="452" t="s">
        <v>209</v>
      </c>
      <c r="D1031" s="452" t="s">
        <v>210</v>
      </c>
      <c r="E1031" s="452" t="s">
        <v>28</v>
      </c>
      <c r="F1031" s="452" t="s">
        <v>56</v>
      </c>
      <c r="G1031" s="452"/>
      <c r="H1031" s="1354">
        <f>H1032</f>
        <v>0</v>
      </c>
      <c r="I1031" s="650"/>
      <c r="J1031" s="1158"/>
    </row>
    <row r="1032" spans="1:10" ht="45.75" hidden="1" thickBot="1" x14ac:dyDescent="0.3">
      <c r="A1032" s="833" t="s">
        <v>414</v>
      </c>
      <c r="B1032" s="54" t="s">
        <v>26</v>
      </c>
      <c r="C1032" s="207">
        <v>4</v>
      </c>
      <c r="D1032" s="207">
        <v>9</v>
      </c>
      <c r="E1032" s="208">
        <v>9990041120</v>
      </c>
      <c r="F1032" s="209">
        <v>243</v>
      </c>
      <c r="G1032" s="110">
        <v>225</v>
      </c>
      <c r="H1032" s="1355"/>
      <c r="I1032" s="651"/>
      <c r="J1032" s="1159"/>
    </row>
    <row r="1033" spans="1:10" s="150" customFormat="1" ht="15" hidden="1" thickBot="1" x14ac:dyDescent="0.25">
      <c r="A1033" s="323" t="s">
        <v>386</v>
      </c>
      <c r="B1033" s="452" t="s">
        <v>26</v>
      </c>
      <c r="C1033" s="452" t="s">
        <v>209</v>
      </c>
      <c r="D1033" s="452" t="s">
        <v>307</v>
      </c>
      <c r="E1033" s="452" t="s">
        <v>28</v>
      </c>
      <c r="F1033" s="452" t="s">
        <v>56</v>
      </c>
      <c r="G1033" s="452"/>
      <c r="H1033" s="1354">
        <f>H1034</f>
        <v>0</v>
      </c>
      <c r="I1033" s="650"/>
      <c r="J1033" s="1158"/>
    </row>
    <row r="1034" spans="1:10" ht="45.75" hidden="1" thickBot="1" x14ac:dyDescent="0.3">
      <c r="A1034" s="834" t="s">
        <v>385</v>
      </c>
      <c r="B1034" s="54" t="s">
        <v>26</v>
      </c>
      <c r="C1034" s="207">
        <v>4</v>
      </c>
      <c r="D1034" s="207">
        <v>12</v>
      </c>
      <c r="E1034" s="208">
        <v>1120185140</v>
      </c>
      <c r="F1034" s="209">
        <v>244</v>
      </c>
      <c r="G1034" s="110">
        <v>226</v>
      </c>
      <c r="H1034" s="1355"/>
      <c r="I1034" s="651"/>
      <c r="J1034" s="1159"/>
    </row>
    <row r="1035" spans="1:10" s="150" customFormat="1" ht="31.5" hidden="1" customHeight="1" thickBot="1" x14ac:dyDescent="0.25">
      <c r="A1035" s="323" t="s">
        <v>384</v>
      </c>
      <c r="B1035" s="452" t="s">
        <v>26</v>
      </c>
      <c r="C1035" s="452" t="s">
        <v>199</v>
      </c>
      <c r="D1035" s="452" t="s">
        <v>212</v>
      </c>
      <c r="E1035" s="452" t="s">
        <v>28</v>
      </c>
      <c r="F1035" s="452" t="s">
        <v>56</v>
      </c>
      <c r="G1035" s="452"/>
      <c r="H1035" s="1354">
        <f>H1036</f>
        <v>0</v>
      </c>
      <c r="I1035" s="650"/>
      <c r="J1035" s="1158"/>
    </row>
    <row r="1036" spans="1:10" s="150" customFormat="1" ht="31.5" hidden="1" customHeight="1" thickBot="1" x14ac:dyDescent="0.3">
      <c r="A1036" s="834" t="s">
        <v>387</v>
      </c>
      <c r="B1036" s="54" t="s">
        <v>26</v>
      </c>
      <c r="C1036" s="207">
        <v>5</v>
      </c>
      <c r="D1036" s="207">
        <v>2</v>
      </c>
      <c r="E1036" s="208">
        <v>9990041120</v>
      </c>
      <c r="F1036" s="209">
        <v>414</v>
      </c>
      <c r="G1036" s="110">
        <v>310</v>
      </c>
      <c r="H1036" s="1355"/>
      <c r="I1036" s="651"/>
      <c r="J1036" s="1159"/>
    </row>
    <row r="1037" spans="1:10" ht="14.25" x14ac:dyDescent="0.2">
      <c r="A1037" s="323" t="s">
        <v>388</v>
      </c>
      <c r="B1037" s="452" t="s">
        <v>26</v>
      </c>
      <c r="C1037" s="452" t="s">
        <v>199</v>
      </c>
      <c r="D1037" s="452" t="s">
        <v>212</v>
      </c>
      <c r="E1037" s="452" t="s">
        <v>28</v>
      </c>
      <c r="F1037" s="452" t="s">
        <v>56</v>
      </c>
      <c r="G1037" s="452"/>
      <c r="H1037" s="1356">
        <f>H1038+H1039</f>
        <v>140764.83199999999</v>
      </c>
      <c r="I1037" s="1229"/>
      <c r="J1037" s="1158"/>
    </row>
    <row r="1038" spans="1:10" ht="30" x14ac:dyDescent="0.25">
      <c r="A1038" s="448" t="s">
        <v>534</v>
      </c>
      <c r="B1038" s="54" t="s">
        <v>26</v>
      </c>
      <c r="C1038" s="207">
        <v>5</v>
      </c>
      <c r="D1038" s="207">
        <v>2</v>
      </c>
      <c r="E1038" s="208" t="s">
        <v>373</v>
      </c>
      <c r="F1038" s="209">
        <v>414</v>
      </c>
      <c r="G1038" s="110">
        <v>310</v>
      </c>
      <c r="H1038" s="1357">
        <v>42594.116000000002</v>
      </c>
      <c r="I1038" s="730"/>
      <c r="J1038" s="1159"/>
    </row>
    <row r="1039" spans="1:10" ht="30" x14ac:dyDescent="0.25">
      <c r="A1039" s="448" t="s">
        <v>535</v>
      </c>
      <c r="B1039" s="54" t="s">
        <v>26</v>
      </c>
      <c r="C1039" s="207">
        <v>5</v>
      </c>
      <c r="D1039" s="207">
        <v>2</v>
      </c>
      <c r="E1039" s="208" t="s">
        <v>373</v>
      </c>
      <c r="F1039" s="209">
        <v>414</v>
      </c>
      <c r="G1039" s="110">
        <v>310</v>
      </c>
      <c r="H1039" s="1357">
        <v>98170.716</v>
      </c>
      <c r="I1039" s="730"/>
      <c r="J1039" s="1159"/>
    </row>
    <row r="1040" spans="1:10" s="15" customFormat="1" ht="29.25" x14ac:dyDescent="0.25">
      <c r="A1040" s="453" t="s">
        <v>213</v>
      </c>
      <c r="B1040" s="451" t="s">
        <v>26</v>
      </c>
      <c r="C1040" s="451" t="s">
        <v>199</v>
      </c>
      <c r="D1040" s="451" t="s">
        <v>200</v>
      </c>
      <c r="E1040" s="451" t="s">
        <v>28</v>
      </c>
      <c r="F1040" s="451" t="s">
        <v>56</v>
      </c>
      <c r="G1040" s="451"/>
      <c r="H1040" s="1358">
        <f>H1041+H1042</f>
        <v>3156.0329999999999</v>
      </c>
      <c r="I1040" s="1230">
        <f t="shared" ref="I1040:J1040" si="192">I1041+I1042</f>
        <v>2919.1319999999996</v>
      </c>
      <c r="J1040" s="1160">
        <f t="shared" si="192"/>
        <v>2781.1010000000001</v>
      </c>
    </row>
    <row r="1041" spans="1:10" ht="15" x14ac:dyDescent="0.25">
      <c r="A1041" s="396" t="s">
        <v>536</v>
      </c>
      <c r="B1041" s="405" t="s">
        <v>26</v>
      </c>
      <c r="C1041" s="406">
        <v>5</v>
      </c>
      <c r="D1041" s="406">
        <v>3</v>
      </c>
      <c r="E1041" s="317" t="s">
        <v>357</v>
      </c>
      <c r="F1041" s="407">
        <v>244</v>
      </c>
      <c r="G1041" s="407">
        <v>225</v>
      </c>
      <c r="H1041" s="1357">
        <v>3124.473</v>
      </c>
      <c r="I1041" s="730">
        <v>2889.9409999999998</v>
      </c>
      <c r="J1041" s="1159">
        <v>2753.29</v>
      </c>
    </row>
    <row r="1042" spans="1:10" s="11" customFormat="1" ht="14.25" customHeight="1" thickBot="1" x14ac:dyDescent="0.3">
      <c r="A1042" s="409" t="s">
        <v>537</v>
      </c>
      <c r="B1042" s="196" t="s">
        <v>26</v>
      </c>
      <c r="C1042" s="197">
        <v>5</v>
      </c>
      <c r="D1042" s="197">
        <v>3</v>
      </c>
      <c r="E1042" s="1216" t="s">
        <v>357</v>
      </c>
      <c r="F1042" s="312">
        <v>244</v>
      </c>
      <c r="G1042" s="312">
        <v>225</v>
      </c>
      <c r="H1042" s="1359">
        <v>31.56</v>
      </c>
      <c r="I1042" s="1231">
        <v>29.190999999999999</v>
      </c>
      <c r="J1042" s="1161">
        <v>27.811</v>
      </c>
    </row>
    <row r="1043" spans="1:10" ht="14.25" hidden="1" x14ac:dyDescent="0.2">
      <c r="A1043" s="857" t="s">
        <v>304</v>
      </c>
      <c r="B1043" s="858" t="s">
        <v>26</v>
      </c>
      <c r="C1043" s="215"/>
      <c r="D1043" s="215"/>
      <c r="E1043" s="338"/>
      <c r="F1043" s="216"/>
      <c r="G1043" s="859"/>
      <c r="H1043" s="593">
        <f>H1044</f>
        <v>0</v>
      </c>
      <c r="I1043" s="593">
        <f t="shared" ref="I1043:J1044" si="193">I1044</f>
        <v>0</v>
      </c>
      <c r="J1043" s="1051">
        <f t="shared" si="193"/>
        <v>0</v>
      </c>
    </row>
    <row r="1044" spans="1:10" ht="14.25" hidden="1" x14ac:dyDescent="0.2">
      <c r="A1044" s="494" t="s">
        <v>348</v>
      </c>
      <c r="B1044" s="495" t="s">
        <v>26</v>
      </c>
      <c r="C1044" s="496">
        <v>8</v>
      </c>
      <c r="D1044" s="496">
        <v>1</v>
      </c>
      <c r="E1044" s="497" t="s">
        <v>28</v>
      </c>
      <c r="F1044" s="498">
        <v>0</v>
      </c>
      <c r="G1044" s="498">
        <v>0</v>
      </c>
      <c r="H1044" s="695">
        <f>H1045</f>
        <v>0</v>
      </c>
      <c r="I1044" s="695">
        <f t="shared" si="193"/>
        <v>0</v>
      </c>
      <c r="J1044" s="1141">
        <f t="shared" si="193"/>
        <v>0</v>
      </c>
    </row>
    <row r="1045" spans="1:10" ht="42.75" hidden="1" x14ac:dyDescent="0.2">
      <c r="A1045" s="563" t="s">
        <v>524</v>
      </c>
      <c r="B1045" s="564" t="s">
        <v>26</v>
      </c>
      <c r="C1045" s="565">
        <v>8</v>
      </c>
      <c r="D1045" s="565">
        <v>1</v>
      </c>
      <c r="E1045" s="566" t="s">
        <v>360</v>
      </c>
      <c r="F1045" s="567">
        <v>244</v>
      </c>
      <c r="G1045" s="567">
        <v>310</v>
      </c>
      <c r="H1045" s="701">
        <f>H1046+H1047</f>
        <v>0</v>
      </c>
      <c r="I1045" s="701">
        <f t="shared" ref="I1045:J1045" si="194">I1046+I1047</f>
        <v>0</v>
      </c>
      <c r="J1045" s="1162">
        <f t="shared" si="194"/>
        <v>0</v>
      </c>
    </row>
    <row r="1046" spans="1:10" ht="15" hidden="1" x14ac:dyDescent="0.25">
      <c r="A1046" s="396" t="s">
        <v>538</v>
      </c>
      <c r="B1046" s="405" t="s">
        <v>26</v>
      </c>
      <c r="C1046" s="406">
        <v>8</v>
      </c>
      <c r="D1046" s="406">
        <v>1</v>
      </c>
      <c r="E1046" s="210" t="s">
        <v>360</v>
      </c>
      <c r="F1046" s="407">
        <v>244</v>
      </c>
      <c r="G1046" s="407">
        <v>310</v>
      </c>
      <c r="H1046" s="651"/>
      <c r="I1046" s="730"/>
      <c r="J1046" s="1163"/>
    </row>
    <row r="1047" spans="1:10" ht="15.75" hidden="1" thickBot="1" x14ac:dyDescent="0.3">
      <c r="A1047" s="409" t="s">
        <v>539</v>
      </c>
      <c r="B1047" s="196" t="s">
        <v>26</v>
      </c>
      <c r="C1047" s="197">
        <v>8</v>
      </c>
      <c r="D1047" s="197">
        <v>1</v>
      </c>
      <c r="E1047" s="726" t="s">
        <v>360</v>
      </c>
      <c r="F1047" s="312">
        <v>244</v>
      </c>
      <c r="G1047" s="312">
        <v>310</v>
      </c>
      <c r="H1047" s="614"/>
      <c r="I1047" s="731"/>
      <c r="J1047" s="1164"/>
    </row>
    <row r="1048" spans="1:10" ht="15" x14ac:dyDescent="0.25">
      <c r="A1048" s="880"/>
      <c r="B1048" s="881"/>
      <c r="C1048" s="882"/>
      <c r="D1048" s="882"/>
      <c r="E1048" s="885"/>
      <c r="F1048" s="883"/>
      <c r="G1048" s="883"/>
      <c r="H1048" s="884"/>
      <c r="I1048" s="884"/>
      <c r="J1048" s="1165"/>
    </row>
    <row r="1049" spans="1:10" ht="15" x14ac:dyDescent="0.25">
      <c r="A1049" s="880"/>
      <c r="B1049" s="881"/>
      <c r="C1049" s="882"/>
      <c r="D1049" s="882"/>
      <c r="E1049" s="885"/>
      <c r="F1049" s="883"/>
      <c r="G1049" s="883"/>
      <c r="H1049" s="884"/>
      <c r="I1049" s="884"/>
      <c r="J1049" s="1165"/>
    </row>
    <row r="1050" spans="1:10" ht="11.25" customHeight="1" x14ac:dyDescent="0.25">
      <c r="A1050" s="880"/>
      <c r="B1050" s="881"/>
      <c r="C1050" s="882"/>
      <c r="D1050" s="882"/>
      <c r="E1050" s="885"/>
      <c r="F1050" s="883"/>
      <c r="G1050" s="883"/>
      <c r="H1050" s="884"/>
      <c r="I1050" s="884"/>
      <c r="J1050" s="1165"/>
    </row>
    <row r="1051" spans="1:10" ht="28.5" customHeight="1" x14ac:dyDescent="0.25">
      <c r="A1051" s="880"/>
      <c r="B1051" s="881"/>
      <c r="C1051" s="882"/>
      <c r="D1051" s="882"/>
      <c r="E1051" s="885"/>
      <c r="F1051" s="883"/>
      <c r="G1051" s="883"/>
      <c r="H1051" s="884"/>
      <c r="I1051" s="884"/>
      <c r="J1051" s="1165"/>
    </row>
    <row r="1052" spans="1:10" ht="18.75" x14ac:dyDescent="0.3">
      <c r="A1052" s="1442" t="s">
        <v>97</v>
      </c>
      <c r="B1052" s="1443"/>
      <c r="C1052" s="1443"/>
      <c r="D1052" s="1443"/>
      <c r="E1052" s="1443"/>
      <c r="F1052" s="1443"/>
      <c r="G1052" s="1443"/>
      <c r="H1052" s="1443"/>
      <c r="I1052" s="1022"/>
      <c r="J1052" s="1166"/>
    </row>
    <row r="1053" spans="1:10" ht="13.5" thickBot="1" x14ac:dyDescent="0.25">
      <c r="A1053" s="876"/>
      <c r="B1053" s="119"/>
      <c r="C1053" s="119"/>
      <c r="D1053" s="119"/>
      <c r="E1053" s="119"/>
      <c r="F1053" s="119"/>
      <c r="G1053" s="119"/>
      <c r="H1053" s="590"/>
      <c r="I1053" s="590"/>
      <c r="J1053" s="1044"/>
    </row>
    <row r="1054" spans="1:10" s="124" customFormat="1" ht="15" thickBot="1" x14ac:dyDescent="0.25">
      <c r="A1054" s="165" t="s">
        <v>1</v>
      </c>
      <c r="B1054" s="166" t="s">
        <v>2</v>
      </c>
      <c r="C1054" s="166" t="s">
        <v>3</v>
      </c>
      <c r="D1054" s="166" t="s">
        <v>4</v>
      </c>
      <c r="E1054" s="166" t="s">
        <v>5</v>
      </c>
      <c r="F1054" s="166" t="s">
        <v>6</v>
      </c>
      <c r="G1054" s="166" t="s">
        <v>7</v>
      </c>
      <c r="H1054" s="584" t="s">
        <v>423</v>
      </c>
      <c r="I1054" s="584" t="s">
        <v>424</v>
      </c>
      <c r="J1054" s="1027" t="s">
        <v>429</v>
      </c>
    </row>
    <row r="1055" spans="1:10" ht="27.75" customHeight="1" thickBot="1" x14ac:dyDescent="0.25">
      <c r="A1055" s="333">
        <v>1</v>
      </c>
      <c r="B1055" s="334">
        <v>2</v>
      </c>
      <c r="C1055" s="334">
        <v>3</v>
      </c>
      <c r="D1055" s="334">
        <v>4</v>
      </c>
      <c r="E1055" s="334">
        <v>5</v>
      </c>
      <c r="F1055" s="334">
        <v>6</v>
      </c>
      <c r="G1055" s="334">
        <v>7</v>
      </c>
      <c r="H1055" s="357">
        <v>8</v>
      </c>
      <c r="I1055" s="357"/>
      <c r="J1055" s="1028"/>
    </row>
    <row r="1056" spans="1:10" ht="27.75" customHeight="1" x14ac:dyDescent="0.3">
      <c r="A1056" s="9" t="s">
        <v>20</v>
      </c>
      <c r="B1056" s="1414"/>
      <c r="C1056" s="1414"/>
      <c r="D1056" s="1414"/>
      <c r="E1056" s="1414"/>
      <c r="F1056" s="1414"/>
      <c r="G1056" s="1414"/>
      <c r="H1056" s="1251">
        <f>H1057+H1065+H1066+H1067+H1068+H1069+H1070+H1071+H1073+H1072</f>
        <v>820376.86300000013</v>
      </c>
      <c r="I1056" s="556">
        <f t="shared" ref="I1056:J1056" si="195">I1057+I1065+I1066+I1067+I1068+I1069+I1070+I1071+I1073+I1072</f>
        <v>390750.00599999999</v>
      </c>
      <c r="J1056" s="1046">
        <f t="shared" si="195"/>
        <v>521410.54900000006</v>
      </c>
    </row>
    <row r="1057" spans="1:10" ht="42" customHeight="1" x14ac:dyDescent="0.25">
      <c r="A1057" s="194" t="s">
        <v>98</v>
      </c>
      <c r="B1057" s="1441" t="s">
        <v>153</v>
      </c>
      <c r="C1057" s="1441"/>
      <c r="D1057" s="1441"/>
      <c r="E1057" s="1441"/>
      <c r="F1057" s="1441"/>
      <c r="G1057" s="1441"/>
      <c r="H1057" s="1360">
        <f>SUM(H1058:H1064)</f>
        <v>766766.6</v>
      </c>
      <c r="I1057" s="652">
        <f t="shared" ref="I1057:J1057" si="196">SUM(I1058:I1064)</f>
        <v>339526.58999999997</v>
      </c>
      <c r="J1057" s="1167">
        <f t="shared" si="196"/>
        <v>470105.3</v>
      </c>
    </row>
    <row r="1058" spans="1:10" ht="30" x14ac:dyDescent="0.25">
      <c r="A1058" s="212" t="s">
        <v>99</v>
      </c>
      <c r="B1058" s="1416" t="s">
        <v>153</v>
      </c>
      <c r="C1058" s="1416"/>
      <c r="D1058" s="1416"/>
      <c r="E1058" s="1416"/>
      <c r="F1058" s="1416"/>
      <c r="G1058" s="1416"/>
      <c r="H1058" s="1361">
        <v>497936</v>
      </c>
      <c r="I1058" s="653">
        <v>195410.99</v>
      </c>
      <c r="J1058" s="1168">
        <v>293336.7</v>
      </c>
    </row>
    <row r="1059" spans="1:10" ht="27" customHeight="1" x14ac:dyDescent="0.25">
      <c r="A1059" s="212" t="s">
        <v>158</v>
      </c>
      <c r="B1059" s="1416" t="s">
        <v>153</v>
      </c>
      <c r="C1059" s="1416"/>
      <c r="D1059" s="1416"/>
      <c r="E1059" s="1416"/>
      <c r="F1059" s="1416"/>
      <c r="G1059" s="1416"/>
      <c r="H1059" s="1361">
        <v>188234</v>
      </c>
      <c r="I1059" s="653">
        <v>88685</v>
      </c>
      <c r="J1059" s="1168">
        <v>121338</v>
      </c>
    </row>
    <row r="1060" spans="1:10" ht="45.75" customHeight="1" x14ac:dyDescent="0.25">
      <c r="A1060" s="212" t="s">
        <v>215</v>
      </c>
      <c r="B1060" s="1416" t="s">
        <v>153</v>
      </c>
      <c r="C1060" s="1416"/>
      <c r="D1060" s="1416"/>
      <c r="E1060" s="1416"/>
      <c r="F1060" s="1416"/>
      <c r="G1060" s="1416"/>
      <c r="H1060" s="1362">
        <v>206.6</v>
      </c>
      <c r="I1060" s="654">
        <v>206.6</v>
      </c>
      <c r="J1060" s="1169">
        <v>206.6</v>
      </c>
    </row>
    <row r="1061" spans="1:10" ht="30" x14ac:dyDescent="0.25">
      <c r="A1061" s="212" t="s">
        <v>100</v>
      </c>
      <c r="B1061" s="1416" t="s">
        <v>153</v>
      </c>
      <c r="C1061" s="1416"/>
      <c r="D1061" s="1416"/>
      <c r="E1061" s="1416"/>
      <c r="F1061" s="1416"/>
      <c r="G1061" s="1416"/>
      <c r="H1061" s="1362">
        <v>452</v>
      </c>
      <c r="I1061" s="654"/>
      <c r="J1061" s="1169"/>
    </row>
    <row r="1062" spans="1:10" s="124" customFormat="1" ht="30" customHeight="1" x14ac:dyDescent="0.25">
      <c r="A1062" s="212" t="s">
        <v>214</v>
      </c>
      <c r="B1062" s="1416" t="s">
        <v>153</v>
      </c>
      <c r="C1062" s="1416"/>
      <c r="D1062" s="1416"/>
      <c r="E1062" s="1416"/>
      <c r="F1062" s="1416"/>
      <c r="G1062" s="1416"/>
      <c r="H1062" s="1361">
        <v>577</v>
      </c>
      <c r="I1062" s="653">
        <v>577</v>
      </c>
      <c r="J1062" s="1168">
        <v>577</v>
      </c>
    </row>
    <row r="1063" spans="1:10" s="124" customFormat="1" ht="29.25" customHeight="1" x14ac:dyDescent="0.25">
      <c r="A1063" s="212" t="s">
        <v>101</v>
      </c>
      <c r="B1063" s="1416" t="s">
        <v>153</v>
      </c>
      <c r="C1063" s="1416"/>
      <c r="D1063" s="1416"/>
      <c r="E1063" s="1416"/>
      <c r="F1063" s="1416"/>
      <c r="G1063" s="1416"/>
      <c r="H1063" s="1361">
        <v>577</v>
      </c>
      <c r="I1063" s="653">
        <v>577</v>
      </c>
      <c r="J1063" s="1168">
        <v>577</v>
      </c>
    </row>
    <row r="1064" spans="1:10" s="124" customFormat="1" ht="45" x14ac:dyDescent="0.25">
      <c r="A1064" s="212" t="s">
        <v>102</v>
      </c>
      <c r="B1064" s="1416" t="s">
        <v>153</v>
      </c>
      <c r="C1064" s="1416"/>
      <c r="D1064" s="1416"/>
      <c r="E1064" s="1416"/>
      <c r="F1064" s="1416"/>
      <c r="G1064" s="1416"/>
      <c r="H1064" s="1361">
        <v>78784</v>
      </c>
      <c r="I1064" s="653">
        <v>54070</v>
      </c>
      <c r="J1064" s="1168">
        <v>54070</v>
      </c>
    </row>
    <row r="1065" spans="1:10" s="124" customFormat="1" ht="30" x14ac:dyDescent="0.25">
      <c r="A1065" s="211" t="s">
        <v>103</v>
      </c>
      <c r="B1065" s="1428" t="s">
        <v>154</v>
      </c>
      <c r="C1065" s="1428"/>
      <c r="D1065" s="1428"/>
      <c r="E1065" s="1428"/>
      <c r="F1065" s="1428"/>
      <c r="G1065" s="1428"/>
      <c r="H1065" s="1363">
        <v>749</v>
      </c>
      <c r="I1065" s="655">
        <v>749</v>
      </c>
      <c r="J1065" s="1170">
        <v>749</v>
      </c>
    </row>
    <row r="1066" spans="1:10" s="124" customFormat="1" ht="30" x14ac:dyDescent="0.25">
      <c r="A1066" s="211" t="s">
        <v>111</v>
      </c>
      <c r="B1066" s="1428" t="s">
        <v>155</v>
      </c>
      <c r="C1066" s="1428"/>
      <c r="D1066" s="1428"/>
      <c r="E1066" s="1428"/>
      <c r="F1066" s="1428"/>
      <c r="G1066" s="1428"/>
      <c r="H1066" s="1363"/>
      <c r="I1066" s="655"/>
      <c r="J1066" s="1170"/>
    </row>
    <row r="1067" spans="1:10" ht="30" x14ac:dyDescent="0.25">
      <c r="A1067" s="211" t="s">
        <v>540</v>
      </c>
      <c r="B1067" s="1428" t="s">
        <v>156</v>
      </c>
      <c r="C1067" s="1428"/>
      <c r="D1067" s="1428"/>
      <c r="E1067" s="1428"/>
      <c r="F1067" s="1428"/>
      <c r="G1067" s="1428"/>
      <c r="H1067" s="1363">
        <v>5082</v>
      </c>
      <c r="I1067" s="655">
        <v>2541</v>
      </c>
      <c r="J1067" s="1170">
        <v>2541</v>
      </c>
    </row>
    <row r="1068" spans="1:10" s="124" customFormat="1" ht="30" customHeight="1" x14ac:dyDescent="0.25">
      <c r="A1068" s="194" t="s">
        <v>541</v>
      </c>
      <c r="B1068" s="1441" t="s">
        <v>152</v>
      </c>
      <c r="C1068" s="1441"/>
      <c r="D1068" s="1441"/>
      <c r="E1068" s="1441"/>
      <c r="F1068" s="1441"/>
      <c r="G1068" s="1441"/>
      <c r="H1068" s="1364">
        <v>3476.5</v>
      </c>
      <c r="I1068" s="656">
        <v>3802.2</v>
      </c>
      <c r="J1068" s="1171">
        <v>3945.9</v>
      </c>
    </row>
    <row r="1069" spans="1:10" s="124" customFormat="1" ht="46.5" customHeight="1" x14ac:dyDescent="0.25">
      <c r="A1069" s="211" t="s">
        <v>542</v>
      </c>
      <c r="B1069" s="1428" t="s">
        <v>157</v>
      </c>
      <c r="C1069" s="1428"/>
      <c r="D1069" s="1428"/>
      <c r="E1069" s="1428"/>
      <c r="F1069" s="1428"/>
      <c r="G1069" s="1428"/>
      <c r="H1069" s="1363">
        <v>3.9</v>
      </c>
      <c r="I1069" s="655">
        <v>76.5</v>
      </c>
      <c r="J1069" s="1170">
        <v>3.7</v>
      </c>
    </row>
    <row r="1070" spans="1:10" s="124" customFormat="1" ht="60" x14ac:dyDescent="0.25">
      <c r="A1070" s="448" t="s">
        <v>543</v>
      </c>
      <c r="B1070" s="1415" t="s">
        <v>301</v>
      </c>
      <c r="C1070" s="1415"/>
      <c r="D1070" s="1415"/>
      <c r="E1070" s="1415"/>
      <c r="F1070" s="1415"/>
      <c r="G1070" s="1415"/>
      <c r="H1070" s="1364">
        <v>595.33699999999999</v>
      </c>
      <c r="I1070" s="656">
        <v>604.37</v>
      </c>
      <c r="J1070" s="1171">
        <v>615.303</v>
      </c>
    </row>
    <row r="1071" spans="1:10" s="124" customFormat="1" ht="30" x14ac:dyDescent="0.25">
      <c r="A1071" s="232" t="s">
        <v>544</v>
      </c>
      <c r="B1071" s="1441" t="s">
        <v>236</v>
      </c>
      <c r="C1071" s="1441"/>
      <c r="D1071" s="1441"/>
      <c r="E1071" s="1441"/>
      <c r="F1071" s="1441"/>
      <c r="G1071" s="1441"/>
      <c r="H1071" s="1360">
        <v>43128.491999999998</v>
      </c>
      <c r="I1071" s="652">
        <v>43128.491999999998</v>
      </c>
      <c r="J1071" s="1167">
        <v>43128.491999999998</v>
      </c>
    </row>
    <row r="1072" spans="1:10" ht="26.25" customHeight="1" x14ac:dyDescent="0.25">
      <c r="A1072" s="232" t="s">
        <v>439</v>
      </c>
      <c r="B1072" s="1485" t="s">
        <v>301</v>
      </c>
      <c r="C1072" s="1485"/>
      <c r="D1072" s="1485"/>
      <c r="E1072" s="1485"/>
      <c r="F1072" s="1485"/>
      <c r="G1072" s="1485"/>
      <c r="H1072" s="1360">
        <v>321.85399999999998</v>
      </c>
      <c r="I1072" s="652">
        <v>321.85399999999998</v>
      </c>
      <c r="J1072" s="1167">
        <v>321.85399999999998</v>
      </c>
    </row>
    <row r="1073" spans="1:10" ht="28.5" customHeight="1" x14ac:dyDescent="0.25">
      <c r="A1073" s="901" t="s">
        <v>419</v>
      </c>
      <c r="B1073" s="1441" t="s">
        <v>420</v>
      </c>
      <c r="C1073" s="1441"/>
      <c r="D1073" s="1441"/>
      <c r="E1073" s="1441"/>
      <c r="F1073" s="1441"/>
      <c r="G1073" s="1441"/>
      <c r="H1073" s="1360">
        <v>253.18</v>
      </c>
      <c r="I1073" s="652">
        <v>0</v>
      </c>
      <c r="J1073" s="1167">
        <v>0</v>
      </c>
    </row>
    <row r="1074" spans="1:10" ht="15.75" thickBot="1" x14ac:dyDescent="0.3">
      <c r="A1074" s="1493"/>
      <c r="B1074" s="1494"/>
      <c r="C1074" s="1494"/>
      <c r="D1074" s="1494"/>
      <c r="E1074" s="1494"/>
      <c r="F1074" s="1494"/>
      <c r="G1074" s="1494"/>
      <c r="H1074" s="1494"/>
      <c r="I1074" s="1494"/>
      <c r="J1074" s="1495"/>
    </row>
    <row r="1075" spans="1:10" s="124" customFormat="1" ht="19.5" thickBot="1" x14ac:dyDescent="0.35">
      <c r="A1075" s="367" t="s">
        <v>23</v>
      </c>
      <c r="B1075" s="1429"/>
      <c r="C1075" s="1430"/>
      <c r="D1075" s="1430"/>
      <c r="E1075" s="1430"/>
      <c r="F1075" s="1430"/>
      <c r="G1075" s="1431"/>
      <c r="H1075" s="1365">
        <f>H1076+H1113+H1118+H1123+H1127+H1131+H1135+H1139+H1143+H1148+H1153+H1157+H1161+H1165+H1192+H1212+H1232+H1252+H1264+H1276+H1288+H1300+H1312+H1332+H1344+H1356+H1368+H1379+H1390+H1169</f>
        <v>820376.8629999999</v>
      </c>
      <c r="I1075" s="657">
        <f>I1076+I1113+I1118+I1123+I1127+I1131+I1135+I1139+I1143+I1148+I1153+I1157+I1161+I1165+I1192+I1212+I1232+I1252+I1264+I1276+I1288+I1300+I1312+I1332+I1344+I1356+I1368+I1379+I1390+I1169</f>
        <v>390750.00599999999</v>
      </c>
      <c r="J1075" s="1172">
        <f>J1076+J1113+J1118+J1123+J1127+J1131+J1135+J1139+J1143+J1148+J1153+J1157+J1161+J1165+J1192+J1212+J1232+J1252+J1264+J1276+J1288+J1300+J1312+J1332+J1344+J1356+J1368+J1379+J1390+J1169</f>
        <v>521410.54899999994</v>
      </c>
    </row>
    <row r="1076" spans="1:10" ht="28.5" x14ac:dyDescent="0.2">
      <c r="A1076" s="16" t="s">
        <v>25</v>
      </c>
      <c r="B1076" s="17" t="s">
        <v>26</v>
      </c>
      <c r="C1076" s="17"/>
      <c r="D1076" s="17"/>
      <c r="E1076" s="17"/>
      <c r="F1076" s="17"/>
      <c r="G1076" s="17"/>
      <c r="H1076" s="1256">
        <f>H1077+H1104+H1105+H1093+H1099+H1087+H1088+H1082+H1092</f>
        <v>90161.18</v>
      </c>
      <c r="I1076" s="593">
        <f t="shared" ref="I1076:J1076" si="197">I1077+I1104+I1105+I1093+I1099+I1087+I1088+I1082+I1092</f>
        <v>62599.299999999996</v>
      </c>
      <c r="J1076" s="1051">
        <f t="shared" si="197"/>
        <v>62670.2</v>
      </c>
    </row>
    <row r="1077" spans="1:10" ht="14.25" x14ac:dyDescent="0.2">
      <c r="A1077" s="127" t="s">
        <v>104</v>
      </c>
      <c r="B1077" s="35" t="s">
        <v>26</v>
      </c>
      <c r="C1077" s="40">
        <v>1</v>
      </c>
      <c r="D1077" s="40">
        <v>4</v>
      </c>
      <c r="E1077" s="123">
        <v>9980077710</v>
      </c>
      <c r="F1077" s="42">
        <v>0</v>
      </c>
      <c r="G1077" s="42"/>
      <c r="H1077" s="1366">
        <f>H1078+H1081</f>
        <v>577</v>
      </c>
      <c r="I1077" s="658">
        <f t="shared" ref="I1077:J1077" si="198">I1078+I1081</f>
        <v>577</v>
      </c>
      <c r="J1077" s="1173">
        <f t="shared" si="198"/>
        <v>577</v>
      </c>
    </row>
    <row r="1078" spans="1:10" ht="15" x14ac:dyDescent="0.25">
      <c r="A1078" s="23" t="s">
        <v>29</v>
      </c>
      <c r="B1078" s="24" t="s">
        <v>26</v>
      </c>
      <c r="C1078" s="25">
        <v>1</v>
      </c>
      <c r="D1078" s="25">
        <v>4</v>
      </c>
      <c r="E1078" s="128">
        <v>9980077710</v>
      </c>
      <c r="F1078" s="27">
        <v>0</v>
      </c>
      <c r="G1078" s="27">
        <v>210</v>
      </c>
      <c r="H1078" s="1367">
        <f>H1079+H1080</f>
        <v>577</v>
      </c>
      <c r="I1078" s="659">
        <f t="shared" ref="I1078:J1078" si="199">I1079+I1080</f>
        <v>577</v>
      </c>
      <c r="J1078" s="1174">
        <f t="shared" si="199"/>
        <v>577</v>
      </c>
    </row>
    <row r="1079" spans="1:10" ht="15" x14ac:dyDescent="0.25">
      <c r="A1079" s="28" t="s">
        <v>30</v>
      </c>
      <c r="B1079" s="29" t="s">
        <v>26</v>
      </c>
      <c r="C1079" s="30">
        <v>1</v>
      </c>
      <c r="D1079" s="30">
        <v>4</v>
      </c>
      <c r="E1079" s="122">
        <v>9980077710</v>
      </c>
      <c r="F1079" s="32">
        <v>121</v>
      </c>
      <c r="G1079" s="32">
        <v>211</v>
      </c>
      <c r="H1079" s="1368">
        <v>443.16399999999999</v>
      </c>
      <c r="I1079" s="702">
        <v>443.16399999999999</v>
      </c>
      <c r="J1079" s="1175">
        <v>443.16399999999999</v>
      </c>
    </row>
    <row r="1080" spans="1:10" s="124" customFormat="1" ht="15" x14ac:dyDescent="0.25">
      <c r="A1080" s="33" t="s">
        <v>31</v>
      </c>
      <c r="B1080" s="29" t="s">
        <v>26</v>
      </c>
      <c r="C1080" s="30">
        <v>1</v>
      </c>
      <c r="D1080" s="30">
        <v>4</v>
      </c>
      <c r="E1080" s="122">
        <v>9980077710</v>
      </c>
      <c r="F1080" s="32">
        <v>129</v>
      </c>
      <c r="G1080" s="32">
        <v>213</v>
      </c>
      <c r="H1080" s="1368">
        <v>133.83600000000001</v>
      </c>
      <c r="I1080" s="702">
        <v>133.83600000000001</v>
      </c>
      <c r="J1080" s="1175">
        <v>133.83600000000001</v>
      </c>
    </row>
    <row r="1081" spans="1:10" ht="15" x14ac:dyDescent="0.25">
      <c r="A1081" s="39" t="s">
        <v>159</v>
      </c>
      <c r="B1081" s="29" t="s">
        <v>26</v>
      </c>
      <c r="C1081" s="30">
        <v>1</v>
      </c>
      <c r="D1081" s="30">
        <v>4</v>
      </c>
      <c r="E1081" s="122">
        <v>9980077710</v>
      </c>
      <c r="F1081" s="32">
        <v>244</v>
      </c>
      <c r="G1081" s="32">
        <v>346</v>
      </c>
      <c r="H1081" s="1368"/>
      <c r="I1081" s="702"/>
      <c r="J1081" s="1175"/>
    </row>
    <row r="1082" spans="1:10" ht="14.25" x14ac:dyDescent="0.2">
      <c r="A1082" s="127" t="s">
        <v>146</v>
      </c>
      <c r="B1082" s="35" t="s">
        <v>26</v>
      </c>
      <c r="C1082" s="40">
        <v>7</v>
      </c>
      <c r="D1082" s="40">
        <v>9</v>
      </c>
      <c r="E1082" s="705">
        <v>1940977720</v>
      </c>
      <c r="F1082" s="42">
        <v>0</v>
      </c>
      <c r="G1082" s="42"/>
      <c r="H1082" s="1366">
        <f>H1083+H1086</f>
        <v>577</v>
      </c>
      <c r="I1082" s="658">
        <f t="shared" ref="I1082:J1082" si="200">I1083+I1086</f>
        <v>577</v>
      </c>
      <c r="J1082" s="1173">
        <f t="shared" si="200"/>
        <v>577</v>
      </c>
    </row>
    <row r="1083" spans="1:10" ht="15" x14ac:dyDescent="0.25">
      <c r="A1083" s="23" t="s">
        <v>29</v>
      </c>
      <c r="B1083" s="24" t="s">
        <v>26</v>
      </c>
      <c r="C1083" s="25">
        <v>7</v>
      </c>
      <c r="D1083" s="25">
        <v>9</v>
      </c>
      <c r="E1083" s="128">
        <v>1940977720</v>
      </c>
      <c r="F1083" s="27">
        <v>0</v>
      </c>
      <c r="G1083" s="27">
        <v>210</v>
      </c>
      <c r="H1083" s="1367">
        <f>H1084+H1085</f>
        <v>577</v>
      </c>
      <c r="I1083" s="659">
        <f t="shared" ref="I1083:J1083" si="201">I1084+I1085</f>
        <v>577</v>
      </c>
      <c r="J1083" s="1174">
        <f t="shared" si="201"/>
        <v>577</v>
      </c>
    </row>
    <row r="1084" spans="1:10" s="157" customFormat="1" ht="15" x14ac:dyDescent="0.25">
      <c r="A1084" s="28" t="s">
        <v>30</v>
      </c>
      <c r="B1084" s="29" t="s">
        <v>26</v>
      </c>
      <c r="C1084" s="30">
        <v>7</v>
      </c>
      <c r="D1084" s="30">
        <v>9</v>
      </c>
      <c r="E1084" s="122">
        <v>1940977720</v>
      </c>
      <c r="F1084" s="32">
        <v>121</v>
      </c>
      <c r="G1084" s="32">
        <v>211</v>
      </c>
      <c r="H1084" s="1368">
        <v>443.16399999999999</v>
      </c>
      <c r="I1084" s="702">
        <v>443.16399999999999</v>
      </c>
      <c r="J1084" s="1175">
        <v>443.16399999999999</v>
      </c>
    </row>
    <row r="1085" spans="1:10" ht="12.75" customHeight="1" x14ac:dyDescent="0.25">
      <c r="A1085" s="33" t="s">
        <v>31</v>
      </c>
      <c r="B1085" s="29" t="s">
        <v>26</v>
      </c>
      <c r="C1085" s="30">
        <v>7</v>
      </c>
      <c r="D1085" s="30">
        <v>9</v>
      </c>
      <c r="E1085" s="122">
        <v>1940977720</v>
      </c>
      <c r="F1085" s="32">
        <v>129</v>
      </c>
      <c r="G1085" s="32">
        <v>213</v>
      </c>
      <c r="H1085" s="1368">
        <v>133.83600000000001</v>
      </c>
      <c r="I1085" s="702">
        <v>133.83600000000001</v>
      </c>
      <c r="J1085" s="1175">
        <v>133.83600000000001</v>
      </c>
    </row>
    <row r="1086" spans="1:10" s="150" customFormat="1" ht="15" x14ac:dyDescent="0.25">
      <c r="A1086" s="39" t="s">
        <v>159</v>
      </c>
      <c r="B1086" s="29" t="s">
        <v>26</v>
      </c>
      <c r="C1086" s="30">
        <v>7</v>
      </c>
      <c r="D1086" s="30">
        <v>9</v>
      </c>
      <c r="E1086" s="122">
        <v>1940977720</v>
      </c>
      <c r="F1086" s="32">
        <v>244</v>
      </c>
      <c r="G1086" s="32">
        <v>346</v>
      </c>
      <c r="H1086" s="1368"/>
      <c r="I1086" s="702"/>
      <c r="J1086" s="1175"/>
    </row>
    <row r="1087" spans="1:10" s="125" customFormat="1" ht="42.75" x14ac:dyDescent="0.2">
      <c r="A1087" s="156" t="s">
        <v>545</v>
      </c>
      <c r="B1087" s="35" t="s">
        <v>26</v>
      </c>
      <c r="C1087" s="40">
        <v>1</v>
      </c>
      <c r="D1087" s="40">
        <v>5</v>
      </c>
      <c r="E1087" s="123">
        <v>9980051200</v>
      </c>
      <c r="F1087" s="42">
        <v>244</v>
      </c>
      <c r="G1087" s="42">
        <v>346</v>
      </c>
      <c r="H1087" s="1366">
        <v>3.9</v>
      </c>
      <c r="I1087" s="658">
        <v>76.5</v>
      </c>
      <c r="J1087" s="1173">
        <v>3.7</v>
      </c>
    </row>
    <row r="1088" spans="1:10" s="125" customFormat="1" ht="14.25" x14ac:dyDescent="0.2">
      <c r="A1088" s="44" t="s">
        <v>105</v>
      </c>
      <c r="B1088" s="35" t="s">
        <v>26</v>
      </c>
      <c r="C1088" s="40">
        <v>1</v>
      </c>
      <c r="D1088" s="40">
        <v>13</v>
      </c>
      <c r="E1088" s="123">
        <v>9980077730</v>
      </c>
      <c r="F1088" s="42">
        <v>0</v>
      </c>
      <c r="G1088" s="42"/>
      <c r="H1088" s="975">
        <f>H1090+H1091+H1089</f>
        <v>206.6</v>
      </c>
      <c r="I1088" s="550">
        <f t="shared" ref="I1088:J1088" si="202">I1090+I1091+I1089</f>
        <v>206.6</v>
      </c>
      <c r="J1088" s="732">
        <f t="shared" si="202"/>
        <v>206.6</v>
      </c>
    </row>
    <row r="1089" spans="1:10" s="125" customFormat="1" ht="15" x14ac:dyDescent="0.25">
      <c r="A1089" s="33" t="s">
        <v>45</v>
      </c>
      <c r="B1089" s="29" t="s">
        <v>26</v>
      </c>
      <c r="C1089" s="30">
        <v>1</v>
      </c>
      <c r="D1089" s="30">
        <v>13</v>
      </c>
      <c r="E1089" s="122">
        <v>9980077730</v>
      </c>
      <c r="F1089" s="32">
        <v>244</v>
      </c>
      <c r="G1089" s="32">
        <v>226</v>
      </c>
      <c r="H1089" s="886">
        <v>57</v>
      </c>
      <c r="I1089" s="558">
        <v>57</v>
      </c>
      <c r="J1089" s="735">
        <v>57</v>
      </c>
    </row>
    <row r="1090" spans="1:10" ht="15" x14ac:dyDescent="0.25">
      <c r="A1090" s="28" t="s">
        <v>41</v>
      </c>
      <c r="B1090" s="29" t="s">
        <v>26</v>
      </c>
      <c r="C1090" s="30">
        <v>1</v>
      </c>
      <c r="D1090" s="30">
        <v>13</v>
      </c>
      <c r="E1090" s="122">
        <v>9980077730</v>
      </c>
      <c r="F1090" s="32">
        <v>244</v>
      </c>
      <c r="G1090" s="38">
        <v>310</v>
      </c>
      <c r="H1090" s="886">
        <v>131</v>
      </c>
      <c r="I1090" s="558">
        <v>131</v>
      </c>
      <c r="J1090" s="735">
        <v>131</v>
      </c>
    </row>
    <row r="1091" spans="1:10" s="124" customFormat="1" ht="14.25" customHeight="1" x14ac:dyDescent="0.25">
      <c r="A1091" s="39" t="s">
        <v>159</v>
      </c>
      <c r="B1091" s="29" t="s">
        <v>26</v>
      </c>
      <c r="C1091" s="30">
        <v>1</v>
      </c>
      <c r="D1091" s="30">
        <v>13</v>
      </c>
      <c r="E1091" s="122">
        <v>9980077730</v>
      </c>
      <c r="F1091" s="32">
        <v>244</v>
      </c>
      <c r="G1091" s="38">
        <v>346</v>
      </c>
      <c r="H1091" s="886">
        <v>18.600000000000001</v>
      </c>
      <c r="I1091" s="558">
        <v>18.600000000000001</v>
      </c>
      <c r="J1091" s="735">
        <v>18.600000000000001</v>
      </c>
    </row>
    <row r="1092" spans="1:10" ht="14.25" customHeight="1" x14ac:dyDescent="0.2">
      <c r="A1092" s="127" t="s">
        <v>421</v>
      </c>
      <c r="B1092" s="35" t="s">
        <v>26</v>
      </c>
      <c r="C1092" s="40">
        <v>4</v>
      </c>
      <c r="D1092" s="40">
        <v>12</v>
      </c>
      <c r="E1092" s="123">
        <v>1440264600</v>
      </c>
      <c r="F1092" s="42">
        <v>244</v>
      </c>
      <c r="G1092" s="138">
        <v>226</v>
      </c>
      <c r="H1092" s="975">
        <v>253.18</v>
      </c>
      <c r="I1092" s="550">
        <v>0</v>
      </c>
      <c r="J1092" s="732">
        <v>0</v>
      </c>
    </row>
    <row r="1093" spans="1:10" ht="14.25" customHeight="1" x14ac:dyDescent="0.2">
      <c r="A1093" s="44" t="s">
        <v>106</v>
      </c>
      <c r="B1093" s="35" t="s">
        <v>26</v>
      </c>
      <c r="C1093" s="40">
        <v>10</v>
      </c>
      <c r="D1093" s="40">
        <v>6</v>
      </c>
      <c r="E1093" s="123">
        <v>2240277740</v>
      </c>
      <c r="F1093" s="42">
        <v>0</v>
      </c>
      <c r="G1093" s="42"/>
      <c r="H1093" s="975">
        <f>H1094+H1097+H1098</f>
        <v>452</v>
      </c>
      <c r="I1093" s="550">
        <f t="shared" ref="I1093:J1093" si="203">I1094+I1097+I1098</f>
        <v>0</v>
      </c>
      <c r="J1093" s="732">
        <f t="shared" si="203"/>
        <v>0</v>
      </c>
    </row>
    <row r="1094" spans="1:10" s="125" customFormat="1" ht="15" x14ac:dyDescent="0.25">
      <c r="A1094" s="23" t="s">
        <v>29</v>
      </c>
      <c r="B1094" s="24" t="s">
        <v>26</v>
      </c>
      <c r="C1094" s="25">
        <v>10</v>
      </c>
      <c r="D1094" s="25">
        <v>6</v>
      </c>
      <c r="E1094" s="128">
        <v>2240277740</v>
      </c>
      <c r="F1094" s="27">
        <v>0</v>
      </c>
      <c r="G1094" s="27">
        <v>210</v>
      </c>
      <c r="H1094" s="75">
        <f>H1095+H1096</f>
        <v>452</v>
      </c>
      <c r="I1094" s="595">
        <f t="shared" ref="I1094:J1094" si="204">I1095+I1096</f>
        <v>0</v>
      </c>
      <c r="J1094" s="1053">
        <f t="shared" si="204"/>
        <v>0</v>
      </c>
    </row>
    <row r="1095" spans="1:10" s="125" customFormat="1" ht="15" x14ac:dyDescent="0.25">
      <c r="A1095" s="28" t="s">
        <v>30</v>
      </c>
      <c r="B1095" s="29" t="s">
        <v>26</v>
      </c>
      <c r="C1095" s="30">
        <v>10</v>
      </c>
      <c r="D1095" s="30">
        <v>6</v>
      </c>
      <c r="E1095" s="122">
        <v>2240277740</v>
      </c>
      <c r="F1095" s="32">
        <v>121</v>
      </c>
      <c r="G1095" s="32">
        <v>211</v>
      </c>
      <c r="H1095" s="1368">
        <v>347.15800000000002</v>
      </c>
      <c r="I1095" s="702"/>
      <c r="J1095" s="1175"/>
    </row>
    <row r="1096" spans="1:10" ht="14.25" customHeight="1" x14ac:dyDescent="0.25">
      <c r="A1096" s="33" t="s">
        <v>31</v>
      </c>
      <c r="B1096" s="29" t="s">
        <v>26</v>
      </c>
      <c r="C1096" s="30">
        <v>10</v>
      </c>
      <c r="D1096" s="30">
        <v>6</v>
      </c>
      <c r="E1096" s="122">
        <v>2240277740</v>
      </c>
      <c r="F1096" s="32">
        <v>129</v>
      </c>
      <c r="G1096" s="32">
        <v>213</v>
      </c>
      <c r="H1096" s="1368">
        <v>104.842</v>
      </c>
      <c r="I1096" s="702"/>
      <c r="J1096" s="1175"/>
    </row>
    <row r="1097" spans="1:10" ht="15" x14ac:dyDescent="0.25">
      <c r="A1097" s="28" t="s">
        <v>41</v>
      </c>
      <c r="B1097" s="29" t="s">
        <v>26</v>
      </c>
      <c r="C1097" s="30">
        <v>10</v>
      </c>
      <c r="D1097" s="30">
        <v>6</v>
      </c>
      <c r="E1097" s="122">
        <v>2240277740</v>
      </c>
      <c r="F1097" s="32">
        <v>244</v>
      </c>
      <c r="G1097" s="38">
        <v>310</v>
      </c>
      <c r="H1097" s="886"/>
      <c r="I1097" s="558"/>
      <c r="J1097" s="735"/>
    </row>
    <row r="1098" spans="1:10" ht="15" x14ac:dyDescent="0.25">
      <c r="A1098" s="39" t="s">
        <v>159</v>
      </c>
      <c r="B1098" s="29" t="s">
        <v>26</v>
      </c>
      <c r="C1098" s="30">
        <v>10</v>
      </c>
      <c r="D1098" s="30">
        <v>6</v>
      </c>
      <c r="E1098" s="122">
        <v>2240277740</v>
      </c>
      <c r="F1098" s="32">
        <v>244</v>
      </c>
      <c r="G1098" s="38">
        <v>346</v>
      </c>
      <c r="H1098" s="886"/>
      <c r="I1098" s="558"/>
      <c r="J1098" s="735"/>
    </row>
    <row r="1099" spans="1:10" ht="15" x14ac:dyDescent="0.25">
      <c r="A1099" s="87" t="s">
        <v>107</v>
      </c>
      <c r="B1099" s="35" t="s">
        <v>26</v>
      </c>
      <c r="C1099" s="40">
        <v>10</v>
      </c>
      <c r="D1099" s="40">
        <v>0</v>
      </c>
      <c r="E1099" s="123">
        <v>0</v>
      </c>
      <c r="F1099" s="42">
        <v>0</v>
      </c>
      <c r="G1099" s="38"/>
      <c r="H1099" s="1366">
        <f>SUM(H1100:H1102)</f>
        <v>5831</v>
      </c>
      <c r="I1099" s="658">
        <f t="shared" ref="I1099:J1099" si="205">SUM(I1100:I1102)</f>
        <v>3290</v>
      </c>
      <c r="J1099" s="1173">
        <f t="shared" si="205"/>
        <v>3290</v>
      </c>
    </row>
    <row r="1100" spans="1:10" s="11" customFormat="1" ht="27" customHeight="1" x14ac:dyDescent="0.25">
      <c r="A1100" s="362" t="s">
        <v>560</v>
      </c>
      <c r="B1100" s="363" t="s">
        <v>26</v>
      </c>
      <c r="C1100" s="101">
        <v>10</v>
      </c>
      <c r="D1100" s="101">
        <v>4</v>
      </c>
      <c r="E1100" s="364" t="s">
        <v>361</v>
      </c>
      <c r="F1100" s="335">
        <v>412</v>
      </c>
      <c r="G1100" s="336">
        <v>310</v>
      </c>
      <c r="H1100" s="1369">
        <v>3556.1329999999998</v>
      </c>
      <c r="I1100" s="877">
        <v>2541</v>
      </c>
      <c r="J1100" s="1176">
        <v>2541</v>
      </c>
    </row>
    <row r="1101" spans="1:10" s="157" customFormat="1" ht="31.5" x14ac:dyDescent="0.25">
      <c r="A1101" s="126" t="s">
        <v>546</v>
      </c>
      <c r="B1101" s="29" t="s">
        <v>26</v>
      </c>
      <c r="C1101" s="30">
        <v>10</v>
      </c>
      <c r="D1101" s="30">
        <v>4</v>
      </c>
      <c r="E1101" s="122" t="s">
        <v>361</v>
      </c>
      <c r="F1101" s="32">
        <v>412</v>
      </c>
      <c r="G1101" s="38">
        <v>310</v>
      </c>
      <c r="H1101" s="1369">
        <v>1525.867</v>
      </c>
      <c r="I1101" s="626"/>
      <c r="J1101" s="1177"/>
    </row>
    <row r="1102" spans="1:10" s="157" customFormat="1" ht="44.25" customHeight="1" thickBot="1" x14ac:dyDescent="0.3">
      <c r="A1102" s="126" t="s">
        <v>103</v>
      </c>
      <c r="B1102" s="29" t="s">
        <v>26</v>
      </c>
      <c r="C1102" s="30">
        <v>10</v>
      </c>
      <c r="D1102" s="30">
        <v>4</v>
      </c>
      <c r="E1102" s="122">
        <v>2240281520</v>
      </c>
      <c r="F1102" s="32">
        <v>313</v>
      </c>
      <c r="G1102" s="38">
        <v>262</v>
      </c>
      <c r="H1102" s="1370">
        <v>749</v>
      </c>
      <c r="I1102" s="660">
        <v>749</v>
      </c>
      <c r="J1102" s="1178">
        <v>749</v>
      </c>
    </row>
    <row r="1103" spans="1:10" ht="12.75" customHeight="1" x14ac:dyDescent="0.25">
      <c r="A1103" s="365" t="s">
        <v>186</v>
      </c>
      <c r="B1103" s="20"/>
      <c r="C1103" s="73"/>
      <c r="D1103" s="73"/>
      <c r="E1103" s="121"/>
      <c r="F1103" s="74"/>
      <c r="G1103" s="366"/>
      <c r="H1103" s="1371">
        <f>H1104+H1105</f>
        <v>82260.5</v>
      </c>
      <c r="I1103" s="661">
        <f t="shared" ref="I1103:J1103" si="206">I1104+I1105</f>
        <v>57872.2</v>
      </c>
      <c r="J1103" s="1179">
        <f t="shared" si="206"/>
        <v>58015.9</v>
      </c>
    </row>
    <row r="1104" spans="1:10" s="137" customFormat="1" ht="18" customHeight="1" x14ac:dyDescent="0.25">
      <c r="A1104" s="129" t="s">
        <v>276</v>
      </c>
      <c r="B1104" s="130" t="s">
        <v>26</v>
      </c>
      <c r="C1104" s="131">
        <v>14</v>
      </c>
      <c r="D1104" s="131">
        <v>1</v>
      </c>
      <c r="E1104" s="132">
        <v>2640260030</v>
      </c>
      <c r="F1104" s="133">
        <v>511</v>
      </c>
      <c r="G1104" s="133">
        <v>251</v>
      </c>
      <c r="H1104" s="1372">
        <v>78784</v>
      </c>
      <c r="I1104" s="887">
        <v>54070</v>
      </c>
      <c r="J1104" s="1180">
        <v>54070</v>
      </c>
    </row>
    <row r="1105" spans="1:10" s="137" customFormat="1" ht="18" customHeight="1" thickBot="1" x14ac:dyDescent="0.3">
      <c r="A1105" s="90" t="s">
        <v>547</v>
      </c>
      <c r="B1105" s="91" t="s">
        <v>26</v>
      </c>
      <c r="C1105" s="92">
        <v>2</v>
      </c>
      <c r="D1105" s="92">
        <v>3</v>
      </c>
      <c r="E1105" s="93">
        <v>2640151180</v>
      </c>
      <c r="F1105" s="94">
        <v>530</v>
      </c>
      <c r="G1105" s="94">
        <v>251</v>
      </c>
      <c r="H1105" s="1373">
        <v>3476.5</v>
      </c>
      <c r="I1105" s="835">
        <v>3802.2</v>
      </c>
      <c r="J1105" s="1181">
        <v>3945.9</v>
      </c>
    </row>
    <row r="1106" spans="1:10" ht="18" customHeight="1" thickBot="1" x14ac:dyDescent="0.25">
      <c r="A1106" s="1398"/>
      <c r="B1106" s="1399"/>
      <c r="C1106" s="1399"/>
      <c r="D1106" s="1399"/>
      <c r="E1106" s="1399"/>
      <c r="F1106" s="1399"/>
      <c r="G1106" s="1399"/>
      <c r="H1106" s="1399"/>
      <c r="I1106" s="1399"/>
      <c r="J1106" s="1400"/>
    </row>
    <row r="1107" spans="1:10" s="150" customFormat="1" ht="16.5" customHeight="1" x14ac:dyDescent="0.2">
      <c r="A1107" s="134" t="s">
        <v>108</v>
      </c>
      <c r="B1107" s="135"/>
      <c r="C1107" s="135"/>
      <c r="D1107" s="135"/>
      <c r="E1107" s="136"/>
      <c r="F1107" s="135"/>
      <c r="G1107" s="135"/>
      <c r="H1107" s="1374">
        <f>H1108+H1112</f>
        <v>188234.00000000003</v>
      </c>
      <c r="I1107" s="662">
        <f t="shared" ref="I1107:J1107" si="207">I1108+I1112</f>
        <v>88685</v>
      </c>
      <c r="J1107" s="1182">
        <f t="shared" si="207"/>
        <v>121337.99999999999</v>
      </c>
    </row>
    <row r="1108" spans="1:10" s="150" customFormat="1" ht="17.25" customHeight="1" x14ac:dyDescent="0.2">
      <c r="A1108" s="264" t="s">
        <v>109</v>
      </c>
      <c r="B1108" s="265"/>
      <c r="C1108" s="265"/>
      <c r="D1108" s="265"/>
      <c r="E1108" s="266"/>
      <c r="F1108" s="265"/>
      <c r="G1108" s="265"/>
      <c r="H1108" s="1375">
        <f>H1110+H1111</f>
        <v>188234.00000000003</v>
      </c>
      <c r="I1108" s="663">
        <f t="shared" ref="I1108:J1108" si="208">I1110+I1111</f>
        <v>88685</v>
      </c>
      <c r="J1108" s="1183">
        <f t="shared" si="208"/>
        <v>121337.99999999999</v>
      </c>
    </row>
    <row r="1109" spans="1:10" ht="14.25" x14ac:dyDescent="0.2">
      <c r="A1109" s="240" t="s">
        <v>29</v>
      </c>
      <c r="B1109" s="241" t="s">
        <v>26</v>
      </c>
      <c r="C1109" s="242">
        <v>7</v>
      </c>
      <c r="D1109" s="242">
        <v>1</v>
      </c>
      <c r="E1109" s="706" t="s">
        <v>362</v>
      </c>
      <c r="F1109" s="244">
        <v>0</v>
      </c>
      <c r="G1109" s="244">
        <v>210</v>
      </c>
      <c r="H1109" s="239">
        <f>H1110+H1111</f>
        <v>188234.00000000003</v>
      </c>
      <c r="I1109" s="664">
        <f t="shared" ref="I1109:J1109" si="209">I1110+I1111</f>
        <v>88685</v>
      </c>
      <c r="J1109" s="1184">
        <f t="shared" si="209"/>
        <v>121337.99999999999</v>
      </c>
    </row>
    <row r="1110" spans="1:10" ht="14.25" customHeight="1" x14ac:dyDescent="0.25">
      <c r="A1110" s="267" t="s">
        <v>30</v>
      </c>
      <c r="B1110" s="268" t="s">
        <v>26</v>
      </c>
      <c r="C1110" s="269">
        <v>7</v>
      </c>
      <c r="D1110" s="269">
        <v>1</v>
      </c>
      <c r="E1110" s="707" t="s">
        <v>362</v>
      </c>
      <c r="F1110" s="271">
        <v>111</v>
      </c>
      <c r="G1110" s="272">
        <v>211</v>
      </c>
      <c r="H1110" s="1376">
        <f>H1115+H1120+H1125+H1129+H1133+H1137+H1141+H1145+H1150+H1155+H1159+H1163+H1167+H1171</f>
        <v>144572.96500000003</v>
      </c>
      <c r="I1110" s="874">
        <f t="shared" ref="I1110:J1110" si="210">I1115+I1120+I1125+I1129+I1133+I1137+I1141+I1145+I1150+I1155+I1159+I1163+I1167+I1171</f>
        <v>68114.44</v>
      </c>
      <c r="J1110" s="1185">
        <f t="shared" si="210"/>
        <v>93193.548999999985</v>
      </c>
    </row>
    <row r="1111" spans="1:10" ht="14.25" customHeight="1" x14ac:dyDescent="0.25">
      <c r="A1111" s="273" t="s">
        <v>110</v>
      </c>
      <c r="B1111" s="274" t="s">
        <v>26</v>
      </c>
      <c r="C1111" s="51">
        <v>7</v>
      </c>
      <c r="D1111" s="51">
        <v>1</v>
      </c>
      <c r="E1111" s="707" t="s">
        <v>362</v>
      </c>
      <c r="F1111" s="52">
        <v>119</v>
      </c>
      <c r="G1111" s="276">
        <v>213</v>
      </c>
      <c r="H1111" s="1376">
        <f>H1116+H1121+H1126+H1130+H1134+H1138+H1142+H1146+H1151+H1156+H1160+H1164+H1168+H1172</f>
        <v>43661.035000000003</v>
      </c>
      <c r="I1111" s="874">
        <f t="shared" ref="I1111:J1111" si="211">I1116+I1121+I1126+I1130+I1134+I1138+I1142+I1146+I1151+I1156+I1160+I1164+I1168+I1172</f>
        <v>20570.560000000001</v>
      </c>
      <c r="J1111" s="1185">
        <f t="shared" si="211"/>
        <v>28144.451000000005</v>
      </c>
    </row>
    <row r="1112" spans="1:10" ht="14.25" customHeight="1" thickBot="1" x14ac:dyDescent="0.25">
      <c r="A1112" s="358" t="s">
        <v>111</v>
      </c>
      <c r="B1112" s="262" t="s">
        <v>26</v>
      </c>
      <c r="C1112" s="190">
        <v>10</v>
      </c>
      <c r="D1112" s="190">
        <v>4</v>
      </c>
      <c r="E1112" s="263">
        <v>2240271540</v>
      </c>
      <c r="F1112" s="191">
        <v>313</v>
      </c>
      <c r="G1112" s="192">
        <v>262</v>
      </c>
      <c r="H1112" s="1377">
        <f>H1117+H1122+H1147+H1152</f>
        <v>0</v>
      </c>
      <c r="I1112" s="875">
        <f t="shared" ref="I1112:J1112" si="212">I1117+I1122+I1147+I1152</f>
        <v>0</v>
      </c>
      <c r="J1112" s="1186">
        <f t="shared" si="212"/>
        <v>0</v>
      </c>
    </row>
    <row r="1113" spans="1:10" ht="15" thickBot="1" x14ac:dyDescent="0.25">
      <c r="A1113" s="213" t="s">
        <v>112</v>
      </c>
      <c r="B1113" s="214" t="s">
        <v>26</v>
      </c>
      <c r="C1113" s="215">
        <v>7</v>
      </c>
      <c r="D1113" s="215">
        <v>1</v>
      </c>
      <c r="E1113" s="468" t="s">
        <v>362</v>
      </c>
      <c r="F1113" s="216">
        <v>0</v>
      </c>
      <c r="G1113" s="454"/>
      <c r="H1113" s="1256">
        <f>H1114+H1117</f>
        <v>19173.898999999998</v>
      </c>
      <c r="I1113" s="593">
        <f t="shared" ref="I1113:J1113" si="213">I1114+I1117</f>
        <v>9021.4629999999997</v>
      </c>
      <c r="J1113" s="1051">
        <f t="shared" si="213"/>
        <v>12343.084999999999</v>
      </c>
    </row>
    <row r="1114" spans="1:10" ht="15" x14ac:dyDescent="0.25">
      <c r="A1114" s="96" t="s">
        <v>29</v>
      </c>
      <c r="B1114" s="112" t="s">
        <v>26</v>
      </c>
      <c r="C1114" s="98">
        <v>7</v>
      </c>
      <c r="D1114" s="98">
        <v>1</v>
      </c>
      <c r="E1114" s="708" t="s">
        <v>362</v>
      </c>
      <c r="F1114" s="99">
        <v>0</v>
      </c>
      <c r="G1114" s="139">
        <v>210</v>
      </c>
      <c r="H1114" s="1322">
        <f>H1115+H1116</f>
        <v>19173.898999999998</v>
      </c>
      <c r="I1114" s="634">
        <f t="shared" ref="I1114:J1114" si="214">I1115+I1116</f>
        <v>9021.4629999999997</v>
      </c>
      <c r="J1114" s="1120">
        <f t="shared" si="214"/>
        <v>12343.084999999999</v>
      </c>
    </row>
    <row r="1115" spans="1:10" ht="14.25" customHeight="1" x14ac:dyDescent="0.25">
      <c r="A1115" s="140" t="s">
        <v>30</v>
      </c>
      <c r="B1115" s="46" t="s">
        <v>26</v>
      </c>
      <c r="C1115" s="25">
        <v>7</v>
      </c>
      <c r="D1115" s="25">
        <v>1</v>
      </c>
      <c r="E1115" s="709" t="s">
        <v>362</v>
      </c>
      <c r="F1115" s="27">
        <v>111</v>
      </c>
      <c r="G1115" s="141">
        <v>211</v>
      </c>
      <c r="H1115" s="75">
        <v>14726.495999999999</v>
      </c>
      <c r="I1115" s="595">
        <v>6928.9269999999997</v>
      </c>
      <c r="J1115" s="1053">
        <v>9480.0959999999995</v>
      </c>
    </row>
    <row r="1116" spans="1:10" ht="14.25" customHeight="1" x14ac:dyDescent="0.25">
      <c r="A1116" s="140" t="s">
        <v>110</v>
      </c>
      <c r="B1116" s="46" t="s">
        <v>26</v>
      </c>
      <c r="C1116" s="25">
        <v>7</v>
      </c>
      <c r="D1116" s="25">
        <v>1</v>
      </c>
      <c r="E1116" s="709" t="s">
        <v>362</v>
      </c>
      <c r="F1116" s="27">
        <v>119</v>
      </c>
      <c r="G1116" s="141">
        <v>213</v>
      </c>
      <c r="H1116" s="75">
        <v>4447.4030000000002</v>
      </c>
      <c r="I1116" s="595">
        <v>2092.5360000000001</v>
      </c>
      <c r="J1116" s="1053">
        <v>2862.989</v>
      </c>
    </row>
    <row r="1117" spans="1:10" ht="14.25" customHeight="1" thickBot="1" x14ac:dyDescent="0.3">
      <c r="A1117" s="456" t="s">
        <v>111</v>
      </c>
      <c r="B1117" s="142" t="s">
        <v>26</v>
      </c>
      <c r="C1117" s="143">
        <v>10</v>
      </c>
      <c r="D1117" s="143">
        <v>4</v>
      </c>
      <c r="E1117" s="144">
        <v>2240271540</v>
      </c>
      <c r="F1117" s="145">
        <v>313</v>
      </c>
      <c r="G1117" s="146">
        <v>262</v>
      </c>
      <c r="H1117" s="1378"/>
      <c r="I1117" s="665"/>
      <c r="J1117" s="1187"/>
    </row>
    <row r="1118" spans="1:10" ht="15" thickBot="1" x14ac:dyDescent="0.25">
      <c r="A1118" s="217" t="s">
        <v>113</v>
      </c>
      <c r="B1118" s="218" t="s">
        <v>26</v>
      </c>
      <c r="C1118" s="219">
        <v>7</v>
      </c>
      <c r="D1118" s="219">
        <v>1</v>
      </c>
      <c r="E1118" s="468" t="s">
        <v>362</v>
      </c>
      <c r="F1118" s="220">
        <v>0</v>
      </c>
      <c r="G1118" s="220"/>
      <c r="H1118" s="1265">
        <f>H1119+H1122</f>
        <v>23360.213000000003</v>
      </c>
      <c r="I1118" s="603">
        <f t="shared" ref="I1118:J1118" si="215">I1119+I1122</f>
        <v>10991.744000000001</v>
      </c>
      <c r="J1118" s="1061">
        <f t="shared" si="215"/>
        <v>15038.803</v>
      </c>
    </row>
    <row r="1119" spans="1:10" ht="15" x14ac:dyDescent="0.25">
      <c r="A1119" s="96" t="s">
        <v>29</v>
      </c>
      <c r="B1119" s="112" t="s">
        <v>26</v>
      </c>
      <c r="C1119" s="98">
        <v>7</v>
      </c>
      <c r="D1119" s="98">
        <v>1</v>
      </c>
      <c r="E1119" s="708" t="s">
        <v>362</v>
      </c>
      <c r="F1119" s="99">
        <v>0</v>
      </c>
      <c r="G1119" s="139">
        <v>210</v>
      </c>
      <c r="H1119" s="1322">
        <f>H1120+H1121</f>
        <v>23360.213000000003</v>
      </c>
      <c r="I1119" s="634">
        <f t="shared" ref="I1119:J1119" si="216">I1120+I1121</f>
        <v>10991.744000000001</v>
      </c>
      <c r="J1119" s="1120">
        <f t="shared" si="216"/>
        <v>15038.803</v>
      </c>
    </row>
    <row r="1120" spans="1:10" ht="14.25" customHeight="1" x14ac:dyDescent="0.25">
      <c r="A1120" s="140" t="s">
        <v>30</v>
      </c>
      <c r="B1120" s="46" t="s">
        <v>26</v>
      </c>
      <c r="C1120" s="25">
        <v>7</v>
      </c>
      <c r="D1120" s="25">
        <v>1</v>
      </c>
      <c r="E1120" s="709" t="s">
        <v>362</v>
      </c>
      <c r="F1120" s="27">
        <v>111</v>
      </c>
      <c r="G1120" s="141">
        <v>211</v>
      </c>
      <c r="H1120" s="75">
        <v>17941.792000000001</v>
      </c>
      <c r="I1120" s="595">
        <v>8442.2000000000007</v>
      </c>
      <c r="J1120" s="1053">
        <v>11550.54</v>
      </c>
    </row>
    <row r="1121" spans="1:10" ht="14.25" customHeight="1" x14ac:dyDescent="0.25">
      <c r="A1121" s="140" t="s">
        <v>110</v>
      </c>
      <c r="B1121" s="46" t="s">
        <v>26</v>
      </c>
      <c r="C1121" s="25">
        <v>7</v>
      </c>
      <c r="D1121" s="25">
        <v>1</v>
      </c>
      <c r="E1121" s="709" t="s">
        <v>362</v>
      </c>
      <c r="F1121" s="27">
        <v>119</v>
      </c>
      <c r="G1121" s="141">
        <v>213</v>
      </c>
      <c r="H1121" s="75">
        <v>5418.4210000000003</v>
      </c>
      <c r="I1121" s="595">
        <v>2549.5439999999999</v>
      </c>
      <c r="J1121" s="1053">
        <v>3488.2629999999999</v>
      </c>
    </row>
    <row r="1122" spans="1:10" ht="30.75" thickBot="1" x14ac:dyDescent="0.3">
      <c r="A1122" s="456" t="s">
        <v>111</v>
      </c>
      <c r="B1122" s="142" t="s">
        <v>26</v>
      </c>
      <c r="C1122" s="143">
        <v>10</v>
      </c>
      <c r="D1122" s="143">
        <v>4</v>
      </c>
      <c r="E1122" s="144">
        <v>2240271540</v>
      </c>
      <c r="F1122" s="145">
        <v>313</v>
      </c>
      <c r="G1122" s="146">
        <v>262</v>
      </c>
      <c r="H1122" s="1378"/>
      <c r="I1122" s="665"/>
      <c r="J1122" s="1187"/>
    </row>
    <row r="1123" spans="1:10" ht="15" thickBot="1" x14ac:dyDescent="0.25">
      <c r="A1123" s="217" t="s">
        <v>114</v>
      </c>
      <c r="B1123" s="218" t="s">
        <v>26</v>
      </c>
      <c r="C1123" s="219">
        <v>7</v>
      </c>
      <c r="D1123" s="219">
        <v>1</v>
      </c>
      <c r="E1123" s="468" t="s">
        <v>362</v>
      </c>
      <c r="F1123" s="220">
        <v>0</v>
      </c>
      <c r="G1123" s="220"/>
      <c r="H1123" s="1265">
        <f>H1124</f>
        <v>13357.097</v>
      </c>
      <c r="I1123" s="603">
        <f t="shared" ref="I1123:J1123" si="217">I1124</f>
        <v>6289.2729999999992</v>
      </c>
      <c r="J1123" s="1061">
        <f t="shared" si="217"/>
        <v>8604.9259999999995</v>
      </c>
    </row>
    <row r="1124" spans="1:10" ht="14.25" customHeight="1" x14ac:dyDescent="0.25">
      <c r="A1124" s="96" t="s">
        <v>29</v>
      </c>
      <c r="B1124" s="112" t="s">
        <v>26</v>
      </c>
      <c r="C1124" s="98">
        <v>7</v>
      </c>
      <c r="D1124" s="98">
        <v>1</v>
      </c>
      <c r="E1124" s="708" t="s">
        <v>362</v>
      </c>
      <c r="F1124" s="99">
        <v>0</v>
      </c>
      <c r="G1124" s="139">
        <v>210</v>
      </c>
      <c r="H1124" s="1322">
        <f>H1125+H1126</f>
        <v>13357.097</v>
      </c>
      <c r="I1124" s="634">
        <f t="shared" ref="I1124:J1124" si="218">I1125+I1126</f>
        <v>6289.2729999999992</v>
      </c>
      <c r="J1124" s="1120">
        <f t="shared" si="218"/>
        <v>8604.9259999999995</v>
      </c>
    </row>
    <row r="1125" spans="1:10" ht="14.25" customHeight="1" x14ac:dyDescent="0.25">
      <c r="A1125" s="140" t="s">
        <v>30</v>
      </c>
      <c r="B1125" s="46" t="s">
        <v>26</v>
      </c>
      <c r="C1125" s="25">
        <v>7</v>
      </c>
      <c r="D1125" s="25">
        <v>1</v>
      </c>
      <c r="E1125" s="709" t="s">
        <v>362</v>
      </c>
      <c r="F1125" s="27">
        <v>111</v>
      </c>
      <c r="G1125" s="141">
        <v>211</v>
      </c>
      <c r="H1125" s="75">
        <v>10258.906999999999</v>
      </c>
      <c r="I1125" s="595">
        <v>4830.4709999999995</v>
      </c>
      <c r="J1125" s="1053">
        <v>6609.0060000000003</v>
      </c>
    </row>
    <row r="1126" spans="1:10" ht="14.25" customHeight="1" thickBot="1" x14ac:dyDescent="0.3">
      <c r="A1126" s="188" t="s">
        <v>110</v>
      </c>
      <c r="B1126" s="142" t="s">
        <v>26</v>
      </c>
      <c r="C1126" s="143">
        <v>7</v>
      </c>
      <c r="D1126" s="143">
        <v>1</v>
      </c>
      <c r="E1126" s="709" t="s">
        <v>362</v>
      </c>
      <c r="F1126" s="145">
        <v>119</v>
      </c>
      <c r="G1126" s="146">
        <v>213</v>
      </c>
      <c r="H1126" s="1264">
        <v>3098.19</v>
      </c>
      <c r="I1126" s="602">
        <v>1458.8019999999999</v>
      </c>
      <c r="J1126" s="1060">
        <v>1995.92</v>
      </c>
    </row>
    <row r="1127" spans="1:10" ht="15" thickBot="1" x14ac:dyDescent="0.25">
      <c r="A1127" s="217" t="s">
        <v>115</v>
      </c>
      <c r="B1127" s="218" t="s">
        <v>26</v>
      </c>
      <c r="C1127" s="219">
        <v>7</v>
      </c>
      <c r="D1127" s="219">
        <v>1</v>
      </c>
      <c r="E1127" s="468" t="s">
        <v>362</v>
      </c>
      <c r="F1127" s="220">
        <v>0</v>
      </c>
      <c r="G1127" s="220"/>
      <c r="H1127" s="1265">
        <f>H1128</f>
        <v>16014.607</v>
      </c>
      <c r="I1127" s="603">
        <f t="shared" ref="I1127:J1127" si="219">I1128</f>
        <v>7541.5240000000003</v>
      </c>
      <c r="J1127" s="1061">
        <f t="shared" si="219"/>
        <v>10318.242999999999</v>
      </c>
    </row>
    <row r="1128" spans="1:10" ht="15" x14ac:dyDescent="0.25">
      <c r="A1128" s="96" t="s">
        <v>29</v>
      </c>
      <c r="B1128" s="112" t="s">
        <v>26</v>
      </c>
      <c r="C1128" s="98">
        <v>7</v>
      </c>
      <c r="D1128" s="98">
        <v>1</v>
      </c>
      <c r="E1128" s="708" t="s">
        <v>362</v>
      </c>
      <c r="F1128" s="99">
        <v>0</v>
      </c>
      <c r="G1128" s="139">
        <v>210</v>
      </c>
      <c r="H1128" s="1322">
        <f>H1129+H1130</f>
        <v>16014.607</v>
      </c>
      <c r="I1128" s="634">
        <f t="shared" ref="I1128:J1128" si="220">I1129+I1130</f>
        <v>7541.5240000000003</v>
      </c>
      <c r="J1128" s="1120">
        <f t="shared" si="220"/>
        <v>10318.242999999999</v>
      </c>
    </row>
    <row r="1129" spans="1:10" ht="15" x14ac:dyDescent="0.25">
      <c r="A1129" s="140" t="s">
        <v>30</v>
      </c>
      <c r="B1129" s="46" t="s">
        <v>26</v>
      </c>
      <c r="C1129" s="25">
        <v>7</v>
      </c>
      <c r="D1129" s="25">
        <v>1</v>
      </c>
      <c r="E1129" s="709" t="s">
        <v>362</v>
      </c>
      <c r="F1129" s="27">
        <v>111</v>
      </c>
      <c r="G1129" s="141">
        <v>211</v>
      </c>
      <c r="H1129" s="75">
        <v>12300.004999999999</v>
      </c>
      <c r="I1129" s="595">
        <v>5792.2610000000004</v>
      </c>
      <c r="J1129" s="1053">
        <v>7924.9179999999997</v>
      </c>
    </row>
    <row r="1130" spans="1:10" ht="14.25" customHeight="1" thickBot="1" x14ac:dyDescent="0.3">
      <c r="A1130" s="188" t="s">
        <v>110</v>
      </c>
      <c r="B1130" s="142" t="s">
        <v>26</v>
      </c>
      <c r="C1130" s="143">
        <v>7</v>
      </c>
      <c r="D1130" s="143">
        <v>1</v>
      </c>
      <c r="E1130" s="709" t="s">
        <v>362</v>
      </c>
      <c r="F1130" s="145">
        <v>119</v>
      </c>
      <c r="G1130" s="146">
        <v>213</v>
      </c>
      <c r="H1130" s="1264">
        <v>3714.6019999999999</v>
      </c>
      <c r="I1130" s="602">
        <v>1749.2629999999999</v>
      </c>
      <c r="J1130" s="1060">
        <v>2393.3249999999998</v>
      </c>
    </row>
    <row r="1131" spans="1:10" ht="15" thickBot="1" x14ac:dyDescent="0.25">
      <c r="A1131" s="217" t="s">
        <v>116</v>
      </c>
      <c r="B1131" s="218" t="s">
        <v>26</v>
      </c>
      <c r="C1131" s="219">
        <v>7</v>
      </c>
      <c r="D1131" s="219">
        <v>1</v>
      </c>
      <c r="E1131" s="468" t="s">
        <v>362</v>
      </c>
      <c r="F1131" s="220">
        <v>0</v>
      </c>
      <c r="G1131" s="455"/>
      <c r="H1131" s="1265">
        <f>H1132</f>
        <v>14320.583000000001</v>
      </c>
      <c r="I1131" s="603">
        <f t="shared" ref="I1131:J1131" si="221">I1132</f>
        <v>6745.4859999999999</v>
      </c>
      <c r="J1131" s="1061">
        <f t="shared" si="221"/>
        <v>9229.1130000000012</v>
      </c>
    </row>
    <row r="1132" spans="1:10" ht="14.25" customHeight="1" x14ac:dyDescent="0.25">
      <c r="A1132" s="96" t="s">
        <v>29</v>
      </c>
      <c r="B1132" s="112" t="s">
        <v>26</v>
      </c>
      <c r="C1132" s="98">
        <v>7</v>
      </c>
      <c r="D1132" s="98">
        <v>1</v>
      </c>
      <c r="E1132" s="708" t="s">
        <v>362</v>
      </c>
      <c r="F1132" s="99">
        <v>0</v>
      </c>
      <c r="G1132" s="139">
        <v>210</v>
      </c>
      <c r="H1132" s="1322">
        <f>H1133+H1134</f>
        <v>14320.583000000001</v>
      </c>
      <c r="I1132" s="634">
        <f t="shared" ref="I1132:J1132" si="222">I1133+I1134</f>
        <v>6745.4859999999999</v>
      </c>
      <c r="J1132" s="1120">
        <f t="shared" si="222"/>
        <v>9229.1130000000012</v>
      </c>
    </row>
    <row r="1133" spans="1:10" ht="14.25" customHeight="1" x14ac:dyDescent="0.25">
      <c r="A1133" s="140" t="s">
        <v>30</v>
      </c>
      <c r="B1133" s="46" t="s">
        <v>26</v>
      </c>
      <c r="C1133" s="25">
        <v>7</v>
      </c>
      <c r="D1133" s="25">
        <v>1</v>
      </c>
      <c r="E1133" s="709" t="s">
        <v>362</v>
      </c>
      <c r="F1133" s="27">
        <v>111</v>
      </c>
      <c r="G1133" s="141">
        <v>211</v>
      </c>
      <c r="H1133" s="75">
        <v>10998.912</v>
      </c>
      <c r="I1133" s="595">
        <v>5180.8649999999998</v>
      </c>
      <c r="J1133" s="1053">
        <v>7088.4120000000003</v>
      </c>
    </row>
    <row r="1134" spans="1:10" ht="14.25" customHeight="1" thickBot="1" x14ac:dyDescent="0.3">
      <c r="A1134" s="188" t="s">
        <v>110</v>
      </c>
      <c r="B1134" s="142" t="s">
        <v>26</v>
      </c>
      <c r="C1134" s="143">
        <v>7</v>
      </c>
      <c r="D1134" s="143">
        <v>1</v>
      </c>
      <c r="E1134" s="709" t="s">
        <v>362</v>
      </c>
      <c r="F1134" s="145">
        <v>119</v>
      </c>
      <c r="G1134" s="146">
        <v>213</v>
      </c>
      <c r="H1134" s="1264">
        <v>3321.6709999999998</v>
      </c>
      <c r="I1134" s="602">
        <v>1564.6210000000001</v>
      </c>
      <c r="J1134" s="1060">
        <v>2140.701</v>
      </c>
    </row>
    <row r="1135" spans="1:10" ht="15" thickBot="1" x14ac:dyDescent="0.25">
      <c r="A1135" s="217" t="s">
        <v>117</v>
      </c>
      <c r="B1135" s="218" t="s">
        <v>26</v>
      </c>
      <c r="C1135" s="219">
        <v>7</v>
      </c>
      <c r="D1135" s="219">
        <v>1</v>
      </c>
      <c r="E1135" s="468" t="s">
        <v>362</v>
      </c>
      <c r="F1135" s="220">
        <v>0</v>
      </c>
      <c r="G1135" s="220"/>
      <c r="H1135" s="1265">
        <f>H1136</f>
        <v>7725.9459999999999</v>
      </c>
      <c r="I1135" s="603">
        <f t="shared" ref="I1135:J1135" si="223">I1136</f>
        <v>3642.3009999999999</v>
      </c>
      <c r="J1135" s="1061">
        <f t="shared" si="223"/>
        <v>4983.3620000000001</v>
      </c>
    </row>
    <row r="1136" spans="1:10" ht="14.25" customHeight="1" x14ac:dyDescent="0.25">
      <c r="A1136" s="96" t="s">
        <v>29</v>
      </c>
      <c r="B1136" s="112" t="s">
        <v>26</v>
      </c>
      <c r="C1136" s="98">
        <v>7</v>
      </c>
      <c r="D1136" s="98">
        <v>1</v>
      </c>
      <c r="E1136" s="708" t="s">
        <v>362</v>
      </c>
      <c r="F1136" s="99">
        <v>0</v>
      </c>
      <c r="G1136" s="139">
        <v>210</v>
      </c>
      <c r="H1136" s="1322">
        <f>H1137+H1138</f>
        <v>7725.9459999999999</v>
      </c>
      <c r="I1136" s="634">
        <f t="shared" ref="I1136:J1136" si="224">I1137+I1138</f>
        <v>3642.3009999999999</v>
      </c>
      <c r="J1136" s="1120">
        <f t="shared" si="224"/>
        <v>4983.3620000000001</v>
      </c>
    </row>
    <row r="1137" spans="1:10" ht="14.25" customHeight="1" x14ac:dyDescent="0.25">
      <c r="A1137" s="140" t="s">
        <v>30</v>
      </c>
      <c r="B1137" s="46" t="s">
        <v>26</v>
      </c>
      <c r="C1137" s="25">
        <v>7</v>
      </c>
      <c r="D1137" s="25">
        <v>1</v>
      </c>
      <c r="E1137" s="709" t="s">
        <v>362</v>
      </c>
      <c r="F1137" s="27">
        <v>111</v>
      </c>
      <c r="G1137" s="141">
        <v>211</v>
      </c>
      <c r="H1137" s="75">
        <v>5933.9059999999999</v>
      </c>
      <c r="I1137" s="595">
        <v>2797.4659999999999</v>
      </c>
      <c r="J1137" s="1053">
        <v>3827.4670000000001</v>
      </c>
    </row>
    <row r="1138" spans="1:10" ht="14.25" customHeight="1" thickBot="1" x14ac:dyDescent="0.3">
      <c r="A1138" s="188" t="s">
        <v>110</v>
      </c>
      <c r="B1138" s="142" t="s">
        <v>26</v>
      </c>
      <c r="C1138" s="143">
        <v>7</v>
      </c>
      <c r="D1138" s="143">
        <v>1</v>
      </c>
      <c r="E1138" s="709" t="s">
        <v>362</v>
      </c>
      <c r="F1138" s="145">
        <v>119</v>
      </c>
      <c r="G1138" s="146">
        <v>213</v>
      </c>
      <c r="H1138" s="1264">
        <v>1792.04</v>
      </c>
      <c r="I1138" s="602">
        <v>844.83500000000004</v>
      </c>
      <c r="J1138" s="1060">
        <v>1155.895</v>
      </c>
    </row>
    <row r="1139" spans="1:10" ht="15" thickBot="1" x14ac:dyDescent="0.25">
      <c r="A1139" s="217" t="s">
        <v>118</v>
      </c>
      <c r="B1139" s="218" t="s">
        <v>26</v>
      </c>
      <c r="C1139" s="219">
        <v>7</v>
      </c>
      <c r="D1139" s="219">
        <v>1</v>
      </c>
      <c r="E1139" s="468" t="s">
        <v>362</v>
      </c>
      <c r="F1139" s="220">
        <v>0</v>
      </c>
      <c r="G1139" s="220"/>
      <c r="H1139" s="1265">
        <f>H1140</f>
        <v>5285.8850000000002</v>
      </c>
      <c r="I1139" s="603">
        <f t="shared" ref="I1139:J1139" si="225">I1140</f>
        <v>2494.5950000000003</v>
      </c>
      <c r="J1139" s="1061">
        <f t="shared" si="225"/>
        <v>3413.0819999999999</v>
      </c>
    </row>
    <row r="1140" spans="1:10" ht="14.25" customHeight="1" x14ac:dyDescent="0.25">
      <c r="A1140" s="96" t="s">
        <v>29</v>
      </c>
      <c r="B1140" s="112" t="s">
        <v>26</v>
      </c>
      <c r="C1140" s="98">
        <v>7</v>
      </c>
      <c r="D1140" s="98">
        <v>1</v>
      </c>
      <c r="E1140" s="708" t="s">
        <v>362</v>
      </c>
      <c r="F1140" s="99">
        <v>0</v>
      </c>
      <c r="G1140" s="139">
        <v>210</v>
      </c>
      <c r="H1140" s="1322">
        <f>H1141+H1142</f>
        <v>5285.8850000000002</v>
      </c>
      <c r="I1140" s="634">
        <f t="shared" ref="I1140:J1140" si="226">I1141+I1142</f>
        <v>2494.5950000000003</v>
      </c>
      <c r="J1140" s="1120">
        <f t="shared" si="226"/>
        <v>3413.0819999999999</v>
      </c>
    </row>
    <row r="1141" spans="1:10" ht="14.25" customHeight="1" x14ac:dyDescent="0.25">
      <c r="A1141" s="140" t="s">
        <v>30</v>
      </c>
      <c r="B1141" s="46" t="s">
        <v>26</v>
      </c>
      <c r="C1141" s="25">
        <v>7</v>
      </c>
      <c r="D1141" s="25">
        <v>1</v>
      </c>
      <c r="E1141" s="709" t="s">
        <v>362</v>
      </c>
      <c r="F1141" s="27">
        <v>111</v>
      </c>
      <c r="G1141" s="141">
        <v>211</v>
      </c>
      <c r="H1141" s="75">
        <v>4059.82</v>
      </c>
      <c r="I1141" s="595">
        <v>1915.972</v>
      </c>
      <c r="J1141" s="1053">
        <v>2621.415</v>
      </c>
    </row>
    <row r="1142" spans="1:10" ht="14.25" customHeight="1" thickBot="1" x14ac:dyDescent="0.3">
      <c r="A1142" s="188" t="s">
        <v>110</v>
      </c>
      <c r="B1142" s="142" t="s">
        <v>26</v>
      </c>
      <c r="C1142" s="143">
        <v>7</v>
      </c>
      <c r="D1142" s="143">
        <v>1</v>
      </c>
      <c r="E1142" s="709" t="s">
        <v>362</v>
      </c>
      <c r="F1142" s="145">
        <v>119</v>
      </c>
      <c r="G1142" s="146">
        <v>213</v>
      </c>
      <c r="H1142" s="1264">
        <v>1226.0650000000001</v>
      </c>
      <c r="I1142" s="602">
        <v>578.62300000000005</v>
      </c>
      <c r="J1142" s="1060">
        <v>791.66700000000003</v>
      </c>
    </row>
    <row r="1143" spans="1:10" ht="15" thickBot="1" x14ac:dyDescent="0.25">
      <c r="A1143" s="217" t="s">
        <v>119</v>
      </c>
      <c r="B1143" s="218" t="s">
        <v>26</v>
      </c>
      <c r="C1143" s="219">
        <v>7</v>
      </c>
      <c r="D1143" s="219">
        <v>1</v>
      </c>
      <c r="E1143" s="468" t="s">
        <v>362</v>
      </c>
      <c r="F1143" s="220">
        <v>0</v>
      </c>
      <c r="G1143" s="220"/>
      <c r="H1143" s="1265">
        <f>H1145+H1146+H1147</f>
        <v>16734.671999999999</v>
      </c>
      <c r="I1143" s="603">
        <f t="shared" ref="I1143:J1143" si="227">I1145+I1146+I1147</f>
        <v>7883.2990000000009</v>
      </c>
      <c r="J1143" s="1061">
        <f t="shared" si="227"/>
        <v>10785.857</v>
      </c>
    </row>
    <row r="1144" spans="1:10" ht="15" x14ac:dyDescent="0.25">
      <c r="A1144" s="96" t="s">
        <v>29</v>
      </c>
      <c r="B1144" s="112" t="s">
        <v>26</v>
      </c>
      <c r="C1144" s="98">
        <v>7</v>
      </c>
      <c r="D1144" s="98">
        <v>1</v>
      </c>
      <c r="E1144" s="708" t="s">
        <v>362</v>
      </c>
      <c r="F1144" s="99">
        <v>0</v>
      </c>
      <c r="G1144" s="139">
        <v>210</v>
      </c>
      <c r="H1144" s="1322">
        <f>H1145+H1146</f>
        <v>16734.671999999999</v>
      </c>
      <c r="I1144" s="634">
        <f t="shared" ref="I1144:J1144" si="228">I1145+I1146</f>
        <v>7883.2990000000009</v>
      </c>
      <c r="J1144" s="1120">
        <f t="shared" si="228"/>
        <v>10785.857</v>
      </c>
    </row>
    <row r="1145" spans="1:10" ht="14.25" customHeight="1" x14ac:dyDescent="0.25">
      <c r="A1145" s="140" t="s">
        <v>30</v>
      </c>
      <c r="B1145" s="46" t="s">
        <v>26</v>
      </c>
      <c r="C1145" s="25">
        <v>7</v>
      </c>
      <c r="D1145" s="25">
        <v>1</v>
      </c>
      <c r="E1145" s="709" t="s">
        <v>362</v>
      </c>
      <c r="F1145" s="27">
        <v>111</v>
      </c>
      <c r="G1145" s="141">
        <v>211</v>
      </c>
      <c r="H1145" s="75">
        <v>12853.050999999999</v>
      </c>
      <c r="I1145" s="595">
        <v>6054.7610000000004</v>
      </c>
      <c r="J1145" s="1053">
        <v>8284.0679999999993</v>
      </c>
    </row>
    <row r="1146" spans="1:10" ht="14.25" customHeight="1" x14ac:dyDescent="0.25">
      <c r="A1146" s="140" t="s">
        <v>110</v>
      </c>
      <c r="B1146" s="46" t="s">
        <v>26</v>
      </c>
      <c r="C1146" s="25">
        <v>7</v>
      </c>
      <c r="D1146" s="25">
        <v>1</v>
      </c>
      <c r="E1146" s="709" t="s">
        <v>362</v>
      </c>
      <c r="F1146" s="27">
        <v>119</v>
      </c>
      <c r="G1146" s="141">
        <v>213</v>
      </c>
      <c r="H1146" s="75">
        <v>3881.6210000000001</v>
      </c>
      <c r="I1146" s="595">
        <v>1828.538</v>
      </c>
      <c r="J1146" s="1053">
        <v>2501.7890000000002</v>
      </c>
    </row>
    <row r="1147" spans="1:10" ht="14.25" customHeight="1" thickBot="1" x14ac:dyDescent="0.3">
      <c r="A1147" s="456" t="s">
        <v>111</v>
      </c>
      <c r="B1147" s="142" t="s">
        <v>26</v>
      </c>
      <c r="C1147" s="143">
        <v>10</v>
      </c>
      <c r="D1147" s="143">
        <v>4</v>
      </c>
      <c r="E1147" s="144">
        <v>2240271540</v>
      </c>
      <c r="F1147" s="145">
        <v>313</v>
      </c>
      <c r="G1147" s="146">
        <v>262</v>
      </c>
      <c r="H1147" s="1378"/>
      <c r="I1147" s="665"/>
      <c r="J1147" s="1187"/>
    </row>
    <row r="1148" spans="1:10" ht="15" thickBot="1" x14ac:dyDescent="0.25">
      <c r="A1148" s="217" t="s">
        <v>120</v>
      </c>
      <c r="B1148" s="218" t="s">
        <v>26</v>
      </c>
      <c r="C1148" s="219">
        <v>7</v>
      </c>
      <c r="D1148" s="219">
        <v>1</v>
      </c>
      <c r="E1148" s="468" t="s">
        <v>362</v>
      </c>
      <c r="F1148" s="220">
        <v>0</v>
      </c>
      <c r="G1148" s="220"/>
      <c r="H1148" s="1265">
        <f>H1150+H1151+H1152</f>
        <v>28787.997000000003</v>
      </c>
      <c r="I1148" s="603">
        <f t="shared" ref="I1148:J1148" si="229">I1150+I1151+I1152</f>
        <v>13575.648999999999</v>
      </c>
      <c r="J1148" s="1061">
        <f t="shared" si="229"/>
        <v>18574.078000000001</v>
      </c>
    </row>
    <row r="1149" spans="1:10" ht="15" x14ac:dyDescent="0.25">
      <c r="A1149" s="96" t="s">
        <v>29</v>
      </c>
      <c r="B1149" s="112" t="s">
        <v>26</v>
      </c>
      <c r="C1149" s="98">
        <v>7</v>
      </c>
      <c r="D1149" s="98">
        <v>1</v>
      </c>
      <c r="E1149" s="708" t="s">
        <v>362</v>
      </c>
      <c r="F1149" s="99">
        <v>0</v>
      </c>
      <c r="G1149" s="139">
        <v>210</v>
      </c>
      <c r="H1149" s="1322">
        <f>H1150+H1151</f>
        <v>28787.997000000003</v>
      </c>
      <c r="I1149" s="634">
        <f t="shared" ref="I1149:J1149" si="230">I1150+I1151</f>
        <v>13575.648999999999</v>
      </c>
      <c r="J1149" s="1120">
        <f t="shared" si="230"/>
        <v>18574.078000000001</v>
      </c>
    </row>
    <row r="1150" spans="1:10" ht="14.25" customHeight="1" x14ac:dyDescent="0.25">
      <c r="A1150" s="140" t="s">
        <v>30</v>
      </c>
      <c r="B1150" s="46" t="s">
        <v>26</v>
      </c>
      <c r="C1150" s="25">
        <v>7</v>
      </c>
      <c r="D1150" s="25">
        <v>1</v>
      </c>
      <c r="E1150" s="709" t="s">
        <v>362</v>
      </c>
      <c r="F1150" s="27">
        <v>111</v>
      </c>
      <c r="G1150" s="141">
        <v>211</v>
      </c>
      <c r="H1150" s="75">
        <v>22110.597000000002</v>
      </c>
      <c r="I1150" s="595">
        <v>10426.766</v>
      </c>
      <c r="J1150" s="1053">
        <v>14265.805</v>
      </c>
    </row>
    <row r="1151" spans="1:10" ht="14.25" customHeight="1" x14ac:dyDescent="0.25">
      <c r="A1151" s="140" t="s">
        <v>110</v>
      </c>
      <c r="B1151" s="46" t="s">
        <v>26</v>
      </c>
      <c r="C1151" s="25">
        <v>7</v>
      </c>
      <c r="D1151" s="25">
        <v>1</v>
      </c>
      <c r="E1151" s="709" t="s">
        <v>362</v>
      </c>
      <c r="F1151" s="27">
        <v>119</v>
      </c>
      <c r="G1151" s="141">
        <v>213</v>
      </c>
      <c r="H1151" s="75">
        <v>6677.4</v>
      </c>
      <c r="I1151" s="595">
        <v>3148.8829999999998</v>
      </c>
      <c r="J1151" s="1053">
        <v>4308.2730000000001</v>
      </c>
    </row>
    <row r="1152" spans="1:10" ht="14.25" customHeight="1" thickBot="1" x14ac:dyDescent="0.3">
      <c r="A1152" s="456" t="s">
        <v>111</v>
      </c>
      <c r="B1152" s="142" t="s">
        <v>26</v>
      </c>
      <c r="C1152" s="143">
        <v>10</v>
      </c>
      <c r="D1152" s="143">
        <v>4</v>
      </c>
      <c r="E1152" s="144">
        <v>2230181540</v>
      </c>
      <c r="F1152" s="145">
        <v>313</v>
      </c>
      <c r="G1152" s="146">
        <v>262</v>
      </c>
      <c r="H1152" s="1378">
        <v>0</v>
      </c>
      <c r="I1152" s="665"/>
      <c r="J1152" s="1187"/>
    </row>
    <row r="1153" spans="1:10" ht="15" thickBot="1" x14ac:dyDescent="0.25">
      <c r="A1153" s="217" t="s">
        <v>121</v>
      </c>
      <c r="B1153" s="218" t="s">
        <v>26</v>
      </c>
      <c r="C1153" s="219">
        <v>7</v>
      </c>
      <c r="D1153" s="219">
        <v>1</v>
      </c>
      <c r="E1153" s="468" t="s">
        <v>362</v>
      </c>
      <c r="F1153" s="220">
        <v>0</v>
      </c>
      <c r="G1153" s="455"/>
      <c r="H1153" s="1265">
        <f>H1154</f>
        <v>6408.259</v>
      </c>
      <c r="I1153" s="603">
        <f t="shared" ref="I1153:J1153" si="231">I1154</f>
        <v>3025.4669999999996</v>
      </c>
      <c r="J1153" s="1061">
        <f t="shared" si="231"/>
        <v>4139.4160000000002</v>
      </c>
    </row>
    <row r="1154" spans="1:10" ht="15" x14ac:dyDescent="0.25">
      <c r="A1154" s="96" t="s">
        <v>29</v>
      </c>
      <c r="B1154" s="112" t="s">
        <v>26</v>
      </c>
      <c r="C1154" s="98">
        <v>7</v>
      </c>
      <c r="D1154" s="98">
        <v>1</v>
      </c>
      <c r="E1154" s="708" t="s">
        <v>362</v>
      </c>
      <c r="F1154" s="99">
        <v>0</v>
      </c>
      <c r="G1154" s="139">
        <v>210</v>
      </c>
      <c r="H1154" s="1322">
        <f>H1155+H1156</f>
        <v>6408.259</v>
      </c>
      <c r="I1154" s="634">
        <f t="shared" ref="I1154:J1154" si="232">I1155+I1156</f>
        <v>3025.4669999999996</v>
      </c>
      <c r="J1154" s="1120">
        <f t="shared" si="232"/>
        <v>4139.4160000000002</v>
      </c>
    </row>
    <row r="1155" spans="1:10" ht="14.25" customHeight="1" x14ac:dyDescent="0.25">
      <c r="A1155" s="140" t="s">
        <v>30</v>
      </c>
      <c r="B1155" s="46" t="s">
        <v>26</v>
      </c>
      <c r="C1155" s="25">
        <v>7</v>
      </c>
      <c r="D1155" s="25">
        <v>1</v>
      </c>
      <c r="E1155" s="709" t="s">
        <v>362</v>
      </c>
      <c r="F1155" s="27">
        <v>111</v>
      </c>
      <c r="G1155" s="141">
        <v>211</v>
      </c>
      <c r="H1155" s="75">
        <v>4921.8580000000002</v>
      </c>
      <c r="I1155" s="595">
        <v>2323.7069999999999</v>
      </c>
      <c r="J1155" s="1053">
        <v>3179.2750000000001</v>
      </c>
    </row>
    <row r="1156" spans="1:10" ht="14.25" customHeight="1" thickBot="1" x14ac:dyDescent="0.3">
      <c r="A1156" s="188" t="s">
        <v>110</v>
      </c>
      <c r="B1156" s="142" t="s">
        <v>26</v>
      </c>
      <c r="C1156" s="143">
        <v>7</v>
      </c>
      <c r="D1156" s="143">
        <v>1</v>
      </c>
      <c r="E1156" s="709" t="s">
        <v>362</v>
      </c>
      <c r="F1156" s="145">
        <v>119</v>
      </c>
      <c r="G1156" s="146">
        <v>213</v>
      </c>
      <c r="H1156" s="1264">
        <v>1486.4010000000001</v>
      </c>
      <c r="I1156" s="602">
        <v>701.76</v>
      </c>
      <c r="J1156" s="1060">
        <v>960.14099999999996</v>
      </c>
    </row>
    <row r="1157" spans="1:10" ht="15" thickBot="1" x14ac:dyDescent="0.25">
      <c r="A1157" s="217" t="s">
        <v>122</v>
      </c>
      <c r="B1157" s="218" t="s">
        <v>26</v>
      </c>
      <c r="C1157" s="219">
        <v>7</v>
      </c>
      <c r="D1157" s="219">
        <v>1</v>
      </c>
      <c r="E1157" s="468" t="s">
        <v>362</v>
      </c>
      <c r="F1157" s="220">
        <v>0</v>
      </c>
      <c r="G1157" s="220"/>
      <c r="H1157" s="1265">
        <f>H1159+H1160</f>
        <v>9221.3149999999987</v>
      </c>
      <c r="I1157" s="603">
        <f t="shared" ref="I1157:J1157" si="233">I1159+I1160</f>
        <v>4332.7449999999999</v>
      </c>
      <c r="J1157" s="1061">
        <f t="shared" si="233"/>
        <v>5928.02</v>
      </c>
    </row>
    <row r="1158" spans="1:10" ht="14.25" customHeight="1" x14ac:dyDescent="0.25">
      <c r="A1158" s="96" t="s">
        <v>29</v>
      </c>
      <c r="B1158" s="112" t="s">
        <v>26</v>
      </c>
      <c r="C1158" s="98">
        <v>7</v>
      </c>
      <c r="D1158" s="98">
        <v>1</v>
      </c>
      <c r="E1158" s="708" t="s">
        <v>362</v>
      </c>
      <c r="F1158" s="99">
        <v>0</v>
      </c>
      <c r="G1158" s="139">
        <v>210</v>
      </c>
      <c r="H1158" s="1322">
        <f>H1159+H1160</f>
        <v>9221.3149999999987</v>
      </c>
      <c r="I1158" s="634">
        <f t="shared" ref="I1158:J1158" si="234">I1159+I1160</f>
        <v>4332.7449999999999</v>
      </c>
      <c r="J1158" s="1120">
        <f t="shared" si="234"/>
        <v>5928.02</v>
      </c>
    </row>
    <row r="1159" spans="1:10" ht="14.25" customHeight="1" x14ac:dyDescent="0.25">
      <c r="A1159" s="140" t="s">
        <v>30</v>
      </c>
      <c r="B1159" s="46" t="s">
        <v>26</v>
      </c>
      <c r="C1159" s="25">
        <v>7</v>
      </c>
      <c r="D1159" s="25">
        <v>1</v>
      </c>
      <c r="E1159" s="709" t="s">
        <v>362</v>
      </c>
      <c r="F1159" s="27">
        <v>111</v>
      </c>
      <c r="G1159" s="141">
        <v>211</v>
      </c>
      <c r="H1159" s="75">
        <v>7082.4229999999998</v>
      </c>
      <c r="I1159" s="595">
        <v>3327.761</v>
      </c>
      <c r="J1159" s="1053">
        <v>4553.0110000000004</v>
      </c>
    </row>
    <row r="1160" spans="1:10" ht="14.25" customHeight="1" thickBot="1" x14ac:dyDescent="0.3">
      <c r="A1160" s="188" t="s">
        <v>110</v>
      </c>
      <c r="B1160" s="142" t="s">
        <v>26</v>
      </c>
      <c r="C1160" s="143">
        <v>7</v>
      </c>
      <c r="D1160" s="143">
        <v>1</v>
      </c>
      <c r="E1160" s="709" t="s">
        <v>362</v>
      </c>
      <c r="F1160" s="145">
        <v>119</v>
      </c>
      <c r="G1160" s="146">
        <v>213</v>
      </c>
      <c r="H1160" s="1264">
        <v>2138.8919999999998</v>
      </c>
      <c r="I1160" s="602">
        <v>1004.984</v>
      </c>
      <c r="J1160" s="1060">
        <v>1375.009</v>
      </c>
    </row>
    <row r="1161" spans="1:10" ht="15" thickBot="1" x14ac:dyDescent="0.25">
      <c r="A1161" s="217" t="s">
        <v>123</v>
      </c>
      <c r="B1161" s="218" t="s">
        <v>26</v>
      </c>
      <c r="C1161" s="219">
        <v>7</v>
      </c>
      <c r="D1161" s="219">
        <v>1</v>
      </c>
      <c r="E1161" s="468" t="s">
        <v>362</v>
      </c>
      <c r="F1161" s="220">
        <v>0</v>
      </c>
      <c r="G1161" s="220"/>
      <c r="H1161" s="1265">
        <f>H1162</f>
        <v>5010.33</v>
      </c>
      <c r="I1161" s="603">
        <f t="shared" ref="I1161:J1161" si="235">I1162</f>
        <v>2366.7950000000001</v>
      </c>
      <c r="J1161" s="1061">
        <f t="shared" si="235"/>
        <v>3238.2260000000001</v>
      </c>
    </row>
    <row r="1162" spans="1:10" ht="15" x14ac:dyDescent="0.25">
      <c r="A1162" s="96" t="s">
        <v>29</v>
      </c>
      <c r="B1162" s="112" t="s">
        <v>26</v>
      </c>
      <c r="C1162" s="98">
        <v>7</v>
      </c>
      <c r="D1162" s="98">
        <v>1</v>
      </c>
      <c r="E1162" s="708" t="s">
        <v>362</v>
      </c>
      <c r="F1162" s="99">
        <v>0</v>
      </c>
      <c r="G1162" s="139">
        <v>210</v>
      </c>
      <c r="H1162" s="1322">
        <f>H1163+H1164</f>
        <v>5010.33</v>
      </c>
      <c r="I1162" s="634">
        <f t="shared" ref="I1162:J1162" si="236">I1163+I1164</f>
        <v>2366.7950000000001</v>
      </c>
      <c r="J1162" s="1120">
        <f t="shared" si="236"/>
        <v>3238.2260000000001</v>
      </c>
    </row>
    <row r="1163" spans="1:10" ht="14.25" customHeight="1" x14ac:dyDescent="0.25">
      <c r="A1163" s="140" t="s">
        <v>30</v>
      </c>
      <c r="B1163" s="46" t="s">
        <v>26</v>
      </c>
      <c r="C1163" s="25">
        <v>7</v>
      </c>
      <c r="D1163" s="25">
        <v>1</v>
      </c>
      <c r="E1163" s="709" t="s">
        <v>362</v>
      </c>
      <c r="F1163" s="27">
        <v>111</v>
      </c>
      <c r="G1163" s="141">
        <v>211</v>
      </c>
      <c r="H1163" s="75">
        <v>3848.18</v>
      </c>
      <c r="I1163" s="595">
        <v>1817.8150000000001</v>
      </c>
      <c r="J1163" s="1053">
        <v>2487.1170000000002</v>
      </c>
    </row>
    <row r="1164" spans="1:10" ht="14.25" customHeight="1" thickBot="1" x14ac:dyDescent="0.3">
      <c r="A1164" s="188" t="s">
        <v>110</v>
      </c>
      <c r="B1164" s="142" t="s">
        <v>26</v>
      </c>
      <c r="C1164" s="143">
        <v>7</v>
      </c>
      <c r="D1164" s="143">
        <v>1</v>
      </c>
      <c r="E1164" s="709" t="s">
        <v>362</v>
      </c>
      <c r="F1164" s="145">
        <v>119</v>
      </c>
      <c r="G1164" s="146">
        <v>213</v>
      </c>
      <c r="H1164" s="1264">
        <v>1162.1500000000001</v>
      </c>
      <c r="I1164" s="602">
        <v>548.98</v>
      </c>
      <c r="J1164" s="1060">
        <v>751.10900000000004</v>
      </c>
    </row>
    <row r="1165" spans="1:10" ht="14.25" customHeight="1" thickBot="1" x14ac:dyDescent="0.25">
      <c r="A1165" s="217" t="s">
        <v>124</v>
      </c>
      <c r="B1165" s="218" t="s">
        <v>26</v>
      </c>
      <c r="C1165" s="219">
        <v>7</v>
      </c>
      <c r="D1165" s="219">
        <v>1</v>
      </c>
      <c r="E1165" s="468" t="s">
        <v>362</v>
      </c>
      <c r="F1165" s="220">
        <v>0</v>
      </c>
      <c r="G1165" s="220"/>
      <c r="H1165" s="1265">
        <f>H1166</f>
        <v>7787.0739999999996</v>
      </c>
      <c r="I1165" s="603">
        <f t="shared" ref="I1165:J1165" si="237">I1166</f>
        <v>3671.9119999999998</v>
      </c>
      <c r="J1165" s="1061">
        <f t="shared" si="237"/>
        <v>5023.8760000000002</v>
      </c>
    </row>
    <row r="1166" spans="1:10" ht="15" x14ac:dyDescent="0.25">
      <c r="A1166" s="96" t="s">
        <v>29</v>
      </c>
      <c r="B1166" s="112" t="s">
        <v>26</v>
      </c>
      <c r="C1166" s="98">
        <v>7</v>
      </c>
      <c r="D1166" s="98">
        <v>1</v>
      </c>
      <c r="E1166" s="708" t="s">
        <v>362</v>
      </c>
      <c r="F1166" s="99">
        <v>0</v>
      </c>
      <c r="G1166" s="139">
        <v>210</v>
      </c>
      <c r="H1166" s="1322">
        <f>H1167+H1168</f>
        <v>7787.0739999999996</v>
      </c>
      <c r="I1166" s="634">
        <f t="shared" ref="I1166:J1166" si="238">I1167+I1168</f>
        <v>3671.9119999999998</v>
      </c>
      <c r="J1166" s="1120">
        <f t="shared" si="238"/>
        <v>5023.8760000000002</v>
      </c>
    </row>
    <row r="1167" spans="1:10" ht="14.25" customHeight="1" x14ac:dyDescent="0.25">
      <c r="A1167" s="140" t="s">
        <v>30</v>
      </c>
      <c r="B1167" s="46" t="s">
        <v>26</v>
      </c>
      <c r="C1167" s="25">
        <v>7</v>
      </c>
      <c r="D1167" s="25">
        <v>1</v>
      </c>
      <c r="E1167" s="709" t="s">
        <v>362</v>
      </c>
      <c r="F1167" s="27">
        <v>111</v>
      </c>
      <c r="G1167" s="141">
        <v>211</v>
      </c>
      <c r="H1167" s="75">
        <v>5980.8559999999998</v>
      </c>
      <c r="I1167" s="595">
        <v>2820.2089999999998</v>
      </c>
      <c r="J1167" s="1053">
        <v>3858.5839999999998</v>
      </c>
    </row>
    <row r="1168" spans="1:10" ht="14.25" customHeight="1" thickBot="1" x14ac:dyDescent="0.3">
      <c r="A1168" s="188" t="s">
        <v>110</v>
      </c>
      <c r="B1168" s="142" t="s">
        <v>26</v>
      </c>
      <c r="C1168" s="143">
        <v>7</v>
      </c>
      <c r="D1168" s="143">
        <v>1</v>
      </c>
      <c r="E1168" s="709" t="s">
        <v>362</v>
      </c>
      <c r="F1168" s="145">
        <v>119</v>
      </c>
      <c r="G1168" s="146">
        <v>213</v>
      </c>
      <c r="H1168" s="1264">
        <v>1806.2180000000001</v>
      </c>
      <c r="I1168" s="666">
        <v>851.70299999999997</v>
      </c>
      <c r="J1168" s="1188">
        <v>1165.2919999999999</v>
      </c>
    </row>
    <row r="1169" spans="1:16341" ht="14.25" customHeight="1" thickBot="1" x14ac:dyDescent="0.25">
      <c r="A1169" s="217" t="s">
        <v>319</v>
      </c>
      <c r="B1169" s="218" t="s">
        <v>26</v>
      </c>
      <c r="C1169" s="219">
        <v>7</v>
      </c>
      <c r="D1169" s="219">
        <v>1</v>
      </c>
      <c r="E1169" s="468" t="s">
        <v>362</v>
      </c>
      <c r="F1169" s="220">
        <v>0</v>
      </c>
      <c r="G1169" s="220"/>
      <c r="H1169" s="1265">
        <f>H1170</f>
        <v>15046.123</v>
      </c>
      <c r="I1169" s="603">
        <f t="shared" ref="I1169:J1169" si="239">I1170</f>
        <v>7102.7470000000003</v>
      </c>
      <c r="J1169" s="1061">
        <f t="shared" si="239"/>
        <v>9717.9130000000005</v>
      </c>
    </row>
    <row r="1170" spans="1:16341" ht="14.25" customHeight="1" x14ac:dyDescent="0.25">
      <c r="A1170" s="96" t="s">
        <v>29</v>
      </c>
      <c r="B1170" s="112" t="s">
        <v>26</v>
      </c>
      <c r="C1170" s="98">
        <v>7</v>
      </c>
      <c r="D1170" s="98">
        <v>1</v>
      </c>
      <c r="E1170" s="708" t="s">
        <v>362</v>
      </c>
      <c r="F1170" s="99">
        <v>0</v>
      </c>
      <c r="G1170" s="139">
        <v>210</v>
      </c>
      <c r="H1170" s="1322">
        <f>H1171+H1172</f>
        <v>15046.123</v>
      </c>
      <c r="I1170" s="634">
        <f t="shared" ref="I1170:J1170" si="240">I1171+I1172</f>
        <v>7102.7470000000003</v>
      </c>
      <c r="J1170" s="1120">
        <f t="shared" si="240"/>
        <v>9717.9130000000005</v>
      </c>
    </row>
    <row r="1171" spans="1:16341" ht="15" x14ac:dyDescent="0.25">
      <c r="A1171" s="140" t="s">
        <v>30</v>
      </c>
      <c r="B1171" s="46" t="s">
        <v>26</v>
      </c>
      <c r="C1171" s="25">
        <v>7</v>
      </c>
      <c r="D1171" s="25">
        <v>1</v>
      </c>
      <c r="E1171" s="709" t="s">
        <v>362</v>
      </c>
      <c r="F1171" s="27">
        <v>111</v>
      </c>
      <c r="G1171" s="141">
        <v>211</v>
      </c>
      <c r="H1171" s="75">
        <v>11556.162</v>
      </c>
      <c r="I1171" s="595">
        <v>5455.259</v>
      </c>
      <c r="J1171" s="1053">
        <v>7463.835</v>
      </c>
    </row>
    <row r="1172" spans="1:16341" s="124" customFormat="1" ht="17.25" customHeight="1" thickBot="1" x14ac:dyDescent="0.3">
      <c r="A1172" s="188" t="s">
        <v>110</v>
      </c>
      <c r="B1172" s="142" t="s">
        <v>26</v>
      </c>
      <c r="C1172" s="143">
        <v>7</v>
      </c>
      <c r="D1172" s="143">
        <v>1</v>
      </c>
      <c r="E1172" s="872" t="s">
        <v>362</v>
      </c>
      <c r="F1172" s="145">
        <v>119</v>
      </c>
      <c r="G1172" s="146">
        <v>213</v>
      </c>
      <c r="H1172" s="1379">
        <v>3489.9609999999998</v>
      </c>
      <c r="I1172" s="666">
        <v>1647.4880000000001</v>
      </c>
      <c r="J1172" s="1188">
        <v>2254.078</v>
      </c>
    </row>
    <row r="1173" spans="1:16341" s="150" customFormat="1" ht="15.75" customHeight="1" thickBot="1" x14ac:dyDescent="0.25">
      <c r="A1173" s="1401"/>
      <c r="B1173" s="1402"/>
      <c r="C1173" s="1402"/>
      <c r="D1173" s="1402"/>
      <c r="E1173" s="1402"/>
      <c r="F1173" s="1402"/>
      <c r="G1173" s="1402"/>
      <c r="H1173" s="1402"/>
      <c r="I1173" s="1402"/>
      <c r="J1173" s="1403"/>
    </row>
    <row r="1174" spans="1:16341" s="150" customFormat="1" ht="15" thickBot="1" x14ac:dyDescent="0.25">
      <c r="A1174" s="462" t="s">
        <v>239</v>
      </c>
      <c r="B1174" s="463"/>
      <c r="C1174" s="463"/>
      <c r="D1174" s="463"/>
      <c r="E1174" s="464"/>
      <c r="F1174" s="463"/>
      <c r="G1174" s="463"/>
      <c r="H1174" s="1380">
        <f>H1176+H1177+H1179+H1178</f>
        <v>497936</v>
      </c>
      <c r="I1174" s="667">
        <f t="shared" ref="I1174:J1174" si="241">I1176+I1177+I1179+I1178</f>
        <v>195410.99</v>
      </c>
      <c r="J1174" s="1189">
        <f t="shared" si="241"/>
        <v>293336.69999999995</v>
      </c>
    </row>
    <row r="1175" spans="1:16341" s="721" customFormat="1" ht="15.75" customHeight="1" x14ac:dyDescent="0.2">
      <c r="A1175" s="240" t="s">
        <v>29</v>
      </c>
      <c r="B1175" s="241" t="s">
        <v>26</v>
      </c>
      <c r="C1175" s="242">
        <v>7</v>
      </c>
      <c r="D1175" s="242">
        <v>2</v>
      </c>
      <c r="E1175" s="719" t="s">
        <v>364</v>
      </c>
      <c r="F1175" s="244">
        <v>0</v>
      </c>
      <c r="G1175" s="244">
        <v>210</v>
      </c>
      <c r="H1175" s="239">
        <f>H1176+H1177</f>
        <v>491646.35</v>
      </c>
      <c r="I1175" s="664">
        <f t="shared" ref="I1175:J1175" si="242">I1176+I1177</f>
        <v>195410.99</v>
      </c>
      <c r="J1175" s="1184">
        <f t="shared" si="242"/>
        <v>293336.69999999995</v>
      </c>
    </row>
    <row r="1176" spans="1:16341" s="721" customFormat="1" ht="15.75" customHeight="1" x14ac:dyDescent="0.25">
      <c r="A1176" s="720" t="s">
        <v>30</v>
      </c>
      <c r="B1176" s="246" t="s">
        <v>26</v>
      </c>
      <c r="C1176" s="247">
        <v>7</v>
      </c>
      <c r="D1176" s="247">
        <v>2</v>
      </c>
      <c r="E1176" s="275" t="s">
        <v>364</v>
      </c>
      <c r="F1176" s="249">
        <v>111</v>
      </c>
      <c r="G1176" s="250">
        <v>211</v>
      </c>
      <c r="H1176" s="251">
        <f t="shared" ref="H1176:J1177" si="243">H1196+H1216+H1236+H1256+H1268+H1280+H1292+H1304+H1316+H1336+H1348+H1360+H1372+H1383+H1394</f>
        <v>377608.56400000001</v>
      </c>
      <c r="I1176" s="836">
        <f t="shared" si="243"/>
        <v>150085.247</v>
      </c>
      <c r="J1176" s="1190">
        <f t="shared" si="243"/>
        <v>225297.00399999996</v>
      </c>
    </row>
    <row r="1177" spans="1:16341" ht="18.75" customHeight="1" x14ac:dyDescent="0.25">
      <c r="A1177" s="710" t="s">
        <v>39</v>
      </c>
      <c r="B1177" s="246" t="s">
        <v>26</v>
      </c>
      <c r="C1177" s="247">
        <v>7</v>
      </c>
      <c r="D1177" s="247">
        <v>2</v>
      </c>
      <c r="E1177" s="275" t="s">
        <v>364</v>
      </c>
      <c r="F1177" s="249">
        <v>119</v>
      </c>
      <c r="G1177" s="250">
        <v>213</v>
      </c>
      <c r="H1177" s="251">
        <f t="shared" si="243"/>
        <v>114037.78599999998</v>
      </c>
      <c r="I1177" s="836">
        <f t="shared" si="243"/>
        <v>45325.743000000002</v>
      </c>
      <c r="J1177" s="1190">
        <f t="shared" si="243"/>
        <v>68039.695999999996</v>
      </c>
      <c r="K1177" s="237"/>
      <c r="L1177" s="238"/>
      <c r="M1177" s="239"/>
      <c r="N1177" s="233"/>
      <c r="O1177" s="234"/>
      <c r="P1177" s="235"/>
      <c r="Q1177" s="235"/>
      <c r="R1177" s="236"/>
      <c r="S1177" s="237"/>
      <c r="T1177" s="238"/>
      <c r="U1177" s="239"/>
      <c r="V1177" s="233"/>
      <c r="W1177" s="234"/>
      <c r="X1177" s="235"/>
      <c r="Y1177" s="235"/>
      <c r="Z1177" s="236"/>
      <c r="AA1177" s="237"/>
      <c r="AB1177" s="238"/>
      <c r="AC1177" s="239"/>
      <c r="AD1177" s="233"/>
      <c r="AE1177" s="234"/>
      <c r="AF1177" s="235"/>
      <c r="AG1177" s="235"/>
      <c r="AH1177" s="236"/>
      <c r="AI1177" s="237"/>
      <c r="AJ1177" s="238"/>
      <c r="AK1177" s="239"/>
      <c r="AL1177" s="233"/>
      <c r="AM1177" s="234"/>
      <c r="AN1177" s="235"/>
      <c r="AO1177" s="235"/>
      <c r="AP1177" s="236"/>
      <c r="AQ1177" s="237"/>
      <c r="AR1177" s="238"/>
      <c r="AS1177" s="239"/>
      <c r="AT1177" s="233"/>
      <c r="AU1177" s="234"/>
      <c r="AV1177" s="235"/>
      <c r="AW1177" s="235"/>
      <c r="AX1177" s="236"/>
      <c r="AY1177" s="237"/>
      <c r="AZ1177" s="238"/>
      <c r="BA1177" s="239"/>
      <c r="BB1177" s="233"/>
      <c r="BC1177" s="234"/>
      <c r="BD1177" s="235"/>
      <c r="BE1177" s="235"/>
      <c r="BF1177" s="236"/>
      <c r="BG1177" s="237"/>
      <c r="BH1177" s="238"/>
      <c r="BI1177" s="239"/>
      <c r="BJ1177" s="233"/>
      <c r="BK1177" s="234"/>
      <c r="BL1177" s="235"/>
      <c r="BM1177" s="235"/>
      <c r="BN1177" s="236"/>
      <c r="BO1177" s="237"/>
      <c r="BP1177" s="238"/>
      <c r="BQ1177" s="239"/>
      <c r="BR1177" s="233"/>
      <c r="BS1177" s="234"/>
      <c r="BT1177" s="235"/>
      <c r="BU1177" s="235"/>
      <c r="BV1177" s="236"/>
      <c r="BW1177" s="237"/>
      <c r="BX1177" s="238"/>
      <c r="BY1177" s="239"/>
      <c r="BZ1177" s="233"/>
      <c r="CA1177" s="234"/>
      <c r="CB1177" s="235"/>
      <c r="CC1177" s="235"/>
      <c r="CD1177" s="236"/>
      <c r="CE1177" s="237"/>
      <c r="CF1177" s="238"/>
      <c r="CG1177" s="239"/>
      <c r="CH1177" s="233"/>
      <c r="CI1177" s="234"/>
      <c r="CJ1177" s="235"/>
      <c r="CK1177" s="235"/>
      <c r="CL1177" s="236"/>
      <c r="CM1177" s="237"/>
      <c r="CN1177" s="238"/>
      <c r="CO1177" s="239"/>
      <c r="CP1177" s="233"/>
      <c r="CQ1177" s="234"/>
      <c r="CR1177" s="235"/>
      <c r="CS1177" s="235"/>
      <c r="CT1177" s="236"/>
      <c r="CU1177" s="237"/>
      <c r="CV1177" s="238"/>
      <c r="CW1177" s="239"/>
      <c r="CX1177" s="233"/>
      <c r="CY1177" s="234"/>
      <c r="CZ1177" s="235"/>
      <c r="DA1177" s="235"/>
      <c r="DB1177" s="236"/>
      <c r="DC1177" s="237"/>
      <c r="DD1177" s="238"/>
      <c r="DE1177" s="239"/>
      <c r="DF1177" s="233"/>
      <c r="DG1177" s="234"/>
      <c r="DH1177" s="235"/>
      <c r="DI1177" s="235"/>
      <c r="DJ1177" s="236"/>
      <c r="DK1177" s="237"/>
      <c r="DL1177" s="238"/>
      <c r="DM1177" s="239"/>
      <c r="DN1177" s="233"/>
      <c r="DO1177" s="234"/>
      <c r="DP1177" s="235"/>
      <c r="DQ1177" s="235"/>
      <c r="DR1177" s="236"/>
      <c r="DS1177" s="237"/>
      <c r="DT1177" s="238"/>
      <c r="DU1177" s="239"/>
      <c r="DV1177" s="233"/>
      <c r="DW1177" s="234"/>
      <c r="DX1177" s="235"/>
      <c r="DY1177" s="235"/>
      <c r="DZ1177" s="236"/>
      <c r="EA1177" s="237"/>
      <c r="EB1177" s="238"/>
      <c r="EC1177" s="239"/>
      <c r="ED1177" s="233"/>
      <c r="EE1177" s="234"/>
      <c r="EF1177" s="235"/>
      <c r="EG1177" s="235"/>
      <c r="EH1177" s="236"/>
      <c r="EI1177" s="237"/>
      <c r="EJ1177" s="238"/>
      <c r="EK1177" s="239"/>
      <c r="EL1177" s="233"/>
      <c r="EM1177" s="234"/>
      <c r="EN1177" s="235"/>
      <c r="EO1177" s="235"/>
      <c r="EP1177" s="236"/>
      <c r="EQ1177" s="237"/>
      <c r="ER1177" s="238"/>
      <c r="ES1177" s="239"/>
      <c r="ET1177" s="233"/>
      <c r="EU1177" s="234"/>
      <c r="EV1177" s="235"/>
      <c r="EW1177" s="235"/>
      <c r="EX1177" s="236"/>
      <c r="EY1177" s="237"/>
      <c r="EZ1177" s="238"/>
      <c r="FA1177" s="239"/>
      <c r="FB1177" s="233"/>
      <c r="FC1177" s="234"/>
      <c r="FD1177" s="235"/>
      <c r="FE1177" s="235"/>
      <c r="FF1177" s="236"/>
      <c r="FG1177" s="237"/>
      <c r="FH1177" s="238"/>
      <c r="FI1177" s="239"/>
      <c r="FJ1177" s="233"/>
      <c r="FK1177" s="234"/>
      <c r="FL1177" s="235"/>
      <c r="FM1177" s="235"/>
      <c r="FN1177" s="236"/>
      <c r="FO1177" s="237"/>
      <c r="FP1177" s="238"/>
      <c r="FQ1177" s="239"/>
      <c r="FR1177" s="233"/>
      <c r="FS1177" s="234"/>
      <c r="FT1177" s="235"/>
      <c r="FU1177" s="235"/>
      <c r="FV1177" s="236"/>
      <c r="FW1177" s="237"/>
      <c r="FX1177" s="238"/>
      <c r="FY1177" s="239"/>
      <c r="FZ1177" s="233"/>
      <c r="GA1177" s="234"/>
      <c r="GB1177" s="235"/>
      <c r="GC1177" s="235"/>
      <c r="GD1177" s="236"/>
      <c r="GE1177" s="237"/>
      <c r="GF1177" s="238"/>
      <c r="GG1177" s="239"/>
      <c r="GH1177" s="233"/>
      <c r="GI1177" s="234"/>
      <c r="GJ1177" s="235"/>
      <c r="GK1177" s="235"/>
      <c r="GL1177" s="236"/>
      <c r="GM1177" s="237"/>
      <c r="GN1177" s="238"/>
      <c r="GO1177" s="239"/>
      <c r="GP1177" s="233"/>
      <c r="GQ1177" s="234"/>
      <c r="GR1177" s="235"/>
      <c r="GS1177" s="235"/>
      <c r="GT1177" s="236"/>
      <c r="GU1177" s="237"/>
      <c r="GV1177" s="238"/>
      <c r="GW1177" s="239"/>
      <c r="GX1177" s="233"/>
      <c r="GY1177" s="234"/>
      <c r="GZ1177" s="235"/>
      <c r="HA1177" s="235"/>
      <c r="HB1177" s="236"/>
      <c r="HC1177" s="237"/>
      <c r="HD1177" s="238"/>
      <c r="HE1177" s="239"/>
      <c r="HF1177" s="233"/>
      <c r="HG1177" s="234"/>
      <c r="HH1177" s="235"/>
      <c r="HI1177" s="235"/>
      <c r="HJ1177" s="236"/>
      <c r="HK1177" s="237"/>
      <c r="HL1177" s="238"/>
      <c r="HM1177" s="239"/>
      <c r="HN1177" s="233"/>
      <c r="HO1177" s="234"/>
      <c r="HP1177" s="235"/>
      <c r="HQ1177" s="235"/>
      <c r="HR1177" s="236"/>
      <c r="HS1177" s="237"/>
      <c r="HT1177" s="238"/>
      <c r="HU1177" s="239"/>
      <c r="HV1177" s="233"/>
      <c r="HW1177" s="234"/>
      <c r="HX1177" s="235"/>
      <c r="HY1177" s="235"/>
      <c r="HZ1177" s="236"/>
      <c r="IA1177" s="237"/>
      <c r="IB1177" s="238"/>
      <c r="IC1177" s="239"/>
      <c r="ID1177" s="233"/>
      <c r="IE1177" s="234"/>
      <c r="IF1177" s="235"/>
      <c r="IG1177" s="235"/>
      <c r="IH1177" s="236"/>
      <c r="II1177" s="237"/>
      <c r="IJ1177" s="238"/>
      <c r="IK1177" s="239"/>
      <c r="IL1177" s="233"/>
      <c r="IM1177" s="234"/>
      <c r="IN1177" s="235"/>
      <c r="IO1177" s="235"/>
      <c r="IP1177" s="236"/>
      <c r="IQ1177" s="237"/>
      <c r="IR1177" s="238"/>
      <c r="IS1177" s="239"/>
      <c r="IT1177" s="233"/>
      <c r="IU1177" s="234"/>
      <c r="IV1177" s="235"/>
      <c r="IW1177" s="235"/>
      <c r="IX1177" s="236"/>
      <c r="IY1177" s="237"/>
      <c r="IZ1177" s="238"/>
      <c r="JA1177" s="239"/>
      <c r="JB1177" s="233"/>
      <c r="JC1177" s="234"/>
      <c r="JD1177" s="235"/>
      <c r="JE1177" s="235"/>
      <c r="JF1177" s="236"/>
      <c r="JG1177" s="237"/>
      <c r="JH1177" s="238"/>
      <c r="JI1177" s="239"/>
      <c r="JJ1177" s="233"/>
      <c r="JK1177" s="234"/>
      <c r="JL1177" s="235"/>
      <c r="JM1177" s="235"/>
      <c r="JN1177" s="236"/>
      <c r="JO1177" s="237"/>
      <c r="JP1177" s="238"/>
      <c r="JQ1177" s="239"/>
      <c r="JR1177" s="233"/>
      <c r="JS1177" s="234"/>
      <c r="JT1177" s="235"/>
      <c r="JU1177" s="235"/>
      <c r="JV1177" s="236"/>
      <c r="JW1177" s="237"/>
      <c r="JX1177" s="238"/>
      <c r="JY1177" s="239"/>
      <c r="JZ1177" s="233"/>
      <c r="KA1177" s="234"/>
      <c r="KB1177" s="235"/>
      <c r="KC1177" s="235"/>
      <c r="KD1177" s="236"/>
      <c r="KE1177" s="237"/>
      <c r="KF1177" s="238"/>
      <c r="KG1177" s="239"/>
      <c r="KH1177" s="233"/>
      <c r="KI1177" s="234"/>
      <c r="KJ1177" s="235"/>
      <c r="KK1177" s="235"/>
      <c r="KL1177" s="236"/>
      <c r="KM1177" s="237"/>
      <c r="KN1177" s="238"/>
      <c r="KO1177" s="239"/>
      <c r="KP1177" s="233"/>
      <c r="KQ1177" s="234"/>
      <c r="KR1177" s="235"/>
      <c r="KS1177" s="235"/>
      <c r="KT1177" s="236"/>
      <c r="KU1177" s="237"/>
      <c r="KV1177" s="238"/>
      <c r="KW1177" s="239"/>
      <c r="KX1177" s="233"/>
      <c r="KY1177" s="234"/>
      <c r="KZ1177" s="235"/>
      <c r="LA1177" s="235"/>
      <c r="LB1177" s="236"/>
      <c r="LC1177" s="237"/>
      <c r="LD1177" s="238"/>
      <c r="LE1177" s="239"/>
      <c r="LF1177" s="233"/>
      <c r="LG1177" s="234"/>
      <c r="LH1177" s="235"/>
      <c r="LI1177" s="235"/>
      <c r="LJ1177" s="236"/>
      <c r="LK1177" s="237"/>
      <c r="LL1177" s="238"/>
      <c r="LM1177" s="239"/>
      <c r="LN1177" s="233"/>
      <c r="LO1177" s="234"/>
      <c r="LP1177" s="235"/>
      <c r="LQ1177" s="235"/>
      <c r="LR1177" s="236"/>
      <c r="LS1177" s="237"/>
      <c r="LT1177" s="238"/>
      <c r="LU1177" s="239"/>
      <c r="LV1177" s="233"/>
      <c r="LW1177" s="234"/>
      <c r="LX1177" s="235"/>
      <c r="LY1177" s="235"/>
      <c r="LZ1177" s="236"/>
      <c r="MA1177" s="237"/>
      <c r="MB1177" s="238"/>
      <c r="MC1177" s="239"/>
      <c r="MD1177" s="233"/>
      <c r="ME1177" s="234"/>
      <c r="MF1177" s="235"/>
      <c r="MG1177" s="235"/>
      <c r="MH1177" s="236"/>
      <c r="MI1177" s="237"/>
      <c r="MJ1177" s="238"/>
      <c r="MK1177" s="239"/>
      <c r="ML1177" s="233"/>
      <c r="MM1177" s="234"/>
      <c r="MN1177" s="235"/>
      <c r="MO1177" s="235"/>
      <c r="MP1177" s="236"/>
      <c r="MQ1177" s="237"/>
      <c r="MR1177" s="238"/>
      <c r="MS1177" s="239"/>
      <c r="MT1177" s="233"/>
      <c r="MU1177" s="234"/>
      <c r="MV1177" s="235"/>
      <c r="MW1177" s="235"/>
      <c r="MX1177" s="236"/>
      <c r="MY1177" s="237"/>
      <c r="MZ1177" s="238"/>
      <c r="NA1177" s="239"/>
      <c r="NB1177" s="233"/>
      <c r="NC1177" s="234"/>
      <c r="ND1177" s="235"/>
      <c r="NE1177" s="235"/>
      <c r="NF1177" s="236"/>
      <c r="NG1177" s="237"/>
      <c r="NH1177" s="238"/>
      <c r="NI1177" s="239"/>
      <c r="NJ1177" s="233"/>
      <c r="NK1177" s="234"/>
      <c r="NL1177" s="235"/>
      <c r="NM1177" s="235"/>
      <c r="NN1177" s="236"/>
      <c r="NO1177" s="237"/>
      <c r="NP1177" s="238"/>
      <c r="NQ1177" s="239"/>
      <c r="NR1177" s="233"/>
      <c r="NS1177" s="234"/>
      <c r="NT1177" s="235"/>
      <c r="NU1177" s="235"/>
      <c r="NV1177" s="236"/>
      <c r="NW1177" s="237"/>
      <c r="NX1177" s="238"/>
      <c r="NY1177" s="239"/>
      <c r="NZ1177" s="233"/>
      <c r="OA1177" s="234"/>
      <c r="OB1177" s="235"/>
      <c r="OC1177" s="235"/>
      <c r="OD1177" s="236"/>
      <c r="OE1177" s="237"/>
      <c r="OF1177" s="238"/>
      <c r="OG1177" s="239"/>
      <c r="OH1177" s="233"/>
      <c r="OI1177" s="234"/>
      <c r="OJ1177" s="235"/>
      <c r="OK1177" s="235"/>
      <c r="OL1177" s="236"/>
      <c r="OM1177" s="237"/>
      <c r="ON1177" s="238"/>
      <c r="OO1177" s="239"/>
      <c r="OP1177" s="233"/>
      <c r="OQ1177" s="234"/>
      <c r="OR1177" s="235"/>
      <c r="OS1177" s="235"/>
      <c r="OT1177" s="236"/>
      <c r="OU1177" s="237"/>
      <c r="OV1177" s="238"/>
      <c r="OW1177" s="239"/>
      <c r="OX1177" s="233"/>
      <c r="OY1177" s="234"/>
      <c r="OZ1177" s="235"/>
      <c r="PA1177" s="235"/>
      <c r="PB1177" s="236"/>
      <c r="PC1177" s="237"/>
      <c r="PD1177" s="238"/>
      <c r="PE1177" s="239"/>
      <c r="PF1177" s="233"/>
      <c r="PG1177" s="234"/>
      <c r="PH1177" s="235"/>
      <c r="PI1177" s="235"/>
      <c r="PJ1177" s="236"/>
      <c r="PK1177" s="237"/>
      <c r="PL1177" s="238"/>
      <c r="PM1177" s="239"/>
      <c r="PN1177" s="233"/>
      <c r="PO1177" s="234"/>
      <c r="PP1177" s="235"/>
      <c r="PQ1177" s="235"/>
      <c r="PR1177" s="236"/>
      <c r="PS1177" s="237"/>
      <c r="PT1177" s="238"/>
      <c r="PU1177" s="239"/>
      <c r="PV1177" s="233"/>
      <c r="PW1177" s="234"/>
      <c r="PX1177" s="235"/>
      <c r="PY1177" s="235"/>
      <c r="PZ1177" s="236"/>
      <c r="QA1177" s="237"/>
      <c r="QB1177" s="238"/>
      <c r="QC1177" s="239"/>
      <c r="QD1177" s="233"/>
      <c r="QE1177" s="234"/>
      <c r="QF1177" s="235"/>
      <c r="QG1177" s="235"/>
      <c r="QH1177" s="236"/>
      <c r="QI1177" s="237"/>
      <c r="QJ1177" s="238"/>
      <c r="QK1177" s="239"/>
      <c r="QL1177" s="233"/>
      <c r="QM1177" s="234"/>
      <c r="QN1177" s="235"/>
      <c r="QO1177" s="235"/>
      <c r="QP1177" s="236"/>
      <c r="QQ1177" s="237"/>
      <c r="QR1177" s="238"/>
      <c r="QS1177" s="239"/>
      <c r="QT1177" s="233"/>
      <c r="QU1177" s="234"/>
      <c r="QV1177" s="235"/>
      <c r="QW1177" s="235"/>
      <c r="QX1177" s="236"/>
      <c r="QY1177" s="237"/>
      <c r="QZ1177" s="238"/>
      <c r="RA1177" s="239"/>
      <c r="RB1177" s="233"/>
      <c r="RC1177" s="234"/>
      <c r="RD1177" s="235"/>
      <c r="RE1177" s="235"/>
      <c r="RF1177" s="236"/>
      <c r="RG1177" s="237"/>
      <c r="RH1177" s="238"/>
      <c r="RI1177" s="239"/>
      <c r="RJ1177" s="233"/>
      <c r="RK1177" s="234"/>
      <c r="RL1177" s="235"/>
      <c r="RM1177" s="235"/>
      <c r="RN1177" s="236"/>
      <c r="RO1177" s="237"/>
      <c r="RP1177" s="238"/>
      <c r="RQ1177" s="239"/>
      <c r="RR1177" s="233"/>
      <c r="RS1177" s="234"/>
      <c r="RT1177" s="235"/>
      <c r="RU1177" s="235"/>
      <c r="RV1177" s="236"/>
      <c r="RW1177" s="237"/>
      <c r="RX1177" s="238"/>
      <c r="RY1177" s="239"/>
      <c r="RZ1177" s="233"/>
      <c r="SA1177" s="234"/>
      <c r="SB1177" s="235"/>
      <c r="SC1177" s="235"/>
      <c r="SD1177" s="236"/>
      <c r="SE1177" s="237"/>
      <c r="SF1177" s="238"/>
      <c r="SG1177" s="239"/>
      <c r="SH1177" s="233"/>
      <c r="SI1177" s="234"/>
      <c r="SJ1177" s="235"/>
      <c r="SK1177" s="235"/>
      <c r="SL1177" s="236"/>
      <c r="SM1177" s="237"/>
      <c r="SN1177" s="238"/>
      <c r="SO1177" s="239"/>
      <c r="SP1177" s="233"/>
      <c r="SQ1177" s="234"/>
      <c r="SR1177" s="235"/>
      <c r="SS1177" s="235"/>
      <c r="ST1177" s="236"/>
      <c r="SU1177" s="237"/>
      <c r="SV1177" s="238"/>
      <c r="SW1177" s="239"/>
      <c r="SX1177" s="233"/>
      <c r="SY1177" s="234"/>
      <c r="SZ1177" s="235"/>
      <c r="TA1177" s="235"/>
      <c r="TB1177" s="236"/>
      <c r="TC1177" s="237"/>
      <c r="TD1177" s="238"/>
      <c r="TE1177" s="239"/>
      <c r="TF1177" s="233"/>
      <c r="TG1177" s="234"/>
      <c r="TH1177" s="235"/>
      <c r="TI1177" s="235"/>
      <c r="TJ1177" s="236"/>
      <c r="TK1177" s="237"/>
      <c r="TL1177" s="238"/>
      <c r="TM1177" s="239"/>
      <c r="TN1177" s="233"/>
      <c r="TO1177" s="234"/>
      <c r="TP1177" s="235"/>
      <c r="TQ1177" s="235"/>
      <c r="TR1177" s="236"/>
      <c r="TS1177" s="237"/>
      <c r="TT1177" s="238"/>
      <c r="TU1177" s="239"/>
      <c r="TV1177" s="233"/>
      <c r="TW1177" s="234"/>
      <c r="TX1177" s="235"/>
      <c r="TY1177" s="235"/>
      <c r="TZ1177" s="236"/>
      <c r="UA1177" s="237"/>
      <c r="UB1177" s="238"/>
      <c r="UC1177" s="239"/>
      <c r="UD1177" s="233"/>
      <c r="UE1177" s="234"/>
      <c r="UF1177" s="235"/>
      <c r="UG1177" s="235"/>
      <c r="UH1177" s="236"/>
      <c r="UI1177" s="237"/>
      <c r="UJ1177" s="238"/>
      <c r="UK1177" s="239"/>
      <c r="UL1177" s="233"/>
      <c r="UM1177" s="234"/>
      <c r="UN1177" s="235"/>
      <c r="UO1177" s="235"/>
      <c r="UP1177" s="236"/>
      <c r="UQ1177" s="237"/>
      <c r="UR1177" s="238"/>
      <c r="US1177" s="239"/>
      <c r="UT1177" s="233"/>
      <c r="UU1177" s="234"/>
      <c r="UV1177" s="235"/>
      <c r="UW1177" s="235"/>
      <c r="UX1177" s="236"/>
      <c r="UY1177" s="237"/>
      <c r="UZ1177" s="238"/>
      <c r="VA1177" s="239"/>
      <c r="VB1177" s="233"/>
      <c r="VC1177" s="234"/>
      <c r="VD1177" s="235"/>
      <c r="VE1177" s="235"/>
      <c r="VF1177" s="236"/>
      <c r="VG1177" s="237"/>
      <c r="VH1177" s="238"/>
      <c r="VI1177" s="239"/>
      <c r="VJ1177" s="233"/>
      <c r="VK1177" s="234"/>
      <c r="VL1177" s="235"/>
      <c r="VM1177" s="235"/>
      <c r="VN1177" s="236"/>
      <c r="VO1177" s="237"/>
      <c r="VP1177" s="238"/>
      <c r="VQ1177" s="239"/>
      <c r="VR1177" s="233"/>
      <c r="VS1177" s="234"/>
      <c r="VT1177" s="235"/>
      <c r="VU1177" s="235"/>
      <c r="VV1177" s="236"/>
      <c r="VW1177" s="237"/>
      <c r="VX1177" s="238"/>
      <c r="VY1177" s="239"/>
      <c r="VZ1177" s="233"/>
      <c r="WA1177" s="234"/>
      <c r="WB1177" s="235"/>
      <c r="WC1177" s="235"/>
      <c r="WD1177" s="236"/>
      <c r="WE1177" s="237"/>
      <c r="WF1177" s="238"/>
      <c r="WG1177" s="239"/>
      <c r="WH1177" s="233"/>
      <c r="WI1177" s="234"/>
      <c r="WJ1177" s="235"/>
      <c r="WK1177" s="235"/>
      <c r="WL1177" s="236"/>
      <c r="WM1177" s="237"/>
      <c r="WN1177" s="238"/>
      <c r="WO1177" s="239"/>
      <c r="WP1177" s="233"/>
      <c r="WQ1177" s="234"/>
      <c r="WR1177" s="235"/>
      <c r="WS1177" s="235"/>
      <c r="WT1177" s="236"/>
      <c r="WU1177" s="237"/>
      <c r="WV1177" s="238"/>
      <c r="WW1177" s="239"/>
      <c r="WX1177" s="233"/>
      <c r="WY1177" s="234"/>
      <c r="WZ1177" s="235"/>
      <c r="XA1177" s="235"/>
      <c r="XB1177" s="236"/>
      <c r="XC1177" s="237"/>
      <c r="XD1177" s="238"/>
      <c r="XE1177" s="239"/>
      <c r="XF1177" s="233"/>
      <c r="XG1177" s="234"/>
      <c r="XH1177" s="235"/>
      <c r="XI1177" s="235"/>
      <c r="XJ1177" s="236"/>
      <c r="XK1177" s="237"/>
      <c r="XL1177" s="238"/>
      <c r="XM1177" s="239"/>
      <c r="XN1177" s="233"/>
      <c r="XO1177" s="234"/>
      <c r="XP1177" s="235"/>
      <c r="XQ1177" s="235"/>
      <c r="XR1177" s="236"/>
      <c r="XS1177" s="237"/>
      <c r="XT1177" s="238"/>
      <c r="XU1177" s="239"/>
      <c r="XV1177" s="233"/>
      <c r="XW1177" s="234"/>
      <c r="XX1177" s="235"/>
      <c r="XY1177" s="235"/>
      <c r="XZ1177" s="236"/>
      <c r="YA1177" s="237"/>
      <c r="YB1177" s="238"/>
      <c r="YC1177" s="239"/>
      <c r="YD1177" s="233"/>
      <c r="YE1177" s="234"/>
      <c r="YF1177" s="235"/>
      <c r="YG1177" s="235"/>
      <c r="YH1177" s="236"/>
      <c r="YI1177" s="237"/>
      <c r="YJ1177" s="238"/>
      <c r="YK1177" s="239"/>
      <c r="YL1177" s="233"/>
      <c r="YM1177" s="234"/>
      <c r="YN1177" s="235"/>
      <c r="YO1177" s="235"/>
      <c r="YP1177" s="236"/>
      <c r="YQ1177" s="237"/>
      <c r="YR1177" s="238"/>
      <c r="YS1177" s="239"/>
      <c r="YT1177" s="233"/>
      <c r="YU1177" s="234"/>
      <c r="YV1177" s="235"/>
      <c r="YW1177" s="235"/>
      <c r="YX1177" s="236"/>
      <c r="YY1177" s="237"/>
      <c r="YZ1177" s="238"/>
      <c r="ZA1177" s="239"/>
      <c r="ZB1177" s="233"/>
      <c r="ZC1177" s="234"/>
      <c r="ZD1177" s="235"/>
      <c r="ZE1177" s="235"/>
      <c r="ZF1177" s="236"/>
      <c r="ZG1177" s="237"/>
      <c r="ZH1177" s="238"/>
      <c r="ZI1177" s="239"/>
      <c r="ZJ1177" s="233"/>
      <c r="ZK1177" s="234"/>
      <c r="ZL1177" s="235"/>
      <c r="ZM1177" s="235"/>
      <c r="ZN1177" s="236"/>
      <c r="ZO1177" s="237"/>
      <c r="ZP1177" s="238"/>
      <c r="ZQ1177" s="239"/>
      <c r="ZR1177" s="233"/>
      <c r="ZS1177" s="234"/>
      <c r="ZT1177" s="235"/>
      <c r="ZU1177" s="235"/>
      <c r="ZV1177" s="236"/>
      <c r="ZW1177" s="237"/>
      <c r="ZX1177" s="238"/>
      <c r="ZY1177" s="239"/>
      <c r="ZZ1177" s="233"/>
      <c r="AAA1177" s="234"/>
      <c r="AAB1177" s="235"/>
      <c r="AAC1177" s="235"/>
      <c r="AAD1177" s="236"/>
      <c r="AAE1177" s="237"/>
      <c r="AAF1177" s="238"/>
      <c r="AAG1177" s="239"/>
      <c r="AAH1177" s="233"/>
      <c r="AAI1177" s="234"/>
      <c r="AAJ1177" s="235"/>
      <c r="AAK1177" s="235"/>
      <c r="AAL1177" s="236"/>
      <c r="AAM1177" s="237"/>
      <c r="AAN1177" s="238"/>
      <c r="AAO1177" s="239"/>
      <c r="AAP1177" s="233"/>
      <c r="AAQ1177" s="234"/>
      <c r="AAR1177" s="235"/>
      <c r="AAS1177" s="235"/>
      <c r="AAT1177" s="236"/>
      <c r="AAU1177" s="237"/>
      <c r="AAV1177" s="238"/>
      <c r="AAW1177" s="239"/>
      <c r="AAX1177" s="233"/>
      <c r="AAY1177" s="234"/>
      <c r="AAZ1177" s="235"/>
      <c r="ABA1177" s="235"/>
      <c r="ABB1177" s="236"/>
      <c r="ABC1177" s="237"/>
      <c r="ABD1177" s="238"/>
      <c r="ABE1177" s="239"/>
      <c r="ABF1177" s="233"/>
      <c r="ABG1177" s="234"/>
      <c r="ABH1177" s="235"/>
      <c r="ABI1177" s="235"/>
      <c r="ABJ1177" s="236"/>
      <c r="ABK1177" s="237"/>
      <c r="ABL1177" s="238"/>
      <c r="ABM1177" s="239"/>
      <c r="ABN1177" s="233"/>
      <c r="ABO1177" s="234"/>
      <c r="ABP1177" s="235"/>
      <c r="ABQ1177" s="235"/>
      <c r="ABR1177" s="236"/>
      <c r="ABS1177" s="237"/>
      <c r="ABT1177" s="238"/>
      <c r="ABU1177" s="239"/>
      <c r="ABV1177" s="233"/>
      <c r="ABW1177" s="234"/>
      <c r="ABX1177" s="235"/>
      <c r="ABY1177" s="235"/>
      <c r="ABZ1177" s="236"/>
      <c r="ACA1177" s="237"/>
      <c r="ACB1177" s="238"/>
      <c r="ACC1177" s="239"/>
      <c r="ACD1177" s="233"/>
      <c r="ACE1177" s="234"/>
      <c r="ACF1177" s="235"/>
      <c r="ACG1177" s="235"/>
      <c r="ACH1177" s="236"/>
      <c r="ACI1177" s="237"/>
      <c r="ACJ1177" s="238"/>
      <c r="ACK1177" s="239"/>
      <c r="ACL1177" s="233"/>
      <c r="ACM1177" s="234"/>
      <c r="ACN1177" s="235"/>
      <c r="ACO1177" s="235"/>
      <c r="ACP1177" s="236"/>
      <c r="ACQ1177" s="237"/>
      <c r="ACR1177" s="238"/>
      <c r="ACS1177" s="239"/>
      <c r="ACT1177" s="233"/>
      <c r="ACU1177" s="234"/>
      <c r="ACV1177" s="235"/>
      <c r="ACW1177" s="235"/>
      <c r="ACX1177" s="236"/>
      <c r="ACY1177" s="237"/>
      <c r="ACZ1177" s="238"/>
      <c r="ADA1177" s="239"/>
      <c r="ADB1177" s="233"/>
      <c r="ADC1177" s="234"/>
      <c r="ADD1177" s="235"/>
      <c r="ADE1177" s="235"/>
      <c r="ADF1177" s="236"/>
      <c r="ADG1177" s="237"/>
      <c r="ADH1177" s="238"/>
      <c r="ADI1177" s="239"/>
      <c r="ADJ1177" s="233"/>
      <c r="ADK1177" s="234"/>
      <c r="ADL1177" s="235"/>
      <c r="ADM1177" s="235"/>
      <c r="ADN1177" s="236"/>
      <c r="ADO1177" s="237"/>
      <c r="ADP1177" s="238"/>
      <c r="ADQ1177" s="239"/>
      <c r="ADR1177" s="233"/>
      <c r="ADS1177" s="234"/>
      <c r="ADT1177" s="235"/>
      <c r="ADU1177" s="235"/>
      <c r="ADV1177" s="236"/>
      <c r="ADW1177" s="237"/>
      <c r="ADX1177" s="238"/>
      <c r="ADY1177" s="239"/>
      <c r="ADZ1177" s="233"/>
      <c r="AEA1177" s="234"/>
      <c r="AEB1177" s="235"/>
      <c r="AEC1177" s="235"/>
      <c r="AED1177" s="236"/>
      <c r="AEE1177" s="237"/>
      <c r="AEF1177" s="238"/>
      <c r="AEG1177" s="239"/>
      <c r="AEH1177" s="233"/>
      <c r="AEI1177" s="234"/>
      <c r="AEJ1177" s="235"/>
      <c r="AEK1177" s="235"/>
      <c r="AEL1177" s="236"/>
      <c r="AEM1177" s="237"/>
      <c r="AEN1177" s="238"/>
      <c r="AEO1177" s="239"/>
      <c r="AEP1177" s="233"/>
      <c r="AEQ1177" s="234"/>
      <c r="AER1177" s="235"/>
      <c r="AES1177" s="235"/>
      <c r="AET1177" s="236"/>
      <c r="AEU1177" s="237"/>
      <c r="AEV1177" s="238"/>
      <c r="AEW1177" s="239"/>
      <c r="AEX1177" s="233"/>
      <c r="AEY1177" s="234"/>
      <c r="AEZ1177" s="235"/>
      <c r="AFA1177" s="235"/>
      <c r="AFB1177" s="236"/>
      <c r="AFC1177" s="237"/>
      <c r="AFD1177" s="238"/>
      <c r="AFE1177" s="239"/>
      <c r="AFF1177" s="233"/>
      <c r="AFG1177" s="234"/>
      <c r="AFH1177" s="235"/>
      <c r="AFI1177" s="235"/>
      <c r="AFJ1177" s="236"/>
      <c r="AFK1177" s="237"/>
      <c r="AFL1177" s="238"/>
      <c r="AFM1177" s="239"/>
      <c r="AFN1177" s="233"/>
      <c r="AFO1177" s="234"/>
      <c r="AFP1177" s="235"/>
      <c r="AFQ1177" s="235"/>
      <c r="AFR1177" s="236"/>
      <c r="AFS1177" s="237"/>
      <c r="AFT1177" s="238"/>
      <c r="AFU1177" s="239"/>
      <c r="AFV1177" s="233"/>
      <c r="AFW1177" s="234"/>
      <c r="AFX1177" s="235"/>
      <c r="AFY1177" s="235"/>
      <c r="AFZ1177" s="236"/>
      <c r="AGA1177" s="237"/>
      <c r="AGB1177" s="238"/>
      <c r="AGC1177" s="239"/>
      <c r="AGD1177" s="233"/>
      <c r="AGE1177" s="234"/>
      <c r="AGF1177" s="235"/>
      <c r="AGG1177" s="235"/>
      <c r="AGH1177" s="236"/>
      <c r="AGI1177" s="237"/>
      <c r="AGJ1177" s="238"/>
      <c r="AGK1177" s="239"/>
      <c r="AGL1177" s="233"/>
      <c r="AGM1177" s="234"/>
      <c r="AGN1177" s="235"/>
      <c r="AGO1177" s="235"/>
      <c r="AGP1177" s="236"/>
      <c r="AGQ1177" s="237"/>
      <c r="AGR1177" s="238"/>
      <c r="AGS1177" s="239"/>
      <c r="AGT1177" s="233"/>
      <c r="AGU1177" s="234"/>
      <c r="AGV1177" s="235"/>
      <c r="AGW1177" s="235"/>
      <c r="AGX1177" s="236"/>
      <c r="AGY1177" s="237"/>
      <c r="AGZ1177" s="238"/>
      <c r="AHA1177" s="239"/>
      <c r="AHB1177" s="233"/>
      <c r="AHC1177" s="234"/>
      <c r="AHD1177" s="235"/>
      <c r="AHE1177" s="235"/>
      <c r="AHF1177" s="236"/>
      <c r="AHG1177" s="237"/>
      <c r="AHH1177" s="238"/>
      <c r="AHI1177" s="239"/>
      <c r="AHJ1177" s="233"/>
      <c r="AHK1177" s="234"/>
      <c r="AHL1177" s="235"/>
      <c r="AHM1177" s="235"/>
      <c r="AHN1177" s="236"/>
      <c r="AHO1177" s="237"/>
      <c r="AHP1177" s="238"/>
      <c r="AHQ1177" s="239"/>
      <c r="AHR1177" s="233"/>
      <c r="AHS1177" s="234"/>
      <c r="AHT1177" s="235"/>
      <c r="AHU1177" s="235"/>
      <c r="AHV1177" s="236"/>
      <c r="AHW1177" s="237"/>
      <c r="AHX1177" s="238"/>
      <c r="AHY1177" s="239"/>
      <c r="AHZ1177" s="233"/>
      <c r="AIA1177" s="234"/>
      <c r="AIB1177" s="235"/>
      <c r="AIC1177" s="235"/>
      <c r="AID1177" s="236"/>
      <c r="AIE1177" s="237"/>
      <c r="AIF1177" s="238"/>
      <c r="AIG1177" s="239"/>
      <c r="AIH1177" s="233"/>
      <c r="AII1177" s="234"/>
      <c r="AIJ1177" s="235"/>
      <c r="AIK1177" s="235"/>
      <c r="AIL1177" s="236"/>
      <c r="AIM1177" s="237"/>
      <c r="AIN1177" s="238"/>
      <c r="AIO1177" s="239"/>
      <c r="AIP1177" s="233"/>
      <c r="AIQ1177" s="234"/>
      <c r="AIR1177" s="235"/>
      <c r="AIS1177" s="235"/>
      <c r="AIT1177" s="236"/>
      <c r="AIU1177" s="237"/>
      <c r="AIV1177" s="238"/>
      <c r="AIW1177" s="239"/>
      <c r="AIX1177" s="233"/>
      <c r="AIY1177" s="234"/>
      <c r="AIZ1177" s="235"/>
      <c r="AJA1177" s="235"/>
      <c r="AJB1177" s="236"/>
      <c r="AJC1177" s="237"/>
      <c r="AJD1177" s="238"/>
      <c r="AJE1177" s="239"/>
      <c r="AJF1177" s="233"/>
      <c r="AJG1177" s="234"/>
      <c r="AJH1177" s="235"/>
      <c r="AJI1177" s="235"/>
      <c r="AJJ1177" s="236"/>
      <c r="AJK1177" s="237"/>
      <c r="AJL1177" s="238"/>
      <c r="AJM1177" s="239"/>
      <c r="AJN1177" s="233"/>
      <c r="AJO1177" s="234"/>
      <c r="AJP1177" s="235"/>
      <c r="AJQ1177" s="235"/>
      <c r="AJR1177" s="236"/>
      <c r="AJS1177" s="237"/>
      <c r="AJT1177" s="238"/>
      <c r="AJU1177" s="239"/>
      <c r="AJV1177" s="233"/>
      <c r="AJW1177" s="234"/>
      <c r="AJX1177" s="235"/>
      <c r="AJY1177" s="235"/>
      <c r="AJZ1177" s="236"/>
      <c r="AKA1177" s="237"/>
      <c r="AKB1177" s="238"/>
      <c r="AKC1177" s="239"/>
      <c r="AKD1177" s="233"/>
      <c r="AKE1177" s="234"/>
      <c r="AKF1177" s="235"/>
      <c r="AKG1177" s="235"/>
      <c r="AKH1177" s="236"/>
      <c r="AKI1177" s="237"/>
      <c r="AKJ1177" s="238"/>
      <c r="AKK1177" s="239"/>
      <c r="AKL1177" s="233"/>
      <c r="AKM1177" s="234"/>
      <c r="AKN1177" s="235"/>
      <c r="AKO1177" s="235"/>
      <c r="AKP1177" s="236"/>
      <c r="AKQ1177" s="237"/>
      <c r="AKR1177" s="238"/>
      <c r="AKS1177" s="239"/>
      <c r="AKT1177" s="233"/>
      <c r="AKU1177" s="234"/>
      <c r="AKV1177" s="235"/>
      <c r="AKW1177" s="235"/>
      <c r="AKX1177" s="236"/>
      <c r="AKY1177" s="237"/>
      <c r="AKZ1177" s="238"/>
      <c r="ALA1177" s="239"/>
      <c r="ALB1177" s="233"/>
      <c r="ALC1177" s="234"/>
      <c r="ALD1177" s="235"/>
      <c r="ALE1177" s="235"/>
      <c r="ALF1177" s="236"/>
      <c r="ALG1177" s="237"/>
      <c r="ALH1177" s="238"/>
      <c r="ALI1177" s="239"/>
      <c r="ALJ1177" s="233"/>
      <c r="ALK1177" s="234"/>
      <c r="ALL1177" s="235"/>
      <c r="ALM1177" s="235"/>
      <c r="ALN1177" s="236"/>
      <c r="ALO1177" s="237"/>
      <c r="ALP1177" s="238"/>
      <c r="ALQ1177" s="239"/>
      <c r="ALR1177" s="233"/>
      <c r="ALS1177" s="234"/>
      <c r="ALT1177" s="235"/>
      <c r="ALU1177" s="235"/>
      <c r="ALV1177" s="236"/>
      <c r="ALW1177" s="237"/>
      <c r="ALX1177" s="238"/>
      <c r="ALY1177" s="239"/>
      <c r="ALZ1177" s="233"/>
      <c r="AMA1177" s="234"/>
      <c r="AMB1177" s="235"/>
      <c r="AMC1177" s="235"/>
      <c r="AMD1177" s="236"/>
      <c r="AME1177" s="237"/>
      <c r="AMF1177" s="238"/>
      <c r="AMG1177" s="239"/>
      <c r="AMH1177" s="233"/>
      <c r="AMI1177" s="234"/>
      <c r="AMJ1177" s="235"/>
      <c r="AMK1177" s="235"/>
      <c r="AML1177" s="236"/>
      <c r="AMM1177" s="237"/>
      <c r="AMN1177" s="238"/>
      <c r="AMO1177" s="239"/>
      <c r="AMP1177" s="233"/>
      <c r="AMQ1177" s="234"/>
      <c r="AMR1177" s="235"/>
      <c r="AMS1177" s="235"/>
      <c r="AMT1177" s="236"/>
      <c r="AMU1177" s="237"/>
      <c r="AMV1177" s="238"/>
      <c r="AMW1177" s="239"/>
      <c r="AMX1177" s="233"/>
      <c r="AMY1177" s="234"/>
      <c r="AMZ1177" s="235"/>
      <c r="ANA1177" s="235"/>
      <c r="ANB1177" s="236"/>
      <c r="ANC1177" s="237"/>
      <c r="AND1177" s="238"/>
      <c r="ANE1177" s="239"/>
      <c r="ANF1177" s="233"/>
      <c r="ANG1177" s="234"/>
      <c r="ANH1177" s="235"/>
      <c r="ANI1177" s="235"/>
      <c r="ANJ1177" s="236"/>
      <c r="ANK1177" s="237"/>
      <c r="ANL1177" s="238"/>
      <c r="ANM1177" s="239"/>
      <c r="ANN1177" s="233"/>
      <c r="ANO1177" s="234"/>
      <c r="ANP1177" s="235"/>
      <c r="ANQ1177" s="235"/>
      <c r="ANR1177" s="236"/>
      <c r="ANS1177" s="237"/>
      <c r="ANT1177" s="238"/>
      <c r="ANU1177" s="239"/>
      <c r="ANV1177" s="233"/>
      <c r="ANW1177" s="234"/>
      <c r="ANX1177" s="235"/>
      <c r="ANY1177" s="235"/>
      <c r="ANZ1177" s="236"/>
      <c r="AOA1177" s="237"/>
      <c r="AOB1177" s="238"/>
      <c r="AOC1177" s="239"/>
      <c r="AOD1177" s="233"/>
      <c r="AOE1177" s="234"/>
      <c r="AOF1177" s="235"/>
      <c r="AOG1177" s="235"/>
      <c r="AOH1177" s="236"/>
      <c r="AOI1177" s="237"/>
      <c r="AOJ1177" s="238"/>
      <c r="AOK1177" s="239"/>
      <c r="AOL1177" s="233"/>
      <c r="AOM1177" s="234"/>
      <c r="AON1177" s="235"/>
      <c r="AOO1177" s="235"/>
      <c r="AOP1177" s="236"/>
      <c r="AOQ1177" s="237"/>
      <c r="AOR1177" s="238"/>
      <c r="AOS1177" s="239"/>
      <c r="AOT1177" s="233"/>
      <c r="AOU1177" s="234"/>
      <c r="AOV1177" s="235"/>
      <c r="AOW1177" s="235"/>
      <c r="AOX1177" s="236"/>
      <c r="AOY1177" s="237"/>
      <c r="AOZ1177" s="238"/>
      <c r="APA1177" s="239"/>
      <c r="APB1177" s="233"/>
      <c r="APC1177" s="234"/>
      <c r="APD1177" s="235"/>
      <c r="APE1177" s="235"/>
      <c r="APF1177" s="236"/>
      <c r="APG1177" s="237"/>
      <c r="APH1177" s="238"/>
      <c r="API1177" s="239"/>
      <c r="APJ1177" s="233"/>
      <c r="APK1177" s="234"/>
      <c r="APL1177" s="235"/>
      <c r="APM1177" s="235"/>
      <c r="APN1177" s="236"/>
      <c r="APO1177" s="237"/>
      <c r="APP1177" s="238"/>
      <c r="APQ1177" s="239"/>
      <c r="APR1177" s="233"/>
      <c r="APS1177" s="234"/>
      <c r="APT1177" s="235"/>
      <c r="APU1177" s="235"/>
      <c r="APV1177" s="236"/>
      <c r="APW1177" s="237"/>
      <c r="APX1177" s="238"/>
      <c r="APY1177" s="239"/>
      <c r="APZ1177" s="233"/>
      <c r="AQA1177" s="234"/>
      <c r="AQB1177" s="235"/>
      <c r="AQC1177" s="235"/>
      <c r="AQD1177" s="236"/>
      <c r="AQE1177" s="237"/>
      <c r="AQF1177" s="238"/>
      <c r="AQG1177" s="239"/>
      <c r="AQH1177" s="233"/>
      <c r="AQI1177" s="234"/>
      <c r="AQJ1177" s="235"/>
      <c r="AQK1177" s="235"/>
      <c r="AQL1177" s="236"/>
      <c r="AQM1177" s="237"/>
      <c r="AQN1177" s="238"/>
      <c r="AQO1177" s="239"/>
      <c r="AQP1177" s="233"/>
      <c r="AQQ1177" s="234"/>
      <c r="AQR1177" s="235"/>
      <c r="AQS1177" s="235"/>
      <c r="AQT1177" s="236"/>
      <c r="AQU1177" s="237"/>
      <c r="AQV1177" s="238"/>
      <c r="AQW1177" s="239"/>
      <c r="AQX1177" s="233"/>
      <c r="AQY1177" s="234"/>
      <c r="AQZ1177" s="235"/>
      <c r="ARA1177" s="235"/>
      <c r="ARB1177" s="236"/>
      <c r="ARC1177" s="237"/>
      <c r="ARD1177" s="238"/>
      <c r="ARE1177" s="239"/>
      <c r="ARF1177" s="233"/>
      <c r="ARG1177" s="234"/>
      <c r="ARH1177" s="235"/>
      <c r="ARI1177" s="235"/>
      <c r="ARJ1177" s="236"/>
      <c r="ARK1177" s="237"/>
      <c r="ARL1177" s="238"/>
      <c r="ARM1177" s="239"/>
      <c r="ARN1177" s="233"/>
      <c r="ARO1177" s="234"/>
      <c r="ARP1177" s="235"/>
      <c r="ARQ1177" s="235"/>
      <c r="ARR1177" s="236"/>
      <c r="ARS1177" s="237"/>
      <c r="ART1177" s="238"/>
      <c r="ARU1177" s="239"/>
      <c r="ARV1177" s="233"/>
      <c r="ARW1177" s="234"/>
      <c r="ARX1177" s="235"/>
      <c r="ARY1177" s="235"/>
      <c r="ARZ1177" s="236"/>
      <c r="ASA1177" s="237"/>
      <c r="ASB1177" s="238"/>
      <c r="ASC1177" s="239"/>
      <c r="ASD1177" s="233"/>
      <c r="ASE1177" s="234"/>
      <c r="ASF1177" s="235"/>
      <c r="ASG1177" s="235"/>
      <c r="ASH1177" s="236"/>
      <c r="ASI1177" s="237"/>
      <c r="ASJ1177" s="238"/>
      <c r="ASK1177" s="239"/>
      <c r="ASL1177" s="233"/>
      <c r="ASM1177" s="234"/>
      <c r="ASN1177" s="235"/>
      <c r="ASO1177" s="235"/>
      <c r="ASP1177" s="236"/>
      <c r="ASQ1177" s="237"/>
      <c r="ASR1177" s="238"/>
      <c r="ASS1177" s="239"/>
      <c r="AST1177" s="233"/>
      <c r="ASU1177" s="234"/>
      <c r="ASV1177" s="235"/>
      <c r="ASW1177" s="235"/>
      <c r="ASX1177" s="236"/>
      <c r="ASY1177" s="237"/>
      <c r="ASZ1177" s="238"/>
      <c r="ATA1177" s="239"/>
      <c r="ATB1177" s="233"/>
      <c r="ATC1177" s="234"/>
      <c r="ATD1177" s="235"/>
      <c r="ATE1177" s="235"/>
      <c r="ATF1177" s="236"/>
      <c r="ATG1177" s="237"/>
      <c r="ATH1177" s="238"/>
      <c r="ATI1177" s="239"/>
      <c r="ATJ1177" s="233"/>
      <c r="ATK1177" s="234"/>
      <c r="ATL1177" s="235"/>
      <c r="ATM1177" s="235"/>
      <c r="ATN1177" s="236"/>
      <c r="ATO1177" s="237"/>
      <c r="ATP1177" s="238"/>
      <c r="ATQ1177" s="239"/>
      <c r="ATR1177" s="233"/>
      <c r="ATS1177" s="234"/>
      <c r="ATT1177" s="235"/>
      <c r="ATU1177" s="235"/>
      <c r="ATV1177" s="236"/>
      <c r="ATW1177" s="237"/>
      <c r="ATX1177" s="238"/>
      <c r="ATY1177" s="239"/>
      <c r="ATZ1177" s="233"/>
      <c r="AUA1177" s="234"/>
      <c r="AUB1177" s="235"/>
      <c r="AUC1177" s="235"/>
      <c r="AUD1177" s="236"/>
      <c r="AUE1177" s="237"/>
      <c r="AUF1177" s="238"/>
      <c r="AUG1177" s="239"/>
      <c r="AUH1177" s="233"/>
      <c r="AUI1177" s="234"/>
      <c r="AUJ1177" s="235"/>
      <c r="AUK1177" s="235"/>
      <c r="AUL1177" s="236"/>
      <c r="AUM1177" s="237"/>
      <c r="AUN1177" s="238"/>
      <c r="AUO1177" s="239"/>
      <c r="AUP1177" s="233"/>
      <c r="AUQ1177" s="234"/>
      <c r="AUR1177" s="235"/>
      <c r="AUS1177" s="235"/>
      <c r="AUT1177" s="236"/>
      <c r="AUU1177" s="237"/>
      <c r="AUV1177" s="238"/>
      <c r="AUW1177" s="239"/>
      <c r="AUX1177" s="233"/>
      <c r="AUY1177" s="234"/>
      <c r="AUZ1177" s="235"/>
      <c r="AVA1177" s="235"/>
      <c r="AVB1177" s="236"/>
      <c r="AVC1177" s="237"/>
      <c r="AVD1177" s="238"/>
      <c r="AVE1177" s="239"/>
      <c r="AVF1177" s="233"/>
      <c r="AVG1177" s="234"/>
      <c r="AVH1177" s="235"/>
      <c r="AVI1177" s="235"/>
      <c r="AVJ1177" s="236"/>
      <c r="AVK1177" s="237"/>
      <c r="AVL1177" s="238"/>
      <c r="AVM1177" s="239"/>
      <c r="AVN1177" s="233"/>
      <c r="AVO1177" s="234"/>
      <c r="AVP1177" s="235"/>
      <c r="AVQ1177" s="235"/>
      <c r="AVR1177" s="236"/>
      <c r="AVS1177" s="237"/>
      <c r="AVT1177" s="238"/>
      <c r="AVU1177" s="239"/>
      <c r="AVV1177" s="233"/>
      <c r="AVW1177" s="234"/>
      <c r="AVX1177" s="235"/>
      <c r="AVY1177" s="235"/>
      <c r="AVZ1177" s="236"/>
      <c r="AWA1177" s="237"/>
      <c r="AWB1177" s="238"/>
      <c r="AWC1177" s="239"/>
      <c r="AWD1177" s="233"/>
      <c r="AWE1177" s="234"/>
      <c r="AWF1177" s="235"/>
      <c r="AWG1177" s="235"/>
      <c r="AWH1177" s="236"/>
      <c r="AWI1177" s="237"/>
      <c r="AWJ1177" s="238"/>
      <c r="AWK1177" s="239"/>
      <c r="AWL1177" s="233"/>
      <c r="AWM1177" s="234"/>
      <c r="AWN1177" s="235"/>
      <c r="AWO1177" s="235"/>
      <c r="AWP1177" s="236"/>
      <c r="AWQ1177" s="237"/>
      <c r="AWR1177" s="238"/>
      <c r="AWS1177" s="239"/>
      <c r="AWT1177" s="233"/>
      <c r="AWU1177" s="234"/>
      <c r="AWV1177" s="235"/>
      <c r="AWW1177" s="235"/>
      <c r="AWX1177" s="236"/>
      <c r="AWY1177" s="237"/>
      <c r="AWZ1177" s="238"/>
      <c r="AXA1177" s="239"/>
      <c r="AXB1177" s="233"/>
      <c r="AXC1177" s="234"/>
      <c r="AXD1177" s="235"/>
      <c r="AXE1177" s="235"/>
      <c r="AXF1177" s="236"/>
      <c r="AXG1177" s="237"/>
      <c r="AXH1177" s="238"/>
      <c r="AXI1177" s="239"/>
      <c r="AXJ1177" s="233"/>
      <c r="AXK1177" s="234"/>
      <c r="AXL1177" s="235"/>
      <c r="AXM1177" s="235"/>
      <c r="AXN1177" s="236"/>
      <c r="AXO1177" s="237"/>
      <c r="AXP1177" s="238"/>
      <c r="AXQ1177" s="239"/>
      <c r="AXR1177" s="233"/>
      <c r="AXS1177" s="234"/>
      <c r="AXT1177" s="235"/>
      <c r="AXU1177" s="235"/>
      <c r="AXV1177" s="236"/>
      <c r="AXW1177" s="237"/>
      <c r="AXX1177" s="238"/>
      <c r="AXY1177" s="239"/>
      <c r="AXZ1177" s="233"/>
      <c r="AYA1177" s="234"/>
      <c r="AYB1177" s="235"/>
      <c r="AYC1177" s="235"/>
      <c r="AYD1177" s="236"/>
      <c r="AYE1177" s="237"/>
      <c r="AYF1177" s="238"/>
      <c r="AYG1177" s="239"/>
      <c r="AYH1177" s="233"/>
      <c r="AYI1177" s="234"/>
      <c r="AYJ1177" s="235"/>
      <c r="AYK1177" s="235"/>
      <c r="AYL1177" s="236"/>
      <c r="AYM1177" s="237"/>
      <c r="AYN1177" s="238"/>
      <c r="AYO1177" s="239"/>
      <c r="AYP1177" s="233"/>
      <c r="AYQ1177" s="234"/>
      <c r="AYR1177" s="235"/>
      <c r="AYS1177" s="235"/>
      <c r="AYT1177" s="236"/>
      <c r="AYU1177" s="237"/>
      <c r="AYV1177" s="238"/>
      <c r="AYW1177" s="239"/>
      <c r="AYX1177" s="233"/>
      <c r="AYY1177" s="234"/>
      <c r="AYZ1177" s="235"/>
      <c r="AZA1177" s="235"/>
      <c r="AZB1177" s="236"/>
      <c r="AZC1177" s="237"/>
      <c r="AZD1177" s="238"/>
      <c r="AZE1177" s="239"/>
      <c r="AZF1177" s="233"/>
      <c r="AZG1177" s="234"/>
      <c r="AZH1177" s="235"/>
      <c r="AZI1177" s="235"/>
      <c r="AZJ1177" s="236"/>
      <c r="AZK1177" s="237"/>
      <c r="AZL1177" s="238"/>
      <c r="AZM1177" s="239"/>
      <c r="AZN1177" s="233"/>
      <c r="AZO1177" s="234"/>
      <c r="AZP1177" s="235"/>
      <c r="AZQ1177" s="235"/>
      <c r="AZR1177" s="236"/>
      <c r="AZS1177" s="237"/>
      <c r="AZT1177" s="238"/>
      <c r="AZU1177" s="239"/>
      <c r="AZV1177" s="233"/>
      <c r="AZW1177" s="234"/>
      <c r="AZX1177" s="235"/>
      <c r="AZY1177" s="235"/>
      <c r="AZZ1177" s="236"/>
      <c r="BAA1177" s="237"/>
      <c r="BAB1177" s="238"/>
      <c r="BAC1177" s="239"/>
      <c r="BAD1177" s="233"/>
      <c r="BAE1177" s="234"/>
      <c r="BAF1177" s="235"/>
      <c r="BAG1177" s="235"/>
      <c r="BAH1177" s="236"/>
      <c r="BAI1177" s="237"/>
      <c r="BAJ1177" s="238"/>
      <c r="BAK1177" s="239"/>
      <c r="BAL1177" s="233"/>
      <c r="BAM1177" s="234"/>
      <c r="BAN1177" s="235"/>
      <c r="BAO1177" s="235"/>
      <c r="BAP1177" s="236"/>
      <c r="BAQ1177" s="237"/>
      <c r="BAR1177" s="238"/>
      <c r="BAS1177" s="239"/>
      <c r="BAT1177" s="233"/>
      <c r="BAU1177" s="234"/>
      <c r="BAV1177" s="235"/>
      <c r="BAW1177" s="235"/>
      <c r="BAX1177" s="236"/>
      <c r="BAY1177" s="237"/>
      <c r="BAZ1177" s="238"/>
      <c r="BBA1177" s="239"/>
      <c r="BBB1177" s="233"/>
      <c r="BBC1177" s="234"/>
      <c r="BBD1177" s="235"/>
      <c r="BBE1177" s="235"/>
      <c r="BBF1177" s="236"/>
      <c r="BBG1177" s="237"/>
      <c r="BBH1177" s="238"/>
      <c r="BBI1177" s="239"/>
      <c r="BBJ1177" s="233"/>
      <c r="BBK1177" s="234"/>
      <c r="BBL1177" s="235"/>
      <c r="BBM1177" s="235"/>
      <c r="BBN1177" s="236"/>
      <c r="BBO1177" s="237"/>
      <c r="BBP1177" s="238"/>
      <c r="BBQ1177" s="239"/>
      <c r="BBR1177" s="233"/>
      <c r="BBS1177" s="234"/>
      <c r="BBT1177" s="235"/>
      <c r="BBU1177" s="235"/>
      <c r="BBV1177" s="236"/>
      <c r="BBW1177" s="237"/>
      <c r="BBX1177" s="238"/>
      <c r="BBY1177" s="239"/>
      <c r="BBZ1177" s="233"/>
      <c r="BCA1177" s="234"/>
      <c r="BCB1177" s="235"/>
      <c r="BCC1177" s="235"/>
      <c r="BCD1177" s="236"/>
      <c r="BCE1177" s="237"/>
      <c r="BCF1177" s="238"/>
      <c r="BCG1177" s="239"/>
      <c r="BCH1177" s="233"/>
      <c r="BCI1177" s="234"/>
      <c r="BCJ1177" s="235"/>
      <c r="BCK1177" s="235"/>
      <c r="BCL1177" s="236"/>
      <c r="BCM1177" s="237"/>
      <c r="BCN1177" s="238"/>
      <c r="BCO1177" s="239"/>
      <c r="BCP1177" s="233"/>
      <c r="BCQ1177" s="234"/>
      <c r="BCR1177" s="235"/>
      <c r="BCS1177" s="235"/>
      <c r="BCT1177" s="236"/>
      <c r="BCU1177" s="237"/>
      <c r="BCV1177" s="238"/>
      <c r="BCW1177" s="239"/>
      <c r="BCX1177" s="233"/>
      <c r="BCY1177" s="234"/>
      <c r="BCZ1177" s="235"/>
      <c r="BDA1177" s="235"/>
      <c r="BDB1177" s="236"/>
      <c r="BDC1177" s="237"/>
      <c r="BDD1177" s="238"/>
      <c r="BDE1177" s="239"/>
      <c r="BDF1177" s="233"/>
      <c r="BDG1177" s="234"/>
      <c r="BDH1177" s="235"/>
      <c r="BDI1177" s="235"/>
      <c r="BDJ1177" s="236"/>
      <c r="BDK1177" s="237"/>
      <c r="BDL1177" s="238"/>
      <c r="BDM1177" s="239"/>
      <c r="BDN1177" s="233"/>
      <c r="BDO1177" s="234"/>
      <c r="BDP1177" s="235"/>
      <c r="BDQ1177" s="235"/>
      <c r="BDR1177" s="236"/>
      <c r="BDS1177" s="237"/>
      <c r="BDT1177" s="238"/>
      <c r="BDU1177" s="239"/>
      <c r="BDV1177" s="233"/>
      <c r="BDW1177" s="234"/>
      <c r="BDX1177" s="235"/>
      <c r="BDY1177" s="235"/>
      <c r="BDZ1177" s="236"/>
      <c r="BEA1177" s="237"/>
      <c r="BEB1177" s="238"/>
      <c r="BEC1177" s="239"/>
      <c r="BED1177" s="233"/>
      <c r="BEE1177" s="234"/>
      <c r="BEF1177" s="235"/>
      <c r="BEG1177" s="235"/>
      <c r="BEH1177" s="236"/>
      <c r="BEI1177" s="237"/>
      <c r="BEJ1177" s="238"/>
      <c r="BEK1177" s="239"/>
      <c r="BEL1177" s="233"/>
      <c r="BEM1177" s="234"/>
      <c r="BEN1177" s="235"/>
      <c r="BEO1177" s="235"/>
      <c r="BEP1177" s="236"/>
      <c r="BEQ1177" s="237"/>
      <c r="BER1177" s="238"/>
      <c r="BES1177" s="239"/>
      <c r="BET1177" s="233"/>
      <c r="BEU1177" s="234"/>
      <c r="BEV1177" s="235"/>
      <c r="BEW1177" s="235"/>
      <c r="BEX1177" s="236"/>
      <c r="BEY1177" s="237"/>
      <c r="BEZ1177" s="238"/>
      <c r="BFA1177" s="239"/>
      <c r="BFB1177" s="233"/>
      <c r="BFC1177" s="234"/>
      <c r="BFD1177" s="235"/>
      <c r="BFE1177" s="235"/>
      <c r="BFF1177" s="236"/>
      <c r="BFG1177" s="237"/>
      <c r="BFH1177" s="238"/>
      <c r="BFI1177" s="239"/>
      <c r="BFJ1177" s="233"/>
      <c r="BFK1177" s="234"/>
      <c r="BFL1177" s="235"/>
      <c r="BFM1177" s="235"/>
      <c r="BFN1177" s="236"/>
      <c r="BFO1177" s="237"/>
      <c r="BFP1177" s="238"/>
      <c r="BFQ1177" s="239"/>
      <c r="BFR1177" s="233"/>
      <c r="BFS1177" s="234"/>
      <c r="BFT1177" s="235"/>
      <c r="BFU1177" s="235"/>
      <c r="BFV1177" s="236"/>
      <c r="BFW1177" s="237"/>
      <c r="BFX1177" s="238"/>
      <c r="BFY1177" s="239"/>
      <c r="BFZ1177" s="233"/>
      <c r="BGA1177" s="234"/>
      <c r="BGB1177" s="235"/>
      <c r="BGC1177" s="235"/>
      <c r="BGD1177" s="236"/>
      <c r="BGE1177" s="237"/>
      <c r="BGF1177" s="238"/>
      <c r="BGG1177" s="239"/>
      <c r="BGH1177" s="233"/>
      <c r="BGI1177" s="234"/>
      <c r="BGJ1177" s="235"/>
      <c r="BGK1177" s="235"/>
      <c r="BGL1177" s="236"/>
      <c r="BGM1177" s="237"/>
      <c r="BGN1177" s="238"/>
      <c r="BGO1177" s="239"/>
      <c r="BGP1177" s="233"/>
      <c r="BGQ1177" s="234"/>
      <c r="BGR1177" s="235"/>
      <c r="BGS1177" s="235"/>
      <c r="BGT1177" s="236"/>
      <c r="BGU1177" s="237"/>
      <c r="BGV1177" s="238"/>
      <c r="BGW1177" s="239"/>
      <c r="BGX1177" s="233"/>
      <c r="BGY1177" s="234"/>
      <c r="BGZ1177" s="235"/>
      <c r="BHA1177" s="235"/>
      <c r="BHB1177" s="236"/>
      <c r="BHC1177" s="237"/>
      <c r="BHD1177" s="238"/>
      <c r="BHE1177" s="239"/>
      <c r="BHF1177" s="233"/>
      <c r="BHG1177" s="234"/>
      <c r="BHH1177" s="235"/>
      <c r="BHI1177" s="235"/>
      <c r="BHJ1177" s="236"/>
      <c r="BHK1177" s="237"/>
      <c r="BHL1177" s="238"/>
      <c r="BHM1177" s="239"/>
      <c r="BHN1177" s="233"/>
      <c r="BHO1177" s="234"/>
      <c r="BHP1177" s="235"/>
      <c r="BHQ1177" s="235"/>
      <c r="BHR1177" s="236"/>
      <c r="BHS1177" s="237"/>
      <c r="BHT1177" s="238"/>
      <c r="BHU1177" s="239"/>
      <c r="BHV1177" s="233"/>
      <c r="BHW1177" s="234"/>
      <c r="BHX1177" s="235"/>
      <c r="BHY1177" s="235"/>
      <c r="BHZ1177" s="236"/>
      <c r="BIA1177" s="237"/>
      <c r="BIB1177" s="238"/>
      <c r="BIC1177" s="239"/>
      <c r="BID1177" s="233"/>
      <c r="BIE1177" s="234"/>
      <c r="BIF1177" s="235"/>
      <c r="BIG1177" s="235"/>
      <c r="BIH1177" s="236"/>
      <c r="BII1177" s="237"/>
      <c r="BIJ1177" s="238"/>
      <c r="BIK1177" s="239"/>
      <c r="BIL1177" s="233"/>
      <c r="BIM1177" s="234"/>
      <c r="BIN1177" s="235"/>
      <c r="BIO1177" s="235"/>
      <c r="BIP1177" s="236"/>
      <c r="BIQ1177" s="237"/>
      <c r="BIR1177" s="238"/>
      <c r="BIS1177" s="239"/>
      <c r="BIT1177" s="233"/>
      <c r="BIU1177" s="234"/>
      <c r="BIV1177" s="235"/>
      <c r="BIW1177" s="235"/>
      <c r="BIX1177" s="236"/>
      <c r="BIY1177" s="237"/>
      <c r="BIZ1177" s="238"/>
      <c r="BJA1177" s="239"/>
      <c r="BJB1177" s="233"/>
      <c r="BJC1177" s="234"/>
      <c r="BJD1177" s="235"/>
      <c r="BJE1177" s="235"/>
      <c r="BJF1177" s="236"/>
      <c r="BJG1177" s="237"/>
      <c r="BJH1177" s="238"/>
      <c r="BJI1177" s="239"/>
      <c r="BJJ1177" s="233"/>
      <c r="BJK1177" s="234"/>
      <c r="BJL1177" s="235"/>
      <c r="BJM1177" s="235"/>
      <c r="BJN1177" s="236"/>
      <c r="BJO1177" s="237"/>
      <c r="BJP1177" s="238"/>
      <c r="BJQ1177" s="239"/>
      <c r="BJR1177" s="233"/>
      <c r="BJS1177" s="234"/>
      <c r="BJT1177" s="235"/>
      <c r="BJU1177" s="235"/>
      <c r="BJV1177" s="236"/>
      <c r="BJW1177" s="237"/>
      <c r="BJX1177" s="238"/>
      <c r="BJY1177" s="239"/>
      <c r="BJZ1177" s="233"/>
      <c r="BKA1177" s="234"/>
      <c r="BKB1177" s="235"/>
      <c r="BKC1177" s="235"/>
      <c r="BKD1177" s="236"/>
      <c r="BKE1177" s="237"/>
      <c r="BKF1177" s="238"/>
      <c r="BKG1177" s="239"/>
      <c r="BKH1177" s="233"/>
      <c r="BKI1177" s="234"/>
      <c r="BKJ1177" s="235"/>
      <c r="BKK1177" s="235"/>
      <c r="BKL1177" s="236"/>
      <c r="BKM1177" s="237"/>
      <c r="BKN1177" s="238"/>
      <c r="BKO1177" s="239"/>
      <c r="BKP1177" s="233"/>
      <c r="BKQ1177" s="234"/>
      <c r="BKR1177" s="235"/>
      <c r="BKS1177" s="235"/>
      <c r="BKT1177" s="236"/>
      <c r="BKU1177" s="237"/>
      <c r="BKV1177" s="238"/>
      <c r="BKW1177" s="239"/>
      <c r="BKX1177" s="233"/>
      <c r="BKY1177" s="234"/>
      <c r="BKZ1177" s="235"/>
      <c r="BLA1177" s="235"/>
      <c r="BLB1177" s="236"/>
      <c r="BLC1177" s="237"/>
      <c r="BLD1177" s="238"/>
      <c r="BLE1177" s="239"/>
      <c r="BLF1177" s="233"/>
      <c r="BLG1177" s="234"/>
      <c r="BLH1177" s="235"/>
      <c r="BLI1177" s="235"/>
      <c r="BLJ1177" s="236"/>
      <c r="BLK1177" s="237"/>
      <c r="BLL1177" s="238"/>
      <c r="BLM1177" s="239"/>
      <c r="BLN1177" s="233"/>
      <c r="BLO1177" s="234"/>
      <c r="BLP1177" s="235"/>
      <c r="BLQ1177" s="235"/>
      <c r="BLR1177" s="236"/>
      <c r="BLS1177" s="237"/>
      <c r="BLT1177" s="238"/>
      <c r="BLU1177" s="239"/>
      <c r="BLV1177" s="233"/>
      <c r="BLW1177" s="234"/>
      <c r="BLX1177" s="235"/>
      <c r="BLY1177" s="235"/>
      <c r="BLZ1177" s="236"/>
      <c r="BMA1177" s="237"/>
      <c r="BMB1177" s="238"/>
      <c r="BMC1177" s="239"/>
      <c r="BMD1177" s="233"/>
      <c r="BME1177" s="234"/>
      <c r="BMF1177" s="235"/>
      <c r="BMG1177" s="235"/>
      <c r="BMH1177" s="236"/>
      <c r="BMI1177" s="237"/>
      <c r="BMJ1177" s="238"/>
      <c r="BMK1177" s="239"/>
      <c r="BML1177" s="233"/>
      <c r="BMM1177" s="234"/>
      <c r="BMN1177" s="235"/>
      <c r="BMO1177" s="235"/>
      <c r="BMP1177" s="236"/>
      <c r="BMQ1177" s="237"/>
      <c r="BMR1177" s="238"/>
      <c r="BMS1177" s="239"/>
      <c r="BMT1177" s="233"/>
      <c r="BMU1177" s="234"/>
      <c r="BMV1177" s="235"/>
      <c r="BMW1177" s="235"/>
      <c r="BMX1177" s="236"/>
      <c r="BMY1177" s="237"/>
      <c r="BMZ1177" s="238"/>
      <c r="BNA1177" s="239"/>
      <c r="BNB1177" s="233"/>
      <c r="BNC1177" s="234"/>
      <c r="BND1177" s="235"/>
      <c r="BNE1177" s="235"/>
      <c r="BNF1177" s="236"/>
      <c r="BNG1177" s="237"/>
      <c r="BNH1177" s="238"/>
      <c r="BNI1177" s="239"/>
      <c r="BNJ1177" s="233"/>
      <c r="BNK1177" s="234"/>
      <c r="BNL1177" s="235"/>
      <c r="BNM1177" s="235"/>
      <c r="BNN1177" s="236"/>
      <c r="BNO1177" s="237"/>
      <c r="BNP1177" s="238"/>
      <c r="BNQ1177" s="239"/>
      <c r="BNR1177" s="233"/>
      <c r="BNS1177" s="234"/>
      <c r="BNT1177" s="235"/>
      <c r="BNU1177" s="235"/>
      <c r="BNV1177" s="236"/>
      <c r="BNW1177" s="237"/>
      <c r="BNX1177" s="238"/>
      <c r="BNY1177" s="239"/>
      <c r="BNZ1177" s="233"/>
      <c r="BOA1177" s="234"/>
      <c r="BOB1177" s="235"/>
      <c r="BOC1177" s="235"/>
      <c r="BOD1177" s="236"/>
      <c r="BOE1177" s="237"/>
      <c r="BOF1177" s="238"/>
      <c r="BOG1177" s="239"/>
      <c r="BOH1177" s="233"/>
      <c r="BOI1177" s="234"/>
      <c r="BOJ1177" s="235"/>
      <c r="BOK1177" s="235"/>
      <c r="BOL1177" s="236"/>
      <c r="BOM1177" s="237"/>
      <c r="BON1177" s="238"/>
      <c r="BOO1177" s="239"/>
      <c r="BOP1177" s="233"/>
      <c r="BOQ1177" s="234"/>
      <c r="BOR1177" s="235"/>
      <c r="BOS1177" s="235"/>
      <c r="BOT1177" s="236"/>
      <c r="BOU1177" s="237"/>
      <c r="BOV1177" s="238"/>
      <c r="BOW1177" s="239"/>
      <c r="BOX1177" s="233"/>
      <c r="BOY1177" s="234"/>
      <c r="BOZ1177" s="235"/>
      <c r="BPA1177" s="235"/>
      <c r="BPB1177" s="236"/>
      <c r="BPC1177" s="237"/>
      <c r="BPD1177" s="238"/>
      <c r="BPE1177" s="239"/>
      <c r="BPF1177" s="233"/>
      <c r="BPG1177" s="234"/>
      <c r="BPH1177" s="235"/>
      <c r="BPI1177" s="235"/>
      <c r="BPJ1177" s="236"/>
      <c r="BPK1177" s="237"/>
      <c r="BPL1177" s="238"/>
      <c r="BPM1177" s="239"/>
      <c r="BPN1177" s="233"/>
      <c r="BPO1177" s="234"/>
      <c r="BPP1177" s="235"/>
      <c r="BPQ1177" s="235"/>
      <c r="BPR1177" s="236"/>
      <c r="BPS1177" s="237"/>
      <c r="BPT1177" s="238"/>
      <c r="BPU1177" s="239"/>
      <c r="BPV1177" s="233"/>
      <c r="BPW1177" s="234"/>
      <c r="BPX1177" s="235"/>
      <c r="BPY1177" s="235"/>
      <c r="BPZ1177" s="236"/>
      <c r="BQA1177" s="237"/>
      <c r="BQB1177" s="238"/>
      <c r="BQC1177" s="239"/>
      <c r="BQD1177" s="233"/>
      <c r="BQE1177" s="234"/>
      <c r="BQF1177" s="235"/>
      <c r="BQG1177" s="235"/>
      <c r="BQH1177" s="236"/>
      <c r="BQI1177" s="237"/>
      <c r="BQJ1177" s="238"/>
      <c r="BQK1177" s="239"/>
      <c r="BQL1177" s="233"/>
      <c r="BQM1177" s="234"/>
      <c r="BQN1177" s="235"/>
      <c r="BQO1177" s="235"/>
      <c r="BQP1177" s="236"/>
      <c r="BQQ1177" s="237"/>
      <c r="BQR1177" s="238"/>
      <c r="BQS1177" s="239"/>
      <c r="BQT1177" s="233"/>
      <c r="BQU1177" s="234"/>
      <c r="BQV1177" s="235"/>
      <c r="BQW1177" s="235"/>
      <c r="BQX1177" s="236"/>
      <c r="BQY1177" s="237"/>
      <c r="BQZ1177" s="238"/>
      <c r="BRA1177" s="239"/>
      <c r="BRB1177" s="233"/>
      <c r="BRC1177" s="234"/>
      <c r="BRD1177" s="235"/>
      <c r="BRE1177" s="235"/>
      <c r="BRF1177" s="236"/>
      <c r="BRG1177" s="237"/>
      <c r="BRH1177" s="238"/>
      <c r="BRI1177" s="239"/>
      <c r="BRJ1177" s="233"/>
      <c r="BRK1177" s="234"/>
      <c r="BRL1177" s="235"/>
      <c r="BRM1177" s="235"/>
      <c r="BRN1177" s="236"/>
      <c r="BRO1177" s="237"/>
      <c r="BRP1177" s="238"/>
      <c r="BRQ1177" s="239"/>
      <c r="BRR1177" s="233"/>
      <c r="BRS1177" s="234"/>
      <c r="BRT1177" s="235"/>
      <c r="BRU1177" s="235"/>
      <c r="BRV1177" s="236"/>
      <c r="BRW1177" s="237"/>
      <c r="BRX1177" s="238"/>
      <c r="BRY1177" s="239"/>
      <c r="BRZ1177" s="233"/>
      <c r="BSA1177" s="234"/>
      <c r="BSB1177" s="235"/>
      <c r="BSC1177" s="235"/>
      <c r="BSD1177" s="236"/>
      <c r="BSE1177" s="237"/>
      <c r="BSF1177" s="238"/>
      <c r="BSG1177" s="239"/>
      <c r="BSH1177" s="233"/>
      <c r="BSI1177" s="234"/>
      <c r="BSJ1177" s="235"/>
      <c r="BSK1177" s="235"/>
      <c r="BSL1177" s="236"/>
      <c r="BSM1177" s="237"/>
      <c r="BSN1177" s="238"/>
      <c r="BSO1177" s="239"/>
      <c r="BSP1177" s="233"/>
      <c r="BSQ1177" s="234"/>
      <c r="BSR1177" s="235"/>
      <c r="BSS1177" s="235"/>
      <c r="BST1177" s="236"/>
      <c r="BSU1177" s="237"/>
      <c r="BSV1177" s="238"/>
      <c r="BSW1177" s="239"/>
      <c r="BSX1177" s="233"/>
      <c r="BSY1177" s="234"/>
      <c r="BSZ1177" s="235"/>
      <c r="BTA1177" s="235"/>
      <c r="BTB1177" s="236"/>
      <c r="BTC1177" s="237"/>
      <c r="BTD1177" s="238"/>
      <c r="BTE1177" s="239"/>
      <c r="BTF1177" s="233"/>
      <c r="BTG1177" s="234"/>
      <c r="BTH1177" s="235"/>
      <c r="BTI1177" s="235"/>
      <c r="BTJ1177" s="236"/>
      <c r="BTK1177" s="237"/>
      <c r="BTL1177" s="238"/>
      <c r="BTM1177" s="239"/>
      <c r="BTN1177" s="233"/>
      <c r="BTO1177" s="234"/>
      <c r="BTP1177" s="235"/>
      <c r="BTQ1177" s="235"/>
      <c r="BTR1177" s="236"/>
      <c r="BTS1177" s="237"/>
      <c r="BTT1177" s="238"/>
      <c r="BTU1177" s="239"/>
      <c r="BTV1177" s="233"/>
      <c r="BTW1177" s="234"/>
      <c r="BTX1177" s="235"/>
      <c r="BTY1177" s="235"/>
      <c r="BTZ1177" s="236"/>
      <c r="BUA1177" s="237"/>
      <c r="BUB1177" s="238"/>
      <c r="BUC1177" s="239"/>
      <c r="BUD1177" s="233"/>
      <c r="BUE1177" s="234"/>
      <c r="BUF1177" s="235"/>
      <c r="BUG1177" s="235"/>
      <c r="BUH1177" s="236"/>
      <c r="BUI1177" s="237"/>
      <c r="BUJ1177" s="238"/>
      <c r="BUK1177" s="239"/>
      <c r="BUL1177" s="233"/>
      <c r="BUM1177" s="234"/>
      <c r="BUN1177" s="235"/>
      <c r="BUO1177" s="235"/>
      <c r="BUP1177" s="236"/>
      <c r="BUQ1177" s="237"/>
      <c r="BUR1177" s="238"/>
      <c r="BUS1177" s="239"/>
      <c r="BUT1177" s="233"/>
      <c r="BUU1177" s="234"/>
      <c r="BUV1177" s="235"/>
      <c r="BUW1177" s="235"/>
      <c r="BUX1177" s="236"/>
      <c r="BUY1177" s="237"/>
      <c r="BUZ1177" s="238"/>
      <c r="BVA1177" s="239"/>
      <c r="BVB1177" s="233"/>
      <c r="BVC1177" s="234"/>
      <c r="BVD1177" s="235"/>
      <c r="BVE1177" s="235"/>
      <c r="BVF1177" s="236"/>
      <c r="BVG1177" s="237"/>
      <c r="BVH1177" s="238"/>
      <c r="BVI1177" s="239"/>
      <c r="BVJ1177" s="233"/>
      <c r="BVK1177" s="234"/>
      <c r="BVL1177" s="235"/>
      <c r="BVM1177" s="235"/>
      <c r="BVN1177" s="236"/>
      <c r="BVO1177" s="237"/>
      <c r="BVP1177" s="238"/>
      <c r="BVQ1177" s="239"/>
      <c r="BVR1177" s="233"/>
      <c r="BVS1177" s="234"/>
      <c r="BVT1177" s="235"/>
      <c r="BVU1177" s="235"/>
      <c r="BVV1177" s="236"/>
      <c r="BVW1177" s="237"/>
      <c r="BVX1177" s="238"/>
      <c r="BVY1177" s="239"/>
      <c r="BVZ1177" s="233"/>
      <c r="BWA1177" s="234"/>
      <c r="BWB1177" s="235"/>
      <c r="BWC1177" s="235"/>
      <c r="BWD1177" s="236"/>
      <c r="BWE1177" s="237"/>
      <c r="BWF1177" s="238"/>
      <c r="BWG1177" s="239"/>
      <c r="BWH1177" s="233"/>
      <c r="BWI1177" s="234"/>
      <c r="BWJ1177" s="235"/>
      <c r="BWK1177" s="235"/>
      <c r="BWL1177" s="236"/>
      <c r="BWM1177" s="237"/>
      <c r="BWN1177" s="238"/>
      <c r="BWO1177" s="239"/>
      <c r="BWP1177" s="233"/>
      <c r="BWQ1177" s="234"/>
      <c r="BWR1177" s="235"/>
      <c r="BWS1177" s="235"/>
      <c r="BWT1177" s="236"/>
      <c r="BWU1177" s="237"/>
      <c r="BWV1177" s="238"/>
      <c r="BWW1177" s="239"/>
      <c r="BWX1177" s="233"/>
      <c r="BWY1177" s="234"/>
      <c r="BWZ1177" s="235"/>
      <c r="BXA1177" s="235"/>
      <c r="BXB1177" s="236"/>
      <c r="BXC1177" s="237"/>
      <c r="BXD1177" s="238"/>
      <c r="BXE1177" s="239"/>
      <c r="BXF1177" s="233"/>
      <c r="BXG1177" s="234"/>
      <c r="BXH1177" s="235"/>
      <c r="BXI1177" s="235"/>
      <c r="BXJ1177" s="236"/>
      <c r="BXK1177" s="237"/>
      <c r="BXL1177" s="238"/>
      <c r="BXM1177" s="239"/>
      <c r="BXN1177" s="233"/>
      <c r="BXO1177" s="234"/>
      <c r="BXP1177" s="235"/>
      <c r="BXQ1177" s="235"/>
      <c r="BXR1177" s="236"/>
      <c r="BXS1177" s="237"/>
      <c r="BXT1177" s="238"/>
      <c r="BXU1177" s="239"/>
      <c r="BXV1177" s="233"/>
      <c r="BXW1177" s="234"/>
      <c r="BXX1177" s="235"/>
      <c r="BXY1177" s="235"/>
      <c r="BXZ1177" s="236"/>
      <c r="BYA1177" s="237"/>
      <c r="BYB1177" s="238"/>
      <c r="BYC1177" s="239"/>
      <c r="BYD1177" s="233"/>
      <c r="BYE1177" s="234"/>
      <c r="BYF1177" s="235"/>
      <c r="BYG1177" s="235"/>
      <c r="BYH1177" s="236"/>
      <c r="BYI1177" s="237"/>
      <c r="BYJ1177" s="238"/>
      <c r="BYK1177" s="239"/>
      <c r="BYL1177" s="233"/>
      <c r="BYM1177" s="234"/>
      <c r="BYN1177" s="235"/>
      <c r="BYO1177" s="235"/>
      <c r="BYP1177" s="236"/>
      <c r="BYQ1177" s="237"/>
      <c r="BYR1177" s="238"/>
      <c r="BYS1177" s="239"/>
      <c r="BYT1177" s="233"/>
      <c r="BYU1177" s="234"/>
      <c r="BYV1177" s="235"/>
      <c r="BYW1177" s="235"/>
      <c r="BYX1177" s="236"/>
      <c r="BYY1177" s="237"/>
      <c r="BYZ1177" s="238"/>
      <c r="BZA1177" s="239"/>
      <c r="BZB1177" s="233"/>
      <c r="BZC1177" s="234"/>
      <c r="BZD1177" s="235"/>
      <c r="BZE1177" s="235"/>
      <c r="BZF1177" s="236"/>
      <c r="BZG1177" s="237"/>
      <c r="BZH1177" s="238"/>
      <c r="BZI1177" s="239"/>
      <c r="BZJ1177" s="233"/>
      <c r="BZK1177" s="234"/>
      <c r="BZL1177" s="235"/>
      <c r="BZM1177" s="235"/>
      <c r="BZN1177" s="236"/>
      <c r="BZO1177" s="237"/>
      <c r="BZP1177" s="238"/>
      <c r="BZQ1177" s="239"/>
      <c r="BZR1177" s="233"/>
      <c r="BZS1177" s="234"/>
      <c r="BZT1177" s="235"/>
      <c r="BZU1177" s="235"/>
      <c r="BZV1177" s="236"/>
      <c r="BZW1177" s="237"/>
      <c r="BZX1177" s="238"/>
      <c r="BZY1177" s="239"/>
      <c r="BZZ1177" s="233"/>
      <c r="CAA1177" s="234"/>
      <c r="CAB1177" s="235"/>
      <c r="CAC1177" s="235"/>
      <c r="CAD1177" s="236"/>
      <c r="CAE1177" s="237"/>
      <c r="CAF1177" s="238"/>
      <c r="CAG1177" s="239"/>
      <c r="CAH1177" s="233"/>
      <c r="CAI1177" s="234"/>
      <c r="CAJ1177" s="235"/>
      <c r="CAK1177" s="235"/>
      <c r="CAL1177" s="236"/>
      <c r="CAM1177" s="237"/>
      <c r="CAN1177" s="238"/>
      <c r="CAO1177" s="239"/>
      <c r="CAP1177" s="233"/>
      <c r="CAQ1177" s="234"/>
      <c r="CAR1177" s="235"/>
      <c r="CAS1177" s="235"/>
      <c r="CAT1177" s="236"/>
      <c r="CAU1177" s="237"/>
      <c r="CAV1177" s="238"/>
      <c r="CAW1177" s="239"/>
      <c r="CAX1177" s="233"/>
      <c r="CAY1177" s="234"/>
      <c r="CAZ1177" s="235"/>
      <c r="CBA1177" s="235"/>
      <c r="CBB1177" s="236"/>
      <c r="CBC1177" s="237"/>
      <c r="CBD1177" s="238"/>
      <c r="CBE1177" s="239"/>
      <c r="CBF1177" s="233"/>
      <c r="CBG1177" s="234"/>
      <c r="CBH1177" s="235"/>
      <c r="CBI1177" s="235"/>
      <c r="CBJ1177" s="236"/>
      <c r="CBK1177" s="237"/>
      <c r="CBL1177" s="238"/>
      <c r="CBM1177" s="239"/>
      <c r="CBN1177" s="233"/>
      <c r="CBO1177" s="234"/>
      <c r="CBP1177" s="235"/>
      <c r="CBQ1177" s="235"/>
      <c r="CBR1177" s="236"/>
      <c r="CBS1177" s="237"/>
      <c r="CBT1177" s="238"/>
      <c r="CBU1177" s="239"/>
      <c r="CBV1177" s="233"/>
      <c r="CBW1177" s="234"/>
      <c r="CBX1177" s="235"/>
      <c r="CBY1177" s="235"/>
      <c r="CBZ1177" s="236"/>
      <c r="CCA1177" s="237"/>
      <c r="CCB1177" s="238"/>
      <c r="CCC1177" s="239"/>
      <c r="CCD1177" s="233"/>
      <c r="CCE1177" s="234"/>
      <c r="CCF1177" s="235"/>
      <c r="CCG1177" s="235"/>
      <c r="CCH1177" s="236"/>
      <c r="CCI1177" s="237"/>
      <c r="CCJ1177" s="238"/>
      <c r="CCK1177" s="239"/>
      <c r="CCL1177" s="233"/>
      <c r="CCM1177" s="234"/>
      <c r="CCN1177" s="235"/>
      <c r="CCO1177" s="235"/>
      <c r="CCP1177" s="236"/>
      <c r="CCQ1177" s="237"/>
      <c r="CCR1177" s="238"/>
      <c r="CCS1177" s="239"/>
      <c r="CCT1177" s="233"/>
      <c r="CCU1177" s="234"/>
      <c r="CCV1177" s="235"/>
      <c r="CCW1177" s="235"/>
      <c r="CCX1177" s="236"/>
      <c r="CCY1177" s="237"/>
      <c r="CCZ1177" s="238"/>
      <c r="CDA1177" s="239"/>
      <c r="CDB1177" s="233"/>
      <c r="CDC1177" s="234"/>
      <c r="CDD1177" s="235"/>
      <c r="CDE1177" s="235"/>
      <c r="CDF1177" s="236"/>
      <c r="CDG1177" s="237"/>
      <c r="CDH1177" s="238"/>
      <c r="CDI1177" s="239"/>
      <c r="CDJ1177" s="233"/>
      <c r="CDK1177" s="234"/>
      <c r="CDL1177" s="235"/>
      <c r="CDM1177" s="235"/>
      <c r="CDN1177" s="236"/>
      <c r="CDO1177" s="237"/>
      <c r="CDP1177" s="238"/>
      <c r="CDQ1177" s="239"/>
      <c r="CDR1177" s="233"/>
      <c r="CDS1177" s="234"/>
      <c r="CDT1177" s="235"/>
      <c r="CDU1177" s="235"/>
      <c r="CDV1177" s="236"/>
      <c r="CDW1177" s="237"/>
      <c r="CDX1177" s="238"/>
      <c r="CDY1177" s="239"/>
      <c r="CDZ1177" s="233"/>
      <c r="CEA1177" s="234"/>
      <c r="CEB1177" s="235"/>
      <c r="CEC1177" s="235"/>
      <c r="CED1177" s="236"/>
      <c r="CEE1177" s="237"/>
      <c r="CEF1177" s="238"/>
      <c r="CEG1177" s="239"/>
      <c r="CEH1177" s="233"/>
      <c r="CEI1177" s="234"/>
      <c r="CEJ1177" s="235"/>
      <c r="CEK1177" s="235"/>
      <c r="CEL1177" s="236"/>
      <c r="CEM1177" s="237"/>
      <c r="CEN1177" s="238"/>
      <c r="CEO1177" s="239"/>
      <c r="CEP1177" s="233"/>
      <c r="CEQ1177" s="234"/>
      <c r="CER1177" s="235"/>
      <c r="CES1177" s="235"/>
      <c r="CET1177" s="236"/>
      <c r="CEU1177" s="237"/>
      <c r="CEV1177" s="238"/>
      <c r="CEW1177" s="239"/>
      <c r="CEX1177" s="233"/>
      <c r="CEY1177" s="234"/>
      <c r="CEZ1177" s="235"/>
      <c r="CFA1177" s="235"/>
      <c r="CFB1177" s="236"/>
      <c r="CFC1177" s="237"/>
      <c r="CFD1177" s="238"/>
      <c r="CFE1177" s="239"/>
      <c r="CFF1177" s="233"/>
      <c r="CFG1177" s="234"/>
      <c r="CFH1177" s="235"/>
      <c r="CFI1177" s="235"/>
      <c r="CFJ1177" s="236"/>
      <c r="CFK1177" s="237"/>
      <c r="CFL1177" s="238"/>
      <c r="CFM1177" s="239"/>
      <c r="CFN1177" s="233"/>
      <c r="CFO1177" s="234"/>
      <c r="CFP1177" s="235"/>
      <c r="CFQ1177" s="235"/>
      <c r="CFR1177" s="236"/>
      <c r="CFS1177" s="237"/>
      <c r="CFT1177" s="238"/>
      <c r="CFU1177" s="239"/>
      <c r="CFV1177" s="233"/>
      <c r="CFW1177" s="234"/>
      <c r="CFX1177" s="235"/>
      <c r="CFY1177" s="235"/>
      <c r="CFZ1177" s="236"/>
      <c r="CGA1177" s="237"/>
      <c r="CGB1177" s="238"/>
      <c r="CGC1177" s="239"/>
      <c r="CGD1177" s="233"/>
      <c r="CGE1177" s="234"/>
      <c r="CGF1177" s="235"/>
      <c r="CGG1177" s="235"/>
      <c r="CGH1177" s="236"/>
      <c r="CGI1177" s="237"/>
      <c r="CGJ1177" s="238"/>
      <c r="CGK1177" s="239"/>
      <c r="CGL1177" s="233"/>
      <c r="CGM1177" s="234"/>
      <c r="CGN1177" s="235"/>
      <c r="CGO1177" s="235"/>
      <c r="CGP1177" s="236"/>
      <c r="CGQ1177" s="237"/>
      <c r="CGR1177" s="238"/>
      <c r="CGS1177" s="239"/>
      <c r="CGT1177" s="233"/>
      <c r="CGU1177" s="234"/>
      <c r="CGV1177" s="235"/>
      <c r="CGW1177" s="235"/>
      <c r="CGX1177" s="236"/>
      <c r="CGY1177" s="237"/>
      <c r="CGZ1177" s="238"/>
      <c r="CHA1177" s="239"/>
      <c r="CHB1177" s="233"/>
      <c r="CHC1177" s="234"/>
      <c r="CHD1177" s="235"/>
      <c r="CHE1177" s="235"/>
      <c r="CHF1177" s="236"/>
      <c r="CHG1177" s="237"/>
      <c r="CHH1177" s="238"/>
      <c r="CHI1177" s="239"/>
      <c r="CHJ1177" s="233"/>
      <c r="CHK1177" s="234"/>
      <c r="CHL1177" s="235"/>
      <c r="CHM1177" s="235"/>
      <c r="CHN1177" s="236"/>
      <c r="CHO1177" s="237"/>
      <c r="CHP1177" s="238"/>
      <c r="CHQ1177" s="239"/>
      <c r="CHR1177" s="233"/>
      <c r="CHS1177" s="234"/>
      <c r="CHT1177" s="235"/>
      <c r="CHU1177" s="235"/>
      <c r="CHV1177" s="236"/>
      <c r="CHW1177" s="237"/>
      <c r="CHX1177" s="238"/>
      <c r="CHY1177" s="239"/>
      <c r="CHZ1177" s="233"/>
      <c r="CIA1177" s="234"/>
      <c r="CIB1177" s="235"/>
      <c r="CIC1177" s="235"/>
      <c r="CID1177" s="236"/>
      <c r="CIE1177" s="237"/>
      <c r="CIF1177" s="238"/>
      <c r="CIG1177" s="239"/>
      <c r="CIH1177" s="233"/>
      <c r="CII1177" s="234"/>
      <c r="CIJ1177" s="235"/>
      <c r="CIK1177" s="235"/>
      <c r="CIL1177" s="236"/>
      <c r="CIM1177" s="237"/>
      <c r="CIN1177" s="238"/>
      <c r="CIO1177" s="239"/>
      <c r="CIP1177" s="233"/>
      <c r="CIQ1177" s="234"/>
      <c r="CIR1177" s="235"/>
      <c r="CIS1177" s="235"/>
      <c r="CIT1177" s="236"/>
      <c r="CIU1177" s="237"/>
      <c r="CIV1177" s="238"/>
      <c r="CIW1177" s="239"/>
      <c r="CIX1177" s="233"/>
      <c r="CIY1177" s="234"/>
      <c r="CIZ1177" s="235"/>
      <c r="CJA1177" s="235"/>
      <c r="CJB1177" s="236"/>
      <c r="CJC1177" s="237"/>
      <c r="CJD1177" s="238"/>
      <c r="CJE1177" s="239"/>
      <c r="CJF1177" s="233"/>
      <c r="CJG1177" s="234"/>
      <c r="CJH1177" s="235"/>
      <c r="CJI1177" s="235"/>
      <c r="CJJ1177" s="236"/>
      <c r="CJK1177" s="237"/>
      <c r="CJL1177" s="238"/>
      <c r="CJM1177" s="239"/>
      <c r="CJN1177" s="233"/>
      <c r="CJO1177" s="234"/>
      <c r="CJP1177" s="235"/>
      <c r="CJQ1177" s="235"/>
      <c r="CJR1177" s="236"/>
      <c r="CJS1177" s="237"/>
      <c r="CJT1177" s="238"/>
      <c r="CJU1177" s="239"/>
      <c r="CJV1177" s="233"/>
      <c r="CJW1177" s="234"/>
      <c r="CJX1177" s="235"/>
      <c r="CJY1177" s="235"/>
      <c r="CJZ1177" s="236"/>
      <c r="CKA1177" s="237"/>
      <c r="CKB1177" s="238"/>
      <c r="CKC1177" s="239"/>
      <c r="CKD1177" s="233"/>
      <c r="CKE1177" s="234"/>
      <c r="CKF1177" s="235"/>
      <c r="CKG1177" s="235"/>
      <c r="CKH1177" s="236"/>
      <c r="CKI1177" s="237"/>
      <c r="CKJ1177" s="238"/>
      <c r="CKK1177" s="239"/>
      <c r="CKL1177" s="233"/>
      <c r="CKM1177" s="234"/>
      <c r="CKN1177" s="235"/>
      <c r="CKO1177" s="235"/>
      <c r="CKP1177" s="236"/>
      <c r="CKQ1177" s="237"/>
      <c r="CKR1177" s="238"/>
      <c r="CKS1177" s="239"/>
      <c r="CKT1177" s="233"/>
      <c r="CKU1177" s="234"/>
      <c r="CKV1177" s="235"/>
      <c r="CKW1177" s="235"/>
      <c r="CKX1177" s="236"/>
      <c r="CKY1177" s="237"/>
      <c r="CKZ1177" s="238"/>
      <c r="CLA1177" s="239"/>
      <c r="CLB1177" s="233"/>
      <c r="CLC1177" s="234"/>
      <c r="CLD1177" s="235"/>
      <c r="CLE1177" s="235"/>
      <c r="CLF1177" s="236"/>
      <c r="CLG1177" s="237"/>
      <c r="CLH1177" s="238"/>
      <c r="CLI1177" s="239"/>
      <c r="CLJ1177" s="233"/>
      <c r="CLK1177" s="234"/>
      <c r="CLL1177" s="235"/>
      <c r="CLM1177" s="235"/>
      <c r="CLN1177" s="236"/>
      <c r="CLO1177" s="237"/>
      <c r="CLP1177" s="238"/>
      <c r="CLQ1177" s="239"/>
      <c r="CLR1177" s="233"/>
      <c r="CLS1177" s="234"/>
      <c r="CLT1177" s="235"/>
      <c r="CLU1177" s="235"/>
      <c r="CLV1177" s="236"/>
      <c r="CLW1177" s="237"/>
      <c r="CLX1177" s="238"/>
      <c r="CLY1177" s="239"/>
      <c r="CLZ1177" s="233"/>
      <c r="CMA1177" s="234"/>
      <c r="CMB1177" s="235"/>
      <c r="CMC1177" s="235"/>
      <c r="CMD1177" s="236"/>
      <c r="CME1177" s="237"/>
      <c r="CMF1177" s="238"/>
      <c r="CMG1177" s="239"/>
      <c r="CMH1177" s="233"/>
      <c r="CMI1177" s="234"/>
      <c r="CMJ1177" s="235"/>
      <c r="CMK1177" s="235"/>
      <c r="CML1177" s="236"/>
      <c r="CMM1177" s="237"/>
      <c r="CMN1177" s="238"/>
      <c r="CMO1177" s="239"/>
      <c r="CMP1177" s="233"/>
      <c r="CMQ1177" s="234"/>
      <c r="CMR1177" s="235"/>
      <c r="CMS1177" s="235"/>
      <c r="CMT1177" s="236"/>
      <c r="CMU1177" s="237"/>
      <c r="CMV1177" s="238"/>
      <c r="CMW1177" s="239"/>
      <c r="CMX1177" s="233"/>
      <c r="CMY1177" s="234"/>
      <c r="CMZ1177" s="235"/>
      <c r="CNA1177" s="235"/>
      <c r="CNB1177" s="236"/>
      <c r="CNC1177" s="237"/>
      <c r="CND1177" s="238"/>
      <c r="CNE1177" s="239"/>
      <c r="CNF1177" s="233"/>
      <c r="CNG1177" s="234"/>
      <c r="CNH1177" s="235"/>
      <c r="CNI1177" s="235"/>
      <c r="CNJ1177" s="236"/>
      <c r="CNK1177" s="237"/>
      <c r="CNL1177" s="238"/>
      <c r="CNM1177" s="239"/>
      <c r="CNN1177" s="233"/>
      <c r="CNO1177" s="234"/>
      <c r="CNP1177" s="235"/>
      <c r="CNQ1177" s="235"/>
      <c r="CNR1177" s="236"/>
      <c r="CNS1177" s="237"/>
      <c r="CNT1177" s="238"/>
      <c r="CNU1177" s="239"/>
      <c r="CNV1177" s="233"/>
      <c r="CNW1177" s="234"/>
      <c r="CNX1177" s="235"/>
      <c r="CNY1177" s="235"/>
      <c r="CNZ1177" s="236"/>
      <c r="COA1177" s="237"/>
      <c r="COB1177" s="238"/>
      <c r="COC1177" s="239"/>
      <c r="COD1177" s="233"/>
      <c r="COE1177" s="234"/>
      <c r="COF1177" s="235"/>
      <c r="COG1177" s="235"/>
      <c r="COH1177" s="236"/>
      <c r="COI1177" s="237"/>
      <c r="COJ1177" s="238"/>
      <c r="COK1177" s="239"/>
      <c r="COL1177" s="233"/>
      <c r="COM1177" s="234"/>
      <c r="CON1177" s="235"/>
      <c r="COO1177" s="235"/>
      <c r="COP1177" s="236"/>
      <c r="COQ1177" s="237"/>
      <c r="COR1177" s="238"/>
      <c r="COS1177" s="239"/>
      <c r="COT1177" s="233"/>
      <c r="COU1177" s="234"/>
      <c r="COV1177" s="235"/>
      <c r="COW1177" s="235"/>
      <c r="COX1177" s="236"/>
      <c r="COY1177" s="237"/>
      <c r="COZ1177" s="238"/>
      <c r="CPA1177" s="239"/>
      <c r="CPB1177" s="233"/>
      <c r="CPC1177" s="234"/>
      <c r="CPD1177" s="235"/>
      <c r="CPE1177" s="235"/>
      <c r="CPF1177" s="236"/>
      <c r="CPG1177" s="237"/>
      <c r="CPH1177" s="238"/>
      <c r="CPI1177" s="239"/>
      <c r="CPJ1177" s="233"/>
      <c r="CPK1177" s="234"/>
      <c r="CPL1177" s="235"/>
      <c r="CPM1177" s="235"/>
      <c r="CPN1177" s="236"/>
      <c r="CPO1177" s="237"/>
      <c r="CPP1177" s="238"/>
      <c r="CPQ1177" s="239"/>
      <c r="CPR1177" s="233"/>
      <c r="CPS1177" s="234"/>
      <c r="CPT1177" s="235"/>
      <c r="CPU1177" s="235"/>
      <c r="CPV1177" s="236"/>
      <c r="CPW1177" s="237"/>
      <c r="CPX1177" s="238"/>
      <c r="CPY1177" s="239"/>
      <c r="CPZ1177" s="233"/>
      <c r="CQA1177" s="234"/>
      <c r="CQB1177" s="235"/>
      <c r="CQC1177" s="235"/>
      <c r="CQD1177" s="236"/>
      <c r="CQE1177" s="237"/>
      <c r="CQF1177" s="238"/>
      <c r="CQG1177" s="239"/>
      <c r="CQH1177" s="233"/>
      <c r="CQI1177" s="234"/>
      <c r="CQJ1177" s="235"/>
      <c r="CQK1177" s="235"/>
      <c r="CQL1177" s="236"/>
      <c r="CQM1177" s="237"/>
      <c r="CQN1177" s="238"/>
      <c r="CQO1177" s="239"/>
      <c r="CQP1177" s="233"/>
      <c r="CQQ1177" s="234"/>
      <c r="CQR1177" s="235"/>
      <c r="CQS1177" s="235"/>
      <c r="CQT1177" s="236"/>
      <c r="CQU1177" s="237"/>
      <c r="CQV1177" s="238"/>
      <c r="CQW1177" s="239"/>
      <c r="CQX1177" s="233"/>
      <c r="CQY1177" s="234"/>
      <c r="CQZ1177" s="235"/>
      <c r="CRA1177" s="235"/>
      <c r="CRB1177" s="236"/>
      <c r="CRC1177" s="237"/>
      <c r="CRD1177" s="238"/>
      <c r="CRE1177" s="239"/>
      <c r="CRF1177" s="233"/>
      <c r="CRG1177" s="234"/>
      <c r="CRH1177" s="235"/>
      <c r="CRI1177" s="235"/>
      <c r="CRJ1177" s="236"/>
      <c r="CRK1177" s="237"/>
      <c r="CRL1177" s="238"/>
      <c r="CRM1177" s="239"/>
      <c r="CRN1177" s="233"/>
      <c r="CRO1177" s="234"/>
      <c r="CRP1177" s="235"/>
      <c r="CRQ1177" s="235"/>
      <c r="CRR1177" s="236"/>
      <c r="CRS1177" s="237"/>
      <c r="CRT1177" s="238"/>
      <c r="CRU1177" s="239"/>
      <c r="CRV1177" s="233"/>
      <c r="CRW1177" s="234"/>
      <c r="CRX1177" s="235"/>
      <c r="CRY1177" s="235"/>
      <c r="CRZ1177" s="236"/>
      <c r="CSA1177" s="237"/>
      <c r="CSB1177" s="238"/>
      <c r="CSC1177" s="239"/>
      <c r="CSD1177" s="233"/>
      <c r="CSE1177" s="234"/>
      <c r="CSF1177" s="235"/>
      <c r="CSG1177" s="235"/>
      <c r="CSH1177" s="236"/>
      <c r="CSI1177" s="237"/>
      <c r="CSJ1177" s="238"/>
      <c r="CSK1177" s="239"/>
      <c r="CSL1177" s="233"/>
      <c r="CSM1177" s="234"/>
      <c r="CSN1177" s="235"/>
      <c r="CSO1177" s="235"/>
      <c r="CSP1177" s="236"/>
      <c r="CSQ1177" s="237"/>
      <c r="CSR1177" s="238"/>
      <c r="CSS1177" s="239"/>
      <c r="CST1177" s="233"/>
      <c r="CSU1177" s="234"/>
      <c r="CSV1177" s="235"/>
      <c r="CSW1177" s="235"/>
      <c r="CSX1177" s="236"/>
      <c r="CSY1177" s="237"/>
      <c r="CSZ1177" s="238"/>
      <c r="CTA1177" s="239"/>
      <c r="CTB1177" s="233"/>
      <c r="CTC1177" s="234"/>
      <c r="CTD1177" s="235"/>
      <c r="CTE1177" s="235"/>
      <c r="CTF1177" s="236"/>
      <c r="CTG1177" s="237"/>
      <c r="CTH1177" s="238"/>
      <c r="CTI1177" s="239"/>
      <c r="CTJ1177" s="233"/>
      <c r="CTK1177" s="234"/>
      <c r="CTL1177" s="235"/>
      <c r="CTM1177" s="235"/>
      <c r="CTN1177" s="236"/>
      <c r="CTO1177" s="237"/>
      <c r="CTP1177" s="238"/>
      <c r="CTQ1177" s="239"/>
      <c r="CTR1177" s="233"/>
      <c r="CTS1177" s="234"/>
      <c r="CTT1177" s="235"/>
      <c r="CTU1177" s="235"/>
      <c r="CTV1177" s="236"/>
      <c r="CTW1177" s="237"/>
      <c r="CTX1177" s="238"/>
      <c r="CTY1177" s="239"/>
      <c r="CTZ1177" s="233"/>
      <c r="CUA1177" s="234"/>
      <c r="CUB1177" s="235"/>
      <c r="CUC1177" s="235"/>
      <c r="CUD1177" s="236"/>
      <c r="CUE1177" s="237"/>
      <c r="CUF1177" s="238"/>
      <c r="CUG1177" s="239"/>
      <c r="CUH1177" s="233"/>
      <c r="CUI1177" s="234"/>
      <c r="CUJ1177" s="235"/>
      <c r="CUK1177" s="235"/>
      <c r="CUL1177" s="236"/>
      <c r="CUM1177" s="237"/>
      <c r="CUN1177" s="238"/>
      <c r="CUO1177" s="239"/>
      <c r="CUP1177" s="233"/>
      <c r="CUQ1177" s="234"/>
      <c r="CUR1177" s="235"/>
      <c r="CUS1177" s="235"/>
      <c r="CUT1177" s="236"/>
      <c r="CUU1177" s="237"/>
      <c r="CUV1177" s="238"/>
      <c r="CUW1177" s="239"/>
      <c r="CUX1177" s="233"/>
      <c r="CUY1177" s="234"/>
      <c r="CUZ1177" s="235"/>
      <c r="CVA1177" s="235"/>
      <c r="CVB1177" s="236"/>
      <c r="CVC1177" s="237"/>
      <c r="CVD1177" s="238"/>
      <c r="CVE1177" s="239"/>
      <c r="CVF1177" s="233"/>
      <c r="CVG1177" s="234"/>
      <c r="CVH1177" s="235"/>
      <c r="CVI1177" s="235"/>
      <c r="CVJ1177" s="236"/>
      <c r="CVK1177" s="237"/>
      <c r="CVL1177" s="238"/>
      <c r="CVM1177" s="239"/>
      <c r="CVN1177" s="233"/>
      <c r="CVO1177" s="234"/>
      <c r="CVP1177" s="235"/>
      <c r="CVQ1177" s="235"/>
      <c r="CVR1177" s="236"/>
      <c r="CVS1177" s="237"/>
      <c r="CVT1177" s="238"/>
      <c r="CVU1177" s="239"/>
      <c r="CVV1177" s="233"/>
      <c r="CVW1177" s="234"/>
      <c r="CVX1177" s="235"/>
      <c r="CVY1177" s="235"/>
      <c r="CVZ1177" s="236"/>
      <c r="CWA1177" s="237"/>
      <c r="CWB1177" s="238"/>
      <c r="CWC1177" s="239"/>
      <c r="CWD1177" s="233"/>
      <c r="CWE1177" s="234"/>
      <c r="CWF1177" s="235"/>
      <c r="CWG1177" s="235"/>
      <c r="CWH1177" s="236"/>
      <c r="CWI1177" s="237"/>
      <c r="CWJ1177" s="238"/>
      <c r="CWK1177" s="239"/>
      <c r="CWL1177" s="233"/>
      <c r="CWM1177" s="234"/>
      <c r="CWN1177" s="235"/>
      <c r="CWO1177" s="235"/>
      <c r="CWP1177" s="236"/>
      <c r="CWQ1177" s="237"/>
      <c r="CWR1177" s="238"/>
      <c r="CWS1177" s="239"/>
      <c r="CWT1177" s="233"/>
      <c r="CWU1177" s="234"/>
      <c r="CWV1177" s="235"/>
      <c r="CWW1177" s="235"/>
      <c r="CWX1177" s="236"/>
      <c r="CWY1177" s="237"/>
      <c r="CWZ1177" s="238"/>
      <c r="CXA1177" s="239"/>
      <c r="CXB1177" s="233"/>
      <c r="CXC1177" s="234"/>
      <c r="CXD1177" s="235"/>
      <c r="CXE1177" s="235"/>
      <c r="CXF1177" s="236"/>
      <c r="CXG1177" s="237"/>
      <c r="CXH1177" s="238"/>
      <c r="CXI1177" s="239"/>
      <c r="CXJ1177" s="233"/>
      <c r="CXK1177" s="234"/>
      <c r="CXL1177" s="235"/>
      <c r="CXM1177" s="235"/>
      <c r="CXN1177" s="236"/>
      <c r="CXO1177" s="237"/>
      <c r="CXP1177" s="238"/>
      <c r="CXQ1177" s="239"/>
      <c r="CXR1177" s="233"/>
      <c r="CXS1177" s="234"/>
      <c r="CXT1177" s="235"/>
      <c r="CXU1177" s="235"/>
      <c r="CXV1177" s="236"/>
      <c r="CXW1177" s="237"/>
      <c r="CXX1177" s="238"/>
      <c r="CXY1177" s="239"/>
      <c r="CXZ1177" s="233"/>
      <c r="CYA1177" s="234"/>
      <c r="CYB1177" s="235"/>
      <c r="CYC1177" s="235"/>
      <c r="CYD1177" s="236"/>
      <c r="CYE1177" s="237"/>
      <c r="CYF1177" s="238"/>
      <c r="CYG1177" s="239"/>
      <c r="CYH1177" s="233"/>
      <c r="CYI1177" s="234"/>
      <c r="CYJ1177" s="235"/>
      <c r="CYK1177" s="235"/>
      <c r="CYL1177" s="236"/>
      <c r="CYM1177" s="237"/>
      <c r="CYN1177" s="238"/>
      <c r="CYO1177" s="239"/>
      <c r="CYP1177" s="233"/>
      <c r="CYQ1177" s="234"/>
      <c r="CYR1177" s="235"/>
      <c r="CYS1177" s="235"/>
      <c r="CYT1177" s="236"/>
      <c r="CYU1177" s="237"/>
      <c r="CYV1177" s="238"/>
      <c r="CYW1177" s="239"/>
      <c r="CYX1177" s="233"/>
      <c r="CYY1177" s="234"/>
      <c r="CYZ1177" s="235"/>
      <c r="CZA1177" s="235"/>
      <c r="CZB1177" s="236"/>
      <c r="CZC1177" s="237"/>
      <c r="CZD1177" s="238"/>
      <c r="CZE1177" s="239"/>
      <c r="CZF1177" s="233"/>
      <c r="CZG1177" s="234"/>
      <c r="CZH1177" s="235"/>
      <c r="CZI1177" s="235"/>
      <c r="CZJ1177" s="236"/>
      <c r="CZK1177" s="237"/>
      <c r="CZL1177" s="238"/>
      <c r="CZM1177" s="239"/>
      <c r="CZN1177" s="233"/>
      <c r="CZO1177" s="234"/>
      <c r="CZP1177" s="235"/>
      <c r="CZQ1177" s="235"/>
      <c r="CZR1177" s="236"/>
      <c r="CZS1177" s="237"/>
      <c r="CZT1177" s="238"/>
      <c r="CZU1177" s="239"/>
      <c r="CZV1177" s="233"/>
      <c r="CZW1177" s="234"/>
      <c r="CZX1177" s="235"/>
      <c r="CZY1177" s="235"/>
      <c r="CZZ1177" s="236"/>
      <c r="DAA1177" s="237"/>
      <c r="DAB1177" s="238"/>
      <c r="DAC1177" s="239"/>
      <c r="DAD1177" s="233"/>
      <c r="DAE1177" s="234"/>
      <c r="DAF1177" s="235"/>
      <c r="DAG1177" s="235"/>
      <c r="DAH1177" s="236"/>
      <c r="DAI1177" s="237"/>
      <c r="DAJ1177" s="238"/>
      <c r="DAK1177" s="239"/>
      <c r="DAL1177" s="233"/>
      <c r="DAM1177" s="234"/>
      <c r="DAN1177" s="235"/>
      <c r="DAO1177" s="235"/>
      <c r="DAP1177" s="236"/>
      <c r="DAQ1177" s="237"/>
      <c r="DAR1177" s="238"/>
      <c r="DAS1177" s="239"/>
      <c r="DAT1177" s="233"/>
      <c r="DAU1177" s="234"/>
      <c r="DAV1177" s="235"/>
      <c r="DAW1177" s="235"/>
      <c r="DAX1177" s="236"/>
      <c r="DAY1177" s="237"/>
      <c r="DAZ1177" s="238"/>
      <c r="DBA1177" s="239"/>
      <c r="DBB1177" s="233"/>
      <c r="DBC1177" s="234"/>
      <c r="DBD1177" s="235"/>
      <c r="DBE1177" s="235"/>
      <c r="DBF1177" s="236"/>
      <c r="DBG1177" s="237"/>
      <c r="DBH1177" s="238"/>
      <c r="DBI1177" s="239"/>
      <c r="DBJ1177" s="233"/>
      <c r="DBK1177" s="234"/>
      <c r="DBL1177" s="235"/>
      <c r="DBM1177" s="235"/>
      <c r="DBN1177" s="236"/>
      <c r="DBO1177" s="237"/>
      <c r="DBP1177" s="238"/>
      <c r="DBQ1177" s="239"/>
      <c r="DBR1177" s="233"/>
      <c r="DBS1177" s="234"/>
      <c r="DBT1177" s="235"/>
      <c r="DBU1177" s="235"/>
      <c r="DBV1177" s="236"/>
      <c r="DBW1177" s="237"/>
      <c r="DBX1177" s="238"/>
      <c r="DBY1177" s="239"/>
      <c r="DBZ1177" s="233"/>
      <c r="DCA1177" s="234"/>
      <c r="DCB1177" s="235"/>
      <c r="DCC1177" s="235"/>
      <c r="DCD1177" s="236"/>
      <c r="DCE1177" s="237"/>
      <c r="DCF1177" s="238"/>
      <c r="DCG1177" s="239"/>
      <c r="DCH1177" s="233"/>
      <c r="DCI1177" s="234"/>
      <c r="DCJ1177" s="235"/>
      <c r="DCK1177" s="235"/>
      <c r="DCL1177" s="236"/>
      <c r="DCM1177" s="237"/>
      <c r="DCN1177" s="238"/>
      <c r="DCO1177" s="239"/>
      <c r="DCP1177" s="233"/>
      <c r="DCQ1177" s="234"/>
      <c r="DCR1177" s="235"/>
      <c r="DCS1177" s="235"/>
      <c r="DCT1177" s="236"/>
      <c r="DCU1177" s="237"/>
      <c r="DCV1177" s="238"/>
      <c r="DCW1177" s="239"/>
      <c r="DCX1177" s="233"/>
      <c r="DCY1177" s="234"/>
      <c r="DCZ1177" s="235"/>
      <c r="DDA1177" s="235"/>
      <c r="DDB1177" s="236"/>
      <c r="DDC1177" s="237"/>
      <c r="DDD1177" s="238"/>
      <c r="DDE1177" s="239"/>
      <c r="DDF1177" s="233"/>
      <c r="DDG1177" s="234"/>
      <c r="DDH1177" s="235"/>
      <c r="DDI1177" s="235"/>
      <c r="DDJ1177" s="236"/>
      <c r="DDK1177" s="237"/>
      <c r="DDL1177" s="238"/>
      <c r="DDM1177" s="239"/>
      <c r="DDN1177" s="233"/>
      <c r="DDO1177" s="234"/>
      <c r="DDP1177" s="235"/>
      <c r="DDQ1177" s="235"/>
      <c r="DDR1177" s="236"/>
      <c r="DDS1177" s="237"/>
      <c r="DDT1177" s="238"/>
      <c r="DDU1177" s="239"/>
      <c r="DDV1177" s="233"/>
      <c r="DDW1177" s="234"/>
      <c r="DDX1177" s="235"/>
      <c r="DDY1177" s="235"/>
      <c r="DDZ1177" s="236"/>
      <c r="DEA1177" s="237"/>
      <c r="DEB1177" s="238"/>
      <c r="DEC1177" s="239"/>
      <c r="DED1177" s="233"/>
      <c r="DEE1177" s="234"/>
      <c r="DEF1177" s="235"/>
      <c r="DEG1177" s="235"/>
      <c r="DEH1177" s="236"/>
      <c r="DEI1177" s="237"/>
      <c r="DEJ1177" s="238"/>
      <c r="DEK1177" s="239"/>
      <c r="DEL1177" s="233"/>
      <c r="DEM1177" s="234"/>
      <c r="DEN1177" s="235"/>
      <c r="DEO1177" s="235"/>
      <c r="DEP1177" s="236"/>
      <c r="DEQ1177" s="237"/>
      <c r="DER1177" s="238"/>
      <c r="DES1177" s="239"/>
      <c r="DET1177" s="233"/>
      <c r="DEU1177" s="234"/>
      <c r="DEV1177" s="235"/>
      <c r="DEW1177" s="235"/>
      <c r="DEX1177" s="236"/>
      <c r="DEY1177" s="237"/>
      <c r="DEZ1177" s="238"/>
      <c r="DFA1177" s="239"/>
      <c r="DFB1177" s="233"/>
      <c r="DFC1177" s="234"/>
      <c r="DFD1177" s="235"/>
      <c r="DFE1177" s="235"/>
      <c r="DFF1177" s="236"/>
      <c r="DFG1177" s="237"/>
      <c r="DFH1177" s="238"/>
      <c r="DFI1177" s="239"/>
      <c r="DFJ1177" s="233"/>
      <c r="DFK1177" s="234"/>
      <c r="DFL1177" s="235"/>
      <c r="DFM1177" s="235"/>
      <c r="DFN1177" s="236"/>
      <c r="DFO1177" s="237"/>
      <c r="DFP1177" s="238"/>
      <c r="DFQ1177" s="239"/>
      <c r="DFR1177" s="233"/>
      <c r="DFS1177" s="234"/>
      <c r="DFT1177" s="235"/>
      <c r="DFU1177" s="235"/>
      <c r="DFV1177" s="236"/>
      <c r="DFW1177" s="237"/>
      <c r="DFX1177" s="238"/>
      <c r="DFY1177" s="239"/>
      <c r="DFZ1177" s="233"/>
      <c r="DGA1177" s="234"/>
      <c r="DGB1177" s="235"/>
      <c r="DGC1177" s="235"/>
      <c r="DGD1177" s="236"/>
      <c r="DGE1177" s="237"/>
      <c r="DGF1177" s="238"/>
      <c r="DGG1177" s="239"/>
      <c r="DGH1177" s="233"/>
      <c r="DGI1177" s="234"/>
      <c r="DGJ1177" s="235"/>
      <c r="DGK1177" s="235"/>
      <c r="DGL1177" s="236"/>
      <c r="DGM1177" s="237"/>
      <c r="DGN1177" s="238"/>
      <c r="DGO1177" s="239"/>
      <c r="DGP1177" s="233"/>
      <c r="DGQ1177" s="234"/>
      <c r="DGR1177" s="235"/>
      <c r="DGS1177" s="235"/>
      <c r="DGT1177" s="236"/>
      <c r="DGU1177" s="237"/>
      <c r="DGV1177" s="238"/>
      <c r="DGW1177" s="239"/>
      <c r="DGX1177" s="233"/>
      <c r="DGY1177" s="234"/>
      <c r="DGZ1177" s="235"/>
      <c r="DHA1177" s="235"/>
      <c r="DHB1177" s="236"/>
      <c r="DHC1177" s="237"/>
      <c r="DHD1177" s="238"/>
      <c r="DHE1177" s="239"/>
      <c r="DHF1177" s="233"/>
      <c r="DHG1177" s="234"/>
      <c r="DHH1177" s="235"/>
      <c r="DHI1177" s="235"/>
      <c r="DHJ1177" s="236"/>
      <c r="DHK1177" s="237"/>
      <c r="DHL1177" s="238"/>
      <c r="DHM1177" s="239"/>
      <c r="DHN1177" s="233"/>
      <c r="DHO1177" s="234"/>
      <c r="DHP1177" s="235"/>
      <c r="DHQ1177" s="235"/>
      <c r="DHR1177" s="236"/>
      <c r="DHS1177" s="237"/>
      <c r="DHT1177" s="238"/>
      <c r="DHU1177" s="239"/>
      <c r="DHV1177" s="233"/>
      <c r="DHW1177" s="234"/>
      <c r="DHX1177" s="235"/>
      <c r="DHY1177" s="235"/>
      <c r="DHZ1177" s="236"/>
      <c r="DIA1177" s="237"/>
      <c r="DIB1177" s="238"/>
      <c r="DIC1177" s="239"/>
      <c r="DID1177" s="233"/>
      <c r="DIE1177" s="234"/>
      <c r="DIF1177" s="235"/>
      <c r="DIG1177" s="235"/>
      <c r="DIH1177" s="236"/>
      <c r="DII1177" s="237"/>
      <c r="DIJ1177" s="238"/>
      <c r="DIK1177" s="239"/>
      <c r="DIL1177" s="233"/>
      <c r="DIM1177" s="234"/>
      <c r="DIN1177" s="235"/>
      <c r="DIO1177" s="235"/>
      <c r="DIP1177" s="236"/>
      <c r="DIQ1177" s="237"/>
      <c r="DIR1177" s="238"/>
      <c r="DIS1177" s="239"/>
      <c r="DIT1177" s="233"/>
      <c r="DIU1177" s="234"/>
      <c r="DIV1177" s="235"/>
      <c r="DIW1177" s="235"/>
      <c r="DIX1177" s="236"/>
      <c r="DIY1177" s="237"/>
      <c r="DIZ1177" s="238"/>
      <c r="DJA1177" s="239"/>
      <c r="DJB1177" s="233"/>
      <c r="DJC1177" s="234"/>
      <c r="DJD1177" s="235"/>
      <c r="DJE1177" s="235"/>
      <c r="DJF1177" s="236"/>
      <c r="DJG1177" s="237"/>
      <c r="DJH1177" s="238"/>
      <c r="DJI1177" s="239"/>
      <c r="DJJ1177" s="233"/>
      <c r="DJK1177" s="234"/>
      <c r="DJL1177" s="235"/>
      <c r="DJM1177" s="235"/>
      <c r="DJN1177" s="236"/>
      <c r="DJO1177" s="237"/>
      <c r="DJP1177" s="238"/>
      <c r="DJQ1177" s="239"/>
      <c r="DJR1177" s="233"/>
      <c r="DJS1177" s="234"/>
      <c r="DJT1177" s="235"/>
      <c r="DJU1177" s="235"/>
      <c r="DJV1177" s="236"/>
      <c r="DJW1177" s="237"/>
      <c r="DJX1177" s="238"/>
      <c r="DJY1177" s="239" t="e">
        <f>DJY1178</f>
        <v>#REF!</v>
      </c>
      <c r="DJZ1177" s="233" t="s">
        <v>237</v>
      </c>
      <c r="DKA1177" s="234" t="s">
        <v>26</v>
      </c>
      <c r="DKB1177" s="235">
        <v>7</v>
      </c>
      <c r="DKC1177" s="235">
        <v>2</v>
      </c>
      <c r="DKD1177" s="236" t="s">
        <v>238</v>
      </c>
      <c r="DKE1177" s="237">
        <v>0</v>
      </c>
      <c r="DKF1177" s="238"/>
      <c r="DKG1177" s="239" t="e">
        <f>DKG1178</f>
        <v>#REF!</v>
      </c>
      <c r="DKH1177" s="233" t="s">
        <v>237</v>
      </c>
      <c r="DKI1177" s="234" t="s">
        <v>26</v>
      </c>
      <c r="DKJ1177" s="235">
        <v>7</v>
      </c>
      <c r="DKK1177" s="235">
        <v>2</v>
      </c>
      <c r="DKL1177" s="236" t="s">
        <v>238</v>
      </c>
      <c r="DKM1177" s="237">
        <v>0</v>
      </c>
      <c r="DKN1177" s="238"/>
      <c r="DKO1177" s="239" t="e">
        <f>DKO1178</f>
        <v>#REF!</v>
      </c>
      <c r="DKP1177" s="233" t="s">
        <v>237</v>
      </c>
      <c r="DKQ1177" s="234" t="s">
        <v>26</v>
      </c>
      <c r="DKR1177" s="235">
        <v>7</v>
      </c>
      <c r="DKS1177" s="235">
        <v>2</v>
      </c>
      <c r="DKT1177" s="236" t="s">
        <v>238</v>
      </c>
      <c r="DKU1177" s="237">
        <v>0</v>
      </c>
      <c r="DKV1177" s="238"/>
      <c r="DKW1177" s="239" t="e">
        <f>DKW1178</f>
        <v>#REF!</v>
      </c>
      <c r="DKX1177" s="233" t="s">
        <v>237</v>
      </c>
      <c r="DKY1177" s="234" t="s">
        <v>26</v>
      </c>
      <c r="DKZ1177" s="235">
        <v>7</v>
      </c>
      <c r="DLA1177" s="235">
        <v>2</v>
      </c>
      <c r="DLB1177" s="236" t="s">
        <v>238</v>
      </c>
      <c r="DLC1177" s="237">
        <v>0</v>
      </c>
      <c r="DLD1177" s="238"/>
      <c r="DLE1177" s="239" t="e">
        <f>DLE1178</f>
        <v>#REF!</v>
      </c>
      <c r="DLF1177" s="233" t="s">
        <v>237</v>
      </c>
      <c r="DLG1177" s="234" t="s">
        <v>26</v>
      </c>
      <c r="DLH1177" s="235">
        <v>7</v>
      </c>
      <c r="DLI1177" s="235">
        <v>2</v>
      </c>
      <c r="DLJ1177" s="236" t="s">
        <v>238</v>
      </c>
      <c r="DLK1177" s="237">
        <v>0</v>
      </c>
      <c r="DLL1177" s="238"/>
      <c r="DLM1177" s="239" t="e">
        <f>DLM1178</f>
        <v>#REF!</v>
      </c>
      <c r="DLN1177" s="233" t="s">
        <v>237</v>
      </c>
      <c r="DLO1177" s="234" t="s">
        <v>26</v>
      </c>
      <c r="DLP1177" s="235">
        <v>7</v>
      </c>
      <c r="DLQ1177" s="235">
        <v>2</v>
      </c>
      <c r="DLR1177" s="236" t="s">
        <v>238</v>
      </c>
      <c r="DLS1177" s="237">
        <v>0</v>
      </c>
      <c r="DLT1177" s="238"/>
      <c r="DLU1177" s="239" t="e">
        <f>DLU1178</f>
        <v>#REF!</v>
      </c>
      <c r="DLV1177" s="233" t="s">
        <v>237</v>
      </c>
      <c r="DLW1177" s="234" t="s">
        <v>26</v>
      </c>
      <c r="DLX1177" s="235">
        <v>7</v>
      </c>
      <c r="DLY1177" s="235">
        <v>2</v>
      </c>
      <c r="DLZ1177" s="236" t="s">
        <v>238</v>
      </c>
      <c r="DMA1177" s="237">
        <v>0</v>
      </c>
      <c r="DMB1177" s="238"/>
      <c r="DMC1177" s="239" t="e">
        <f>DMC1178</f>
        <v>#REF!</v>
      </c>
      <c r="DMD1177" s="233" t="s">
        <v>237</v>
      </c>
      <c r="DME1177" s="234" t="s">
        <v>26</v>
      </c>
      <c r="DMF1177" s="235">
        <v>7</v>
      </c>
      <c r="DMG1177" s="235">
        <v>2</v>
      </c>
      <c r="DMH1177" s="236" t="s">
        <v>238</v>
      </c>
      <c r="DMI1177" s="237">
        <v>0</v>
      </c>
      <c r="DMJ1177" s="238"/>
      <c r="DMK1177" s="239" t="e">
        <f>DMK1178</f>
        <v>#REF!</v>
      </c>
      <c r="DML1177" s="233" t="s">
        <v>237</v>
      </c>
      <c r="DMM1177" s="234" t="s">
        <v>26</v>
      </c>
      <c r="DMN1177" s="235">
        <v>7</v>
      </c>
      <c r="DMO1177" s="235">
        <v>2</v>
      </c>
      <c r="DMP1177" s="236" t="s">
        <v>238</v>
      </c>
      <c r="DMQ1177" s="237">
        <v>0</v>
      </c>
      <c r="DMR1177" s="238"/>
      <c r="DMS1177" s="239" t="e">
        <f>DMS1178</f>
        <v>#REF!</v>
      </c>
      <c r="DMT1177" s="233" t="s">
        <v>237</v>
      </c>
      <c r="DMU1177" s="234" t="s">
        <v>26</v>
      </c>
      <c r="DMV1177" s="235">
        <v>7</v>
      </c>
      <c r="DMW1177" s="235">
        <v>2</v>
      </c>
      <c r="DMX1177" s="236" t="s">
        <v>238</v>
      </c>
      <c r="DMY1177" s="237">
        <v>0</v>
      </c>
      <c r="DMZ1177" s="238"/>
      <c r="DNA1177" s="239" t="e">
        <f>DNA1178</f>
        <v>#REF!</v>
      </c>
      <c r="DNB1177" s="233" t="s">
        <v>237</v>
      </c>
      <c r="DNC1177" s="234" t="s">
        <v>26</v>
      </c>
      <c r="DND1177" s="235">
        <v>7</v>
      </c>
      <c r="DNE1177" s="235">
        <v>2</v>
      </c>
      <c r="DNF1177" s="236" t="s">
        <v>238</v>
      </c>
      <c r="DNG1177" s="237">
        <v>0</v>
      </c>
      <c r="DNH1177" s="238"/>
      <c r="DNI1177" s="239" t="e">
        <f>DNI1178</f>
        <v>#REF!</v>
      </c>
      <c r="DNJ1177" s="233" t="s">
        <v>237</v>
      </c>
      <c r="DNK1177" s="234" t="s">
        <v>26</v>
      </c>
      <c r="DNL1177" s="235">
        <v>7</v>
      </c>
      <c r="DNM1177" s="235">
        <v>2</v>
      </c>
      <c r="DNN1177" s="236" t="s">
        <v>238</v>
      </c>
      <c r="DNO1177" s="237">
        <v>0</v>
      </c>
      <c r="DNP1177" s="238"/>
      <c r="DNQ1177" s="239" t="e">
        <f>DNQ1178</f>
        <v>#REF!</v>
      </c>
      <c r="DNR1177" s="233" t="s">
        <v>237</v>
      </c>
      <c r="DNS1177" s="234" t="s">
        <v>26</v>
      </c>
      <c r="DNT1177" s="235">
        <v>7</v>
      </c>
      <c r="DNU1177" s="235">
        <v>2</v>
      </c>
      <c r="DNV1177" s="236" t="s">
        <v>238</v>
      </c>
      <c r="DNW1177" s="237">
        <v>0</v>
      </c>
      <c r="DNX1177" s="238"/>
      <c r="DNY1177" s="239" t="e">
        <f>DNY1178</f>
        <v>#REF!</v>
      </c>
      <c r="DNZ1177" s="233" t="s">
        <v>237</v>
      </c>
      <c r="DOA1177" s="234" t="s">
        <v>26</v>
      </c>
      <c r="DOB1177" s="235">
        <v>7</v>
      </c>
      <c r="DOC1177" s="235">
        <v>2</v>
      </c>
      <c r="DOD1177" s="236" t="s">
        <v>238</v>
      </c>
      <c r="DOE1177" s="237">
        <v>0</v>
      </c>
      <c r="DOF1177" s="238"/>
      <c r="DOG1177" s="239" t="e">
        <f>DOG1178</f>
        <v>#REF!</v>
      </c>
      <c r="DOH1177" s="233" t="s">
        <v>237</v>
      </c>
      <c r="DOI1177" s="234" t="s">
        <v>26</v>
      </c>
      <c r="DOJ1177" s="235">
        <v>7</v>
      </c>
      <c r="DOK1177" s="235">
        <v>2</v>
      </c>
      <c r="DOL1177" s="236" t="s">
        <v>238</v>
      </c>
      <c r="DOM1177" s="237">
        <v>0</v>
      </c>
      <c r="DON1177" s="238"/>
      <c r="DOO1177" s="239" t="e">
        <f>DOO1178</f>
        <v>#REF!</v>
      </c>
      <c r="DOP1177" s="233" t="s">
        <v>237</v>
      </c>
      <c r="DOQ1177" s="234" t="s">
        <v>26</v>
      </c>
      <c r="DOR1177" s="235">
        <v>7</v>
      </c>
      <c r="DOS1177" s="235">
        <v>2</v>
      </c>
      <c r="DOT1177" s="236" t="s">
        <v>238</v>
      </c>
      <c r="DOU1177" s="237">
        <v>0</v>
      </c>
      <c r="DOV1177" s="238"/>
      <c r="DOW1177" s="239" t="e">
        <f>DOW1178</f>
        <v>#REF!</v>
      </c>
      <c r="DOX1177" s="233" t="s">
        <v>237</v>
      </c>
      <c r="DOY1177" s="234" t="s">
        <v>26</v>
      </c>
      <c r="DOZ1177" s="235">
        <v>7</v>
      </c>
      <c r="DPA1177" s="235">
        <v>2</v>
      </c>
      <c r="DPB1177" s="236" t="s">
        <v>238</v>
      </c>
      <c r="DPC1177" s="237">
        <v>0</v>
      </c>
      <c r="DPD1177" s="238"/>
      <c r="DPE1177" s="239" t="e">
        <f>DPE1178</f>
        <v>#REF!</v>
      </c>
      <c r="DPF1177" s="233" t="s">
        <v>237</v>
      </c>
      <c r="DPG1177" s="234" t="s">
        <v>26</v>
      </c>
      <c r="DPH1177" s="235">
        <v>7</v>
      </c>
      <c r="DPI1177" s="235">
        <v>2</v>
      </c>
      <c r="DPJ1177" s="236" t="s">
        <v>238</v>
      </c>
      <c r="DPK1177" s="237">
        <v>0</v>
      </c>
      <c r="DPL1177" s="238"/>
      <c r="DPM1177" s="239" t="e">
        <f>DPM1178</f>
        <v>#REF!</v>
      </c>
      <c r="DPN1177" s="233" t="s">
        <v>237</v>
      </c>
      <c r="DPO1177" s="234" t="s">
        <v>26</v>
      </c>
      <c r="DPP1177" s="235">
        <v>7</v>
      </c>
      <c r="DPQ1177" s="235">
        <v>2</v>
      </c>
      <c r="DPR1177" s="236" t="s">
        <v>238</v>
      </c>
      <c r="DPS1177" s="237">
        <v>0</v>
      </c>
      <c r="DPT1177" s="238"/>
      <c r="DPU1177" s="239" t="e">
        <f>DPU1178</f>
        <v>#REF!</v>
      </c>
      <c r="DPV1177" s="233" t="s">
        <v>237</v>
      </c>
      <c r="DPW1177" s="234" t="s">
        <v>26</v>
      </c>
      <c r="DPX1177" s="235">
        <v>7</v>
      </c>
      <c r="DPY1177" s="235">
        <v>2</v>
      </c>
      <c r="DPZ1177" s="236" t="s">
        <v>238</v>
      </c>
      <c r="DQA1177" s="237">
        <v>0</v>
      </c>
      <c r="DQB1177" s="238"/>
      <c r="DQC1177" s="239" t="e">
        <f>DQC1178</f>
        <v>#REF!</v>
      </c>
      <c r="DQD1177" s="233" t="s">
        <v>237</v>
      </c>
      <c r="DQE1177" s="234" t="s">
        <v>26</v>
      </c>
      <c r="DQF1177" s="235">
        <v>7</v>
      </c>
      <c r="DQG1177" s="235">
        <v>2</v>
      </c>
      <c r="DQH1177" s="236" t="s">
        <v>238</v>
      </c>
      <c r="DQI1177" s="237">
        <v>0</v>
      </c>
      <c r="DQJ1177" s="238"/>
      <c r="DQK1177" s="239" t="e">
        <f>DQK1178</f>
        <v>#REF!</v>
      </c>
      <c r="DQL1177" s="233" t="s">
        <v>237</v>
      </c>
      <c r="DQM1177" s="234" t="s">
        <v>26</v>
      </c>
      <c r="DQN1177" s="235">
        <v>7</v>
      </c>
      <c r="DQO1177" s="235">
        <v>2</v>
      </c>
      <c r="DQP1177" s="236" t="s">
        <v>238</v>
      </c>
      <c r="DQQ1177" s="237">
        <v>0</v>
      </c>
      <c r="DQR1177" s="238"/>
      <c r="DQS1177" s="239" t="e">
        <f>DQS1178</f>
        <v>#REF!</v>
      </c>
      <c r="DQT1177" s="233" t="s">
        <v>237</v>
      </c>
      <c r="DQU1177" s="234" t="s">
        <v>26</v>
      </c>
      <c r="DQV1177" s="235">
        <v>7</v>
      </c>
      <c r="DQW1177" s="235">
        <v>2</v>
      </c>
      <c r="DQX1177" s="236" t="s">
        <v>238</v>
      </c>
      <c r="DQY1177" s="237">
        <v>0</v>
      </c>
      <c r="DQZ1177" s="238"/>
      <c r="DRA1177" s="239" t="e">
        <f>DRA1178</f>
        <v>#REF!</v>
      </c>
      <c r="DRB1177" s="233" t="s">
        <v>237</v>
      </c>
      <c r="DRC1177" s="234" t="s">
        <v>26</v>
      </c>
      <c r="DRD1177" s="235">
        <v>7</v>
      </c>
      <c r="DRE1177" s="235">
        <v>2</v>
      </c>
      <c r="DRF1177" s="236" t="s">
        <v>238</v>
      </c>
      <c r="DRG1177" s="237">
        <v>0</v>
      </c>
      <c r="DRH1177" s="238"/>
      <c r="DRI1177" s="239" t="e">
        <f>DRI1178</f>
        <v>#REF!</v>
      </c>
      <c r="DRJ1177" s="233" t="s">
        <v>237</v>
      </c>
      <c r="DRK1177" s="234" t="s">
        <v>26</v>
      </c>
      <c r="DRL1177" s="235">
        <v>7</v>
      </c>
      <c r="DRM1177" s="235">
        <v>2</v>
      </c>
      <c r="DRN1177" s="236" t="s">
        <v>238</v>
      </c>
      <c r="DRO1177" s="237">
        <v>0</v>
      </c>
      <c r="DRP1177" s="238"/>
      <c r="DRQ1177" s="239" t="e">
        <f>DRQ1178</f>
        <v>#REF!</v>
      </c>
      <c r="DRR1177" s="233" t="s">
        <v>237</v>
      </c>
      <c r="DRS1177" s="234" t="s">
        <v>26</v>
      </c>
      <c r="DRT1177" s="235">
        <v>7</v>
      </c>
      <c r="DRU1177" s="235">
        <v>2</v>
      </c>
      <c r="DRV1177" s="236" t="s">
        <v>238</v>
      </c>
      <c r="DRW1177" s="237">
        <v>0</v>
      </c>
      <c r="DRX1177" s="238"/>
      <c r="DRY1177" s="239" t="e">
        <f>DRY1178</f>
        <v>#REF!</v>
      </c>
      <c r="DRZ1177" s="233" t="s">
        <v>237</v>
      </c>
      <c r="DSA1177" s="234" t="s">
        <v>26</v>
      </c>
      <c r="DSB1177" s="235">
        <v>7</v>
      </c>
      <c r="DSC1177" s="235">
        <v>2</v>
      </c>
      <c r="DSD1177" s="236" t="s">
        <v>238</v>
      </c>
      <c r="DSE1177" s="237">
        <v>0</v>
      </c>
      <c r="DSF1177" s="238"/>
      <c r="DSG1177" s="239" t="e">
        <f>DSG1178</f>
        <v>#REF!</v>
      </c>
      <c r="DSH1177" s="233" t="s">
        <v>237</v>
      </c>
      <c r="DSI1177" s="234" t="s">
        <v>26</v>
      </c>
      <c r="DSJ1177" s="235">
        <v>7</v>
      </c>
      <c r="DSK1177" s="235">
        <v>2</v>
      </c>
      <c r="DSL1177" s="236" t="s">
        <v>238</v>
      </c>
      <c r="DSM1177" s="237">
        <v>0</v>
      </c>
      <c r="DSN1177" s="238"/>
      <c r="DSO1177" s="239" t="e">
        <f>DSO1178</f>
        <v>#REF!</v>
      </c>
      <c r="DSP1177" s="233" t="s">
        <v>237</v>
      </c>
      <c r="DSQ1177" s="234" t="s">
        <v>26</v>
      </c>
      <c r="DSR1177" s="235">
        <v>7</v>
      </c>
      <c r="DSS1177" s="235">
        <v>2</v>
      </c>
      <c r="DST1177" s="236" t="s">
        <v>238</v>
      </c>
      <c r="DSU1177" s="237">
        <v>0</v>
      </c>
      <c r="DSV1177" s="238"/>
      <c r="DSW1177" s="239" t="e">
        <f>DSW1178</f>
        <v>#REF!</v>
      </c>
      <c r="DSX1177" s="233" t="s">
        <v>237</v>
      </c>
      <c r="DSY1177" s="234" t="s">
        <v>26</v>
      </c>
      <c r="DSZ1177" s="235">
        <v>7</v>
      </c>
      <c r="DTA1177" s="235">
        <v>2</v>
      </c>
      <c r="DTB1177" s="236" t="s">
        <v>238</v>
      </c>
      <c r="DTC1177" s="237">
        <v>0</v>
      </c>
      <c r="DTD1177" s="238"/>
      <c r="DTE1177" s="239" t="e">
        <f>DTE1178</f>
        <v>#REF!</v>
      </c>
      <c r="DTF1177" s="233" t="s">
        <v>237</v>
      </c>
      <c r="DTG1177" s="234" t="s">
        <v>26</v>
      </c>
      <c r="DTH1177" s="235">
        <v>7</v>
      </c>
      <c r="DTI1177" s="235">
        <v>2</v>
      </c>
      <c r="DTJ1177" s="236" t="s">
        <v>238</v>
      </c>
      <c r="DTK1177" s="237">
        <v>0</v>
      </c>
      <c r="DTL1177" s="238"/>
      <c r="DTM1177" s="239" t="e">
        <f>DTM1178</f>
        <v>#REF!</v>
      </c>
      <c r="DTN1177" s="233" t="s">
        <v>237</v>
      </c>
      <c r="DTO1177" s="234" t="s">
        <v>26</v>
      </c>
      <c r="DTP1177" s="235">
        <v>7</v>
      </c>
      <c r="DTQ1177" s="235">
        <v>2</v>
      </c>
      <c r="DTR1177" s="236" t="s">
        <v>238</v>
      </c>
      <c r="DTS1177" s="237">
        <v>0</v>
      </c>
      <c r="DTT1177" s="238"/>
      <c r="DTU1177" s="239" t="e">
        <f>DTU1178</f>
        <v>#REF!</v>
      </c>
      <c r="DTV1177" s="233" t="s">
        <v>237</v>
      </c>
      <c r="DTW1177" s="234" t="s">
        <v>26</v>
      </c>
      <c r="DTX1177" s="235">
        <v>7</v>
      </c>
      <c r="DTY1177" s="235">
        <v>2</v>
      </c>
      <c r="DTZ1177" s="236" t="s">
        <v>238</v>
      </c>
      <c r="DUA1177" s="237">
        <v>0</v>
      </c>
      <c r="DUB1177" s="238"/>
      <c r="DUC1177" s="239" t="e">
        <f>DUC1178</f>
        <v>#REF!</v>
      </c>
      <c r="DUD1177" s="233" t="s">
        <v>237</v>
      </c>
      <c r="DUE1177" s="234" t="s">
        <v>26</v>
      </c>
      <c r="DUF1177" s="235">
        <v>7</v>
      </c>
      <c r="DUG1177" s="235">
        <v>2</v>
      </c>
      <c r="DUH1177" s="236" t="s">
        <v>238</v>
      </c>
      <c r="DUI1177" s="237">
        <v>0</v>
      </c>
      <c r="DUJ1177" s="238"/>
      <c r="DUK1177" s="239" t="e">
        <f>DUK1178</f>
        <v>#REF!</v>
      </c>
      <c r="DUL1177" s="233" t="s">
        <v>237</v>
      </c>
      <c r="DUM1177" s="234" t="s">
        <v>26</v>
      </c>
      <c r="DUN1177" s="235">
        <v>7</v>
      </c>
      <c r="DUO1177" s="235">
        <v>2</v>
      </c>
      <c r="DUP1177" s="236" t="s">
        <v>238</v>
      </c>
      <c r="DUQ1177" s="237">
        <v>0</v>
      </c>
      <c r="DUR1177" s="238"/>
      <c r="DUS1177" s="239" t="e">
        <f>DUS1178</f>
        <v>#REF!</v>
      </c>
      <c r="DUT1177" s="233" t="s">
        <v>237</v>
      </c>
      <c r="DUU1177" s="234" t="s">
        <v>26</v>
      </c>
      <c r="DUV1177" s="235">
        <v>7</v>
      </c>
      <c r="DUW1177" s="235">
        <v>2</v>
      </c>
      <c r="DUX1177" s="236" t="s">
        <v>238</v>
      </c>
      <c r="DUY1177" s="237">
        <v>0</v>
      </c>
      <c r="DUZ1177" s="238"/>
      <c r="DVA1177" s="239" t="e">
        <f>DVA1178</f>
        <v>#REF!</v>
      </c>
      <c r="DVB1177" s="233" t="s">
        <v>237</v>
      </c>
      <c r="DVC1177" s="234" t="s">
        <v>26</v>
      </c>
      <c r="DVD1177" s="235">
        <v>7</v>
      </c>
      <c r="DVE1177" s="235">
        <v>2</v>
      </c>
      <c r="DVF1177" s="236" t="s">
        <v>238</v>
      </c>
      <c r="DVG1177" s="237">
        <v>0</v>
      </c>
      <c r="DVH1177" s="238"/>
      <c r="DVI1177" s="239" t="e">
        <f>DVI1178</f>
        <v>#REF!</v>
      </c>
      <c r="DVJ1177" s="233" t="s">
        <v>237</v>
      </c>
      <c r="DVK1177" s="234" t="s">
        <v>26</v>
      </c>
      <c r="DVL1177" s="235">
        <v>7</v>
      </c>
      <c r="DVM1177" s="235">
        <v>2</v>
      </c>
      <c r="DVN1177" s="236" t="s">
        <v>238</v>
      </c>
      <c r="DVO1177" s="237">
        <v>0</v>
      </c>
      <c r="DVP1177" s="238"/>
      <c r="DVQ1177" s="239" t="e">
        <f>DVQ1178</f>
        <v>#REF!</v>
      </c>
      <c r="DVR1177" s="233" t="s">
        <v>237</v>
      </c>
      <c r="DVS1177" s="234" t="s">
        <v>26</v>
      </c>
      <c r="DVT1177" s="235">
        <v>7</v>
      </c>
      <c r="DVU1177" s="235">
        <v>2</v>
      </c>
      <c r="DVV1177" s="236" t="s">
        <v>238</v>
      </c>
      <c r="DVW1177" s="237">
        <v>0</v>
      </c>
      <c r="DVX1177" s="238"/>
      <c r="DVY1177" s="239" t="e">
        <f>DVY1178</f>
        <v>#REF!</v>
      </c>
      <c r="DVZ1177" s="233" t="s">
        <v>237</v>
      </c>
      <c r="DWA1177" s="234" t="s">
        <v>26</v>
      </c>
      <c r="DWB1177" s="235">
        <v>7</v>
      </c>
      <c r="DWC1177" s="235">
        <v>2</v>
      </c>
      <c r="DWD1177" s="236" t="s">
        <v>238</v>
      </c>
      <c r="DWE1177" s="237">
        <v>0</v>
      </c>
      <c r="DWF1177" s="238"/>
      <c r="DWG1177" s="239" t="e">
        <f>DWG1178</f>
        <v>#REF!</v>
      </c>
      <c r="DWH1177" s="233" t="s">
        <v>237</v>
      </c>
      <c r="DWI1177" s="234" t="s">
        <v>26</v>
      </c>
      <c r="DWJ1177" s="235">
        <v>7</v>
      </c>
      <c r="DWK1177" s="235">
        <v>2</v>
      </c>
      <c r="DWL1177" s="236" t="s">
        <v>238</v>
      </c>
      <c r="DWM1177" s="237">
        <v>0</v>
      </c>
      <c r="DWN1177" s="238"/>
      <c r="DWO1177" s="239" t="e">
        <f>DWO1178</f>
        <v>#REF!</v>
      </c>
      <c r="DWP1177" s="233" t="s">
        <v>237</v>
      </c>
      <c r="DWQ1177" s="234" t="s">
        <v>26</v>
      </c>
      <c r="DWR1177" s="235">
        <v>7</v>
      </c>
      <c r="DWS1177" s="235">
        <v>2</v>
      </c>
      <c r="DWT1177" s="236" t="s">
        <v>238</v>
      </c>
      <c r="DWU1177" s="237">
        <v>0</v>
      </c>
      <c r="DWV1177" s="238"/>
      <c r="DWW1177" s="239" t="e">
        <f>DWW1178</f>
        <v>#REF!</v>
      </c>
      <c r="DWX1177" s="233" t="s">
        <v>237</v>
      </c>
      <c r="DWY1177" s="234" t="s">
        <v>26</v>
      </c>
      <c r="DWZ1177" s="235">
        <v>7</v>
      </c>
      <c r="DXA1177" s="235">
        <v>2</v>
      </c>
      <c r="DXB1177" s="236" t="s">
        <v>238</v>
      </c>
      <c r="DXC1177" s="237">
        <v>0</v>
      </c>
      <c r="DXD1177" s="238"/>
      <c r="DXE1177" s="239" t="e">
        <f>DXE1178</f>
        <v>#REF!</v>
      </c>
      <c r="DXF1177" s="233" t="s">
        <v>237</v>
      </c>
      <c r="DXG1177" s="234" t="s">
        <v>26</v>
      </c>
      <c r="DXH1177" s="235">
        <v>7</v>
      </c>
      <c r="DXI1177" s="235">
        <v>2</v>
      </c>
      <c r="DXJ1177" s="236" t="s">
        <v>238</v>
      </c>
      <c r="DXK1177" s="237">
        <v>0</v>
      </c>
      <c r="DXL1177" s="238"/>
      <c r="DXM1177" s="239" t="e">
        <f>DXM1178</f>
        <v>#REF!</v>
      </c>
      <c r="DXN1177" s="233" t="s">
        <v>237</v>
      </c>
      <c r="DXO1177" s="234" t="s">
        <v>26</v>
      </c>
      <c r="DXP1177" s="235">
        <v>7</v>
      </c>
      <c r="DXQ1177" s="235">
        <v>2</v>
      </c>
      <c r="DXR1177" s="236" t="s">
        <v>238</v>
      </c>
      <c r="DXS1177" s="237">
        <v>0</v>
      </c>
      <c r="DXT1177" s="238"/>
      <c r="DXU1177" s="239" t="e">
        <f>DXU1178</f>
        <v>#REF!</v>
      </c>
      <c r="DXV1177" s="233" t="s">
        <v>237</v>
      </c>
      <c r="DXW1177" s="234" t="s">
        <v>26</v>
      </c>
      <c r="DXX1177" s="235">
        <v>7</v>
      </c>
      <c r="DXY1177" s="235">
        <v>2</v>
      </c>
      <c r="DXZ1177" s="236" t="s">
        <v>238</v>
      </c>
      <c r="DYA1177" s="237">
        <v>0</v>
      </c>
      <c r="DYB1177" s="238"/>
      <c r="DYC1177" s="239" t="e">
        <f>DYC1178</f>
        <v>#REF!</v>
      </c>
      <c r="DYD1177" s="233" t="s">
        <v>237</v>
      </c>
      <c r="DYE1177" s="234" t="s">
        <v>26</v>
      </c>
      <c r="DYF1177" s="235">
        <v>7</v>
      </c>
      <c r="DYG1177" s="235">
        <v>2</v>
      </c>
      <c r="DYH1177" s="236" t="s">
        <v>238</v>
      </c>
      <c r="DYI1177" s="237">
        <v>0</v>
      </c>
      <c r="DYJ1177" s="238"/>
      <c r="DYK1177" s="239" t="e">
        <f>DYK1178</f>
        <v>#REF!</v>
      </c>
      <c r="DYL1177" s="233" t="s">
        <v>237</v>
      </c>
      <c r="DYM1177" s="234" t="s">
        <v>26</v>
      </c>
      <c r="DYN1177" s="235">
        <v>7</v>
      </c>
      <c r="DYO1177" s="235">
        <v>2</v>
      </c>
      <c r="DYP1177" s="236" t="s">
        <v>238</v>
      </c>
      <c r="DYQ1177" s="237">
        <v>0</v>
      </c>
      <c r="DYR1177" s="238"/>
      <c r="DYS1177" s="239" t="e">
        <f>DYS1178</f>
        <v>#REF!</v>
      </c>
      <c r="DYT1177" s="233" t="s">
        <v>237</v>
      </c>
      <c r="DYU1177" s="234" t="s">
        <v>26</v>
      </c>
      <c r="DYV1177" s="235">
        <v>7</v>
      </c>
      <c r="DYW1177" s="235">
        <v>2</v>
      </c>
      <c r="DYX1177" s="236" t="s">
        <v>238</v>
      </c>
      <c r="DYY1177" s="237">
        <v>0</v>
      </c>
      <c r="DYZ1177" s="238"/>
      <c r="DZA1177" s="239" t="e">
        <f>DZA1178</f>
        <v>#REF!</v>
      </c>
      <c r="DZB1177" s="233" t="s">
        <v>237</v>
      </c>
      <c r="DZC1177" s="234" t="s">
        <v>26</v>
      </c>
      <c r="DZD1177" s="235">
        <v>7</v>
      </c>
      <c r="DZE1177" s="235">
        <v>2</v>
      </c>
      <c r="DZF1177" s="236" t="s">
        <v>238</v>
      </c>
      <c r="DZG1177" s="237">
        <v>0</v>
      </c>
      <c r="DZH1177" s="238"/>
      <c r="DZI1177" s="239" t="e">
        <f>DZI1178</f>
        <v>#REF!</v>
      </c>
      <c r="DZJ1177" s="233" t="s">
        <v>237</v>
      </c>
      <c r="DZK1177" s="234" t="s">
        <v>26</v>
      </c>
      <c r="DZL1177" s="235">
        <v>7</v>
      </c>
      <c r="DZM1177" s="235">
        <v>2</v>
      </c>
      <c r="DZN1177" s="236" t="s">
        <v>238</v>
      </c>
      <c r="DZO1177" s="237">
        <v>0</v>
      </c>
      <c r="DZP1177" s="238"/>
      <c r="DZQ1177" s="239" t="e">
        <f>DZQ1178</f>
        <v>#REF!</v>
      </c>
      <c r="DZR1177" s="233" t="s">
        <v>237</v>
      </c>
      <c r="DZS1177" s="234" t="s">
        <v>26</v>
      </c>
      <c r="DZT1177" s="235">
        <v>7</v>
      </c>
      <c r="DZU1177" s="235">
        <v>2</v>
      </c>
      <c r="DZV1177" s="236" t="s">
        <v>238</v>
      </c>
      <c r="DZW1177" s="237">
        <v>0</v>
      </c>
      <c r="DZX1177" s="238"/>
      <c r="DZY1177" s="239" t="e">
        <f>DZY1178</f>
        <v>#REF!</v>
      </c>
      <c r="DZZ1177" s="233" t="s">
        <v>237</v>
      </c>
      <c r="EAA1177" s="234" t="s">
        <v>26</v>
      </c>
      <c r="EAB1177" s="235">
        <v>7</v>
      </c>
      <c r="EAC1177" s="235">
        <v>2</v>
      </c>
      <c r="EAD1177" s="236" t="s">
        <v>238</v>
      </c>
      <c r="EAE1177" s="237">
        <v>0</v>
      </c>
      <c r="EAF1177" s="238"/>
      <c r="EAG1177" s="239" t="e">
        <f>EAG1178</f>
        <v>#REF!</v>
      </c>
      <c r="EAH1177" s="233" t="s">
        <v>237</v>
      </c>
      <c r="EAI1177" s="234" t="s">
        <v>26</v>
      </c>
      <c r="EAJ1177" s="235">
        <v>7</v>
      </c>
      <c r="EAK1177" s="235">
        <v>2</v>
      </c>
      <c r="EAL1177" s="236" t="s">
        <v>238</v>
      </c>
      <c r="EAM1177" s="237">
        <v>0</v>
      </c>
      <c r="EAN1177" s="238"/>
      <c r="EAO1177" s="239" t="e">
        <f>EAO1178</f>
        <v>#REF!</v>
      </c>
      <c r="EAP1177" s="233" t="s">
        <v>237</v>
      </c>
      <c r="EAQ1177" s="234" t="s">
        <v>26</v>
      </c>
      <c r="EAR1177" s="235">
        <v>7</v>
      </c>
      <c r="EAS1177" s="235">
        <v>2</v>
      </c>
      <c r="EAT1177" s="236" t="s">
        <v>238</v>
      </c>
      <c r="EAU1177" s="237">
        <v>0</v>
      </c>
      <c r="EAV1177" s="238"/>
      <c r="EAW1177" s="239" t="e">
        <f>EAW1178</f>
        <v>#REF!</v>
      </c>
      <c r="EAX1177" s="233" t="s">
        <v>237</v>
      </c>
      <c r="EAY1177" s="234" t="s">
        <v>26</v>
      </c>
      <c r="EAZ1177" s="235">
        <v>7</v>
      </c>
      <c r="EBA1177" s="235">
        <v>2</v>
      </c>
      <c r="EBB1177" s="236" t="s">
        <v>238</v>
      </c>
      <c r="EBC1177" s="237">
        <v>0</v>
      </c>
      <c r="EBD1177" s="238"/>
      <c r="EBE1177" s="239" t="e">
        <f>EBE1178</f>
        <v>#REF!</v>
      </c>
      <c r="EBF1177" s="233" t="s">
        <v>237</v>
      </c>
      <c r="EBG1177" s="234" t="s">
        <v>26</v>
      </c>
      <c r="EBH1177" s="235">
        <v>7</v>
      </c>
      <c r="EBI1177" s="235">
        <v>2</v>
      </c>
      <c r="EBJ1177" s="236" t="s">
        <v>238</v>
      </c>
      <c r="EBK1177" s="237">
        <v>0</v>
      </c>
      <c r="EBL1177" s="238"/>
      <c r="EBM1177" s="239" t="e">
        <f>EBM1178</f>
        <v>#REF!</v>
      </c>
      <c r="EBN1177" s="233" t="s">
        <v>237</v>
      </c>
      <c r="EBO1177" s="234" t="s">
        <v>26</v>
      </c>
      <c r="EBP1177" s="235">
        <v>7</v>
      </c>
      <c r="EBQ1177" s="235">
        <v>2</v>
      </c>
      <c r="EBR1177" s="236" t="s">
        <v>238</v>
      </c>
      <c r="EBS1177" s="237">
        <v>0</v>
      </c>
      <c r="EBT1177" s="238"/>
      <c r="EBU1177" s="239" t="e">
        <f>EBU1178</f>
        <v>#REF!</v>
      </c>
      <c r="EBV1177" s="233" t="s">
        <v>237</v>
      </c>
      <c r="EBW1177" s="234" t="s">
        <v>26</v>
      </c>
      <c r="EBX1177" s="235">
        <v>7</v>
      </c>
      <c r="EBY1177" s="235">
        <v>2</v>
      </c>
      <c r="EBZ1177" s="236" t="s">
        <v>238</v>
      </c>
      <c r="ECA1177" s="237">
        <v>0</v>
      </c>
      <c r="ECB1177" s="238"/>
      <c r="ECC1177" s="239" t="e">
        <f>ECC1178</f>
        <v>#REF!</v>
      </c>
      <c r="ECD1177" s="233" t="s">
        <v>237</v>
      </c>
      <c r="ECE1177" s="234" t="s">
        <v>26</v>
      </c>
      <c r="ECF1177" s="235">
        <v>7</v>
      </c>
      <c r="ECG1177" s="235">
        <v>2</v>
      </c>
      <c r="ECH1177" s="236" t="s">
        <v>238</v>
      </c>
      <c r="ECI1177" s="237">
        <v>0</v>
      </c>
      <c r="ECJ1177" s="238"/>
      <c r="ECK1177" s="239" t="e">
        <f>ECK1178</f>
        <v>#REF!</v>
      </c>
      <c r="ECL1177" s="233" t="s">
        <v>237</v>
      </c>
      <c r="ECM1177" s="234" t="s">
        <v>26</v>
      </c>
      <c r="ECN1177" s="235">
        <v>7</v>
      </c>
      <c r="ECO1177" s="235">
        <v>2</v>
      </c>
      <c r="ECP1177" s="236" t="s">
        <v>238</v>
      </c>
      <c r="ECQ1177" s="237">
        <v>0</v>
      </c>
      <c r="ECR1177" s="238"/>
      <c r="ECS1177" s="239" t="e">
        <f>ECS1178</f>
        <v>#REF!</v>
      </c>
      <c r="ECT1177" s="233" t="s">
        <v>237</v>
      </c>
      <c r="ECU1177" s="234" t="s">
        <v>26</v>
      </c>
      <c r="ECV1177" s="235">
        <v>7</v>
      </c>
      <c r="ECW1177" s="235">
        <v>2</v>
      </c>
      <c r="ECX1177" s="236" t="s">
        <v>238</v>
      </c>
      <c r="ECY1177" s="237">
        <v>0</v>
      </c>
      <c r="ECZ1177" s="238"/>
      <c r="EDA1177" s="239" t="e">
        <f>EDA1178</f>
        <v>#REF!</v>
      </c>
      <c r="EDB1177" s="233" t="s">
        <v>237</v>
      </c>
      <c r="EDC1177" s="234" t="s">
        <v>26</v>
      </c>
      <c r="EDD1177" s="235">
        <v>7</v>
      </c>
      <c r="EDE1177" s="235">
        <v>2</v>
      </c>
      <c r="EDF1177" s="236" t="s">
        <v>238</v>
      </c>
      <c r="EDG1177" s="237">
        <v>0</v>
      </c>
      <c r="EDH1177" s="238"/>
      <c r="EDI1177" s="239" t="e">
        <f>EDI1178</f>
        <v>#REF!</v>
      </c>
      <c r="EDJ1177" s="233" t="s">
        <v>237</v>
      </c>
      <c r="EDK1177" s="234" t="s">
        <v>26</v>
      </c>
      <c r="EDL1177" s="235">
        <v>7</v>
      </c>
      <c r="EDM1177" s="235">
        <v>2</v>
      </c>
      <c r="EDN1177" s="236" t="s">
        <v>238</v>
      </c>
      <c r="EDO1177" s="237">
        <v>0</v>
      </c>
      <c r="EDP1177" s="238"/>
      <c r="EDQ1177" s="239" t="e">
        <f>EDQ1178</f>
        <v>#REF!</v>
      </c>
      <c r="EDR1177" s="233" t="s">
        <v>237</v>
      </c>
      <c r="EDS1177" s="234" t="s">
        <v>26</v>
      </c>
      <c r="EDT1177" s="235">
        <v>7</v>
      </c>
      <c r="EDU1177" s="235">
        <v>2</v>
      </c>
      <c r="EDV1177" s="236" t="s">
        <v>238</v>
      </c>
      <c r="EDW1177" s="237">
        <v>0</v>
      </c>
      <c r="EDX1177" s="238"/>
      <c r="EDY1177" s="239" t="e">
        <f>EDY1178</f>
        <v>#REF!</v>
      </c>
      <c r="EDZ1177" s="233" t="s">
        <v>237</v>
      </c>
      <c r="EEA1177" s="234" t="s">
        <v>26</v>
      </c>
      <c r="EEB1177" s="235">
        <v>7</v>
      </c>
      <c r="EEC1177" s="235">
        <v>2</v>
      </c>
      <c r="EED1177" s="236" t="s">
        <v>238</v>
      </c>
      <c r="EEE1177" s="237">
        <v>0</v>
      </c>
      <c r="EEF1177" s="238"/>
      <c r="EEG1177" s="239" t="e">
        <f>EEG1178</f>
        <v>#REF!</v>
      </c>
      <c r="EEH1177" s="233" t="s">
        <v>237</v>
      </c>
      <c r="EEI1177" s="234" t="s">
        <v>26</v>
      </c>
      <c r="EEJ1177" s="235">
        <v>7</v>
      </c>
      <c r="EEK1177" s="235">
        <v>2</v>
      </c>
      <c r="EEL1177" s="236" t="s">
        <v>238</v>
      </c>
      <c r="EEM1177" s="237">
        <v>0</v>
      </c>
      <c r="EEN1177" s="238"/>
      <c r="EEO1177" s="239" t="e">
        <f>EEO1178</f>
        <v>#REF!</v>
      </c>
      <c r="EEP1177" s="233" t="s">
        <v>237</v>
      </c>
      <c r="EEQ1177" s="234" t="s">
        <v>26</v>
      </c>
      <c r="EER1177" s="235">
        <v>7</v>
      </c>
      <c r="EES1177" s="235">
        <v>2</v>
      </c>
      <c r="EET1177" s="236" t="s">
        <v>238</v>
      </c>
      <c r="EEU1177" s="237">
        <v>0</v>
      </c>
      <c r="EEV1177" s="238"/>
      <c r="EEW1177" s="239" t="e">
        <f>EEW1178</f>
        <v>#REF!</v>
      </c>
      <c r="EEX1177" s="233" t="s">
        <v>237</v>
      </c>
      <c r="EEY1177" s="234" t="s">
        <v>26</v>
      </c>
      <c r="EEZ1177" s="235">
        <v>7</v>
      </c>
      <c r="EFA1177" s="235">
        <v>2</v>
      </c>
      <c r="EFB1177" s="236" t="s">
        <v>238</v>
      </c>
      <c r="EFC1177" s="237">
        <v>0</v>
      </c>
      <c r="EFD1177" s="238"/>
      <c r="EFE1177" s="239" t="e">
        <f>EFE1178</f>
        <v>#REF!</v>
      </c>
      <c r="EFF1177" s="233" t="s">
        <v>237</v>
      </c>
      <c r="EFG1177" s="234" t="s">
        <v>26</v>
      </c>
      <c r="EFH1177" s="235">
        <v>7</v>
      </c>
      <c r="EFI1177" s="235">
        <v>2</v>
      </c>
      <c r="EFJ1177" s="236" t="s">
        <v>238</v>
      </c>
      <c r="EFK1177" s="237">
        <v>0</v>
      </c>
      <c r="EFL1177" s="238"/>
      <c r="EFM1177" s="239" t="e">
        <f>EFM1178</f>
        <v>#REF!</v>
      </c>
      <c r="EFN1177" s="233" t="s">
        <v>237</v>
      </c>
      <c r="EFO1177" s="234" t="s">
        <v>26</v>
      </c>
      <c r="EFP1177" s="235">
        <v>7</v>
      </c>
      <c r="EFQ1177" s="235">
        <v>2</v>
      </c>
      <c r="EFR1177" s="236" t="s">
        <v>238</v>
      </c>
      <c r="EFS1177" s="237">
        <v>0</v>
      </c>
      <c r="EFT1177" s="238"/>
      <c r="EFU1177" s="239" t="e">
        <f>EFU1178</f>
        <v>#REF!</v>
      </c>
      <c r="EFV1177" s="233" t="s">
        <v>237</v>
      </c>
      <c r="EFW1177" s="234" t="s">
        <v>26</v>
      </c>
      <c r="EFX1177" s="235">
        <v>7</v>
      </c>
      <c r="EFY1177" s="235">
        <v>2</v>
      </c>
      <c r="EFZ1177" s="236" t="s">
        <v>238</v>
      </c>
      <c r="EGA1177" s="237">
        <v>0</v>
      </c>
      <c r="EGB1177" s="238"/>
      <c r="EGC1177" s="239" t="e">
        <f>EGC1178</f>
        <v>#REF!</v>
      </c>
      <c r="EGD1177" s="233" t="s">
        <v>237</v>
      </c>
      <c r="EGE1177" s="234" t="s">
        <v>26</v>
      </c>
      <c r="EGF1177" s="235">
        <v>7</v>
      </c>
      <c r="EGG1177" s="235">
        <v>2</v>
      </c>
      <c r="EGH1177" s="236" t="s">
        <v>238</v>
      </c>
      <c r="EGI1177" s="237">
        <v>0</v>
      </c>
      <c r="EGJ1177" s="238"/>
      <c r="EGK1177" s="239" t="e">
        <f>EGK1178</f>
        <v>#REF!</v>
      </c>
      <c r="EGL1177" s="233" t="s">
        <v>237</v>
      </c>
      <c r="EGM1177" s="234" t="s">
        <v>26</v>
      </c>
      <c r="EGN1177" s="235">
        <v>7</v>
      </c>
      <c r="EGO1177" s="235">
        <v>2</v>
      </c>
      <c r="EGP1177" s="236" t="s">
        <v>238</v>
      </c>
      <c r="EGQ1177" s="237">
        <v>0</v>
      </c>
      <c r="EGR1177" s="238"/>
      <c r="EGS1177" s="239" t="e">
        <f>EGS1178</f>
        <v>#REF!</v>
      </c>
      <c r="EGT1177" s="233" t="s">
        <v>237</v>
      </c>
      <c r="EGU1177" s="234" t="s">
        <v>26</v>
      </c>
      <c r="EGV1177" s="235">
        <v>7</v>
      </c>
      <c r="EGW1177" s="235">
        <v>2</v>
      </c>
      <c r="EGX1177" s="236" t="s">
        <v>238</v>
      </c>
      <c r="EGY1177" s="237">
        <v>0</v>
      </c>
      <c r="EGZ1177" s="238"/>
      <c r="EHA1177" s="239" t="e">
        <f>EHA1178</f>
        <v>#REF!</v>
      </c>
      <c r="EHB1177" s="233" t="s">
        <v>237</v>
      </c>
      <c r="EHC1177" s="234" t="s">
        <v>26</v>
      </c>
      <c r="EHD1177" s="235">
        <v>7</v>
      </c>
      <c r="EHE1177" s="235">
        <v>2</v>
      </c>
      <c r="EHF1177" s="236" t="s">
        <v>238</v>
      </c>
      <c r="EHG1177" s="237">
        <v>0</v>
      </c>
      <c r="EHH1177" s="238"/>
      <c r="EHI1177" s="239" t="e">
        <f>EHI1178</f>
        <v>#REF!</v>
      </c>
      <c r="EHJ1177" s="233" t="s">
        <v>237</v>
      </c>
      <c r="EHK1177" s="234" t="s">
        <v>26</v>
      </c>
      <c r="EHL1177" s="235">
        <v>7</v>
      </c>
      <c r="EHM1177" s="235">
        <v>2</v>
      </c>
      <c r="EHN1177" s="236" t="s">
        <v>238</v>
      </c>
      <c r="EHO1177" s="237">
        <v>0</v>
      </c>
      <c r="EHP1177" s="238"/>
      <c r="EHQ1177" s="239" t="e">
        <f>EHQ1178</f>
        <v>#REF!</v>
      </c>
      <c r="EHR1177" s="233" t="s">
        <v>237</v>
      </c>
      <c r="EHS1177" s="234" t="s">
        <v>26</v>
      </c>
      <c r="EHT1177" s="235">
        <v>7</v>
      </c>
      <c r="EHU1177" s="235">
        <v>2</v>
      </c>
      <c r="EHV1177" s="236" t="s">
        <v>238</v>
      </c>
      <c r="EHW1177" s="237">
        <v>0</v>
      </c>
      <c r="EHX1177" s="238"/>
      <c r="EHY1177" s="239" t="e">
        <f>EHY1178</f>
        <v>#REF!</v>
      </c>
      <c r="EHZ1177" s="233" t="s">
        <v>237</v>
      </c>
      <c r="EIA1177" s="234" t="s">
        <v>26</v>
      </c>
      <c r="EIB1177" s="235">
        <v>7</v>
      </c>
      <c r="EIC1177" s="235">
        <v>2</v>
      </c>
      <c r="EID1177" s="236" t="s">
        <v>238</v>
      </c>
      <c r="EIE1177" s="237">
        <v>0</v>
      </c>
      <c r="EIF1177" s="238"/>
      <c r="EIG1177" s="239" t="e">
        <f>EIG1178</f>
        <v>#REF!</v>
      </c>
      <c r="EIH1177" s="233" t="s">
        <v>237</v>
      </c>
      <c r="EII1177" s="234" t="s">
        <v>26</v>
      </c>
      <c r="EIJ1177" s="235">
        <v>7</v>
      </c>
      <c r="EIK1177" s="235">
        <v>2</v>
      </c>
      <c r="EIL1177" s="236" t="s">
        <v>238</v>
      </c>
      <c r="EIM1177" s="237">
        <v>0</v>
      </c>
      <c r="EIN1177" s="238"/>
      <c r="EIO1177" s="239" t="e">
        <f>EIO1178</f>
        <v>#REF!</v>
      </c>
      <c r="EIP1177" s="233" t="s">
        <v>237</v>
      </c>
      <c r="EIQ1177" s="234" t="s">
        <v>26</v>
      </c>
      <c r="EIR1177" s="235">
        <v>7</v>
      </c>
      <c r="EIS1177" s="235">
        <v>2</v>
      </c>
      <c r="EIT1177" s="236" t="s">
        <v>238</v>
      </c>
      <c r="EIU1177" s="237">
        <v>0</v>
      </c>
      <c r="EIV1177" s="238"/>
      <c r="EIW1177" s="239" t="e">
        <f>EIW1178</f>
        <v>#REF!</v>
      </c>
      <c r="EIX1177" s="233" t="s">
        <v>237</v>
      </c>
      <c r="EIY1177" s="234" t="s">
        <v>26</v>
      </c>
      <c r="EIZ1177" s="235">
        <v>7</v>
      </c>
      <c r="EJA1177" s="235">
        <v>2</v>
      </c>
      <c r="EJB1177" s="236" t="s">
        <v>238</v>
      </c>
      <c r="EJC1177" s="237">
        <v>0</v>
      </c>
      <c r="EJD1177" s="238"/>
      <c r="EJE1177" s="239" t="e">
        <f>EJE1178</f>
        <v>#REF!</v>
      </c>
      <c r="EJF1177" s="233" t="s">
        <v>237</v>
      </c>
      <c r="EJG1177" s="234" t="s">
        <v>26</v>
      </c>
      <c r="EJH1177" s="235">
        <v>7</v>
      </c>
      <c r="EJI1177" s="235">
        <v>2</v>
      </c>
      <c r="EJJ1177" s="236" t="s">
        <v>238</v>
      </c>
      <c r="EJK1177" s="237">
        <v>0</v>
      </c>
      <c r="EJL1177" s="238"/>
      <c r="EJM1177" s="239" t="e">
        <f>EJM1178</f>
        <v>#REF!</v>
      </c>
      <c r="EJN1177" s="233" t="s">
        <v>237</v>
      </c>
      <c r="EJO1177" s="234" t="s">
        <v>26</v>
      </c>
      <c r="EJP1177" s="235">
        <v>7</v>
      </c>
      <c r="EJQ1177" s="235">
        <v>2</v>
      </c>
      <c r="EJR1177" s="236" t="s">
        <v>238</v>
      </c>
      <c r="EJS1177" s="237">
        <v>0</v>
      </c>
      <c r="EJT1177" s="238"/>
      <c r="EJU1177" s="239" t="e">
        <f>EJU1178</f>
        <v>#REF!</v>
      </c>
      <c r="EJV1177" s="233" t="s">
        <v>237</v>
      </c>
      <c r="EJW1177" s="234" t="s">
        <v>26</v>
      </c>
      <c r="EJX1177" s="235">
        <v>7</v>
      </c>
      <c r="EJY1177" s="235">
        <v>2</v>
      </c>
      <c r="EJZ1177" s="236" t="s">
        <v>238</v>
      </c>
      <c r="EKA1177" s="237">
        <v>0</v>
      </c>
      <c r="EKB1177" s="238"/>
      <c r="EKC1177" s="239" t="e">
        <f>EKC1178</f>
        <v>#REF!</v>
      </c>
      <c r="EKD1177" s="233" t="s">
        <v>237</v>
      </c>
      <c r="EKE1177" s="234" t="s">
        <v>26</v>
      </c>
      <c r="EKF1177" s="235">
        <v>7</v>
      </c>
      <c r="EKG1177" s="235">
        <v>2</v>
      </c>
      <c r="EKH1177" s="236" t="s">
        <v>238</v>
      </c>
      <c r="EKI1177" s="237">
        <v>0</v>
      </c>
      <c r="EKJ1177" s="238"/>
      <c r="EKK1177" s="239" t="e">
        <f>EKK1178</f>
        <v>#REF!</v>
      </c>
      <c r="EKL1177" s="233" t="s">
        <v>237</v>
      </c>
      <c r="EKM1177" s="234" t="s">
        <v>26</v>
      </c>
      <c r="EKN1177" s="235">
        <v>7</v>
      </c>
      <c r="EKO1177" s="235">
        <v>2</v>
      </c>
      <c r="EKP1177" s="236" t="s">
        <v>238</v>
      </c>
      <c r="EKQ1177" s="237">
        <v>0</v>
      </c>
      <c r="EKR1177" s="238"/>
      <c r="EKS1177" s="239" t="e">
        <f>EKS1178</f>
        <v>#REF!</v>
      </c>
      <c r="EKT1177" s="233" t="s">
        <v>237</v>
      </c>
      <c r="EKU1177" s="234" t="s">
        <v>26</v>
      </c>
      <c r="EKV1177" s="235">
        <v>7</v>
      </c>
      <c r="EKW1177" s="235">
        <v>2</v>
      </c>
      <c r="EKX1177" s="236" t="s">
        <v>238</v>
      </c>
      <c r="EKY1177" s="237">
        <v>0</v>
      </c>
      <c r="EKZ1177" s="238"/>
      <c r="ELA1177" s="239" t="e">
        <f>ELA1178</f>
        <v>#REF!</v>
      </c>
      <c r="ELB1177" s="233" t="s">
        <v>237</v>
      </c>
      <c r="ELC1177" s="234" t="s">
        <v>26</v>
      </c>
      <c r="ELD1177" s="235">
        <v>7</v>
      </c>
      <c r="ELE1177" s="235">
        <v>2</v>
      </c>
      <c r="ELF1177" s="236" t="s">
        <v>238</v>
      </c>
      <c r="ELG1177" s="237">
        <v>0</v>
      </c>
      <c r="ELH1177" s="238"/>
      <c r="ELI1177" s="239" t="e">
        <f>ELI1178</f>
        <v>#REF!</v>
      </c>
      <c r="ELJ1177" s="233" t="s">
        <v>237</v>
      </c>
      <c r="ELK1177" s="234" t="s">
        <v>26</v>
      </c>
      <c r="ELL1177" s="235">
        <v>7</v>
      </c>
      <c r="ELM1177" s="235">
        <v>2</v>
      </c>
      <c r="ELN1177" s="236" t="s">
        <v>238</v>
      </c>
      <c r="ELO1177" s="237">
        <v>0</v>
      </c>
      <c r="ELP1177" s="238"/>
      <c r="ELQ1177" s="239" t="e">
        <f>ELQ1178</f>
        <v>#REF!</v>
      </c>
      <c r="ELR1177" s="233" t="s">
        <v>237</v>
      </c>
      <c r="ELS1177" s="234" t="s">
        <v>26</v>
      </c>
      <c r="ELT1177" s="235">
        <v>7</v>
      </c>
      <c r="ELU1177" s="235">
        <v>2</v>
      </c>
      <c r="ELV1177" s="236" t="s">
        <v>238</v>
      </c>
      <c r="ELW1177" s="237">
        <v>0</v>
      </c>
      <c r="ELX1177" s="238"/>
      <c r="ELY1177" s="239" t="e">
        <f>ELY1178</f>
        <v>#REF!</v>
      </c>
      <c r="ELZ1177" s="233" t="s">
        <v>237</v>
      </c>
      <c r="EMA1177" s="234" t="s">
        <v>26</v>
      </c>
      <c r="EMB1177" s="235">
        <v>7</v>
      </c>
      <c r="EMC1177" s="235">
        <v>2</v>
      </c>
      <c r="EMD1177" s="236" t="s">
        <v>238</v>
      </c>
      <c r="EME1177" s="237">
        <v>0</v>
      </c>
      <c r="EMF1177" s="238"/>
      <c r="EMG1177" s="239" t="e">
        <f>EMG1178</f>
        <v>#REF!</v>
      </c>
      <c r="EMH1177" s="233" t="s">
        <v>237</v>
      </c>
      <c r="EMI1177" s="234" t="s">
        <v>26</v>
      </c>
      <c r="EMJ1177" s="235">
        <v>7</v>
      </c>
      <c r="EMK1177" s="235">
        <v>2</v>
      </c>
      <c r="EML1177" s="236" t="s">
        <v>238</v>
      </c>
      <c r="EMM1177" s="237">
        <v>0</v>
      </c>
      <c r="EMN1177" s="238"/>
      <c r="EMO1177" s="239" t="e">
        <f>EMO1178</f>
        <v>#REF!</v>
      </c>
      <c r="EMP1177" s="233" t="s">
        <v>237</v>
      </c>
      <c r="EMQ1177" s="234" t="s">
        <v>26</v>
      </c>
      <c r="EMR1177" s="235">
        <v>7</v>
      </c>
      <c r="EMS1177" s="235">
        <v>2</v>
      </c>
      <c r="EMT1177" s="236" t="s">
        <v>238</v>
      </c>
      <c r="EMU1177" s="237">
        <v>0</v>
      </c>
      <c r="EMV1177" s="238"/>
      <c r="EMW1177" s="239" t="e">
        <f>EMW1178</f>
        <v>#REF!</v>
      </c>
      <c r="EMX1177" s="233" t="s">
        <v>237</v>
      </c>
      <c r="EMY1177" s="234" t="s">
        <v>26</v>
      </c>
      <c r="EMZ1177" s="235">
        <v>7</v>
      </c>
      <c r="ENA1177" s="235">
        <v>2</v>
      </c>
      <c r="ENB1177" s="236" t="s">
        <v>238</v>
      </c>
      <c r="ENC1177" s="237">
        <v>0</v>
      </c>
      <c r="END1177" s="238"/>
      <c r="ENE1177" s="239" t="e">
        <f>ENE1178</f>
        <v>#REF!</v>
      </c>
      <c r="ENF1177" s="233" t="s">
        <v>237</v>
      </c>
      <c r="ENG1177" s="234" t="s">
        <v>26</v>
      </c>
      <c r="ENH1177" s="235">
        <v>7</v>
      </c>
      <c r="ENI1177" s="235">
        <v>2</v>
      </c>
      <c r="ENJ1177" s="236" t="s">
        <v>238</v>
      </c>
      <c r="ENK1177" s="237">
        <v>0</v>
      </c>
      <c r="ENL1177" s="238"/>
      <c r="ENM1177" s="239" t="e">
        <f>ENM1178</f>
        <v>#REF!</v>
      </c>
      <c r="ENN1177" s="233" t="s">
        <v>237</v>
      </c>
      <c r="ENO1177" s="234" t="s">
        <v>26</v>
      </c>
      <c r="ENP1177" s="235">
        <v>7</v>
      </c>
      <c r="ENQ1177" s="235">
        <v>2</v>
      </c>
      <c r="ENR1177" s="236" t="s">
        <v>238</v>
      </c>
      <c r="ENS1177" s="237">
        <v>0</v>
      </c>
      <c r="ENT1177" s="238"/>
      <c r="ENU1177" s="239" t="e">
        <f>ENU1178</f>
        <v>#REF!</v>
      </c>
      <c r="ENV1177" s="233" t="s">
        <v>237</v>
      </c>
      <c r="ENW1177" s="234" t="s">
        <v>26</v>
      </c>
      <c r="ENX1177" s="235">
        <v>7</v>
      </c>
      <c r="ENY1177" s="235">
        <v>2</v>
      </c>
      <c r="ENZ1177" s="236" t="s">
        <v>238</v>
      </c>
      <c r="EOA1177" s="237">
        <v>0</v>
      </c>
      <c r="EOB1177" s="238"/>
      <c r="EOC1177" s="239" t="e">
        <f>EOC1178</f>
        <v>#REF!</v>
      </c>
      <c r="EOD1177" s="233" t="s">
        <v>237</v>
      </c>
      <c r="EOE1177" s="234" t="s">
        <v>26</v>
      </c>
      <c r="EOF1177" s="235">
        <v>7</v>
      </c>
      <c r="EOG1177" s="235">
        <v>2</v>
      </c>
      <c r="EOH1177" s="236" t="s">
        <v>238</v>
      </c>
      <c r="EOI1177" s="237">
        <v>0</v>
      </c>
      <c r="EOJ1177" s="238"/>
      <c r="EOK1177" s="239" t="e">
        <f>EOK1178</f>
        <v>#REF!</v>
      </c>
      <c r="EOL1177" s="233" t="s">
        <v>237</v>
      </c>
      <c r="EOM1177" s="234" t="s">
        <v>26</v>
      </c>
      <c r="EON1177" s="235">
        <v>7</v>
      </c>
      <c r="EOO1177" s="235">
        <v>2</v>
      </c>
      <c r="EOP1177" s="236" t="s">
        <v>238</v>
      </c>
      <c r="EOQ1177" s="237">
        <v>0</v>
      </c>
      <c r="EOR1177" s="238"/>
      <c r="EOS1177" s="239" t="e">
        <f>EOS1178</f>
        <v>#REF!</v>
      </c>
      <c r="EOT1177" s="233" t="s">
        <v>237</v>
      </c>
      <c r="EOU1177" s="234" t="s">
        <v>26</v>
      </c>
      <c r="EOV1177" s="235">
        <v>7</v>
      </c>
      <c r="EOW1177" s="235">
        <v>2</v>
      </c>
      <c r="EOX1177" s="236" t="s">
        <v>238</v>
      </c>
      <c r="EOY1177" s="237">
        <v>0</v>
      </c>
      <c r="EOZ1177" s="238"/>
      <c r="EPA1177" s="239" t="e">
        <f>EPA1178</f>
        <v>#REF!</v>
      </c>
      <c r="EPB1177" s="233" t="s">
        <v>237</v>
      </c>
      <c r="EPC1177" s="234" t="s">
        <v>26</v>
      </c>
      <c r="EPD1177" s="235">
        <v>7</v>
      </c>
      <c r="EPE1177" s="235">
        <v>2</v>
      </c>
      <c r="EPF1177" s="236" t="s">
        <v>238</v>
      </c>
      <c r="EPG1177" s="237">
        <v>0</v>
      </c>
      <c r="EPH1177" s="238"/>
      <c r="EPI1177" s="239" t="e">
        <f>EPI1178</f>
        <v>#REF!</v>
      </c>
      <c r="EPJ1177" s="233" t="s">
        <v>237</v>
      </c>
      <c r="EPK1177" s="234" t="s">
        <v>26</v>
      </c>
      <c r="EPL1177" s="235">
        <v>7</v>
      </c>
      <c r="EPM1177" s="235">
        <v>2</v>
      </c>
      <c r="EPN1177" s="236" t="s">
        <v>238</v>
      </c>
      <c r="EPO1177" s="237">
        <v>0</v>
      </c>
      <c r="EPP1177" s="238"/>
      <c r="EPQ1177" s="239" t="e">
        <f>EPQ1178</f>
        <v>#REF!</v>
      </c>
      <c r="EPR1177" s="233" t="s">
        <v>237</v>
      </c>
      <c r="EPS1177" s="234" t="s">
        <v>26</v>
      </c>
      <c r="EPT1177" s="235">
        <v>7</v>
      </c>
      <c r="EPU1177" s="235">
        <v>2</v>
      </c>
      <c r="EPV1177" s="236" t="s">
        <v>238</v>
      </c>
      <c r="EPW1177" s="237">
        <v>0</v>
      </c>
      <c r="EPX1177" s="238"/>
      <c r="EPY1177" s="239" t="e">
        <f>EPY1178</f>
        <v>#REF!</v>
      </c>
      <c r="EPZ1177" s="233" t="s">
        <v>237</v>
      </c>
      <c r="EQA1177" s="234" t="s">
        <v>26</v>
      </c>
      <c r="EQB1177" s="235">
        <v>7</v>
      </c>
      <c r="EQC1177" s="235">
        <v>2</v>
      </c>
      <c r="EQD1177" s="236" t="s">
        <v>238</v>
      </c>
      <c r="EQE1177" s="237">
        <v>0</v>
      </c>
      <c r="EQF1177" s="238"/>
      <c r="EQG1177" s="239" t="e">
        <f>EQG1178</f>
        <v>#REF!</v>
      </c>
      <c r="EQH1177" s="233" t="s">
        <v>237</v>
      </c>
      <c r="EQI1177" s="234" t="s">
        <v>26</v>
      </c>
      <c r="EQJ1177" s="235">
        <v>7</v>
      </c>
      <c r="EQK1177" s="235">
        <v>2</v>
      </c>
      <c r="EQL1177" s="236" t="s">
        <v>238</v>
      </c>
      <c r="EQM1177" s="237">
        <v>0</v>
      </c>
      <c r="EQN1177" s="238"/>
      <c r="EQO1177" s="239" t="e">
        <f>EQO1178</f>
        <v>#REF!</v>
      </c>
      <c r="EQP1177" s="233" t="s">
        <v>237</v>
      </c>
      <c r="EQQ1177" s="234" t="s">
        <v>26</v>
      </c>
      <c r="EQR1177" s="235">
        <v>7</v>
      </c>
      <c r="EQS1177" s="235">
        <v>2</v>
      </c>
      <c r="EQT1177" s="236" t="s">
        <v>238</v>
      </c>
      <c r="EQU1177" s="237">
        <v>0</v>
      </c>
      <c r="EQV1177" s="238"/>
      <c r="EQW1177" s="239" t="e">
        <f>EQW1178</f>
        <v>#REF!</v>
      </c>
      <c r="EQX1177" s="233" t="s">
        <v>237</v>
      </c>
      <c r="EQY1177" s="234" t="s">
        <v>26</v>
      </c>
      <c r="EQZ1177" s="235">
        <v>7</v>
      </c>
      <c r="ERA1177" s="235">
        <v>2</v>
      </c>
      <c r="ERB1177" s="236" t="s">
        <v>238</v>
      </c>
      <c r="ERC1177" s="237">
        <v>0</v>
      </c>
      <c r="ERD1177" s="238"/>
      <c r="ERE1177" s="239" t="e">
        <f>ERE1178</f>
        <v>#REF!</v>
      </c>
      <c r="ERF1177" s="233" t="s">
        <v>237</v>
      </c>
      <c r="ERG1177" s="234" t="s">
        <v>26</v>
      </c>
      <c r="ERH1177" s="235">
        <v>7</v>
      </c>
      <c r="ERI1177" s="235">
        <v>2</v>
      </c>
      <c r="ERJ1177" s="236" t="s">
        <v>238</v>
      </c>
      <c r="ERK1177" s="237">
        <v>0</v>
      </c>
      <c r="ERL1177" s="238"/>
      <c r="ERM1177" s="239" t="e">
        <f>ERM1178</f>
        <v>#REF!</v>
      </c>
      <c r="ERN1177" s="233" t="s">
        <v>237</v>
      </c>
      <c r="ERO1177" s="234" t="s">
        <v>26</v>
      </c>
      <c r="ERP1177" s="235">
        <v>7</v>
      </c>
      <c r="ERQ1177" s="235">
        <v>2</v>
      </c>
      <c r="ERR1177" s="236" t="s">
        <v>238</v>
      </c>
      <c r="ERS1177" s="237">
        <v>0</v>
      </c>
      <c r="ERT1177" s="238"/>
      <c r="ERU1177" s="239" t="e">
        <f>ERU1178</f>
        <v>#REF!</v>
      </c>
      <c r="ERV1177" s="233" t="s">
        <v>237</v>
      </c>
      <c r="ERW1177" s="234" t="s">
        <v>26</v>
      </c>
      <c r="ERX1177" s="235">
        <v>7</v>
      </c>
      <c r="ERY1177" s="235">
        <v>2</v>
      </c>
      <c r="ERZ1177" s="236" t="s">
        <v>238</v>
      </c>
      <c r="ESA1177" s="237">
        <v>0</v>
      </c>
      <c r="ESB1177" s="238"/>
      <c r="ESC1177" s="239" t="e">
        <f>ESC1178</f>
        <v>#REF!</v>
      </c>
      <c r="ESD1177" s="233" t="s">
        <v>237</v>
      </c>
      <c r="ESE1177" s="234" t="s">
        <v>26</v>
      </c>
      <c r="ESF1177" s="235">
        <v>7</v>
      </c>
      <c r="ESG1177" s="235">
        <v>2</v>
      </c>
      <c r="ESH1177" s="236" t="s">
        <v>238</v>
      </c>
      <c r="ESI1177" s="237">
        <v>0</v>
      </c>
      <c r="ESJ1177" s="238"/>
      <c r="ESK1177" s="239" t="e">
        <f>ESK1178</f>
        <v>#REF!</v>
      </c>
      <c r="ESL1177" s="233" t="s">
        <v>237</v>
      </c>
      <c r="ESM1177" s="234" t="s">
        <v>26</v>
      </c>
      <c r="ESN1177" s="235">
        <v>7</v>
      </c>
      <c r="ESO1177" s="235">
        <v>2</v>
      </c>
      <c r="ESP1177" s="236" t="s">
        <v>238</v>
      </c>
      <c r="ESQ1177" s="237">
        <v>0</v>
      </c>
      <c r="ESR1177" s="238"/>
      <c r="ESS1177" s="239" t="e">
        <f>ESS1178</f>
        <v>#REF!</v>
      </c>
      <c r="EST1177" s="233" t="s">
        <v>237</v>
      </c>
      <c r="ESU1177" s="234" t="s">
        <v>26</v>
      </c>
      <c r="ESV1177" s="235">
        <v>7</v>
      </c>
      <c r="ESW1177" s="235">
        <v>2</v>
      </c>
      <c r="ESX1177" s="236" t="s">
        <v>238</v>
      </c>
      <c r="ESY1177" s="237">
        <v>0</v>
      </c>
      <c r="ESZ1177" s="238"/>
      <c r="ETA1177" s="239" t="e">
        <f>ETA1178</f>
        <v>#REF!</v>
      </c>
      <c r="ETB1177" s="233" t="s">
        <v>237</v>
      </c>
      <c r="ETC1177" s="234" t="s">
        <v>26</v>
      </c>
      <c r="ETD1177" s="235">
        <v>7</v>
      </c>
      <c r="ETE1177" s="235">
        <v>2</v>
      </c>
      <c r="ETF1177" s="236" t="s">
        <v>238</v>
      </c>
      <c r="ETG1177" s="237">
        <v>0</v>
      </c>
      <c r="ETH1177" s="238"/>
      <c r="ETI1177" s="239" t="e">
        <f>ETI1178</f>
        <v>#REF!</v>
      </c>
      <c r="ETJ1177" s="233" t="s">
        <v>237</v>
      </c>
      <c r="ETK1177" s="234" t="s">
        <v>26</v>
      </c>
      <c r="ETL1177" s="235">
        <v>7</v>
      </c>
      <c r="ETM1177" s="235">
        <v>2</v>
      </c>
      <c r="ETN1177" s="236" t="s">
        <v>238</v>
      </c>
      <c r="ETO1177" s="237">
        <v>0</v>
      </c>
      <c r="ETP1177" s="238"/>
      <c r="ETQ1177" s="239" t="e">
        <f>ETQ1178</f>
        <v>#REF!</v>
      </c>
      <c r="ETR1177" s="233" t="s">
        <v>237</v>
      </c>
      <c r="ETS1177" s="234" t="s">
        <v>26</v>
      </c>
      <c r="ETT1177" s="235">
        <v>7</v>
      </c>
      <c r="ETU1177" s="235">
        <v>2</v>
      </c>
      <c r="ETV1177" s="236" t="s">
        <v>238</v>
      </c>
      <c r="ETW1177" s="237">
        <v>0</v>
      </c>
      <c r="ETX1177" s="238"/>
      <c r="ETY1177" s="239" t="e">
        <f>ETY1178</f>
        <v>#REF!</v>
      </c>
      <c r="ETZ1177" s="233" t="s">
        <v>237</v>
      </c>
      <c r="EUA1177" s="234" t="s">
        <v>26</v>
      </c>
      <c r="EUB1177" s="235">
        <v>7</v>
      </c>
      <c r="EUC1177" s="235">
        <v>2</v>
      </c>
      <c r="EUD1177" s="236" t="s">
        <v>238</v>
      </c>
      <c r="EUE1177" s="237">
        <v>0</v>
      </c>
      <c r="EUF1177" s="238"/>
      <c r="EUG1177" s="239" t="e">
        <f>EUG1178</f>
        <v>#REF!</v>
      </c>
      <c r="EUH1177" s="233" t="s">
        <v>237</v>
      </c>
      <c r="EUI1177" s="234" t="s">
        <v>26</v>
      </c>
      <c r="EUJ1177" s="235">
        <v>7</v>
      </c>
      <c r="EUK1177" s="235">
        <v>2</v>
      </c>
      <c r="EUL1177" s="236" t="s">
        <v>238</v>
      </c>
      <c r="EUM1177" s="237">
        <v>0</v>
      </c>
      <c r="EUN1177" s="238"/>
      <c r="EUO1177" s="239" t="e">
        <f>EUO1178</f>
        <v>#REF!</v>
      </c>
      <c r="EUP1177" s="233" t="s">
        <v>237</v>
      </c>
      <c r="EUQ1177" s="234" t="s">
        <v>26</v>
      </c>
      <c r="EUR1177" s="235">
        <v>7</v>
      </c>
      <c r="EUS1177" s="235">
        <v>2</v>
      </c>
      <c r="EUT1177" s="236" t="s">
        <v>238</v>
      </c>
      <c r="EUU1177" s="237">
        <v>0</v>
      </c>
      <c r="EUV1177" s="238"/>
      <c r="EUW1177" s="239" t="e">
        <f>EUW1178</f>
        <v>#REF!</v>
      </c>
      <c r="EUX1177" s="233" t="s">
        <v>237</v>
      </c>
      <c r="EUY1177" s="234" t="s">
        <v>26</v>
      </c>
      <c r="EUZ1177" s="235">
        <v>7</v>
      </c>
      <c r="EVA1177" s="235">
        <v>2</v>
      </c>
      <c r="EVB1177" s="236" t="s">
        <v>238</v>
      </c>
      <c r="EVC1177" s="237">
        <v>0</v>
      </c>
      <c r="EVD1177" s="238"/>
      <c r="EVE1177" s="239" t="e">
        <f>EVE1178</f>
        <v>#REF!</v>
      </c>
      <c r="EVF1177" s="233" t="s">
        <v>237</v>
      </c>
      <c r="EVG1177" s="234" t="s">
        <v>26</v>
      </c>
      <c r="EVH1177" s="235">
        <v>7</v>
      </c>
      <c r="EVI1177" s="235">
        <v>2</v>
      </c>
      <c r="EVJ1177" s="236" t="s">
        <v>238</v>
      </c>
      <c r="EVK1177" s="237">
        <v>0</v>
      </c>
      <c r="EVL1177" s="238"/>
      <c r="EVM1177" s="239" t="e">
        <f>EVM1178</f>
        <v>#REF!</v>
      </c>
      <c r="EVN1177" s="233" t="s">
        <v>237</v>
      </c>
      <c r="EVO1177" s="234" t="s">
        <v>26</v>
      </c>
      <c r="EVP1177" s="235">
        <v>7</v>
      </c>
      <c r="EVQ1177" s="235">
        <v>2</v>
      </c>
      <c r="EVR1177" s="236" t="s">
        <v>238</v>
      </c>
      <c r="EVS1177" s="237">
        <v>0</v>
      </c>
      <c r="EVT1177" s="238"/>
      <c r="EVU1177" s="239" t="e">
        <f>EVU1178</f>
        <v>#REF!</v>
      </c>
      <c r="EVV1177" s="233" t="s">
        <v>237</v>
      </c>
      <c r="EVW1177" s="234" t="s">
        <v>26</v>
      </c>
      <c r="EVX1177" s="235">
        <v>7</v>
      </c>
      <c r="EVY1177" s="235">
        <v>2</v>
      </c>
      <c r="EVZ1177" s="236" t="s">
        <v>238</v>
      </c>
      <c r="EWA1177" s="237">
        <v>0</v>
      </c>
      <c r="EWB1177" s="238"/>
      <c r="EWC1177" s="239" t="e">
        <f>EWC1178</f>
        <v>#REF!</v>
      </c>
      <c r="EWD1177" s="233" t="s">
        <v>237</v>
      </c>
      <c r="EWE1177" s="234" t="s">
        <v>26</v>
      </c>
      <c r="EWF1177" s="235">
        <v>7</v>
      </c>
      <c r="EWG1177" s="235">
        <v>2</v>
      </c>
      <c r="EWH1177" s="236" t="s">
        <v>238</v>
      </c>
      <c r="EWI1177" s="237">
        <v>0</v>
      </c>
      <c r="EWJ1177" s="238"/>
      <c r="EWK1177" s="239" t="e">
        <f>EWK1178</f>
        <v>#REF!</v>
      </c>
      <c r="EWL1177" s="233" t="s">
        <v>237</v>
      </c>
      <c r="EWM1177" s="234" t="s">
        <v>26</v>
      </c>
      <c r="EWN1177" s="235">
        <v>7</v>
      </c>
      <c r="EWO1177" s="235">
        <v>2</v>
      </c>
      <c r="EWP1177" s="236" t="s">
        <v>238</v>
      </c>
      <c r="EWQ1177" s="237">
        <v>0</v>
      </c>
      <c r="EWR1177" s="238"/>
      <c r="EWS1177" s="239" t="e">
        <f>EWS1178</f>
        <v>#REF!</v>
      </c>
      <c r="EWT1177" s="233" t="s">
        <v>237</v>
      </c>
      <c r="EWU1177" s="234" t="s">
        <v>26</v>
      </c>
      <c r="EWV1177" s="235">
        <v>7</v>
      </c>
      <c r="EWW1177" s="235">
        <v>2</v>
      </c>
      <c r="EWX1177" s="236" t="s">
        <v>238</v>
      </c>
      <c r="EWY1177" s="237">
        <v>0</v>
      </c>
      <c r="EWZ1177" s="238"/>
      <c r="EXA1177" s="239" t="e">
        <f>EXA1178</f>
        <v>#REF!</v>
      </c>
      <c r="EXB1177" s="233" t="s">
        <v>237</v>
      </c>
      <c r="EXC1177" s="234" t="s">
        <v>26</v>
      </c>
      <c r="EXD1177" s="235">
        <v>7</v>
      </c>
      <c r="EXE1177" s="235">
        <v>2</v>
      </c>
      <c r="EXF1177" s="236" t="s">
        <v>238</v>
      </c>
      <c r="EXG1177" s="237">
        <v>0</v>
      </c>
      <c r="EXH1177" s="238"/>
      <c r="EXI1177" s="239" t="e">
        <f>EXI1178</f>
        <v>#REF!</v>
      </c>
      <c r="EXJ1177" s="233" t="s">
        <v>237</v>
      </c>
      <c r="EXK1177" s="234" t="s">
        <v>26</v>
      </c>
      <c r="EXL1177" s="235">
        <v>7</v>
      </c>
      <c r="EXM1177" s="235">
        <v>2</v>
      </c>
      <c r="EXN1177" s="236" t="s">
        <v>238</v>
      </c>
      <c r="EXO1177" s="237">
        <v>0</v>
      </c>
      <c r="EXP1177" s="238"/>
      <c r="EXQ1177" s="239" t="e">
        <f>EXQ1178</f>
        <v>#REF!</v>
      </c>
      <c r="EXR1177" s="233" t="s">
        <v>237</v>
      </c>
      <c r="EXS1177" s="234" t="s">
        <v>26</v>
      </c>
      <c r="EXT1177" s="235">
        <v>7</v>
      </c>
      <c r="EXU1177" s="235">
        <v>2</v>
      </c>
      <c r="EXV1177" s="236" t="s">
        <v>238</v>
      </c>
      <c r="EXW1177" s="237">
        <v>0</v>
      </c>
      <c r="EXX1177" s="238"/>
      <c r="EXY1177" s="239" t="e">
        <f>EXY1178</f>
        <v>#REF!</v>
      </c>
      <c r="EXZ1177" s="233" t="s">
        <v>237</v>
      </c>
      <c r="EYA1177" s="234" t="s">
        <v>26</v>
      </c>
      <c r="EYB1177" s="235">
        <v>7</v>
      </c>
      <c r="EYC1177" s="235">
        <v>2</v>
      </c>
      <c r="EYD1177" s="236" t="s">
        <v>238</v>
      </c>
      <c r="EYE1177" s="237">
        <v>0</v>
      </c>
      <c r="EYF1177" s="238"/>
      <c r="EYG1177" s="239" t="e">
        <f>EYG1178</f>
        <v>#REF!</v>
      </c>
      <c r="EYH1177" s="233" t="s">
        <v>237</v>
      </c>
      <c r="EYI1177" s="234" t="s">
        <v>26</v>
      </c>
      <c r="EYJ1177" s="235">
        <v>7</v>
      </c>
      <c r="EYK1177" s="235">
        <v>2</v>
      </c>
      <c r="EYL1177" s="236" t="s">
        <v>238</v>
      </c>
      <c r="EYM1177" s="237">
        <v>0</v>
      </c>
      <c r="EYN1177" s="238"/>
      <c r="EYO1177" s="239" t="e">
        <f>EYO1178</f>
        <v>#REF!</v>
      </c>
      <c r="EYP1177" s="233" t="s">
        <v>237</v>
      </c>
      <c r="EYQ1177" s="234" t="s">
        <v>26</v>
      </c>
      <c r="EYR1177" s="235">
        <v>7</v>
      </c>
      <c r="EYS1177" s="235">
        <v>2</v>
      </c>
      <c r="EYT1177" s="236" t="s">
        <v>238</v>
      </c>
      <c r="EYU1177" s="237">
        <v>0</v>
      </c>
      <c r="EYV1177" s="238"/>
      <c r="EYW1177" s="239" t="e">
        <f>EYW1178</f>
        <v>#REF!</v>
      </c>
      <c r="EYX1177" s="233" t="s">
        <v>237</v>
      </c>
      <c r="EYY1177" s="234" t="s">
        <v>26</v>
      </c>
      <c r="EYZ1177" s="235">
        <v>7</v>
      </c>
      <c r="EZA1177" s="235">
        <v>2</v>
      </c>
      <c r="EZB1177" s="236" t="s">
        <v>238</v>
      </c>
      <c r="EZC1177" s="237">
        <v>0</v>
      </c>
      <c r="EZD1177" s="238"/>
      <c r="EZE1177" s="239" t="e">
        <f>EZE1178</f>
        <v>#REF!</v>
      </c>
      <c r="EZF1177" s="233" t="s">
        <v>237</v>
      </c>
      <c r="EZG1177" s="234" t="s">
        <v>26</v>
      </c>
      <c r="EZH1177" s="235">
        <v>7</v>
      </c>
      <c r="EZI1177" s="235">
        <v>2</v>
      </c>
      <c r="EZJ1177" s="236" t="s">
        <v>238</v>
      </c>
      <c r="EZK1177" s="237">
        <v>0</v>
      </c>
      <c r="EZL1177" s="238"/>
      <c r="EZM1177" s="239" t="e">
        <f>EZM1178</f>
        <v>#REF!</v>
      </c>
      <c r="EZN1177" s="233" t="s">
        <v>237</v>
      </c>
      <c r="EZO1177" s="234" t="s">
        <v>26</v>
      </c>
      <c r="EZP1177" s="235">
        <v>7</v>
      </c>
      <c r="EZQ1177" s="235">
        <v>2</v>
      </c>
      <c r="EZR1177" s="236" t="s">
        <v>238</v>
      </c>
      <c r="EZS1177" s="237">
        <v>0</v>
      </c>
      <c r="EZT1177" s="238"/>
      <c r="EZU1177" s="239" t="e">
        <f>EZU1178</f>
        <v>#REF!</v>
      </c>
      <c r="EZV1177" s="233" t="s">
        <v>237</v>
      </c>
      <c r="EZW1177" s="234" t="s">
        <v>26</v>
      </c>
      <c r="EZX1177" s="235">
        <v>7</v>
      </c>
      <c r="EZY1177" s="235">
        <v>2</v>
      </c>
      <c r="EZZ1177" s="236" t="s">
        <v>238</v>
      </c>
      <c r="FAA1177" s="237">
        <v>0</v>
      </c>
      <c r="FAB1177" s="238"/>
      <c r="FAC1177" s="239" t="e">
        <f>FAC1178</f>
        <v>#REF!</v>
      </c>
      <c r="FAD1177" s="233" t="s">
        <v>237</v>
      </c>
      <c r="FAE1177" s="234" t="s">
        <v>26</v>
      </c>
      <c r="FAF1177" s="235">
        <v>7</v>
      </c>
      <c r="FAG1177" s="235">
        <v>2</v>
      </c>
      <c r="FAH1177" s="236" t="s">
        <v>238</v>
      </c>
      <c r="FAI1177" s="237">
        <v>0</v>
      </c>
      <c r="FAJ1177" s="238"/>
      <c r="FAK1177" s="239" t="e">
        <f>FAK1178</f>
        <v>#REF!</v>
      </c>
      <c r="FAL1177" s="233" t="s">
        <v>237</v>
      </c>
      <c r="FAM1177" s="234" t="s">
        <v>26</v>
      </c>
      <c r="FAN1177" s="235">
        <v>7</v>
      </c>
      <c r="FAO1177" s="235">
        <v>2</v>
      </c>
      <c r="FAP1177" s="236" t="s">
        <v>238</v>
      </c>
      <c r="FAQ1177" s="237">
        <v>0</v>
      </c>
      <c r="FAR1177" s="238"/>
      <c r="FAS1177" s="239" t="e">
        <f>FAS1178</f>
        <v>#REF!</v>
      </c>
      <c r="FAT1177" s="233" t="s">
        <v>237</v>
      </c>
      <c r="FAU1177" s="234" t="s">
        <v>26</v>
      </c>
      <c r="FAV1177" s="235">
        <v>7</v>
      </c>
      <c r="FAW1177" s="235">
        <v>2</v>
      </c>
      <c r="FAX1177" s="236" t="s">
        <v>238</v>
      </c>
      <c r="FAY1177" s="237">
        <v>0</v>
      </c>
      <c r="FAZ1177" s="238"/>
      <c r="FBA1177" s="239" t="e">
        <f>FBA1178</f>
        <v>#REF!</v>
      </c>
      <c r="FBB1177" s="233" t="s">
        <v>237</v>
      </c>
      <c r="FBC1177" s="234" t="s">
        <v>26</v>
      </c>
      <c r="FBD1177" s="235">
        <v>7</v>
      </c>
      <c r="FBE1177" s="235">
        <v>2</v>
      </c>
      <c r="FBF1177" s="236" t="s">
        <v>238</v>
      </c>
      <c r="FBG1177" s="237">
        <v>0</v>
      </c>
      <c r="FBH1177" s="238"/>
      <c r="FBI1177" s="239" t="e">
        <f>FBI1178</f>
        <v>#REF!</v>
      </c>
      <c r="FBJ1177" s="233" t="s">
        <v>237</v>
      </c>
      <c r="FBK1177" s="234" t="s">
        <v>26</v>
      </c>
      <c r="FBL1177" s="235">
        <v>7</v>
      </c>
      <c r="FBM1177" s="235">
        <v>2</v>
      </c>
      <c r="FBN1177" s="236" t="s">
        <v>238</v>
      </c>
      <c r="FBO1177" s="237">
        <v>0</v>
      </c>
      <c r="FBP1177" s="238"/>
      <c r="FBQ1177" s="239" t="e">
        <f>FBQ1178</f>
        <v>#REF!</v>
      </c>
      <c r="FBR1177" s="233" t="s">
        <v>237</v>
      </c>
      <c r="FBS1177" s="234" t="s">
        <v>26</v>
      </c>
      <c r="FBT1177" s="235">
        <v>7</v>
      </c>
      <c r="FBU1177" s="235">
        <v>2</v>
      </c>
      <c r="FBV1177" s="236" t="s">
        <v>238</v>
      </c>
      <c r="FBW1177" s="237">
        <v>0</v>
      </c>
      <c r="FBX1177" s="238"/>
      <c r="FBY1177" s="239" t="e">
        <f>FBY1178</f>
        <v>#REF!</v>
      </c>
      <c r="FBZ1177" s="233" t="s">
        <v>237</v>
      </c>
      <c r="FCA1177" s="234" t="s">
        <v>26</v>
      </c>
      <c r="FCB1177" s="235">
        <v>7</v>
      </c>
      <c r="FCC1177" s="235">
        <v>2</v>
      </c>
      <c r="FCD1177" s="236" t="s">
        <v>238</v>
      </c>
      <c r="FCE1177" s="237">
        <v>0</v>
      </c>
      <c r="FCF1177" s="238"/>
      <c r="FCG1177" s="239" t="e">
        <f>FCG1178</f>
        <v>#REF!</v>
      </c>
      <c r="FCH1177" s="233" t="s">
        <v>237</v>
      </c>
      <c r="FCI1177" s="234" t="s">
        <v>26</v>
      </c>
      <c r="FCJ1177" s="235">
        <v>7</v>
      </c>
      <c r="FCK1177" s="235">
        <v>2</v>
      </c>
      <c r="FCL1177" s="236" t="s">
        <v>238</v>
      </c>
      <c r="FCM1177" s="237">
        <v>0</v>
      </c>
      <c r="FCN1177" s="238"/>
      <c r="FCO1177" s="239" t="e">
        <f>FCO1178</f>
        <v>#REF!</v>
      </c>
      <c r="FCP1177" s="233" t="s">
        <v>237</v>
      </c>
      <c r="FCQ1177" s="234" t="s">
        <v>26</v>
      </c>
      <c r="FCR1177" s="235">
        <v>7</v>
      </c>
      <c r="FCS1177" s="235">
        <v>2</v>
      </c>
      <c r="FCT1177" s="236" t="s">
        <v>238</v>
      </c>
      <c r="FCU1177" s="237">
        <v>0</v>
      </c>
      <c r="FCV1177" s="238"/>
      <c r="FCW1177" s="239" t="e">
        <f>FCW1178</f>
        <v>#REF!</v>
      </c>
      <c r="FCX1177" s="233" t="s">
        <v>237</v>
      </c>
      <c r="FCY1177" s="234" t="s">
        <v>26</v>
      </c>
      <c r="FCZ1177" s="235">
        <v>7</v>
      </c>
      <c r="FDA1177" s="235">
        <v>2</v>
      </c>
      <c r="FDB1177" s="236" t="s">
        <v>238</v>
      </c>
      <c r="FDC1177" s="237">
        <v>0</v>
      </c>
      <c r="FDD1177" s="238"/>
      <c r="FDE1177" s="239" t="e">
        <f>FDE1178</f>
        <v>#REF!</v>
      </c>
      <c r="FDF1177" s="233" t="s">
        <v>237</v>
      </c>
      <c r="FDG1177" s="234" t="s">
        <v>26</v>
      </c>
      <c r="FDH1177" s="235">
        <v>7</v>
      </c>
      <c r="FDI1177" s="235">
        <v>2</v>
      </c>
      <c r="FDJ1177" s="236" t="s">
        <v>238</v>
      </c>
      <c r="FDK1177" s="237">
        <v>0</v>
      </c>
      <c r="FDL1177" s="238"/>
      <c r="FDM1177" s="239" t="e">
        <f>FDM1178</f>
        <v>#REF!</v>
      </c>
      <c r="FDN1177" s="233" t="s">
        <v>237</v>
      </c>
      <c r="FDO1177" s="234" t="s">
        <v>26</v>
      </c>
      <c r="FDP1177" s="235">
        <v>7</v>
      </c>
      <c r="FDQ1177" s="235">
        <v>2</v>
      </c>
      <c r="FDR1177" s="236" t="s">
        <v>238</v>
      </c>
      <c r="FDS1177" s="237">
        <v>0</v>
      </c>
      <c r="FDT1177" s="238"/>
      <c r="FDU1177" s="239" t="e">
        <f>FDU1178</f>
        <v>#REF!</v>
      </c>
      <c r="FDV1177" s="233" t="s">
        <v>237</v>
      </c>
      <c r="FDW1177" s="234" t="s">
        <v>26</v>
      </c>
      <c r="FDX1177" s="235">
        <v>7</v>
      </c>
      <c r="FDY1177" s="235">
        <v>2</v>
      </c>
      <c r="FDZ1177" s="236" t="s">
        <v>238</v>
      </c>
      <c r="FEA1177" s="237">
        <v>0</v>
      </c>
      <c r="FEB1177" s="238"/>
      <c r="FEC1177" s="239" t="e">
        <f>FEC1178</f>
        <v>#REF!</v>
      </c>
      <c r="FED1177" s="233" t="s">
        <v>237</v>
      </c>
      <c r="FEE1177" s="234" t="s">
        <v>26</v>
      </c>
      <c r="FEF1177" s="235">
        <v>7</v>
      </c>
      <c r="FEG1177" s="235">
        <v>2</v>
      </c>
      <c r="FEH1177" s="236" t="s">
        <v>238</v>
      </c>
      <c r="FEI1177" s="237">
        <v>0</v>
      </c>
      <c r="FEJ1177" s="238"/>
      <c r="FEK1177" s="239" t="e">
        <f>FEK1178</f>
        <v>#REF!</v>
      </c>
      <c r="FEL1177" s="233" t="s">
        <v>237</v>
      </c>
      <c r="FEM1177" s="234" t="s">
        <v>26</v>
      </c>
      <c r="FEN1177" s="235">
        <v>7</v>
      </c>
      <c r="FEO1177" s="235">
        <v>2</v>
      </c>
      <c r="FEP1177" s="236" t="s">
        <v>238</v>
      </c>
      <c r="FEQ1177" s="237">
        <v>0</v>
      </c>
      <c r="FER1177" s="238"/>
      <c r="FES1177" s="239" t="e">
        <f>FES1178</f>
        <v>#REF!</v>
      </c>
      <c r="FET1177" s="233" t="s">
        <v>237</v>
      </c>
      <c r="FEU1177" s="234" t="s">
        <v>26</v>
      </c>
      <c r="FEV1177" s="235">
        <v>7</v>
      </c>
      <c r="FEW1177" s="235">
        <v>2</v>
      </c>
      <c r="FEX1177" s="236" t="s">
        <v>238</v>
      </c>
      <c r="FEY1177" s="237">
        <v>0</v>
      </c>
      <c r="FEZ1177" s="238"/>
      <c r="FFA1177" s="239" t="e">
        <f>FFA1178</f>
        <v>#REF!</v>
      </c>
      <c r="FFB1177" s="233" t="s">
        <v>237</v>
      </c>
      <c r="FFC1177" s="234" t="s">
        <v>26</v>
      </c>
      <c r="FFD1177" s="235">
        <v>7</v>
      </c>
      <c r="FFE1177" s="235">
        <v>2</v>
      </c>
      <c r="FFF1177" s="236" t="s">
        <v>238</v>
      </c>
      <c r="FFG1177" s="237">
        <v>0</v>
      </c>
      <c r="FFH1177" s="238"/>
      <c r="FFI1177" s="239" t="e">
        <f>FFI1178</f>
        <v>#REF!</v>
      </c>
      <c r="FFJ1177" s="233" t="s">
        <v>237</v>
      </c>
      <c r="FFK1177" s="234" t="s">
        <v>26</v>
      </c>
      <c r="FFL1177" s="235">
        <v>7</v>
      </c>
      <c r="FFM1177" s="235">
        <v>2</v>
      </c>
      <c r="FFN1177" s="236" t="s">
        <v>238</v>
      </c>
      <c r="FFO1177" s="237">
        <v>0</v>
      </c>
      <c r="FFP1177" s="238"/>
      <c r="FFQ1177" s="239" t="e">
        <f>FFQ1178</f>
        <v>#REF!</v>
      </c>
      <c r="FFR1177" s="233" t="s">
        <v>237</v>
      </c>
      <c r="FFS1177" s="234" t="s">
        <v>26</v>
      </c>
      <c r="FFT1177" s="235">
        <v>7</v>
      </c>
      <c r="FFU1177" s="235">
        <v>2</v>
      </c>
      <c r="FFV1177" s="236" t="s">
        <v>238</v>
      </c>
      <c r="FFW1177" s="237">
        <v>0</v>
      </c>
      <c r="FFX1177" s="238"/>
      <c r="FFY1177" s="239" t="e">
        <f>FFY1178</f>
        <v>#REF!</v>
      </c>
      <c r="FFZ1177" s="233" t="s">
        <v>237</v>
      </c>
      <c r="FGA1177" s="234" t="s">
        <v>26</v>
      </c>
      <c r="FGB1177" s="235">
        <v>7</v>
      </c>
      <c r="FGC1177" s="235">
        <v>2</v>
      </c>
      <c r="FGD1177" s="236" t="s">
        <v>238</v>
      </c>
      <c r="FGE1177" s="237">
        <v>0</v>
      </c>
      <c r="FGF1177" s="238"/>
      <c r="FGG1177" s="239" t="e">
        <f>FGG1178</f>
        <v>#REF!</v>
      </c>
      <c r="FGH1177" s="233" t="s">
        <v>237</v>
      </c>
      <c r="FGI1177" s="234" t="s">
        <v>26</v>
      </c>
      <c r="FGJ1177" s="235">
        <v>7</v>
      </c>
      <c r="FGK1177" s="235">
        <v>2</v>
      </c>
      <c r="FGL1177" s="236" t="s">
        <v>238</v>
      </c>
      <c r="FGM1177" s="237">
        <v>0</v>
      </c>
      <c r="FGN1177" s="238"/>
      <c r="FGO1177" s="239" t="e">
        <f>FGO1178</f>
        <v>#REF!</v>
      </c>
      <c r="FGP1177" s="233" t="s">
        <v>237</v>
      </c>
      <c r="FGQ1177" s="234" t="s">
        <v>26</v>
      </c>
      <c r="FGR1177" s="235">
        <v>7</v>
      </c>
      <c r="FGS1177" s="235">
        <v>2</v>
      </c>
      <c r="FGT1177" s="236" t="s">
        <v>238</v>
      </c>
      <c r="FGU1177" s="237">
        <v>0</v>
      </c>
      <c r="FGV1177" s="238"/>
      <c r="FGW1177" s="239" t="e">
        <f>FGW1178</f>
        <v>#REF!</v>
      </c>
      <c r="FGX1177" s="233" t="s">
        <v>237</v>
      </c>
      <c r="FGY1177" s="234" t="s">
        <v>26</v>
      </c>
      <c r="FGZ1177" s="235">
        <v>7</v>
      </c>
      <c r="FHA1177" s="235">
        <v>2</v>
      </c>
      <c r="FHB1177" s="236" t="s">
        <v>238</v>
      </c>
      <c r="FHC1177" s="237">
        <v>0</v>
      </c>
      <c r="FHD1177" s="238"/>
      <c r="FHE1177" s="239" t="e">
        <f>FHE1178</f>
        <v>#REF!</v>
      </c>
      <c r="FHF1177" s="233" t="s">
        <v>237</v>
      </c>
      <c r="FHG1177" s="234" t="s">
        <v>26</v>
      </c>
      <c r="FHH1177" s="235">
        <v>7</v>
      </c>
      <c r="FHI1177" s="235">
        <v>2</v>
      </c>
      <c r="FHJ1177" s="236" t="s">
        <v>238</v>
      </c>
      <c r="FHK1177" s="237">
        <v>0</v>
      </c>
      <c r="FHL1177" s="238"/>
      <c r="FHM1177" s="239" t="e">
        <f>FHM1178</f>
        <v>#REF!</v>
      </c>
      <c r="FHN1177" s="233" t="s">
        <v>237</v>
      </c>
      <c r="FHO1177" s="234" t="s">
        <v>26</v>
      </c>
      <c r="FHP1177" s="235">
        <v>7</v>
      </c>
      <c r="FHQ1177" s="235">
        <v>2</v>
      </c>
      <c r="FHR1177" s="236" t="s">
        <v>238</v>
      </c>
      <c r="FHS1177" s="237">
        <v>0</v>
      </c>
      <c r="FHT1177" s="238"/>
      <c r="FHU1177" s="239" t="e">
        <f>FHU1178</f>
        <v>#REF!</v>
      </c>
      <c r="FHV1177" s="233" t="s">
        <v>237</v>
      </c>
      <c r="FHW1177" s="234" t="s">
        <v>26</v>
      </c>
      <c r="FHX1177" s="235">
        <v>7</v>
      </c>
      <c r="FHY1177" s="235">
        <v>2</v>
      </c>
      <c r="FHZ1177" s="236" t="s">
        <v>238</v>
      </c>
      <c r="FIA1177" s="237">
        <v>0</v>
      </c>
      <c r="FIB1177" s="238"/>
      <c r="FIC1177" s="239" t="e">
        <f>FIC1178</f>
        <v>#REF!</v>
      </c>
      <c r="FID1177" s="233" t="s">
        <v>237</v>
      </c>
      <c r="FIE1177" s="234" t="s">
        <v>26</v>
      </c>
      <c r="FIF1177" s="235">
        <v>7</v>
      </c>
      <c r="FIG1177" s="235">
        <v>2</v>
      </c>
      <c r="FIH1177" s="236" t="s">
        <v>238</v>
      </c>
      <c r="FII1177" s="237">
        <v>0</v>
      </c>
      <c r="FIJ1177" s="238"/>
      <c r="FIK1177" s="239" t="e">
        <f>FIK1178</f>
        <v>#REF!</v>
      </c>
      <c r="FIL1177" s="233" t="s">
        <v>237</v>
      </c>
      <c r="FIM1177" s="234" t="s">
        <v>26</v>
      </c>
      <c r="FIN1177" s="235">
        <v>7</v>
      </c>
      <c r="FIO1177" s="235">
        <v>2</v>
      </c>
      <c r="FIP1177" s="236" t="s">
        <v>238</v>
      </c>
      <c r="FIQ1177" s="237">
        <v>0</v>
      </c>
      <c r="FIR1177" s="238"/>
      <c r="FIS1177" s="239" t="e">
        <f>FIS1178</f>
        <v>#REF!</v>
      </c>
      <c r="FIT1177" s="233" t="s">
        <v>237</v>
      </c>
      <c r="FIU1177" s="234" t="s">
        <v>26</v>
      </c>
      <c r="FIV1177" s="235">
        <v>7</v>
      </c>
      <c r="FIW1177" s="235">
        <v>2</v>
      </c>
      <c r="FIX1177" s="236" t="s">
        <v>238</v>
      </c>
      <c r="FIY1177" s="237">
        <v>0</v>
      </c>
      <c r="FIZ1177" s="238"/>
      <c r="FJA1177" s="239" t="e">
        <f>FJA1178</f>
        <v>#REF!</v>
      </c>
      <c r="FJB1177" s="233" t="s">
        <v>237</v>
      </c>
      <c r="FJC1177" s="234" t="s">
        <v>26</v>
      </c>
      <c r="FJD1177" s="235">
        <v>7</v>
      </c>
      <c r="FJE1177" s="235">
        <v>2</v>
      </c>
      <c r="FJF1177" s="236" t="s">
        <v>238</v>
      </c>
      <c r="FJG1177" s="237">
        <v>0</v>
      </c>
      <c r="FJH1177" s="238"/>
      <c r="FJI1177" s="239" t="e">
        <f>FJI1178</f>
        <v>#REF!</v>
      </c>
      <c r="FJJ1177" s="233" t="s">
        <v>237</v>
      </c>
      <c r="FJK1177" s="234" t="s">
        <v>26</v>
      </c>
      <c r="FJL1177" s="235">
        <v>7</v>
      </c>
      <c r="FJM1177" s="235">
        <v>2</v>
      </c>
      <c r="FJN1177" s="236" t="s">
        <v>238</v>
      </c>
      <c r="FJO1177" s="237">
        <v>0</v>
      </c>
      <c r="FJP1177" s="238"/>
      <c r="FJQ1177" s="239" t="e">
        <f>FJQ1178</f>
        <v>#REF!</v>
      </c>
      <c r="FJR1177" s="233" t="s">
        <v>237</v>
      </c>
      <c r="FJS1177" s="234" t="s">
        <v>26</v>
      </c>
      <c r="FJT1177" s="235">
        <v>7</v>
      </c>
      <c r="FJU1177" s="235">
        <v>2</v>
      </c>
      <c r="FJV1177" s="236" t="s">
        <v>238</v>
      </c>
      <c r="FJW1177" s="237">
        <v>0</v>
      </c>
      <c r="FJX1177" s="238"/>
      <c r="FJY1177" s="239" t="e">
        <f>FJY1178</f>
        <v>#REF!</v>
      </c>
      <c r="FJZ1177" s="233" t="s">
        <v>237</v>
      </c>
      <c r="FKA1177" s="234" t="s">
        <v>26</v>
      </c>
      <c r="FKB1177" s="235">
        <v>7</v>
      </c>
      <c r="FKC1177" s="235">
        <v>2</v>
      </c>
      <c r="FKD1177" s="236" t="s">
        <v>238</v>
      </c>
      <c r="FKE1177" s="237">
        <v>0</v>
      </c>
      <c r="FKF1177" s="238"/>
      <c r="FKG1177" s="239" t="e">
        <f>FKG1178</f>
        <v>#REF!</v>
      </c>
      <c r="FKH1177" s="233" t="s">
        <v>237</v>
      </c>
      <c r="FKI1177" s="234" t="s">
        <v>26</v>
      </c>
      <c r="FKJ1177" s="235">
        <v>7</v>
      </c>
      <c r="FKK1177" s="235">
        <v>2</v>
      </c>
      <c r="FKL1177" s="236" t="s">
        <v>238</v>
      </c>
      <c r="FKM1177" s="237">
        <v>0</v>
      </c>
      <c r="FKN1177" s="238"/>
      <c r="FKO1177" s="239" t="e">
        <f>FKO1178</f>
        <v>#REF!</v>
      </c>
      <c r="FKP1177" s="233" t="s">
        <v>237</v>
      </c>
      <c r="FKQ1177" s="234" t="s">
        <v>26</v>
      </c>
      <c r="FKR1177" s="235">
        <v>7</v>
      </c>
      <c r="FKS1177" s="235">
        <v>2</v>
      </c>
      <c r="FKT1177" s="236" t="s">
        <v>238</v>
      </c>
      <c r="FKU1177" s="237">
        <v>0</v>
      </c>
      <c r="FKV1177" s="238"/>
      <c r="FKW1177" s="239" t="e">
        <f>FKW1178</f>
        <v>#REF!</v>
      </c>
      <c r="FKX1177" s="233" t="s">
        <v>237</v>
      </c>
      <c r="FKY1177" s="234" t="s">
        <v>26</v>
      </c>
      <c r="FKZ1177" s="235">
        <v>7</v>
      </c>
      <c r="FLA1177" s="235">
        <v>2</v>
      </c>
      <c r="FLB1177" s="236" t="s">
        <v>238</v>
      </c>
      <c r="FLC1177" s="237">
        <v>0</v>
      </c>
      <c r="FLD1177" s="238"/>
      <c r="FLE1177" s="239" t="e">
        <f>FLE1178</f>
        <v>#REF!</v>
      </c>
      <c r="FLF1177" s="233" t="s">
        <v>237</v>
      </c>
      <c r="FLG1177" s="234" t="s">
        <v>26</v>
      </c>
      <c r="FLH1177" s="235">
        <v>7</v>
      </c>
      <c r="FLI1177" s="235">
        <v>2</v>
      </c>
      <c r="FLJ1177" s="236" t="s">
        <v>238</v>
      </c>
      <c r="FLK1177" s="237">
        <v>0</v>
      </c>
      <c r="FLL1177" s="238"/>
      <c r="FLM1177" s="239" t="e">
        <f>FLM1178</f>
        <v>#REF!</v>
      </c>
      <c r="FLN1177" s="233" t="s">
        <v>237</v>
      </c>
      <c r="FLO1177" s="234" t="s">
        <v>26</v>
      </c>
      <c r="FLP1177" s="235">
        <v>7</v>
      </c>
      <c r="FLQ1177" s="235">
        <v>2</v>
      </c>
      <c r="FLR1177" s="236" t="s">
        <v>238</v>
      </c>
      <c r="FLS1177" s="237">
        <v>0</v>
      </c>
      <c r="FLT1177" s="238"/>
      <c r="FLU1177" s="239" t="e">
        <f>FLU1178</f>
        <v>#REF!</v>
      </c>
      <c r="FLV1177" s="233" t="s">
        <v>237</v>
      </c>
      <c r="FLW1177" s="234" t="s">
        <v>26</v>
      </c>
      <c r="FLX1177" s="235">
        <v>7</v>
      </c>
      <c r="FLY1177" s="235">
        <v>2</v>
      </c>
      <c r="FLZ1177" s="236" t="s">
        <v>238</v>
      </c>
      <c r="FMA1177" s="237">
        <v>0</v>
      </c>
      <c r="FMB1177" s="238"/>
      <c r="FMC1177" s="239" t="e">
        <f>FMC1178</f>
        <v>#REF!</v>
      </c>
      <c r="FMD1177" s="233" t="s">
        <v>237</v>
      </c>
      <c r="FME1177" s="234" t="s">
        <v>26</v>
      </c>
      <c r="FMF1177" s="235">
        <v>7</v>
      </c>
      <c r="FMG1177" s="235">
        <v>2</v>
      </c>
      <c r="FMH1177" s="236" t="s">
        <v>238</v>
      </c>
      <c r="FMI1177" s="237">
        <v>0</v>
      </c>
      <c r="FMJ1177" s="238"/>
      <c r="FMK1177" s="239" t="e">
        <f>FMK1178</f>
        <v>#REF!</v>
      </c>
      <c r="FML1177" s="233" t="s">
        <v>237</v>
      </c>
      <c r="FMM1177" s="234" t="s">
        <v>26</v>
      </c>
      <c r="FMN1177" s="235">
        <v>7</v>
      </c>
      <c r="FMO1177" s="235">
        <v>2</v>
      </c>
      <c r="FMP1177" s="236" t="s">
        <v>238</v>
      </c>
      <c r="FMQ1177" s="237">
        <v>0</v>
      </c>
      <c r="FMR1177" s="238"/>
      <c r="FMS1177" s="239" t="e">
        <f>FMS1178</f>
        <v>#REF!</v>
      </c>
      <c r="FMT1177" s="233" t="s">
        <v>237</v>
      </c>
      <c r="FMU1177" s="234" t="s">
        <v>26</v>
      </c>
      <c r="FMV1177" s="235">
        <v>7</v>
      </c>
      <c r="FMW1177" s="235">
        <v>2</v>
      </c>
      <c r="FMX1177" s="236" t="s">
        <v>238</v>
      </c>
      <c r="FMY1177" s="237">
        <v>0</v>
      </c>
      <c r="FMZ1177" s="238"/>
      <c r="FNA1177" s="239" t="e">
        <f>FNA1178</f>
        <v>#REF!</v>
      </c>
      <c r="FNB1177" s="233" t="s">
        <v>237</v>
      </c>
      <c r="FNC1177" s="234" t="s">
        <v>26</v>
      </c>
      <c r="FND1177" s="235">
        <v>7</v>
      </c>
      <c r="FNE1177" s="235">
        <v>2</v>
      </c>
      <c r="FNF1177" s="236" t="s">
        <v>238</v>
      </c>
      <c r="FNG1177" s="237">
        <v>0</v>
      </c>
      <c r="FNH1177" s="238"/>
      <c r="FNI1177" s="239" t="e">
        <f>FNI1178</f>
        <v>#REF!</v>
      </c>
      <c r="FNJ1177" s="233" t="s">
        <v>237</v>
      </c>
      <c r="FNK1177" s="234" t="s">
        <v>26</v>
      </c>
      <c r="FNL1177" s="235">
        <v>7</v>
      </c>
      <c r="FNM1177" s="235">
        <v>2</v>
      </c>
      <c r="FNN1177" s="236" t="s">
        <v>238</v>
      </c>
      <c r="FNO1177" s="237">
        <v>0</v>
      </c>
      <c r="FNP1177" s="238"/>
      <c r="FNQ1177" s="239" t="e">
        <f>FNQ1178</f>
        <v>#REF!</v>
      </c>
      <c r="FNR1177" s="233" t="s">
        <v>237</v>
      </c>
      <c r="FNS1177" s="234" t="s">
        <v>26</v>
      </c>
      <c r="FNT1177" s="235">
        <v>7</v>
      </c>
      <c r="FNU1177" s="235">
        <v>2</v>
      </c>
      <c r="FNV1177" s="236" t="s">
        <v>238</v>
      </c>
      <c r="FNW1177" s="237">
        <v>0</v>
      </c>
      <c r="FNX1177" s="238"/>
      <c r="FNY1177" s="239" t="e">
        <f>FNY1178</f>
        <v>#REF!</v>
      </c>
      <c r="FNZ1177" s="233" t="s">
        <v>237</v>
      </c>
      <c r="FOA1177" s="234" t="s">
        <v>26</v>
      </c>
      <c r="FOB1177" s="235">
        <v>7</v>
      </c>
      <c r="FOC1177" s="235">
        <v>2</v>
      </c>
      <c r="FOD1177" s="236" t="s">
        <v>238</v>
      </c>
      <c r="FOE1177" s="237">
        <v>0</v>
      </c>
      <c r="FOF1177" s="238"/>
      <c r="FOG1177" s="239" t="e">
        <f>FOG1178</f>
        <v>#REF!</v>
      </c>
      <c r="FOH1177" s="233" t="s">
        <v>237</v>
      </c>
      <c r="FOI1177" s="234" t="s">
        <v>26</v>
      </c>
      <c r="FOJ1177" s="235">
        <v>7</v>
      </c>
      <c r="FOK1177" s="235">
        <v>2</v>
      </c>
      <c r="FOL1177" s="236" t="s">
        <v>238</v>
      </c>
      <c r="FOM1177" s="237">
        <v>0</v>
      </c>
      <c r="FON1177" s="238"/>
      <c r="FOO1177" s="239" t="e">
        <f>FOO1178</f>
        <v>#REF!</v>
      </c>
      <c r="FOP1177" s="233" t="s">
        <v>237</v>
      </c>
      <c r="FOQ1177" s="234" t="s">
        <v>26</v>
      </c>
      <c r="FOR1177" s="235">
        <v>7</v>
      </c>
      <c r="FOS1177" s="235">
        <v>2</v>
      </c>
      <c r="FOT1177" s="236" t="s">
        <v>238</v>
      </c>
      <c r="FOU1177" s="237">
        <v>0</v>
      </c>
      <c r="FOV1177" s="238"/>
      <c r="FOW1177" s="239" t="e">
        <f>FOW1178</f>
        <v>#REF!</v>
      </c>
      <c r="FOX1177" s="233" t="s">
        <v>237</v>
      </c>
      <c r="FOY1177" s="234" t="s">
        <v>26</v>
      </c>
      <c r="FOZ1177" s="235">
        <v>7</v>
      </c>
      <c r="FPA1177" s="235">
        <v>2</v>
      </c>
      <c r="FPB1177" s="236" t="s">
        <v>238</v>
      </c>
      <c r="FPC1177" s="237">
        <v>0</v>
      </c>
      <c r="FPD1177" s="238"/>
      <c r="FPE1177" s="239" t="e">
        <f>FPE1178</f>
        <v>#REF!</v>
      </c>
      <c r="FPF1177" s="233" t="s">
        <v>237</v>
      </c>
      <c r="FPG1177" s="234" t="s">
        <v>26</v>
      </c>
      <c r="FPH1177" s="235">
        <v>7</v>
      </c>
      <c r="FPI1177" s="235">
        <v>2</v>
      </c>
      <c r="FPJ1177" s="236" t="s">
        <v>238</v>
      </c>
      <c r="FPK1177" s="237">
        <v>0</v>
      </c>
      <c r="FPL1177" s="238"/>
      <c r="FPM1177" s="239" t="e">
        <f>FPM1178</f>
        <v>#REF!</v>
      </c>
      <c r="FPN1177" s="233" t="s">
        <v>237</v>
      </c>
      <c r="FPO1177" s="234" t="s">
        <v>26</v>
      </c>
      <c r="FPP1177" s="235">
        <v>7</v>
      </c>
      <c r="FPQ1177" s="235">
        <v>2</v>
      </c>
      <c r="FPR1177" s="236" t="s">
        <v>238</v>
      </c>
      <c r="FPS1177" s="237">
        <v>0</v>
      </c>
      <c r="FPT1177" s="238"/>
      <c r="FPU1177" s="239" t="e">
        <f>FPU1178</f>
        <v>#REF!</v>
      </c>
      <c r="FPV1177" s="233" t="s">
        <v>237</v>
      </c>
      <c r="FPW1177" s="234" t="s">
        <v>26</v>
      </c>
      <c r="FPX1177" s="235">
        <v>7</v>
      </c>
      <c r="FPY1177" s="235">
        <v>2</v>
      </c>
      <c r="FPZ1177" s="236" t="s">
        <v>238</v>
      </c>
      <c r="FQA1177" s="237">
        <v>0</v>
      </c>
      <c r="FQB1177" s="238"/>
      <c r="FQC1177" s="239" t="e">
        <f>FQC1178</f>
        <v>#REF!</v>
      </c>
      <c r="FQD1177" s="233" t="s">
        <v>237</v>
      </c>
      <c r="FQE1177" s="234" t="s">
        <v>26</v>
      </c>
      <c r="FQF1177" s="235">
        <v>7</v>
      </c>
      <c r="FQG1177" s="235">
        <v>2</v>
      </c>
      <c r="FQH1177" s="236" t="s">
        <v>238</v>
      </c>
      <c r="FQI1177" s="237">
        <v>0</v>
      </c>
      <c r="FQJ1177" s="238"/>
      <c r="FQK1177" s="239" t="e">
        <f>FQK1178</f>
        <v>#REF!</v>
      </c>
      <c r="FQL1177" s="233" t="s">
        <v>237</v>
      </c>
      <c r="FQM1177" s="234" t="s">
        <v>26</v>
      </c>
      <c r="FQN1177" s="235">
        <v>7</v>
      </c>
      <c r="FQO1177" s="235">
        <v>2</v>
      </c>
      <c r="FQP1177" s="236" t="s">
        <v>238</v>
      </c>
      <c r="FQQ1177" s="237">
        <v>0</v>
      </c>
      <c r="FQR1177" s="238"/>
      <c r="FQS1177" s="239" t="e">
        <f>FQS1178</f>
        <v>#REF!</v>
      </c>
      <c r="FQT1177" s="233" t="s">
        <v>237</v>
      </c>
      <c r="FQU1177" s="234" t="s">
        <v>26</v>
      </c>
      <c r="FQV1177" s="235">
        <v>7</v>
      </c>
      <c r="FQW1177" s="235">
        <v>2</v>
      </c>
      <c r="FQX1177" s="236" t="s">
        <v>238</v>
      </c>
      <c r="FQY1177" s="237">
        <v>0</v>
      </c>
      <c r="FQZ1177" s="238"/>
      <c r="FRA1177" s="239" t="e">
        <f>FRA1178</f>
        <v>#REF!</v>
      </c>
      <c r="FRB1177" s="233" t="s">
        <v>237</v>
      </c>
      <c r="FRC1177" s="234" t="s">
        <v>26</v>
      </c>
      <c r="FRD1177" s="235">
        <v>7</v>
      </c>
      <c r="FRE1177" s="235">
        <v>2</v>
      </c>
      <c r="FRF1177" s="236" t="s">
        <v>238</v>
      </c>
      <c r="FRG1177" s="237">
        <v>0</v>
      </c>
      <c r="FRH1177" s="238"/>
      <c r="FRI1177" s="239" t="e">
        <f>FRI1178</f>
        <v>#REF!</v>
      </c>
      <c r="FRJ1177" s="233" t="s">
        <v>237</v>
      </c>
      <c r="FRK1177" s="234" t="s">
        <v>26</v>
      </c>
      <c r="FRL1177" s="235">
        <v>7</v>
      </c>
      <c r="FRM1177" s="235">
        <v>2</v>
      </c>
      <c r="FRN1177" s="236" t="s">
        <v>238</v>
      </c>
      <c r="FRO1177" s="237">
        <v>0</v>
      </c>
      <c r="FRP1177" s="238"/>
      <c r="FRQ1177" s="239" t="e">
        <f>FRQ1178</f>
        <v>#REF!</v>
      </c>
      <c r="FRR1177" s="233" t="s">
        <v>237</v>
      </c>
      <c r="FRS1177" s="234" t="s">
        <v>26</v>
      </c>
      <c r="FRT1177" s="235">
        <v>7</v>
      </c>
      <c r="FRU1177" s="235">
        <v>2</v>
      </c>
      <c r="FRV1177" s="236" t="s">
        <v>238</v>
      </c>
      <c r="FRW1177" s="237">
        <v>0</v>
      </c>
      <c r="FRX1177" s="238"/>
      <c r="FRY1177" s="239" t="e">
        <f>FRY1178</f>
        <v>#REF!</v>
      </c>
      <c r="FRZ1177" s="233" t="s">
        <v>237</v>
      </c>
      <c r="FSA1177" s="234" t="s">
        <v>26</v>
      </c>
      <c r="FSB1177" s="235">
        <v>7</v>
      </c>
      <c r="FSC1177" s="235">
        <v>2</v>
      </c>
      <c r="FSD1177" s="236" t="s">
        <v>238</v>
      </c>
      <c r="FSE1177" s="237">
        <v>0</v>
      </c>
      <c r="FSF1177" s="238"/>
      <c r="FSG1177" s="239" t="e">
        <f>FSG1178</f>
        <v>#REF!</v>
      </c>
      <c r="FSH1177" s="233" t="s">
        <v>237</v>
      </c>
      <c r="FSI1177" s="234" t="s">
        <v>26</v>
      </c>
      <c r="FSJ1177" s="235">
        <v>7</v>
      </c>
      <c r="FSK1177" s="235">
        <v>2</v>
      </c>
      <c r="FSL1177" s="236" t="s">
        <v>238</v>
      </c>
      <c r="FSM1177" s="237">
        <v>0</v>
      </c>
      <c r="FSN1177" s="238"/>
      <c r="FSO1177" s="239" t="e">
        <f>FSO1178</f>
        <v>#REF!</v>
      </c>
      <c r="FSP1177" s="233" t="s">
        <v>237</v>
      </c>
      <c r="FSQ1177" s="234" t="s">
        <v>26</v>
      </c>
      <c r="FSR1177" s="235">
        <v>7</v>
      </c>
      <c r="FSS1177" s="235">
        <v>2</v>
      </c>
      <c r="FST1177" s="236" t="s">
        <v>238</v>
      </c>
      <c r="FSU1177" s="237">
        <v>0</v>
      </c>
      <c r="FSV1177" s="238"/>
      <c r="FSW1177" s="239" t="e">
        <f>FSW1178</f>
        <v>#REF!</v>
      </c>
      <c r="FSX1177" s="233" t="s">
        <v>237</v>
      </c>
      <c r="FSY1177" s="234" t="s">
        <v>26</v>
      </c>
      <c r="FSZ1177" s="235">
        <v>7</v>
      </c>
      <c r="FTA1177" s="235">
        <v>2</v>
      </c>
      <c r="FTB1177" s="236" t="s">
        <v>238</v>
      </c>
      <c r="FTC1177" s="237">
        <v>0</v>
      </c>
      <c r="FTD1177" s="238"/>
      <c r="FTE1177" s="239" t="e">
        <f>FTE1178</f>
        <v>#REF!</v>
      </c>
      <c r="FTF1177" s="233" t="s">
        <v>237</v>
      </c>
      <c r="FTG1177" s="234" t="s">
        <v>26</v>
      </c>
      <c r="FTH1177" s="235">
        <v>7</v>
      </c>
      <c r="FTI1177" s="235">
        <v>2</v>
      </c>
      <c r="FTJ1177" s="236" t="s">
        <v>238</v>
      </c>
      <c r="FTK1177" s="237">
        <v>0</v>
      </c>
      <c r="FTL1177" s="238"/>
      <c r="FTM1177" s="239" t="e">
        <f>FTM1178</f>
        <v>#REF!</v>
      </c>
      <c r="FTN1177" s="233" t="s">
        <v>237</v>
      </c>
      <c r="FTO1177" s="234" t="s">
        <v>26</v>
      </c>
      <c r="FTP1177" s="235">
        <v>7</v>
      </c>
      <c r="FTQ1177" s="235">
        <v>2</v>
      </c>
      <c r="FTR1177" s="236" t="s">
        <v>238</v>
      </c>
      <c r="FTS1177" s="237">
        <v>0</v>
      </c>
      <c r="FTT1177" s="238"/>
      <c r="FTU1177" s="239" t="e">
        <f>FTU1178</f>
        <v>#REF!</v>
      </c>
      <c r="FTV1177" s="233" t="s">
        <v>237</v>
      </c>
      <c r="FTW1177" s="234" t="s">
        <v>26</v>
      </c>
      <c r="FTX1177" s="235">
        <v>7</v>
      </c>
      <c r="FTY1177" s="235">
        <v>2</v>
      </c>
      <c r="FTZ1177" s="236" t="s">
        <v>238</v>
      </c>
      <c r="FUA1177" s="237">
        <v>0</v>
      </c>
      <c r="FUB1177" s="238"/>
      <c r="FUC1177" s="239" t="e">
        <f>FUC1178</f>
        <v>#REF!</v>
      </c>
      <c r="FUD1177" s="233" t="s">
        <v>237</v>
      </c>
      <c r="FUE1177" s="234" t="s">
        <v>26</v>
      </c>
      <c r="FUF1177" s="235">
        <v>7</v>
      </c>
      <c r="FUG1177" s="235">
        <v>2</v>
      </c>
      <c r="FUH1177" s="236" t="s">
        <v>238</v>
      </c>
      <c r="FUI1177" s="237">
        <v>0</v>
      </c>
      <c r="FUJ1177" s="238"/>
      <c r="FUK1177" s="239" t="e">
        <f>FUK1178</f>
        <v>#REF!</v>
      </c>
      <c r="FUL1177" s="233" t="s">
        <v>237</v>
      </c>
      <c r="FUM1177" s="234" t="s">
        <v>26</v>
      </c>
      <c r="FUN1177" s="235">
        <v>7</v>
      </c>
      <c r="FUO1177" s="235">
        <v>2</v>
      </c>
      <c r="FUP1177" s="236" t="s">
        <v>238</v>
      </c>
      <c r="FUQ1177" s="237">
        <v>0</v>
      </c>
      <c r="FUR1177" s="238"/>
      <c r="FUS1177" s="239" t="e">
        <f>FUS1178</f>
        <v>#REF!</v>
      </c>
      <c r="FUT1177" s="233" t="s">
        <v>237</v>
      </c>
      <c r="FUU1177" s="234" t="s">
        <v>26</v>
      </c>
      <c r="FUV1177" s="235">
        <v>7</v>
      </c>
      <c r="FUW1177" s="235">
        <v>2</v>
      </c>
      <c r="FUX1177" s="236" t="s">
        <v>238</v>
      </c>
      <c r="FUY1177" s="237">
        <v>0</v>
      </c>
      <c r="FUZ1177" s="238"/>
      <c r="FVA1177" s="239" t="e">
        <f>FVA1178</f>
        <v>#REF!</v>
      </c>
      <c r="FVB1177" s="233" t="s">
        <v>237</v>
      </c>
      <c r="FVC1177" s="234" t="s">
        <v>26</v>
      </c>
      <c r="FVD1177" s="235">
        <v>7</v>
      </c>
      <c r="FVE1177" s="235">
        <v>2</v>
      </c>
      <c r="FVF1177" s="236" t="s">
        <v>238</v>
      </c>
      <c r="FVG1177" s="237">
        <v>0</v>
      </c>
      <c r="FVH1177" s="238"/>
      <c r="FVI1177" s="239" t="e">
        <f>FVI1178</f>
        <v>#REF!</v>
      </c>
      <c r="FVJ1177" s="233" t="s">
        <v>237</v>
      </c>
      <c r="FVK1177" s="234" t="s">
        <v>26</v>
      </c>
      <c r="FVL1177" s="235">
        <v>7</v>
      </c>
      <c r="FVM1177" s="235">
        <v>2</v>
      </c>
      <c r="FVN1177" s="236" t="s">
        <v>238</v>
      </c>
      <c r="FVO1177" s="237">
        <v>0</v>
      </c>
      <c r="FVP1177" s="238"/>
      <c r="FVQ1177" s="239" t="e">
        <f>FVQ1178</f>
        <v>#REF!</v>
      </c>
      <c r="FVR1177" s="233" t="s">
        <v>237</v>
      </c>
      <c r="FVS1177" s="234" t="s">
        <v>26</v>
      </c>
      <c r="FVT1177" s="235">
        <v>7</v>
      </c>
      <c r="FVU1177" s="235">
        <v>2</v>
      </c>
      <c r="FVV1177" s="236" t="s">
        <v>238</v>
      </c>
      <c r="FVW1177" s="237">
        <v>0</v>
      </c>
      <c r="FVX1177" s="238"/>
      <c r="FVY1177" s="239" t="e">
        <f>FVY1178</f>
        <v>#REF!</v>
      </c>
      <c r="FVZ1177" s="233" t="s">
        <v>237</v>
      </c>
      <c r="FWA1177" s="234" t="s">
        <v>26</v>
      </c>
      <c r="FWB1177" s="235">
        <v>7</v>
      </c>
      <c r="FWC1177" s="235">
        <v>2</v>
      </c>
      <c r="FWD1177" s="236" t="s">
        <v>238</v>
      </c>
      <c r="FWE1177" s="237">
        <v>0</v>
      </c>
      <c r="FWF1177" s="238"/>
      <c r="FWG1177" s="239" t="e">
        <f>FWG1178</f>
        <v>#REF!</v>
      </c>
      <c r="FWH1177" s="233" t="s">
        <v>237</v>
      </c>
      <c r="FWI1177" s="234" t="s">
        <v>26</v>
      </c>
      <c r="FWJ1177" s="235">
        <v>7</v>
      </c>
      <c r="FWK1177" s="235">
        <v>2</v>
      </c>
      <c r="FWL1177" s="236" t="s">
        <v>238</v>
      </c>
      <c r="FWM1177" s="237">
        <v>0</v>
      </c>
      <c r="FWN1177" s="238"/>
      <c r="FWO1177" s="239" t="e">
        <f>FWO1178</f>
        <v>#REF!</v>
      </c>
      <c r="FWP1177" s="233" t="s">
        <v>237</v>
      </c>
      <c r="FWQ1177" s="234" t="s">
        <v>26</v>
      </c>
      <c r="FWR1177" s="235">
        <v>7</v>
      </c>
      <c r="FWS1177" s="235">
        <v>2</v>
      </c>
      <c r="FWT1177" s="236" t="s">
        <v>238</v>
      </c>
      <c r="FWU1177" s="237">
        <v>0</v>
      </c>
      <c r="FWV1177" s="238"/>
      <c r="FWW1177" s="239" t="e">
        <f>FWW1178</f>
        <v>#REF!</v>
      </c>
      <c r="FWX1177" s="233" t="s">
        <v>237</v>
      </c>
      <c r="FWY1177" s="234" t="s">
        <v>26</v>
      </c>
      <c r="FWZ1177" s="235">
        <v>7</v>
      </c>
      <c r="FXA1177" s="235">
        <v>2</v>
      </c>
      <c r="FXB1177" s="236" t="s">
        <v>238</v>
      </c>
      <c r="FXC1177" s="237">
        <v>0</v>
      </c>
      <c r="FXD1177" s="238"/>
      <c r="FXE1177" s="239" t="e">
        <f>FXE1178</f>
        <v>#REF!</v>
      </c>
      <c r="FXF1177" s="233" t="s">
        <v>237</v>
      </c>
      <c r="FXG1177" s="234" t="s">
        <v>26</v>
      </c>
      <c r="FXH1177" s="235">
        <v>7</v>
      </c>
      <c r="FXI1177" s="235">
        <v>2</v>
      </c>
      <c r="FXJ1177" s="236" t="s">
        <v>238</v>
      </c>
      <c r="FXK1177" s="237">
        <v>0</v>
      </c>
      <c r="FXL1177" s="238"/>
      <c r="FXM1177" s="239" t="e">
        <f>FXM1178</f>
        <v>#REF!</v>
      </c>
      <c r="FXN1177" s="233" t="s">
        <v>237</v>
      </c>
      <c r="FXO1177" s="234" t="s">
        <v>26</v>
      </c>
      <c r="FXP1177" s="235">
        <v>7</v>
      </c>
      <c r="FXQ1177" s="235">
        <v>2</v>
      </c>
      <c r="FXR1177" s="236" t="s">
        <v>238</v>
      </c>
      <c r="FXS1177" s="237">
        <v>0</v>
      </c>
      <c r="FXT1177" s="238"/>
      <c r="FXU1177" s="239" t="e">
        <f>FXU1178</f>
        <v>#REF!</v>
      </c>
      <c r="FXV1177" s="233" t="s">
        <v>237</v>
      </c>
      <c r="FXW1177" s="234" t="s">
        <v>26</v>
      </c>
      <c r="FXX1177" s="235">
        <v>7</v>
      </c>
      <c r="FXY1177" s="235">
        <v>2</v>
      </c>
      <c r="FXZ1177" s="236" t="s">
        <v>238</v>
      </c>
      <c r="FYA1177" s="237">
        <v>0</v>
      </c>
      <c r="FYB1177" s="238"/>
      <c r="FYC1177" s="239" t="e">
        <f>FYC1178</f>
        <v>#REF!</v>
      </c>
      <c r="FYD1177" s="233" t="s">
        <v>237</v>
      </c>
      <c r="FYE1177" s="234" t="s">
        <v>26</v>
      </c>
      <c r="FYF1177" s="235">
        <v>7</v>
      </c>
      <c r="FYG1177" s="235">
        <v>2</v>
      </c>
      <c r="FYH1177" s="236" t="s">
        <v>238</v>
      </c>
      <c r="FYI1177" s="237">
        <v>0</v>
      </c>
      <c r="FYJ1177" s="238"/>
      <c r="FYK1177" s="239" t="e">
        <f>FYK1178</f>
        <v>#REF!</v>
      </c>
      <c r="FYL1177" s="233" t="s">
        <v>237</v>
      </c>
      <c r="FYM1177" s="234" t="s">
        <v>26</v>
      </c>
      <c r="FYN1177" s="235">
        <v>7</v>
      </c>
      <c r="FYO1177" s="235">
        <v>2</v>
      </c>
      <c r="FYP1177" s="236" t="s">
        <v>238</v>
      </c>
      <c r="FYQ1177" s="237">
        <v>0</v>
      </c>
      <c r="FYR1177" s="238"/>
      <c r="FYS1177" s="239" t="e">
        <f>FYS1178</f>
        <v>#REF!</v>
      </c>
      <c r="FYT1177" s="233" t="s">
        <v>237</v>
      </c>
      <c r="FYU1177" s="234" t="s">
        <v>26</v>
      </c>
      <c r="FYV1177" s="235">
        <v>7</v>
      </c>
      <c r="FYW1177" s="235">
        <v>2</v>
      </c>
      <c r="FYX1177" s="236" t="s">
        <v>238</v>
      </c>
      <c r="FYY1177" s="237">
        <v>0</v>
      </c>
      <c r="FYZ1177" s="238"/>
      <c r="FZA1177" s="239" t="e">
        <f>FZA1178</f>
        <v>#REF!</v>
      </c>
      <c r="FZB1177" s="233" t="s">
        <v>237</v>
      </c>
      <c r="FZC1177" s="234" t="s">
        <v>26</v>
      </c>
      <c r="FZD1177" s="235">
        <v>7</v>
      </c>
      <c r="FZE1177" s="235">
        <v>2</v>
      </c>
      <c r="FZF1177" s="236" t="s">
        <v>238</v>
      </c>
      <c r="FZG1177" s="237">
        <v>0</v>
      </c>
      <c r="FZH1177" s="238"/>
      <c r="FZI1177" s="239" t="e">
        <f>FZI1178</f>
        <v>#REF!</v>
      </c>
      <c r="FZJ1177" s="233" t="s">
        <v>237</v>
      </c>
      <c r="FZK1177" s="234" t="s">
        <v>26</v>
      </c>
      <c r="FZL1177" s="235">
        <v>7</v>
      </c>
      <c r="FZM1177" s="235">
        <v>2</v>
      </c>
      <c r="FZN1177" s="236" t="s">
        <v>238</v>
      </c>
      <c r="FZO1177" s="237">
        <v>0</v>
      </c>
      <c r="FZP1177" s="238"/>
      <c r="FZQ1177" s="239" t="e">
        <f>FZQ1178</f>
        <v>#REF!</v>
      </c>
      <c r="FZR1177" s="233" t="s">
        <v>237</v>
      </c>
      <c r="FZS1177" s="234" t="s">
        <v>26</v>
      </c>
      <c r="FZT1177" s="235">
        <v>7</v>
      </c>
      <c r="FZU1177" s="235">
        <v>2</v>
      </c>
      <c r="FZV1177" s="236" t="s">
        <v>238</v>
      </c>
      <c r="FZW1177" s="237">
        <v>0</v>
      </c>
      <c r="FZX1177" s="238"/>
      <c r="FZY1177" s="239" t="e">
        <f>FZY1178</f>
        <v>#REF!</v>
      </c>
      <c r="FZZ1177" s="233" t="s">
        <v>237</v>
      </c>
      <c r="GAA1177" s="234" t="s">
        <v>26</v>
      </c>
      <c r="GAB1177" s="235">
        <v>7</v>
      </c>
      <c r="GAC1177" s="235">
        <v>2</v>
      </c>
      <c r="GAD1177" s="236" t="s">
        <v>238</v>
      </c>
      <c r="GAE1177" s="237">
        <v>0</v>
      </c>
      <c r="GAF1177" s="238"/>
      <c r="GAG1177" s="239" t="e">
        <f>GAG1178</f>
        <v>#REF!</v>
      </c>
      <c r="GAH1177" s="233" t="s">
        <v>237</v>
      </c>
      <c r="GAI1177" s="234" t="s">
        <v>26</v>
      </c>
      <c r="GAJ1177" s="235">
        <v>7</v>
      </c>
      <c r="GAK1177" s="235">
        <v>2</v>
      </c>
      <c r="GAL1177" s="236" t="s">
        <v>238</v>
      </c>
      <c r="GAM1177" s="237">
        <v>0</v>
      </c>
      <c r="GAN1177" s="238"/>
      <c r="GAO1177" s="239" t="e">
        <f>GAO1178</f>
        <v>#REF!</v>
      </c>
      <c r="GAP1177" s="233" t="s">
        <v>237</v>
      </c>
      <c r="GAQ1177" s="234" t="s">
        <v>26</v>
      </c>
      <c r="GAR1177" s="235">
        <v>7</v>
      </c>
      <c r="GAS1177" s="235">
        <v>2</v>
      </c>
      <c r="GAT1177" s="236" t="s">
        <v>238</v>
      </c>
      <c r="GAU1177" s="237">
        <v>0</v>
      </c>
      <c r="GAV1177" s="238"/>
      <c r="GAW1177" s="239" t="e">
        <f>GAW1178</f>
        <v>#REF!</v>
      </c>
      <c r="GAX1177" s="233" t="s">
        <v>237</v>
      </c>
      <c r="GAY1177" s="234" t="s">
        <v>26</v>
      </c>
      <c r="GAZ1177" s="235">
        <v>7</v>
      </c>
      <c r="GBA1177" s="235">
        <v>2</v>
      </c>
      <c r="GBB1177" s="236" t="s">
        <v>238</v>
      </c>
      <c r="GBC1177" s="237">
        <v>0</v>
      </c>
      <c r="GBD1177" s="238"/>
      <c r="GBE1177" s="239" t="e">
        <f>GBE1178</f>
        <v>#REF!</v>
      </c>
      <c r="GBF1177" s="233" t="s">
        <v>237</v>
      </c>
      <c r="GBG1177" s="234" t="s">
        <v>26</v>
      </c>
      <c r="GBH1177" s="235">
        <v>7</v>
      </c>
      <c r="GBI1177" s="235">
        <v>2</v>
      </c>
      <c r="GBJ1177" s="236" t="s">
        <v>238</v>
      </c>
      <c r="GBK1177" s="237">
        <v>0</v>
      </c>
      <c r="GBL1177" s="238"/>
      <c r="GBM1177" s="239" t="e">
        <f>GBM1178</f>
        <v>#REF!</v>
      </c>
      <c r="GBN1177" s="233" t="s">
        <v>237</v>
      </c>
      <c r="GBO1177" s="234" t="s">
        <v>26</v>
      </c>
      <c r="GBP1177" s="235">
        <v>7</v>
      </c>
      <c r="GBQ1177" s="235">
        <v>2</v>
      </c>
      <c r="GBR1177" s="236" t="s">
        <v>238</v>
      </c>
      <c r="GBS1177" s="237">
        <v>0</v>
      </c>
      <c r="GBT1177" s="238"/>
      <c r="GBU1177" s="239" t="e">
        <f>GBU1178</f>
        <v>#REF!</v>
      </c>
      <c r="GBV1177" s="233" t="s">
        <v>237</v>
      </c>
      <c r="GBW1177" s="234" t="s">
        <v>26</v>
      </c>
      <c r="GBX1177" s="235">
        <v>7</v>
      </c>
      <c r="GBY1177" s="235">
        <v>2</v>
      </c>
      <c r="GBZ1177" s="236" t="s">
        <v>238</v>
      </c>
      <c r="GCA1177" s="237">
        <v>0</v>
      </c>
      <c r="GCB1177" s="238"/>
      <c r="GCC1177" s="239" t="e">
        <f>GCC1178</f>
        <v>#REF!</v>
      </c>
      <c r="GCD1177" s="233" t="s">
        <v>237</v>
      </c>
      <c r="GCE1177" s="234" t="s">
        <v>26</v>
      </c>
      <c r="GCF1177" s="235">
        <v>7</v>
      </c>
      <c r="GCG1177" s="235">
        <v>2</v>
      </c>
      <c r="GCH1177" s="236" t="s">
        <v>238</v>
      </c>
      <c r="GCI1177" s="237">
        <v>0</v>
      </c>
      <c r="GCJ1177" s="238"/>
      <c r="GCK1177" s="239" t="e">
        <f>GCK1178</f>
        <v>#REF!</v>
      </c>
      <c r="GCL1177" s="233" t="s">
        <v>237</v>
      </c>
      <c r="GCM1177" s="234" t="s">
        <v>26</v>
      </c>
      <c r="GCN1177" s="235">
        <v>7</v>
      </c>
      <c r="GCO1177" s="235">
        <v>2</v>
      </c>
      <c r="GCP1177" s="236" t="s">
        <v>238</v>
      </c>
      <c r="GCQ1177" s="237">
        <v>0</v>
      </c>
      <c r="GCR1177" s="238"/>
      <c r="GCS1177" s="239" t="e">
        <f>GCS1178</f>
        <v>#REF!</v>
      </c>
      <c r="GCT1177" s="233" t="s">
        <v>237</v>
      </c>
      <c r="GCU1177" s="234" t="s">
        <v>26</v>
      </c>
      <c r="GCV1177" s="235">
        <v>7</v>
      </c>
      <c r="GCW1177" s="235">
        <v>2</v>
      </c>
      <c r="GCX1177" s="236" t="s">
        <v>238</v>
      </c>
      <c r="GCY1177" s="237">
        <v>0</v>
      </c>
      <c r="GCZ1177" s="238"/>
      <c r="GDA1177" s="239" t="e">
        <f>GDA1178</f>
        <v>#REF!</v>
      </c>
      <c r="GDB1177" s="233" t="s">
        <v>237</v>
      </c>
      <c r="GDC1177" s="234" t="s">
        <v>26</v>
      </c>
      <c r="GDD1177" s="235">
        <v>7</v>
      </c>
      <c r="GDE1177" s="235">
        <v>2</v>
      </c>
      <c r="GDF1177" s="236" t="s">
        <v>238</v>
      </c>
      <c r="GDG1177" s="237">
        <v>0</v>
      </c>
      <c r="GDH1177" s="238"/>
      <c r="GDI1177" s="239" t="e">
        <f>GDI1178</f>
        <v>#REF!</v>
      </c>
      <c r="GDJ1177" s="233" t="s">
        <v>237</v>
      </c>
      <c r="GDK1177" s="234" t="s">
        <v>26</v>
      </c>
      <c r="GDL1177" s="235">
        <v>7</v>
      </c>
      <c r="GDM1177" s="235">
        <v>2</v>
      </c>
      <c r="GDN1177" s="236" t="s">
        <v>238</v>
      </c>
      <c r="GDO1177" s="237">
        <v>0</v>
      </c>
      <c r="GDP1177" s="238"/>
      <c r="GDQ1177" s="239" t="e">
        <f>GDQ1178</f>
        <v>#REF!</v>
      </c>
      <c r="GDR1177" s="233" t="s">
        <v>237</v>
      </c>
      <c r="GDS1177" s="234" t="s">
        <v>26</v>
      </c>
      <c r="GDT1177" s="235">
        <v>7</v>
      </c>
      <c r="GDU1177" s="235">
        <v>2</v>
      </c>
      <c r="GDV1177" s="236" t="s">
        <v>238</v>
      </c>
      <c r="GDW1177" s="237">
        <v>0</v>
      </c>
      <c r="GDX1177" s="238"/>
      <c r="GDY1177" s="239" t="e">
        <f>GDY1178</f>
        <v>#REF!</v>
      </c>
      <c r="GDZ1177" s="233" t="s">
        <v>237</v>
      </c>
      <c r="GEA1177" s="234" t="s">
        <v>26</v>
      </c>
      <c r="GEB1177" s="235">
        <v>7</v>
      </c>
      <c r="GEC1177" s="235">
        <v>2</v>
      </c>
      <c r="GED1177" s="236" t="s">
        <v>238</v>
      </c>
      <c r="GEE1177" s="237">
        <v>0</v>
      </c>
      <c r="GEF1177" s="238"/>
      <c r="GEG1177" s="239" t="e">
        <f>GEG1178</f>
        <v>#REF!</v>
      </c>
      <c r="GEH1177" s="233" t="s">
        <v>237</v>
      </c>
      <c r="GEI1177" s="234" t="s">
        <v>26</v>
      </c>
      <c r="GEJ1177" s="235">
        <v>7</v>
      </c>
      <c r="GEK1177" s="235">
        <v>2</v>
      </c>
      <c r="GEL1177" s="236" t="s">
        <v>238</v>
      </c>
      <c r="GEM1177" s="237">
        <v>0</v>
      </c>
      <c r="GEN1177" s="238"/>
      <c r="GEO1177" s="239" t="e">
        <f>GEO1178</f>
        <v>#REF!</v>
      </c>
      <c r="GEP1177" s="233" t="s">
        <v>237</v>
      </c>
      <c r="GEQ1177" s="234" t="s">
        <v>26</v>
      </c>
      <c r="GER1177" s="235">
        <v>7</v>
      </c>
      <c r="GES1177" s="235">
        <v>2</v>
      </c>
      <c r="GET1177" s="236" t="s">
        <v>238</v>
      </c>
      <c r="GEU1177" s="237">
        <v>0</v>
      </c>
      <c r="GEV1177" s="238"/>
      <c r="GEW1177" s="239" t="e">
        <f>GEW1178</f>
        <v>#REF!</v>
      </c>
      <c r="GEX1177" s="233" t="s">
        <v>237</v>
      </c>
      <c r="GEY1177" s="234" t="s">
        <v>26</v>
      </c>
      <c r="GEZ1177" s="235">
        <v>7</v>
      </c>
      <c r="GFA1177" s="235">
        <v>2</v>
      </c>
      <c r="GFB1177" s="236" t="s">
        <v>238</v>
      </c>
      <c r="GFC1177" s="237">
        <v>0</v>
      </c>
      <c r="GFD1177" s="238"/>
      <c r="GFE1177" s="239" t="e">
        <f>GFE1178</f>
        <v>#REF!</v>
      </c>
      <c r="GFF1177" s="233" t="s">
        <v>237</v>
      </c>
      <c r="GFG1177" s="234" t="s">
        <v>26</v>
      </c>
      <c r="GFH1177" s="235">
        <v>7</v>
      </c>
      <c r="GFI1177" s="235">
        <v>2</v>
      </c>
      <c r="GFJ1177" s="236" t="s">
        <v>238</v>
      </c>
      <c r="GFK1177" s="237">
        <v>0</v>
      </c>
      <c r="GFL1177" s="238"/>
      <c r="GFM1177" s="239" t="e">
        <f>GFM1178</f>
        <v>#REF!</v>
      </c>
      <c r="GFN1177" s="233" t="s">
        <v>237</v>
      </c>
      <c r="GFO1177" s="234" t="s">
        <v>26</v>
      </c>
      <c r="GFP1177" s="235">
        <v>7</v>
      </c>
      <c r="GFQ1177" s="235">
        <v>2</v>
      </c>
      <c r="GFR1177" s="236" t="s">
        <v>238</v>
      </c>
      <c r="GFS1177" s="237">
        <v>0</v>
      </c>
      <c r="GFT1177" s="238"/>
      <c r="GFU1177" s="239" t="e">
        <f>GFU1178</f>
        <v>#REF!</v>
      </c>
      <c r="GFV1177" s="233" t="s">
        <v>237</v>
      </c>
      <c r="GFW1177" s="234" t="s">
        <v>26</v>
      </c>
      <c r="GFX1177" s="235">
        <v>7</v>
      </c>
      <c r="GFY1177" s="235">
        <v>2</v>
      </c>
      <c r="GFZ1177" s="236" t="s">
        <v>238</v>
      </c>
      <c r="GGA1177" s="237">
        <v>0</v>
      </c>
      <c r="GGB1177" s="238"/>
      <c r="GGC1177" s="239" t="e">
        <f>GGC1178</f>
        <v>#REF!</v>
      </c>
      <c r="GGD1177" s="233" t="s">
        <v>237</v>
      </c>
      <c r="GGE1177" s="234" t="s">
        <v>26</v>
      </c>
      <c r="GGF1177" s="235">
        <v>7</v>
      </c>
      <c r="GGG1177" s="235">
        <v>2</v>
      </c>
      <c r="GGH1177" s="236" t="s">
        <v>238</v>
      </c>
      <c r="GGI1177" s="237">
        <v>0</v>
      </c>
      <c r="GGJ1177" s="238"/>
      <c r="GGK1177" s="239" t="e">
        <f>GGK1178</f>
        <v>#REF!</v>
      </c>
      <c r="GGL1177" s="233" t="s">
        <v>237</v>
      </c>
      <c r="GGM1177" s="234" t="s">
        <v>26</v>
      </c>
      <c r="GGN1177" s="235">
        <v>7</v>
      </c>
      <c r="GGO1177" s="235">
        <v>2</v>
      </c>
      <c r="GGP1177" s="236" t="s">
        <v>238</v>
      </c>
      <c r="GGQ1177" s="237">
        <v>0</v>
      </c>
      <c r="GGR1177" s="238"/>
      <c r="GGS1177" s="239" t="e">
        <f>GGS1178</f>
        <v>#REF!</v>
      </c>
      <c r="GGT1177" s="233" t="s">
        <v>237</v>
      </c>
      <c r="GGU1177" s="234" t="s">
        <v>26</v>
      </c>
      <c r="GGV1177" s="235">
        <v>7</v>
      </c>
      <c r="GGW1177" s="235">
        <v>2</v>
      </c>
      <c r="GGX1177" s="236" t="s">
        <v>238</v>
      </c>
      <c r="GGY1177" s="237">
        <v>0</v>
      </c>
      <c r="GGZ1177" s="238"/>
      <c r="GHA1177" s="239" t="e">
        <f>GHA1178</f>
        <v>#REF!</v>
      </c>
      <c r="GHB1177" s="233" t="s">
        <v>237</v>
      </c>
      <c r="GHC1177" s="234" t="s">
        <v>26</v>
      </c>
      <c r="GHD1177" s="235">
        <v>7</v>
      </c>
      <c r="GHE1177" s="235">
        <v>2</v>
      </c>
      <c r="GHF1177" s="236" t="s">
        <v>238</v>
      </c>
      <c r="GHG1177" s="237">
        <v>0</v>
      </c>
      <c r="GHH1177" s="238"/>
      <c r="GHI1177" s="239" t="e">
        <f>GHI1178</f>
        <v>#REF!</v>
      </c>
      <c r="GHJ1177" s="233" t="s">
        <v>237</v>
      </c>
      <c r="GHK1177" s="234" t="s">
        <v>26</v>
      </c>
      <c r="GHL1177" s="235">
        <v>7</v>
      </c>
      <c r="GHM1177" s="235">
        <v>2</v>
      </c>
      <c r="GHN1177" s="236" t="s">
        <v>238</v>
      </c>
      <c r="GHO1177" s="237">
        <v>0</v>
      </c>
      <c r="GHP1177" s="238"/>
      <c r="GHQ1177" s="239" t="e">
        <f>GHQ1178</f>
        <v>#REF!</v>
      </c>
      <c r="GHR1177" s="233" t="s">
        <v>237</v>
      </c>
      <c r="GHS1177" s="234" t="s">
        <v>26</v>
      </c>
      <c r="GHT1177" s="235">
        <v>7</v>
      </c>
      <c r="GHU1177" s="235">
        <v>2</v>
      </c>
      <c r="GHV1177" s="236" t="s">
        <v>238</v>
      </c>
      <c r="GHW1177" s="237">
        <v>0</v>
      </c>
      <c r="GHX1177" s="238"/>
      <c r="GHY1177" s="239" t="e">
        <f>GHY1178</f>
        <v>#REF!</v>
      </c>
      <c r="GHZ1177" s="233" t="s">
        <v>237</v>
      </c>
      <c r="GIA1177" s="234" t="s">
        <v>26</v>
      </c>
      <c r="GIB1177" s="235">
        <v>7</v>
      </c>
      <c r="GIC1177" s="235">
        <v>2</v>
      </c>
      <c r="GID1177" s="236" t="s">
        <v>238</v>
      </c>
      <c r="GIE1177" s="237">
        <v>0</v>
      </c>
      <c r="GIF1177" s="238"/>
      <c r="GIG1177" s="239" t="e">
        <f>GIG1178</f>
        <v>#REF!</v>
      </c>
      <c r="GIH1177" s="233" t="s">
        <v>237</v>
      </c>
      <c r="GII1177" s="234" t="s">
        <v>26</v>
      </c>
      <c r="GIJ1177" s="235">
        <v>7</v>
      </c>
      <c r="GIK1177" s="235">
        <v>2</v>
      </c>
      <c r="GIL1177" s="236" t="s">
        <v>238</v>
      </c>
      <c r="GIM1177" s="237">
        <v>0</v>
      </c>
      <c r="GIN1177" s="238"/>
      <c r="GIO1177" s="239" t="e">
        <f>GIO1178</f>
        <v>#REF!</v>
      </c>
      <c r="GIP1177" s="233" t="s">
        <v>237</v>
      </c>
      <c r="GIQ1177" s="234" t="s">
        <v>26</v>
      </c>
      <c r="GIR1177" s="235">
        <v>7</v>
      </c>
      <c r="GIS1177" s="235">
        <v>2</v>
      </c>
      <c r="GIT1177" s="236" t="s">
        <v>238</v>
      </c>
      <c r="GIU1177" s="237">
        <v>0</v>
      </c>
      <c r="GIV1177" s="238"/>
      <c r="GIW1177" s="239" t="e">
        <f>GIW1178</f>
        <v>#REF!</v>
      </c>
      <c r="GIX1177" s="233" t="s">
        <v>237</v>
      </c>
      <c r="GIY1177" s="234" t="s">
        <v>26</v>
      </c>
      <c r="GIZ1177" s="235">
        <v>7</v>
      </c>
      <c r="GJA1177" s="235">
        <v>2</v>
      </c>
      <c r="GJB1177" s="236" t="s">
        <v>238</v>
      </c>
      <c r="GJC1177" s="237">
        <v>0</v>
      </c>
      <c r="GJD1177" s="238"/>
      <c r="GJE1177" s="239" t="e">
        <f>GJE1178</f>
        <v>#REF!</v>
      </c>
      <c r="GJF1177" s="233" t="s">
        <v>237</v>
      </c>
      <c r="GJG1177" s="234" t="s">
        <v>26</v>
      </c>
      <c r="GJH1177" s="235">
        <v>7</v>
      </c>
      <c r="GJI1177" s="235">
        <v>2</v>
      </c>
      <c r="GJJ1177" s="236" t="s">
        <v>238</v>
      </c>
      <c r="GJK1177" s="237">
        <v>0</v>
      </c>
      <c r="GJL1177" s="238"/>
      <c r="GJM1177" s="239" t="e">
        <f>GJM1178</f>
        <v>#REF!</v>
      </c>
      <c r="GJN1177" s="233" t="s">
        <v>237</v>
      </c>
      <c r="GJO1177" s="234" t="s">
        <v>26</v>
      </c>
      <c r="GJP1177" s="235">
        <v>7</v>
      </c>
      <c r="GJQ1177" s="235">
        <v>2</v>
      </c>
      <c r="GJR1177" s="236" t="s">
        <v>238</v>
      </c>
      <c r="GJS1177" s="237">
        <v>0</v>
      </c>
      <c r="GJT1177" s="238"/>
      <c r="GJU1177" s="239" t="e">
        <f>GJU1178</f>
        <v>#REF!</v>
      </c>
      <c r="GJV1177" s="233" t="s">
        <v>237</v>
      </c>
      <c r="GJW1177" s="234" t="s">
        <v>26</v>
      </c>
      <c r="GJX1177" s="235">
        <v>7</v>
      </c>
      <c r="GJY1177" s="235">
        <v>2</v>
      </c>
      <c r="GJZ1177" s="236" t="s">
        <v>238</v>
      </c>
      <c r="GKA1177" s="237">
        <v>0</v>
      </c>
      <c r="GKB1177" s="238"/>
      <c r="GKC1177" s="239" t="e">
        <f>GKC1178</f>
        <v>#REF!</v>
      </c>
      <c r="GKD1177" s="233" t="s">
        <v>237</v>
      </c>
      <c r="GKE1177" s="234" t="s">
        <v>26</v>
      </c>
      <c r="GKF1177" s="235">
        <v>7</v>
      </c>
      <c r="GKG1177" s="235">
        <v>2</v>
      </c>
      <c r="GKH1177" s="236" t="s">
        <v>238</v>
      </c>
      <c r="GKI1177" s="237">
        <v>0</v>
      </c>
      <c r="GKJ1177" s="238"/>
      <c r="GKK1177" s="239" t="e">
        <f>GKK1178</f>
        <v>#REF!</v>
      </c>
      <c r="GKL1177" s="233" t="s">
        <v>237</v>
      </c>
      <c r="GKM1177" s="234" t="s">
        <v>26</v>
      </c>
      <c r="GKN1177" s="235">
        <v>7</v>
      </c>
      <c r="GKO1177" s="235">
        <v>2</v>
      </c>
      <c r="GKP1177" s="236" t="s">
        <v>238</v>
      </c>
      <c r="GKQ1177" s="237">
        <v>0</v>
      </c>
      <c r="GKR1177" s="238"/>
      <c r="GKS1177" s="239" t="e">
        <f>GKS1178</f>
        <v>#REF!</v>
      </c>
      <c r="GKT1177" s="233" t="s">
        <v>237</v>
      </c>
      <c r="GKU1177" s="234" t="s">
        <v>26</v>
      </c>
      <c r="GKV1177" s="235">
        <v>7</v>
      </c>
      <c r="GKW1177" s="235">
        <v>2</v>
      </c>
      <c r="GKX1177" s="236" t="s">
        <v>238</v>
      </c>
      <c r="GKY1177" s="237">
        <v>0</v>
      </c>
      <c r="GKZ1177" s="238"/>
      <c r="GLA1177" s="239" t="e">
        <f>GLA1178</f>
        <v>#REF!</v>
      </c>
      <c r="GLB1177" s="233" t="s">
        <v>237</v>
      </c>
      <c r="GLC1177" s="234" t="s">
        <v>26</v>
      </c>
      <c r="GLD1177" s="235">
        <v>7</v>
      </c>
      <c r="GLE1177" s="235">
        <v>2</v>
      </c>
      <c r="GLF1177" s="236" t="s">
        <v>238</v>
      </c>
      <c r="GLG1177" s="237">
        <v>0</v>
      </c>
      <c r="GLH1177" s="238"/>
      <c r="GLI1177" s="239" t="e">
        <f>GLI1178</f>
        <v>#REF!</v>
      </c>
      <c r="GLJ1177" s="233" t="s">
        <v>237</v>
      </c>
      <c r="GLK1177" s="234" t="s">
        <v>26</v>
      </c>
      <c r="GLL1177" s="235">
        <v>7</v>
      </c>
      <c r="GLM1177" s="235">
        <v>2</v>
      </c>
      <c r="GLN1177" s="236" t="s">
        <v>238</v>
      </c>
      <c r="GLO1177" s="237">
        <v>0</v>
      </c>
      <c r="GLP1177" s="238"/>
      <c r="GLQ1177" s="239" t="e">
        <f>GLQ1178</f>
        <v>#REF!</v>
      </c>
      <c r="GLR1177" s="233" t="s">
        <v>237</v>
      </c>
      <c r="GLS1177" s="234" t="s">
        <v>26</v>
      </c>
      <c r="GLT1177" s="235">
        <v>7</v>
      </c>
      <c r="GLU1177" s="235">
        <v>2</v>
      </c>
      <c r="GLV1177" s="236" t="s">
        <v>238</v>
      </c>
      <c r="GLW1177" s="237">
        <v>0</v>
      </c>
      <c r="GLX1177" s="238"/>
      <c r="GLY1177" s="239" t="e">
        <f>GLY1178</f>
        <v>#REF!</v>
      </c>
      <c r="GLZ1177" s="233" t="s">
        <v>237</v>
      </c>
      <c r="GMA1177" s="234" t="s">
        <v>26</v>
      </c>
      <c r="GMB1177" s="235">
        <v>7</v>
      </c>
      <c r="GMC1177" s="235">
        <v>2</v>
      </c>
      <c r="GMD1177" s="236" t="s">
        <v>238</v>
      </c>
      <c r="GME1177" s="237">
        <v>0</v>
      </c>
      <c r="GMF1177" s="238"/>
      <c r="GMG1177" s="239" t="e">
        <f>GMG1178</f>
        <v>#REF!</v>
      </c>
      <c r="GMH1177" s="233" t="s">
        <v>237</v>
      </c>
      <c r="GMI1177" s="234" t="s">
        <v>26</v>
      </c>
      <c r="GMJ1177" s="235">
        <v>7</v>
      </c>
      <c r="GMK1177" s="235">
        <v>2</v>
      </c>
      <c r="GML1177" s="236" t="s">
        <v>238</v>
      </c>
      <c r="GMM1177" s="237">
        <v>0</v>
      </c>
      <c r="GMN1177" s="238"/>
      <c r="GMO1177" s="239" t="e">
        <f>GMO1178</f>
        <v>#REF!</v>
      </c>
      <c r="GMP1177" s="233" t="s">
        <v>237</v>
      </c>
      <c r="GMQ1177" s="234" t="s">
        <v>26</v>
      </c>
      <c r="GMR1177" s="235">
        <v>7</v>
      </c>
      <c r="GMS1177" s="235">
        <v>2</v>
      </c>
      <c r="GMT1177" s="236" t="s">
        <v>238</v>
      </c>
      <c r="GMU1177" s="237">
        <v>0</v>
      </c>
      <c r="GMV1177" s="238"/>
      <c r="GMW1177" s="239" t="e">
        <f>GMW1178</f>
        <v>#REF!</v>
      </c>
      <c r="GMX1177" s="233" t="s">
        <v>237</v>
      </c>
      <c r="GMY1177" s="234" t="s">
        <v>26</v>
      </c>
      <c r="GMZ1177" s="235">
        <v>7</v>
      </c>
      <c r="GNA1177" s="235">
        <v>2</v>
      </c>
      <c r="GNB1177" s="236" t="s">
        <v>238</v>
      </c>
      <c r="GNC1177" s="237">
        <v>0</v>
      </c>
      <c r="GND1177" s="238"/>
      <c r="GNE1177" s="239" t="e">
        <f>GNE1178</f>
        <v>#REF!</v>
      </c>
      <c r="GNF1177" s="233" t="s">
        <v>237</v>
      </c>
      <c r="GNG1177" s="234" t="s">
        <v>26</v>
      </c>
      <c r="GNH1177" s="235">
        <v>7</v>
      </c>
      <c r="GNI1177" s="235">
        <v>2</v>
      </c>
      <c r="GNJ1177" s="236" t="s">
        <v>238</v>
      </c>
      <c r="GNK1177" s="237">
        <v>0</v>
      </c>
      <c r="GNL1177" s="238"/>
      <c r="GNM1177" s="239" t="e">
        <f>GNM1178</f>
        <v>#REF!</v>
      </c>
      <c r="GNN1177" s="233" t="s">
        <v>237</v>
      </c>
      <c r="GNO1177" s="234" t="s">
        <v>26</v>
      </c>
      <c r="GNP1177" s="235">
        <v>7</v>
      </c>
      <c r="GNQ1177" s="235">
        <v>2</v>
      </c>
      <c r="GNR1177" s="236" t="s">
        <v>238</v>
      </c>
      <c r="GNS1177" s="237">
        <v>0</v>
      </c>
      <c r="GNT1177" s="238"/>
      <c r="GNU1177" s="239" t="e">
        <f>GNU1178</f>
        <v>#REF!</v>
      </c>
      <c r="GNV1177" s="233" t="s">
        <v>237</v>
      </c>
      <c r="GNW1177" s="234" t="s">
        <v>26</v>
      </c>
      <c r="GNX1177" s="235">
        <v>7</v>
      </c>
      <c r="GNY1177" s="235">
        <v>2</v>
      </c>
      <c r="GNZ1177" s="236" t="s">
        <v>238</v>
      </c>
      <c r="GOA1177" s="237">
        <v>0</v>
      </c>
      <c r="GOB1177" s="238"/>
      <c r="GOC1177" s="239" t="e">
        <f>GOC1178</f>
        <v>#REF!</v>
      </c>
      <c r="GOD1177" s="233" t="s">
        <v>237</v>
      </c>
      <c r="GOE1177" s="234" t="s">
        <v>26</v>
      </c>
      <c r="GOF1177" s="235">
        <v>7</v>
      </c>
      <c r="GOG1177" s="235">
        <v>2</v>
      </c>
      <c r="GOH1177" s="236" t="s">
        <v>238</v>
      </c>
      <c r="GOI1177" s="237">
        <v>0</v>
      </c>
      <c r="GOJ1177" s="238"/>
      <c r="GOK1177" s="239" t="e">
        <f>GOK1178</f>
        <v>#REF!</v>
      </c>
      <c r="GOL1177" s="233" t="s">
        <v>237</v>
      </c>
      <c r="GOM1177" s="234" t="s">
        <v>26</v>
      </c>
      <c r="GON1177" s="235">
        <v>7</v>
      </c>
      <c r="GOO1177" s="235">
        <v>2</v>
      </c>
      <c r="GOP1177" s="236" t="s">
        <v>238</v>
      </c>
      <c r="GOQ1177" s="237">
        <v>0</v>
      </c>
      <c r="GOR1177" s="238"/>
      <c r="GOS1177" s="239" t="e">
        <f>GOS1178</f>
        <v>#REF!</v>
      </c>
      <c r="GOT1177" s="233" t="s">
        <v>237</v>
      </c>
      <c r="GOU1177" s="234" t="s">
        <v>26</v>
      </c>
      <c r="GOV1177" s="235">
        <v>7</v>
      </c>
      <c r="GOW1177" s="235">
        <v>2</v>
      </c>
      <c r="GOX1177" s="236" t="s">
        <v>238</v>
      </c>
      <c r="GOY1177" s="237">
        <v>0</v>
      </c>
      <c r="GOZ1177" s="238"/>
      <c r="GPA1177" s="239" t="e">
        <f>GPA1178</f>
        <v>#REF!</v>
      </c>
      <c r="GPB1177" s="233" t="s">
        <v>237</v>
      </c>
      <c r="GPC1177" s="234" t="s">
        <v>26</v>
      </c>
      <c r="GPD1177" s="235">
        <v>7</v>
      </c>
      <c r="GPE1177" s="235">
        <v>2</v>
      </c>
      <c r="GPF1177" s="236" t="s">
        <v>238</v>
      </c>
      <c r="GPG1177" s="237">
        <v>0</v>
      </c>
      <c r="GPH1177" s="238"/>
      <c r="GPI1177" s="239" t="e">
        <f>GPI1178</f>
        <v>#REF!</v>
      </c>
      <c r="GPJ1177" s="233" t="s">
        <v>237</v>
      </c>
      <c r="GPK1177" s="234" t="s">
        <v>26</v>
      </c>
      <c r="GPL1177" s="235">
        <v>7</v>
      </c>
      <c r="GPM1177" s="235">
        <v>2</v>
      </c>
      <c r="GPN1177" s="236" t="s">
        <v>238</v>
      </c>
      <c r="GPO1177" s="237">
        <v>0</v>
      </c>
      <c r="GPP1177" s="238"/>
      <c r="GPQ1177" s="239" t="e">
        <f>GPQ1178</f>
        <v>#REF!</v>
      </c>
      <c r="GPR1177" s="233" t="s">
        <v>237</v>
      </c>
      <c r="GPS1177" s="234" t="s">
        <v>26</v>
      </c>
      <c r="GPT1177" s="235">
        <v>7</v>
      </c>
      <c r="GPU1177" s="235">
        <v>2</v>
      </c>
      <c r="GPV1177" s="236" t="s">
        <v>238</v>
      </c>
      <c r="GPW1177" s="237">
        <v>0</v>
      </c>
      <c r="GPX1177" s="238"/>
      <c r="GPY1177" s="239" t="e">
        <f>GPY1178</f>
        <v>#REF!</v>
      </c>
      <c r="GPZ1177" s="233" t="s">
        <v>237</v>
      </c>
      <c r="GQA1177" s="234" t="s">
        <v>26</v>
      </c>
      <c r="GQB1177" s="235">
        <v>7</v>
      </c>
      <c r="GQC1177" s="235">
        <v>2</v>
      </c>
      <c r="GQD1177" s="236" t="s">
        <v>238</v>
      </c>
      <c r="GQE1177" s="237">
        <v>0</v>
      </c>
      <c r="GQF1177" s="238"/>
      <c r="GQG1177" s="239" t="e">
        <f>GQG1178</f>
        <v>#REF!</v>
      </c>
      <c r="GQH1177" s="233" t="s">
        <v>237</v>
      </c>
      <c r="GQI1177" s="234" t="s">
        <v>26</v>
      </c>
      <c r="GQJ1177" s="235">
        <v>7</v>
      </c>
      <c r="GQK1177" s="235">
        <v>2</v>
      </c>
      <c r="GQL1177" s="236" t="s">
        <v>238</v>
      </c>
      <c r="GQM1177" s="237">
        <v>0</v>
      </c>
      <c r="GQN1177" s="238"/>
      <c r="GQO1177" s="239" t="e">
        <f>GQO1178</f>
        <v>#REF!</v>
      </c>
      <c r="GQP1177" s="233" t="s">
        <v>237</v>
      </c>
      <c r="GQQ1177" s="234" t="s">
        <v>26</v>
      </c>
      <c r="GQR1177" s="235">
        <v>7</v>
      </c>
      <c r="GQS1177" s="235">
        <v>2</v>
      </c>
      <c r="GQT1177" s="236" t="s">
        <v>238</v>
      </c>
      <c r="GQU1177" s="237">
        <v>0</v>
      </c>
      <c r="GQV1177" s="238"/>
      <c r="GQW1177" s="239" t="e">
        <f>GQW1178</f>
        <v>#REF!</v>
      </c>
      <c r="GQX1177" s="233" t="s">
        <v>237</v>
      </c>
      <c r="GQY1177" s="234" t="s">
        <v>26</v>
      </c>
      <c r="GQZ1177" s="235">
        <v>7</v>
      </c>
      <c r="GRA1177" s="235">
        <v>2</v>
      </c>
      <c r="GRB1177" s="236" t="s">
        <v>238</v>
      </c>
      <c r="GRC1177" s="237">
        <v>0</v>
      </c>
      <c r="GRD1177" s="238"/>
      <c r="GRE1177" s="239" t="e">
        <f>GRE1178</f>
        <v>#REF!</v>
      </c>
      <c r="GRF1177" s="233" t="s">
        <v>237</v>
      </c>
      <c r="GRG1177" s="234" t="s">
        <v>26</v>
      </c>
      <c r="GRH1177" s="235">
        <v>7</v>
      </c>
      <c r="GRI1177" s="235">
        <v>2</v>
      </c>
      <c r="GRJ1177" s="236" t="s">
        <v>238</v>
      </c>
      <c r="GRK1177" s="237">
        <v>0</v>
      </c>
      <c r="GRL1177" s="238"/>
      <c r="GRM1177" s="239" t="e">
        <f>GRM1178</f>
        <v>#REF!</v>
      </c>
      <c r="GRN1177" s="233" t="s">
        <v>237</v>
      </c>
      <c r="GRO1177" s="234" t="s">
        <v>26</v>
      </c>
      <c r="GRP1177" s="235">
        <v>7</v>
      </c>
      <c r="GRQ1177" s="235">
        <v>2</v>
      </c>
      <c r="GRR1177" s="236" t="s">
        <v>238</v>
      </c>
      <c r="GRS1177" s="237">
        <v>0</v>
      </c>
      <c r="GRT1177" s="238"/>
      <c r="GRU1177" s="239" t="e">
        <f>GRU1178</f>
        <v>#REF!</v>
      </c>
      <c r="GRV1177" s="233" t="s">
        <v>237</v>
      </c>
      <c r="GRW1177" s="234" t="s">
        <v>26</v>
      </c>
      <c r="GRX1177" s="235">
        <v>7</v>
      </c>
      <c r="GRY1177" s="235">
        <v>2</v>
      </c>
      <c r="GRZ1177" s="236" t="s">
        <v>238</v>
      </c>
      <c r="GSA1177" s="237">
        <v>0</v>
      </c>
      <c r="GSB1177" s="238"/>
      <c r="GSC1177" s="239" t="e">
        <f>GSC1178</f>
        <v>#REF!</v>
      </c>
      <c r="GSD1177" s="233" t="s">
        <v>237</v>
      </c>
      <c r="GSE1177" s="234" t="s">
        <v>26</v>
      </c>
      <c r="GSF1177" s="235">
        <v>7</v>
      </c>
      <c r="GSG1177" s="235">
        <v>2</v>
      </c>
      <c r="GSH1177" s="236" t="s">
        <v>238</v>
      </c>
      <c r="GSI1177" s="237">
        <v>0</v>
      </c>
      <c r="GSJ1177" s="238"/>
      <c r="GSK1177" s="239" t="e">
        <f>GSK1178</f>
        <v>#REF!</v>
      </c>
      <c r="GSL1177" s="233" t="s">
        <v>237</v>
      </c>
      <c r="GSM1177" s="234" t="s">
        <v>26</v>
      </c>
      <c r="GSN1177" s="235">
        <v>7</v>
      </c>
      <c r="GSO1177" s="235">
        <v>2</v>
      </c>
      <c r="GSP1177" s="236" t="s">
        <v>238</v>
      </c>
      <c r="GSQ1177" s="237">
        <v>0</v>
      </c>
      <c r="GSR1177" s="238"/>
      <c r="GSS1177" s="239" t="e">
        <f>GSS1178</f>
        <v>#REF!</v>
      </c>
      <c r="GST1177" s="233" t="s">
        <v>237</v>
      </c>
      <c r="GSU1177" s="234" t="s">
        <v>26</v>
      </c>
      <c r="GSV1177" s="235">
        <v>7</v>
      </c>
      <c r="GSW1177" s="235">
        <v>2</v>
      </c>
      <c r="GSX1177" s="236" t="s">
        <v>238</v>
      </c>
      <c r="GSY1177" s="237">
        <v>0</v>
      </c>
      <c r="GSZ1177" s="238"/>
      <c r="GTA1177" s="239" t="e">
        <f>GTA1178</f>
        <v>#REF!</v>
      </c>
      <c r="GTB1177" s="233" t="s">
        <v>237</v>
      </c>
      <c r="GTC1177" s="234" t="s">
        <v>26</v>
      </c>
      <c r="GTD1177" s="235">
        <v>7</v>
      </c>
      <c r="GTE1177" s="235">
        <v>2</v>
      </c>
      <c r="GTF1177" s="236" t="s">
        <v>238</v>
      </c>
      <c r="GTG1177" s="237">
        <v>0</v>
      </c>
      <c r="GTH1177" s="238"/>
      <c r="GTI1177" s="239" t="e">
        <f>GTI1178</f>
        <v>#REF!</v>
      </c>
      <c r="GTJ1177" s="233" t="s">
        <v>237</v>
      </c>
      <c r="GTK1177" s="234" t="s">
        <v>26</v>
      </c>
      <c r="GTL1177" s="235">
        <v>7</v>
      </c>
      <c r="GTM1177" s="235">
        <v>2</v>
      </c>
      <c r="GTN1177" s="236" t="s">
        <v>238</v>
      </c>
      <c r="GTO1177" s="237">
        <v>0</v>
      </c>
      <c r="GTP1177" s="238"/>
      <c r="GTQ1177" s="239" t="e">
        <f>GTQ1178</f>
        <v>#REF!</v>
      </c>
      <c r="GTR1177" s="233" t="s">
        <v>237</v>
      </c>
      <c r="GTS1177" s="234" t="s">
        <v>26</v>
      </c>
      <c r="GTT1177" s="235">
        <v>7</v>
      </c>
      <c r="GTU1177" s="235">
        <v>2</v>
      </c>
      <c r="GTV1177" s="236" t="s">
        <v>238</v>
      </c>
      <c r="GTW1177" s="237">
        <v>0</v>
      </c>
      <c r="GTX1177" s="238"/>
      <c r="GTY1177" s="239" t="e">
        <f>GTY1178</f>
        <v>#REF!</v>
      </c>
      <c r="GTZ1177" s="233" t="s">
        <v>237</v>
      </c>
      <c r="GUA1177" s="234" t="s">
        <v>26</v>
      </c>
      <c r="GUB1177" s="235">
        <v>7</v>
      </c>
      <c r="GUC1177" s="235">
        <v>2</v>
      </c>
      <c r="GUD1177" s="236" t="s">
        <v>238</v>
      </c>
      <c r="GUE1177" s="237">
        <v>0</v>
      </c>
      <c r="GUF1177" s="238"/>
      <c r="GUG1177" s="239" t="e">
        <f>GUG1178</f>
        <v>#REF!</v>
      </c>
      <c r="GUH1177" s="233" t="s">
        <v>237</v>
      </c>
      <c r="GUI1177" s="234" t="s">
        <v>26</v>
      </c>
      <c r="GUJ1177" s="235">
        <v>7</v>
      </c>
      <c r="GUK1177" s="235">
        <v>2</v>
      </c>
      <c r="GUL1177" s="236" t="s">
        <v>238</v>
      </c>
      <c r="GUM1177" s="237">
        <v>0</v>
      </c>
      <c r="GUN1177" s="238"/>
      <c r="GUO1177" s="239" t="e">
        <f>GUO1178</f>
        <v>#REF!</v>
      </c>
      <c r="GUP1177" s="233" t="s">
        <v>237</v>
      </c>
      <c r="GUQ1177" s="234" t="s">
        <v>26</v>
      </c>
      <c r="GUR1177" s="235">
        <v>7</v>
      </c>
      <c r="GUS1177" s="235">
        <v>2</v>
      </c>
      <c r="GUT1177" s="236" t="s">
        <v>238</v>
      </c>
      <c r="GUU1177" s="237">
        <v>0</v>
      </c>
      <c r="GUV1177" s="238"/>
      <c r="GUW1177" s="239" t="e">
        <f>GUW1178</f>
        <v>#REF!</v>
      </c>
      <c r="GUX1177" s="233" t="s">
        <v>237</v>
      </c>
      <c r="GUY1177" s="234" t="s">
        <v>26</v>
      </c>
      <c r="GUZ1177" s="235">
        <v>7</v>
      </c>
      <c r="GVA1177" s="235">
        <v>2</v>
      </c>
      <c r="GVB1177" s="236" t="s">
        <v>238</v>
      </c>
      <c r="GVC1177" s="237">
        <v>0</v>
      </c>
      <c r="GVD1177" s="238"/>
      <c r="GVE1177" s="239" t="e">
        <f>GVE1178</f>
        <v>#REF!</v>
      </c>
      <c r="GVF1177" s="233" t="s">
        <v>237</v>
      </c>
      <c r="GVG1177" s="234" t="s">
        <v>26</v>
      </c>
      <c r="GVH1177" s="235">
        <v>7</v>
      </c>
      <c r="GVI1177" s="235">
        <v>2</v>
      </c>
      <c r="GVJ1177" s="236" t="s">
        <v>238</v>
      </c>
      <c r="GVK1177" s="237">
        <v>0</v>
      </c>
      <c r="GVL1177" s="238"/>
      <c r="GVM1177" s="239" t="e">
        <f>GVM1178</f>
        <v>#REF!</v>
      </c>
      <c r="GVN1177" s="233" t="s">
        <v>237</v>
      </c>
      <c r="GVO1177" s="234" t="s">
        <v>26</v>
      </c>
      <c r="GVP1177" s="235">
        <v>7</v>
      </c>
      <c r="GVQ1177" s="235">
        <v>2</v>
      </c>
      <c r="GVR1177" s="236" t="s">
        <v>238</v>
      </c>
      <c r="GVS1177" s="237">
        <v>0</v>
      </c>
      <c r="GVT1177" s="238"/>
      <c r="GVU1177" s="239" t="e">
        <f>GVU1178</f>
        <v>#REF!</v>
      </c>
      <c r="GVV1177" s="233" t="s">
        <v>237</v>
      </c>
      <c r="GVW1177" s="234" t="s">
        <v>26</v>
      </c>
      <c r="GVX1177" s="235">
        <v>7</v>
      </c>
      <c r="GVY1177" s="235">
        <v>2</v>
      </c>
      <c r="GVZ1177" s="236" t="s">
        <v>238</v>
      </c>
      <c r="GWA1177" s="237">
        <v>0</v>
      </c>
      <c r="GWB1177" s="238"/>
      <c r="GWC1177" s="239" t="e">
        <f>GWC1178</f>
        <v>#REF!</v>
      </c>
      <c r="GWD1177" s="233" t="s">
        <v>237</v>
      </c>
      <c r="GWE1177" s="234" t="s">
        <v>26</v>
      </c>
      <c r="GWF1177" s="235">
        <v>7</v>
      </c>
      <c r="GWG1177" s="235">
        <v>2</v>
      </c>
      <c r="GWH1177" s="236" t="s">
        <v>238</v>
      </c>
      <c r="GWI1177" s="237">
        <v>0</v>
      </c>
      <c r="GWJ1177" s="238"/>
      <c r="GWK1177" s="239" t="e">
        <f>GWK1178</f>
        <v>#REF!</v>
      </c>
      <c r="GWL1177" s="233" t="s">
        <v>237</v>
      </c>
      <c r="GWM1177" s="234" t="s">
        <v>26</v>
      </c>
      <c r="GWN1177" s="235">
        <v>7</v>
      </c>
      <c r="GWO1177" s="235">
        <v>2</v>
      </c>
      <c r="GWP1177" s="236" t="s">
        <v>238</v>
      </c>
      <c r="GWQ1177" s="237">
        <v>0</v>
      </c>
      <c r="GWR1177" s="238"/>
      <c r="GWS1177" s="239" t="e">
        <f>GWS1178</f>
        <v>#REF!</v>
      </c>
      <c r="GWT1177" s="233" t="s">
        <v>237</v>
      </c>
      <c r="GWU1177" s="234" t="s">
        <v>26</v>
      </c>
      <c r="GWV1177" s="235">
        <v>7</v>
      </c>
      <c r="GWW1177" s="235">
        <v>2</v>
      </c>
      <c r="GWX1177" s="236" t="s">
        <v>238</v>
      </c>
      <c r="GWY1177" s="237">
        <v>0</v>
      </c>
      <c r="GWZ1177" s="238"/>
      <c r="GXA1177" s="239" t="e">
        <f>GXA1178</f>
        <v>#REF!</v>
      </c>
      <c r="GXB1177" s="233" t="s">
        <v>237</v>
      </c>
      <c r="GXC1177" s="234" t="s">
        <v>26</v>
      </c>
      <c r="GXD1177" s="235">
        <v>7</v>
      </c>
      <c r="GXE1177" s="235">
        <v>2</v>
      </c>
      <c r="GXF1177" s="236" t="s">
        <v>238</v>
      </c>
      <c r="GXG1177" s="237">
        <v>0</v>
      </c>
      <c r="GXH1177" s="238"/>
      <c r="GXI1177" s="239" t="e">
        <f>GXI1178</f>
        <v>#REF!</v>
      </c>
      <c r="GXJ1177" s="233" t="s">
        <v>237</v>
      </c>
      <c r="GXK1177" s="234" t="s">
        <v>26</v>
      </c>
      <c r="GXL1177" s="235">
        <v>7</v>
      </c>
      <c r="GXM1177" s="235">
        <v>2</v>
      </c>
      <c r="GXN1177" s="236" t="s">
        <v>238</v>
      </c>
      <c r="GXO1177" s="237">
        <v>0</v>
      </c>
      <c r="GXP1177" s="238"/>
      <c r="GXQ1177" s="239" t="e">
        <f>GXQ1178</f>
        <v>#REF!</v>
      </c>
      <c r="GXR1177" s="233" t="s">
        <v>237</v>
      </c>
      <c r="GXS1177" s="234" t="s">
        <v>26</v>
      </c>
      <c r="GXT1177" s="235">
        <v>7</v>
      </c>
      <c r="GXU1177" s="235">
        <v>2</v>
      </c>
      <c r="GXV1177" s="236" t="s">
        <v>238</v>
      </c>
      <c r="GXW1177" s="237">
        <v>0</v>
      </c>
      <c r="GXX1177" s="238"/>
      <c r="GXY1177" s="239" t="e">
        <f>GXY1178</f>
        <v>#REF!</v>
      </c>
      <c r="GXZ1177" s="233" t="s">
        <v>237</v>
      </c>
      <c r="GYA1177" s="234" t="s">
        <v>26</v>
      </c>
      <c r="GYB1177" s="235">
        <v>7</v>
      </c>
      <c r="GYC1177" s="235">
        <v>2</v>
      </c>
      <c r="GYD1177" s="236" t="s">
        <v>238</v>
      </c>
      <c r="GYE1177" s="237">
        <v>0</v>
      </c>
      <c r="GYF1177" s="238"/>
      <c r="GYG1177" s="239" t="e">
        <f>GYG1178</f>
        <v>#REF!</v>
      </c>
      <c r="GYH1177" s="233" t="s">
        <v>237</v>
      </c>
      <c r="GYI1177" s="234" t="s">
        <v>26</v>
      </c>
      <c r="GYJ1177" s="235">
        <v>7</v>
      </c>
      <c r="GYK1177" s="235">
        <v>2</v>
      </c>
      <c r="GYL1177" s="236" t="s">
        <v>238</v>
      </c>
      <c r="GYM1177" s="237">
        <v>0</v>
      </c>
      <c r="GYN1177" s="238"/>
      <c r="GYO1177" s="239" t="e">
        <f>GYO1178</f>
        <v>#REF!</v>
      </c>
      <c r="GYP1177" s="233" t="s">
        <v>237</v>
      </c>
      <c r="GYQ1177" s="234" t="s">
        <v>26</v>
      </c>
      <c r="GYR1177" s="235">
        <v>7</v>
      </c>
      <c r="GYS1177" s="235">
        <v>2</v>
      </c>
      <c r="GYT1177" s="236" t="s">
        <v>238</v>
      </c>
      <c r="GYU1177" s="237">
        <v>0</v>
      </c>
      <c r="GYV1177" s="238"/>
      <c r="GYW1177" s="239" t="e">
        <f>GYW1178</f>
        <v>#REF!</v>
      </c>
      <c r="GYX1177" s="233" t="s">
        <v>237</v>
      </c>
      <c r="GYY1177" s="234" t="s">
        <v>26</v>
      </c>
      <c r="GYZ1177" s="235">
        <v>7</v>
      </c>
      <c r="GZA1177" s="235">
        <v>2</v>
      </c>
      <c r="GZB1177" s="236" t="s">
        <v>238</v>
      </c>
      <c r="GZC1177" s="237">
        <v>0</v>
      </c>
      <c r="GZD1177" s="238"/>
      <c r="GZE1177" s="239" t="e">
        <f>GZE1178</f>
        <v>#REF!</v>
      </c>
      <c r="GZF1177" s="233" t="s">
        <v>237</v>
      </c>
      <c r="GZG1177" s="234" t="s">
        <v>26</v>
      </c>
      <c r="GZH1177" s="235">
        <v>7</v>
      </c>
      <c r="GZI1177" s="235">
        <v>2</v>
      </c>
      <c r="GZJ1177" s="236" t="s">
        <v>238</v>
      </c>
      <c r="GZK1177" s="237">
        <v>0</v>
      </c>
      <c r="GZL1177" s="238"/>
      <c r="GZM1177" s="239" t="e">
        <f>GZM1178</f>
        <v>#REF!</v>
      </c>
      <c r="GZN1177" s="233" t="s">
        <v>237</v>
      </c>
      <c r="GZO1177" s="234" t="s">
        <v>26</v>
      </c>
      <c r="GZP1177" s="235">
        <v>7</v>
      </c>
      <c r="GZQ1177" s="235">
        <v>2</v>
      </c>
      <c r="GZR1177" s="236" t="s">
        <v>238</v>
      </c>
      <c r="GZS1177" s="237">
        <v>0</v>
      </c>
      <c r="GZT1177" s="238"/>
      <c r="GZU1177" s="239" t="e">
        <f>GZU1178</f>
        <v>#REF!</v>
      </c>
      <c r="GZV1177" s="233" t="s">
        <v>237</v>
      </c>
      <c r="GZW1177" s="234" t="s">
        <v>26</v>
      </c>
      <c r="GZX1177" s="235">
        <v>7</v>
      </c>
      <c r="GZY1177" s="235">
        <v>2</v>
      </c>
      <c r="GZZ1177" s="236" t="s">
        <v>238</v>
      </c>
      <c r="HAA1177" s="237">
        <v>0</v>
      </c>
      <c r="HAB1177" s="238"/>
      <c r="HAC1177" s="239" t="e">
        <f>HAC1178</f>
        <v>#REF!</v>
      </c>
      <c r="HAD1177" s="233" t="s">
        <v>237</v>
      </c>
      <c r="HAE1177" s="234" t="s">
        <v>26</v>
      </c>
      <c r="HAF1177" s="235">
        <v>7</v>
      </c>
      <c r="HAG1177" s="235">
        <v>2</v>
      </c>
      <c r="HAH1177" s="236" t="s">
        <v>238</v>
      </c>
      <c r="HAI1177" s="237">
        <v>0</v>
      </c>
      <c r="HAJ1177" s="238"/>
      <c r="HAK1177" s="239" t="e">
        <f>HAK1178</f>
        <v>#REF!</v>
      </c>
      <c r="HAL1177" s="233" t="s">
        <v>237</v>
      </c>
      <c r="HAM1177" s="234" t="s">
        <v>26</v>
      </c>
      <c r="HAN1177" s="235">
        <v>7</v>
      </c>
      <c r="HAO1177" s="235">
        <v>2</v>
      </c>
      <c r="HAP1177" s="236" t="s">
        <v>238</v>
      </c>
      <c r="HAQ1177" s="237">
        <v>0</v>
      </c>
      <c r="HAR1177" s="238"/>
      <c r="HAS1177" s="239" t="e">
        <f>HAS1178</f>
        <v>#REF!</v>
      </c>
      <c r="HAT1177" s="233" t="s">
        <v>237</v>
      </c>
      <c r="HAU1177" s="234" t="s">
        <v>26</v>
      </c>
      <c r="HAV1177" s="235">
        <v>7</v>
      </c>
      <c r="HAW1177" s="235">
        <v>2</v>
      </c>
      <c r="HAX1177" s="236" t="s">
        <v>238</v>
      </c>
      <c r="HAY1177" s="237">
        <v>0</v>
      </c>
      <c r="HAZ1177" s="238"/>
      <c r="HBA1177" s="239" t="e">
        <f>HBA1178</f>
        <v>#REF!</v>
      </c>
      <c r="HBB1177" s="233" t="s">
        <v>237</v>
      </c>
      <c r="HBC1177" s="234" t="s">
        <v>26</v>
      </c>
      <c r="HBD1177" s="235">
        <v>7</v>
      </c>
      <c r="HBE1177" s="235">
        <v>2</v>
      </c>
      <c r="HBF1177" s="236" t="s">
        <v>238</v>
      </c>
      <c r="HBG1177" s="237">
        <v>0</v>
      </c>
      <c r="HBH1177" s="238"/>
      <c r="HBI1177" s="239" t="e">
        <f>HBI1178</f>
        <v>#REF!</v>
      </c>
      <c r="HBJ1177" s="233" t="s">
        <v>237</v>
      </c>
      <c r="HBK1177" s="234" t="s">
        <v>26</v>
      </c>
      <c r="HBL1177" s="235">
        <v>7</v>
      </c>
      <c r="HBM1177" s="235">
        <v>2</v>
      </c>
      <c r="HBN1177" s="236" t="s">
        <v>238</v>
      </c>
      <c r="HBO1177" s="237">
        <v>0</v>
      </c>
      <c r="HBP1177" s="238"/>
      <c r="HBQ1177" s="239" t="e">
        <f>HBQ1178</f>
        <v>#REF!</v>
      </c>
      <c r="HBR1177" s="233" t="s">
        <v>237</v>
      </c>
      <c r="HBS1177" s="234" t="s">
        <v>26</v>
      </c>
      <c r="HBT1177" s="235">
        <v>7</v>
      </c>
      <c r="HBU1177" s="235">
        <v>2</v>
      </c>
      <c r="HBV1177" s="236" t="s">
        <v>238</v>
      </c>
      <c r="HBW1177" s="237">
        <v>0</v>
      </c>
      <c r="HBX1177" s="238"/>
      <c r="HBY1177" s="239" t="e">
        <f>HBY1178</f>
        <v>#REF!</v>
      </c>
      <c r="HBZ1177" s="233" t="s">
        <v>237</v>
      </c>
      <c r="HCA1177" s="234" t="s">
        <v>26</v>
      </c>
      <c r="HCB1177" s="235">
        <v>7</v>
      </c>
      <c r="HCC1177" s="235">
        <v>2</v>
      </c>
      <c r="HCD1177" s="236" t="s">
        <v>238</v>
      </c>
      <c r="HCE1177" s="237">
        <v>0</v>
      </c>
      <c r="HCF1177" s="238"/>
      <c r="HCG1177" s="239" t="e">
        <f>HCG1178</f>
        <v>#REF!</v>
      </c>
      <c r="HCH1177" s="233" t="s">
        <v>237</v>
      </c>
      <c r="HCI1177" s="234" t="s">
        <v>26</v>
      </c>
      <c r="HCJ1177" s="235">
        <v>7</v>
      </c>
      <c r="HCK1177" s="235">
        <v>2</v>
      </c>
      <c r="HCL1177" s="236" t="s">
        <v>238</v>
      </c>
      <c r="HCM1177" s="237">
        <v>0</v>
      </c>
      <c r="HCN1177" s="238"/>
      <c r="HCO1177" s="239" t="e">
        <f>HCO1178</f>
        <v>#REF!</v>
      </c>
      <c r="HCP1177" s="233" t="s">
        <v>237</v>
      </c>
      <c r="HCQ1177" s="234" t="s">
        <v>26</v>
      </c>
      <c r="HCR1177" s="235">
        <v>7</v>
      </c>
      <c r="HCS1177" s="235">
        <v>2</v>
      </c>
      <c r="HCT1177" s="236" t="s">
        <v>238</v>
      </c>
      <c r="HCU1177" s="237">
        <v>0</v>
      </c>
      <c r="HCV1177" s="238"/>
      <c r="HCW1177" s="239" t="e">
        <f>HCW1178</f>
        <v>#REF!</v>
      </c>
      <c r="HCX1177" s="233" t="s">
        <v>237</v>
      </c>
      <c r="HCY1177" s="234" t="s">
        <v>26</v>
      </c>
      <c r="HCZ1177" s="235">
        <v>7</v>
      </c>
      <c r="HDA1177" s="235">
        <v>2</v>
      </c>
      <c r="HDB1177" s="236" t="s">
        <v>238</v>
      </c>
      <c r="HDC1177" s="237">
        <v>0</v>
      </c>
      <c r="HDD1177" s="238"/>
      <c r="HDE1177" s="239" t="e">
        <f>HDE1178</f>
        <v>#REF!</v>
      </c>
      <c r="HDF1177" s="233" t="s">
        <v>237</v>
      </c>
      <c r="HDG1177" s="234" t="s">
        <v>26</v>
      </c>
      <c r="HDH1177" s="235">
        <v>7</v>
      </c>
      <c r="HDI1177" s="235">
        <v>2</v>
      </c>
      <c r="HDJ1177" s="236" t="s">
        <v>238</v>
      </c>
      <c r="HDK1177" s="237">
        <v>0</v>
      </c>
      <c r="HDL1177" s="238"/>
      <c r="HDM1177" s="239" t="e">
        <f>HDM1178</f>
        <v>#REF!</v>
      </c>
      <c r="HDN1177" s="233" t="s">
        <v>237</v>
      </c>
      <c r="HDO1177" s="234" t="s">
        <v>26</v>
      </c>
      <c r="HDP1177" s="235">
        <v>7</v>
      </c>
      <c r="HDQ1177" s="235">
        <v>2</v>
      </c>
      <c r="HDR1177" s="236" t="s">
        <v>238</v>
      </c>
      <c r="HDS1177" s="237">
        <v>0</v>
      </c>
      <c r="HDT1177" s="238"/>
      <c r="HDU1177" s="239" t="e">
        <f>HDU1178</f>
        <v>#REF!</v>
      </c>
      <c r="HDV1177" s="233" t="s">
        <v>237</v>
      </c>
      <c r="HDW1177" s="234" t="s">
        <v>26</v>
      </c>
      <c r="HDX1177" s="235">
        <v>7</v>
      </c>
      <c r="HDY1177" s="235">
        <v>2</v>
      </c>
      <c r="HDZ1177" s="236" t="s">
        <v>238</v>
      </c>
      <c r="HEA1177" s="237">
        <v>0</v>
      </c>
      <c r="HEB1177" s="238"/>
      <c r="HEC1177" s="239" t="e">
        <f>HEC1178</f>
        <v>#REF!</v>
      </c>
      <c r="HED1177" s="233" t="s">
        <v>237</v>
      </c>
      <c r="HEE1177" s="234" t="s">
        <v>26</v>
      </c>
      <c r="HEF1177" s="235">
        <v>7</v>
      </c>
      <c r="HEG1177" s="235">
        <v>2</v>
      </c>
      <c r="HEH1177" s="236" t="s">
        <v>238</v>
      </c>
      <c r="HEI1177" s="237">
        <v>0</v>
      </c>
      <c r="HEJ1177" s="238"/>
      <c r="HEK1177" s="239" t="e">
        <f>HEK1178</f>
        <v>#REF!</v>
      </c>
      <c r="HEL1177" s="233" t="s">
        <v>237</v>
      </c>
      <c r="HEM1177" s="234" t="s">
        <v>26</v>
      </c>
      <c r="HEN1177" s="235">
        <v>7</v>
      </c>
      <c r="HEO1177" s="235">
        <v>2</v>
      </c>
      <c r="HEP1177" s="236" t="s">
        <v>238</v>
      </c>
      <c r="HEQ1177" s="237">
        <v>0</v>
      </c>
      <c r="HER1177" s="238"/>
      <c r="HES1177" s="239" t="e">
        <f>HES1178</f>
        <v>#REF!</v>
      </c>
      <c r="HET1177" s="233" t="s">
        <v>237</v>
      </c>
      <c r="HEU1177" s="234" t="s">
        <v>26</v>
      </c>
      <c r="HEV1177" s="235">
        <v>7</v>
      </c>
      <c r="HEW1177" s="235">
        <v>2</v>
      </c>
      <c r="HEX1177" s="236" t="s">
        <v>238</v>
      </c>
      <c r="HEY1177" s="237">
        <v>0</v>
      </c>
      <c r="HEZ1177" s="238"/>
      <c r="HFA1177" s="239" t="e">
        <f>HFA1178</f>
        <v>#REF!</v>
      </c>
      <c r="HFB1177" s="233" t="s">
        <v>237</v>
      </c>
      <c r="HFC1177" s="234" t="s">
        <v>26</v>
      </c>
      <c r="HFD1177" s="235">
        <v>7</v>
      </c>
      <c r="HFE1177" s="235">
        <v>2</v>
      </c>
      <c r="HFF1177" s="236" t="s">
        <v>238</v>
      </c>
      <c r="HFG1177" s="237">
        <v>0</v>
      </c>
      <c r="HFH1177" s="238"/>
      <c r="HFI1177" s="239" t="e">
        <f>HFI1178</f>
        <v>#REF!</v>
      </c>
      <c r="HFJ1177" s="233" t="s">
        <v>237</v>
      </c>
      <c r="HFK1177" s="234" t="s">
        <v>26</v>
      </c>
      <c r="HFL1177" s="235">
        <v>7</v>
      </c>
      <c r="HFM1177" s="235">
        <v>2</v>
      </c>
      <c r="HFN1177" s="236" t="s">
        <v>238</v>
      </c>
      <c r="HFO1177" s="237">
        <v>0</v>
      </c>
      <c r="HFP1177" s="238"/>
      <c r="HFQ1177" s="239" t="e">
        <f>HFQ1178</f>
        <v>#REF!</v>
      </c>
      <c r="HFR1177" s="233" t="s">
        <v>237</v>
      </c>
      <c r="HFS1177" s="234" t="s">
        <v>26</v>
      </c>
      <c r="HFT1177" s="235">
        <v>7</v>
      </c>
      <c r="HFU1177" s="235">
        <v>2</v>
      </c>
      <c r="HFV1177" s="236" t="s">
        <v>238</v>
      </c>
      <c r="HFW1177" s="237">
        <v>0</v>
      </c>
      <c r="HFX1177" s="238"/>
      <c r="HFY1177" s="239" t="e">
        <f>HFY1178</f>
        <v>#REF!</v>
      </c>
      <c r="HFZ1177" s="233" t="s">
        <v>237</v>
      </c>
      <c r="HGA1177" s="234" t="s">
        <v>26</v>
      </c>
      <c r="HGB1177" s="235">
        <v>7</v>
      </c>
      <c r="HGC1177" s="235">
        <v>2</v>
      </c>
      <c r="HGD1177" s="236" t="s">
        <v>238</v>
      </c>
      <c r="HGE1177" s="237">
        <v>0</v>
      </c>
      <c r="HGF1177" s="238"/>
      <c r="HGG1177" s="239" t="e">
        <f>HGG1178</f>
        <v>#REF!</v>
      </c>
      <c r="HGH1177" s="233" t="s">
        <v>237</v>
      </c>
      <c r="HGI1177" s="234" t="s">
        <v>26</v>
      </c>
      <c r="HGJ1177" s="235">
        <v>7</v>
      </c>
      <c r="HGK1177" s="235">
        <v>2</v>
      </c>
      <c r="HGL1177" s="236" t="s">
        <v>238</v>
      </c>
      <c r="HGM1177" s="237">
        <v>0</v>
      </c>
      <c r="HGN1177" s="238"/>
      <c r="HGO1177" s="239" t="e">
        <f>HGO1178</f>
        <v>#REF!</v>
      </c>
      <c r="HGP1177" s="233" t="s">
        <v>237</v>
      </c>
      <c r="HGQ1177" s="234" t="s">
        <v>26</v>
      </c>
      <c r="HGR1177" s="235">
        <v>7</v>
      </c>
      <c r="HGS1177" s="235">
        <v>2</v>
      </c>
      <c r="HGT1177" s="236" t="s">
        <v>238</v>
      </c>
      <c r="HGU1177" s="237">
        <v>0</v>
      </c>
      <c r="HGV1177" s="238"/>
      <c r="HGW1177" s="239" t="e">
        <f>HGW1178</f>
        <v>#REF!</v>
      </c>
      <c r="HGX1177" s="233" t="s">
        <v>237</v>
      </c>
      <c r="HGY1177" s="234" t="s">
        <v>26</v>
      </c>
      <c r="HGZ1177" s="235">
        <v>7</v>
      </c>
      <c r="HHA1177" s="235">
        <v>2</v>
      </c>
      <c r="HHB1177" s="236" t="s">
        <v>238</v>
      </c>
      <c r="HHC1177" s="237">
        <v>0</v>
      </c>
      <c r="HHD1177" s="238"/>
      <c r="HHE1177" s="239" t="e">
        <f>HHE1178</f>
        <v>#REF!</v>
      </c>
      <c r="HHF1177" s="233" t="s">
        <v>237</v>
      </c>
      <c r="HHG1177" s="234" t="s">
        <v>26</v>
      </c>
      <c r="HHH1177" s="235">
        <v>7</v>
      </c>
      <c r="HHI1177" s="235">
        <v>2</v>
      </c>
      <c r="HHJ1177" s="236" t="s">
        <v>238</v>
      </c>
      <c r="HHK1177" s="237">
        <v>0</v>
      </c>
      <c r="HHL1177" s="238"/>
      <c r="HHM1177" s="239" t="e">
        <f>HHM1178</f>
        <v>#REF!</v>
      </c>
      <c r="HHN1177" s="233" t="s">
        <v>237</v>
      </c>
      <c r="HHO1177" s="234" t="s">
        <v>26</v>
      </c>
      <c r="HHP1177" s="235">
        <v>7</v>
      </c>
      <c r="HHQ1177" s="235">
        <v>2</v>
      </c>
      <c r="HHR1177" s="236" t="s">
        <v>238</v>
      </c>
      <c r="HHS1177" s="237">
        <v>0</v>
      </c>
      <c r="HHT1177" s="238"/>
      <c r="HHU1177" s="239" t="e">
        <f>HHU1178</f>
        <v>#REF!</v>
      </c>
      <c r="HHV1177" s="233" t="s">
        <v>237</v>
      </c>
      <c r="HHW1177" s="234" t="s">
        <v>26</v>
      </c>
      <c r="HHX1177" s="235">
        <v>7</v>
      </c>
      <c r="HHY1177" s="235">
        <v>2</v>
      </c>
      <c r="HHZ1177" s="236" t="s">
        <v>238</v>
      </c>
      <c r="HIA1177" s="237">
        <v>0</v>
      </c>
      <c r="HIB1177" s="238"/>
      <c r="HIC1177" s="239" t="e">
        <f>HIC1178</f>
        <v>#REF!</v>
      </c>
      <c r="HID1177" s="233" t="s">
        <v>237</v>
      </c>
      <c r="HIE1177" s="234" t="s">
        <v>26</v>
      </c>
      <c r="HIF1177" s="235">
        <v>7</v>
      </c>
      <c r="HIG1177" s="235">
        <v>2</v>
      </c>
      <c r="HIH1177" s="236" t="s">
        <v>238</v>
      </c>
      <c r="HII1177" s="237">
        <v>0</v>
      </c>
      <c r="HIJ1177" s="238"/>
      <c r="HIK1177" s="239" t="e">
        <f>HIK1178</f>
        <v>#REF!</v>
      </c>
      <c r="HIL1177" s="233" t="s">
        <v>237</v>
      </c>
      <c r="HIM1177" s="234" t="s">
        <v>26</v>
      </c>
      <c r="HIN1177" s="235">
        <v>7</v>
      </c>
      <c r="HIO1177" s="235">
        <v>2</v>
      </c>
      <c r="HIP1177" s="236" t="s">
        <v>238</v>
      </c>
      <c r="HIQ1177" s="237">
        <v>0</v>
      </c>
      <c r="HIR1177" s="238"/>
      <c r="HIS1177" s="239" t="e">
        <f>HIS1178</f>
        <v>#REF!</v>
      </c>
      <c r="HIT1177" s="233" t="s">
        <v>237</v>
      </c>
      <c r="HIU1177" s="234" t="s">
        <v>26</v>
      </c>
      <c r="HIV1177" s="235">
        <v>7</v>
      </c>
      <c r="HIW1177" s="235">
        <v>2</v>
      </c>
      <c r="HIX1177" s="236" t="s">
        <v>238</v>
      </c>
      <c r="HIY1177" s="237">
        <v>0</v>
      </c>
      <c r="HIZ1177" s="238"/>
      <c r="HJA1177" s="239" t="e">
        <f>HJA1178</f>
        <v>#REF!</v>
      </c>
      <c r="HJB1177" s="233" t="s">
        <v>237</v>
      </c>
      <c r="HJC1177" s="234" t="s">
        <v>26</v>
      </c>
      <c r="HJD1177" s="235">
        <v>7</v>
      </c>
      <c r="HJE1177" s="235">
        <v>2</v>
      </c>
      <c r="HJF1177" s="236" t="s">
        <v>238</v>
      </c>
      <c r="HJG1177" s="237">
        <v>0</v>
      </c>
      <c r="HJH1177" s="238"/>
      <c r="HJI1177" s="239" t="e">
        <f>HJI1178</f>
        <v>#REF!</v>
      </c>
      <c r="HJJ1177" s="233" t="s">
        <v>237</v>
      </c>
      <c r="HJK1177" s="234" t="s">
        <v>26</v>
      </c>
      <c r="HJL1177" s="235">
        <v>7</v>
      </c>
      <c r="HJM1177" s="235">
        <v>2</v>
      </c>
      <c r="HJN1177" s="236" t="s">
        <v>238</v>
      </c>
      <c r="HJO1177" s="237">
        <v>0</v>
      </c>
      <c r="HJP1177" s="238"/>
      <c r="HJQ1177" s="239" t="e">
        <f>HJQ1178</f>
        <v>#REF!</v>
      </c>
      <c r="HJR1177" s="233" t="s">
        <v>237</v>
      </c>
      <c r="HJS1177" s="234" t="s">
        <v>26</v>
      </c>
      <c r="HJT1177" s="235">
        <v>7</v>
      </c>
      <c r="HJU1177" s="235">
        <v>2</v>
      </c>
      <c r="HJV1177" s="236" t="s">
        <v>238</v>
      </c>
      <c r="HJW1177" s="237">
        <v>0</v>
      </c>
      <c r="HJX1177" s="238"/>
      <c r="HJY1177" s="239" t="e">
        <f>HJY1178</f>
        <v>#REF!</v>
      </c>
      <c r="HJZ1177" s="233" t="s">
        <v>237</v>
      </c>
      <c r="HKA1177" s="234" t="s">
        <v>26</v>
      </c>
      <c r="HKB1177" s="235">
        <v>7</v>
      </c>
      <c r="HKC1177" s="235">
        <v>2</v>
      </c>
      <c r="HKD1177" s="236" t="s">
        <v>238</v>
      </c>
      <c r="HKE1177" s="237">
        <v>0</v>
      </c>
      <c r="HKF1177" s="238"/>
      <c r="HKG1177" s="239" t="e">
        <f>HKG1178</f>
        <v>#REF!</v>
      </c>
      <c r="HKH1177" s="233" t="s">
        <v>237</v>
      </c>
      <c r="HKI1177" s="234" t="s">
        <v>26</v>
      </c>
      <c r="HKJ1177" s="235">
        <v>7</v>
      </c>
      <c r="HKK1177" s="235">
        <v>2</v>
      </c>
      <c r="HKL1177" s="236" t="s">
        <v>238</v>
      </c>
      <c r="HKM1177" s="237">
        <v>0</v>
      </c>
      <c r="HKN1177" s="238"/>
      <c r="HKO1177" s="239" t="e">
        <f>HKO1178</f>
        <v>#REF!</v>
      </c>
      <c r="HKP1177" s="233" t="s">
        <v>237</v>
      </c>
      <c r="HKQ1177" s="234" t="s">
        <v>26</v>
      </c>
      <c r="HKR1177" s="235">
        <v>7</v>
      </c>
      <c r="HKS1177" s="235">
        <v>2</v>
      </c>
      <c r="HKT1177" s="236" t="s">
        <v>238</v>
      </c>
      <c r="HKU1177" s="237">
        <v>0</v>
      </c>
      <c r="HKV1177" s="238"/>
      <c r="HKW1177" s="239" t="e">
        <f>HKW1178</f>
        <v>#REF!</v>
      </c>
      <c r="HKX1177" s="233" t="s">
        <v>237</v>
      </c>
      <c r="HKY1177" s="234" t="s">
        <v>26</v>
      </c>
      <c r="HKZ1177" s="235">
        <v>7</v>
      </c>
      <c r="HLA1177" s="235">
        <v>2</v>
      </c>
      <c r="HLB1177" s="236" t="s">
        <v>238</v>
      </c>
      <c r="HLC1177" s="237">
        <v>0</v>
      </c>
      <c r="HLD1177" s="238"/>
      <c r="HLE1177" s="239" t="e">
        <f>HLE1178</f>
        <v>#REF!</v>
      </c>
      <c r="HLF1177" s="233" t="s">
        <v>237</v>
      </c>
      <c r="HLG1177" s="234" t="s">
        <v>26</v>
      </c>
      <c r="HLH1177" s="235">
        <v>7</v>
      </c>
      <c r="HLI1177" s="235">
        <v>2</v>
      </c>
      <c r="HLJ1177" s="236" t="s">
        <v>238</v>
      </c>
      <c r="HLK1177" s="237">
        <v>0</v>
      </c>
      <c r="HLL1177" s="238"/>
      <c r="HLM1177" s="239" t="e">
        <f>HLM1178</f>
        <v>#REF!</v>
      </c>
      <c r="HLN1177" s="233" t="s">
        <v>237</v>
      </c>
      <c r="HLO1177" s="234" t="s">
        <v>26</v>
      </c>
      <c r="HLP1177" s="235">
        <v>7</v>
      </c>
      <c r="HLQ1177" s="235">
        <v>2</v>
      </c>
      <c r="HLR1177" s="236" t="s">
        <v>238</v>
      </c>
      <c r="HLS1177" s="237">
        <v>0</v>
      </c>
      <c r="HLT1177" s="238"/>
      <c r="HLU1177" s="239" t="e">
        <f>HLU1178</f>
        <v>#REF!</v>
      </c>
      <c r="HLV1177" s="233" t="s">
        <v>237</v>
      </c>
      <c r="HLW1177" s="234" t="s">
        <v>26</v>
      </c>
      <c r="HLX1177" s="235">
        <v>7</v>
      </c>
      <c r="HLY1177" s="235">
        <v>2</v>
      </c>
      <c r="HLZ1177" s="236" t="s">
        <v>238</v>
      </c>
      <c r="HMA1177" s="237">
        <v>0</v>
      </c>
      <c r="HMB1177" s="238"/>
      <c r="HMC1177" s="239" t="e">
        <f>HMC1178</f>
        <v>#REF!</v>
      </c>
      <c r="HMD1177" s="233" t="s">
        <v>237</v>
      </c>
      <c r="HME1177" s="234" t="s">
        <v>26</v>
      </c>
      <c r="HMF1177" s="235">
        <v>7</v>
      </c>
      <c r="HMG1177" s="235">
        <v>2</v>
      </c>
      <c r="HMH1177" s="236" t="s">
        <v>238</v>
      </c>
      <c r="HMI1177" s="237">
        <v>0</v>
      </c>
      <c r="HMJ1177" s="238"/>
      <c r="HMK1177" s="239" t="e">
        <f>HMK1178</f>
        <v>#REF!</v>
      </c>
      <c r="HML1177" s="233" t="s">
        <v>237</v>
      </c>
      <c r="HMM1177" s="234" t="s">
        <v>26</v>
      </c>
      <c r="HMN1177" s="235">
        <v>7</v>
      </c>
      <c r="HMO1177" s="235">
        <v>2</v>
      </c>
      <c r="HMP1177" s="236" t="s">
        <v>238</v>
      </c>
      <c r="HMQ1177" s="237">
        <v>0</v>
      </c>
      <c r="HMR1177" s="238"/>
      <c r="HMS1177" s="239" t="e">
        <f>HMS1178</f>
        <v>#REF!</v>
      </c>
      <c r="HMT1177" s="233" t="s">
        <v>237</v>
      </c>
      <c r="HMU1177" s="234" t="s">
        <v>26</v>
      </c>
      <c r="HMV1177" s="235">
        <v>7</v>
      </c>
      <c r="HMW1177" s="235">
        <v>2</v>
      </c>
      <c r="HMX1177" s="236" t="s">
        <v>238</v>
      </c>
      <c r="HMY1177" s="237">
        <v>0</v>
      </c>
      <c r="HMZ1177" s="238"/>
      <c r="HNA1177" s="239" t="e">
        <f>HNA1178</f>
        <v>#REF!</v>
      </c>
      <c r="HNB1177" s="233" t="s">
        <v>237</v>
      </c>
      <c r="HNC1177" s="234" t="s">
        <v>26</v>
      </c>
      <c r="HND1177" s="235">
        <v>7</v>
      </c>
      <c r="HNE1177" s="235">
        <v>2</v>
      </c>
      <c r="HNF1177" s="236" t="s">
        <v>238</v>
      </c>
      <c r="HNG1177" s="237">
        <v>0</v>
      </c>
      <c r="HNH1177" s="238"/>
      <c r="HNI1177" s="239" t="e">
        <f>HNI1178</f>
        <v>#REF!</v>
      </c>
      <c r="HNJ1177" s="233" t="s">
        <v>237</v>
      </c>
      <c r="HNK1177" s="234" t="s">
        <v>26</v>
      </c>
      <c r="HNL1177" s="235">
        <v>7</v>
      </c>
      <c r="HNM1177" s="235">
        <v>2</v>
      </c>
      <c r="HNN1177" s="236" t="s">
        <v>238</v>
      </c>
      <c r="HNO1177" s="237">
        <v>0</v>
      </c>
      <c r="HNP1177" s="238"/>
      <c r="HNQ1177" s="239" t="e">
        <f>HNQ1178</f>
        <v>#REF!</v>
      </c>
      <c r="HNR1177" s="233" t="s">
        <v>237</v>
      </c>
      <c r="HNS1177" s="234" t="s">
        <v>26</v>
      </c>
      <c r="HNT1177" s="235">
        <v>7</v>
      </c>
      <c r="HNU1177" s="235">
        <v>2</v>
      </c>
      <c r="HNV1177" s="236" t="s">
        <v>238</v>
      </c>
      <c r="HNW1177" s="237">
        <v>0</v>
      </c>
      <c r="HNX1177" s="238"/>
      <c r="HNY1177" s="239" t="e">
        <f>HNY1178</f>
        <v>#REF!</v>
      </c>
      <c r="HNZ1177" s="233" t="s">
        <v>237</v>
      </c>
      <c r="HOA1177" s="234" t="s">
        <v>26</v>
      </c>
      <c r="HOB1177" s="235">
        <v>7</v>
      </c>
      <c r="HOC1177" s="235">
        <v>2</v>
      </c>
      <c r="HOD1177" s="236" t="s">
        <v>238</v>
      </c>
      <c r="HOE1177" s="237">
        <v>0</v>
      </c>
      <c r="HOF1177" s="238"/>
      <c r="HOG1177" s="239" t="e">
        <f>HOG1178</f>
        <v>#REF!</v>
      </c>
      <c r="HOH1177" s="233" t="s">
        <v>237</v>
      </c>
      <c r="HOI1177" s="234" t="s">
        <v>26</v>
      </c>
      <c r="HOJ1177" s="235">
        <v>7</v>
      </c>
      <c r="HOK1177" s="235">
        <v>2</v>
      </c>
      <c r="HOL1177" s="236" t="s">
        <v>238</v>
      </c>
      <c r="HOM1177" s="237">
        <v>0</v>
      </c>
      <c r="HON1177" s="238"/>
      <c r="HOO1177" s="239" t="e">
        <f>HOO1178</f>
        <v>#REF!</v>
      </c>
      <c r="HOP1177" s="233" t="s">
        <v>237</v>
      </c>
      <c r="HOQ1177" s="234" t="s">
        <v>26</v>
      </c>
      <c r="HOR1177" s="235">
        <v>7</v>
      </c>
      <c r="HOS1177" s="235">
        <v>2</v>
      </c>
      <c r="HOT1177" s="236" t="s">
        <v>238</v>
      </c>
      <c r="HOU1177" s="237">
        <v>0</v>
      </c>
      <c r="HOV1177" s="238"/>
      <c r="HOW1177" s="239" t="e">
        <f>HOW1178</f>
        <v>#REF!</v>
      </c>
      <c r="HOX1177" s="233" t="s">
        <v>237</v>
      </c>
      <c r="HOY1177" s="234" t="s">
        <v>26</v>
      </c>
      <c r="HOZ1177" s="235">
        <v>7</v>
      </c>
      <c r="HPA1177" s="235">
        <v>2</v>
      </c>
      <c r="HPB1177" s="236" t="s">
        <v>238</v>
      </c>
      <c r="HPC1177" s="237">
        <v>0</v>
      </c>
      <c r="HPD1177" s="238"/>
      <c r="HPE1177" s="239" t="e">
        <f>HPE1178</f>
        <v>#REF!</v>
      </c>
      <c r="HPF1177" s="233" t="s">
        <v>237</v>
      </c>
      <c r="HPG1177" s="234" t="s">
        <v>26</v>
      </c>
      <c r="HPH1177" s="235">
        <v>7</v>
      </c>
      <c r="HPI1177" s="235">
        <v>2</v>
      </c>
      <c r="HPJ1177" s="236" t="s">
        <v>238</v>
      </c>
      <c r="HPK1177" s="237">
        <v>0</v>
      </c>
      <c r="HPL1177" s="238"/>
      <c r="HPM1177" s="239" t="e">
        <f>HPM1178</f>
        <v>#REF!</v>
      </c>
      <c r="HPN1177" s="233" t="s">
        <v>237</v>
      </c>
      <c r="HPO1177" s="234" t="s">
        <v>26</v>
      </c>
      <c r="HPP1177" s="235">
        <v>7</v>
      </c>
      <c r="HPQ1177" s="235">
        <v>2</v>
      </c>
      <c r="HPR1177" s="236" t="s">
        <v>238</v>
      </c>
      <c r="HPS1177" s="237">
        <v>0</v>
      </c>
      <c r="HPT1177" s="238"/>
      <c r="HPU1177" s="239" t="e">
        <f>HPU1178</f>
        <v>#REF!</v>
      </c>
      <c r="HPV1177" s="233" t="s">
        <v>237</v>
      </c>
      <c r="HPW1177" s="234" t="s">
        <v>26</v>
      </c>
      <c r="HPX1177" s="235">
        <v>7</v>
      </c>
      <c r="HPY1177" s="235">
        <v>2</v>
      </c>
      <c r="HPZ1177" s="236" t="s">
        <v>238</v>
      </c>
      <c r="HQA1177" s="237">
        <v>0</v>
      </c>
      <c r="HQB1177" s="238"/>
      <c r="HQC1177" s="239" t="e">
        <f>HQC1178</f>
        <v>#REF!</v>
      </c>
      <c r="HQD1177" s="233" t="s">
        <v>237</v>
      </c>
      <c r="HQE1177" s="234" t="s">
        <v>26</v>
      </c>
      <c r="HQF1177" s="235">
        <v>7</v>
      </c>
      <c r="HQG1177" s="235">
        <v>2</v>
      </c>
      <c r="HQH1177" s="236" t="s">
        <v>238</v>
      </c>
      <c r="HQI1177" s="237">
        <v>0</v>
      </c>
      <c r="HQJ1177" s="238"/>
      <c r="HQK1177" s="239" t="e">
        <f>HQK1178</f>
        <v>#REF!</v>
      </c>
      <c r="HQL1177" s="233" t="s">
        <v>237</v>
      </c>
      <c r="HQM1177" s="234" t="s">
        <v>26</v>
      </c>
      <c r="HQN1177" s="235">
        <v>7</v>
      </c>
      <c r="HQO1177" s="235">
        <v>2</v>
      </c>
      <c r="HQP1177" s="236" t="s">
        <v>238</v>
      </c>
      <c r="HQQ1177" s="237">
        <v>0</v>
      </c>
      <c r="HQR1177" s="238"/>
      <c r="HQS1177" s="239" t="e">
        <f>HQS1178</f>
        <v>#REF!</v>
      </c>
      <c r="HQT1177" s="233" t="s">
        <v>237</v>
      </c>
      <c r="HQU1177" s="234" t="s">
        <v>26</v>
      </c>
      <c r="HQV1177" s="235">
        <v>7</v>
      </c>
      <c r="HQW1177" s="235">
        <v>2</v>
      </c>
      <c r="HQX1177" s="236" t="s">
        <v>238</v>
      </c>
      <c r="HQY1177" s="237">
        <v>0</v>
      </c>
      <c r="HQZ1177" s="238"/>
      <c r="HRA1177" s="239" t="e">
        <f>HRA1178</f>
        <v>#REF!</v>
      </c>
      <c r="HRB1177" s="233" t="s">
        <v>237</v>
      </c>
      <c r="HRC1177" s="234" t="s">
        <v>26</v>
      </c>
      <c r="HRD1177" s="235">
        <v>7</v>
      </c>
      <c r="HRE1177" s="235">
        <v>2</v>
      </c>
      <c r="HRF1177" s="236" t="s">
        <v>238</v>
      </c>
      <c r="HRG1177" s="237">
        <v>0</v>
      </c>
      <c r="HRH1177" s="238"/>
      <c r="HRI1177" s="239" t="e">
        <f>HRI1178</f>
        <v>#REF!</v>
      </c>
      <c r="HRJ1177" s="233" t="s">
        <v>237</v>
      </c>
      <c r="HRK1177" s="234" t="s">
        <v>26</v>
      </c>
      <c r="HRL1177" s="235">
        <v>7</v>
      </c>
      <c r="HRM1177" s="235">
        <v>2</v>
      </c>
      <c r="HRN1177" s="236" t="s">
        <v>238</v>
      </c>
      <c r="HRO1177" s="237">
        <v>0</v>
      </c>
      <c r="HRP1177" s="238"/>
      <c r="HRQ1177" s="239" t="e">
        <f>HRQ1178</f>
        <v>#REF!</v>
      </c>
      <c r="HRR1177" s="233" t="s">
        <v>237</v>
      </c>
      <c r="HRS1177" s="234" t="s">
        <v>26</v>
      </c>
      <c r="HRT1177" s="235">
        <v>7</v>
      </c>
      <c r="HRU1177" s="235">
        <v>2</v>
      </c>
      <c r="HRV1177" s="236" t="s">
        <v>238</v>
      </c>
      <c r="HRW1177" s="237">
        <v>0</v>
      </c>
      <c r="HRX1177" s="238"/>
      <c r="HRY1177" s="239" t="e">
        <f>HRY1178</f>
        <v>#REF!</v>
      </c>
      <c r="HRZ1177" s="233" t="s">
        <v>237</v>
      </c>
      <c r="HSA1177" s="234" t="s">
        <v>26</v>
      </c>
      <c r="HSB1177" s="235">
        <v>7</v>
      </c>
      <c r="HSC1177" s="235">
        <v>2</v>
      </c>
      <c r="HSD1177" s="236" t="s">
        <v>238</v>
      </c>
      <c r="HSE1177" s="237">
        <v>0</v>
      </c>
      <c r="HSF1177" s="238"/>
      <c r="HSG1177" s="239" t="e">
        <f>HSG1178</f>
        <v>#REF!</v>
      </c>
      <c r="HSH1177" s="233" t="s">
        <v>237</v>
      </c>
      <c r="HSI1177" s="234" t="s">
        <v>26</v>
      </c>
      <c r="HSJ1177" s="235">
        <v>7</v>
      </c>
      <c r="HSK1177" s="235">
        <v>2</v>
      </c>
      <c r="HSL1177" s="236" t="s">
        <v>238</v>
      </c>
      <c r="HSM1177" s="237">
        <v>0</v>
      </c>
      <c r="HSN1177" s="238"/>
      <c r="HSO1177" s="239" t="e">
        <f>HSO1178</f>
        <v>#REF!</v>
      </c>
      <c r="HSP1177" s="233" t="s">
        <v>237</v>
      </c>
      <c r="HSQ1177" s="234" t="s">
        <v>26</v>
      </c>
      <c r="HSR1177" s="235">
        <v>7</v>
      </c>
      <c r="HSS1177" s="235">
        <v>2</v>
      </c>
      <c r="HST1177" s="236" t="s">
        <v>238</v>
      </c>
      <c r="HSU1177" s="237">
        <v>0</v>
      </c>
      <c r="HSV1177" s="238"/>
      <c r="HSW1177" s="239" t="e">
        <f>HSW1178</f>
        <v>#REF!</v>
      </c>
      <c r="HSX1177" s="233" t="s">
        <v>237</v>
      </c>
      <c r="HSY1177" s="234" t="s">
        <v>26</v>
      </c>
      <c r="HSZ1177" s="235">
        <v>7</v>
      </c>
      <c r="HTA1177" s="235">
        <v>2</v>
      </c>
      <c r="HTB1177" s="236" t="s">
        <v>238</v>
      </c>
      <c r="HTC1177" s="237">
        <v>0</v>
      </c>
      <c r="HTD1177" s="238"/>
      <c r="HTE1177" s="239" t="e">
        <f>HTE1178</f>
        <v>#REF!</v>
      </c>
      <c r="HTF1177" s="233" t="s">
        <v>237</v>
      </c>
      <c r="HTG1177" s="234" t="s">
        <v>26</v>
      </c>
      <c r="HTH1177" s="235">
        <v>7</v>
      </c>
      <c r="HTI1177" s="235">
        <v>2</v>
      </c>
      <c r="HTJ1177" s="236" t="s">
        <v>238</v>
      </c>
      <c r="HTK1177" s="237">
        <v>0</v>
      </c>
      <c r="HTL1177" s="238"/>
      <c r="HTM1177" s="239" t="e">
        <f>HTM1178</f>
        <v>#REF!</v>
      </c>
      <c r="HTN1177" s="233" t="s">
        <v>237</v>
      </c>
      <c r="HTO1177" s="234" t="s">
        <v>26</v>
      </c>
      <c r="HTP1177" s="235">
        <v>7</v>
      </c>
      <c r="HTQ1177" s="235">
        <v>2</v>
      </c>
      <c r="HTR1177" s="236" t="s">
        <v>238</v>
      </c>
      <c r="HTS1177" s="237">
        <v>0</v>
      </c>
      <c r="HTT1177" s="238"/>
      <c r="HTU1177" s="239" t="e">
        <f>HTU1178</f>
        <v>#REF!</v>
      </c>
      <c r="HTV1177" s="233" t="s">
        <v>237</v>
      </c>
      <c r="HTW1177" s="234" t="s">
        <v>26</v>
      </c>
      <c r="HTX1177" s="235">
        <v>7</v>
      </c>
      <c r="HTY1177" s="235">
        <v>2</v>
      </c>
      <c r="HTZ1177" s="236" t="s">
        <v>238</v>
      </c>
      <c r="HUA1177" s="237">
        <v>0</v>
      </c>
      <c r="HUB1177" s="238"/>
      <c r="HUC1177" s="239" t="e">
        <f>HUC1178</f>
        <v>#REF!</v>
      </c>
      <c r="HUD1177" s="233" t="s">
        <v>237</v>
      </c>
      <c r="HUE1177" s="234" t="s">
        <v>26</v>
      </c>
      <c r="HUF1177" s="235">
        <v>7</v>
      </c>
      <c r="HUG1177" s="235">
        <v>2</v>
      </c>
      <c r="HUH1177" s="236" t="s">
        <v>238</v>
      </c>
      <c r="HUI1177" s="237">
        <v>0</v>
      </c>
      <c r="HUJ1177" s="238"/>
      <c r="HUK1177" s="239" t="e">
        <f>HUK1178</f>
        <v>#REF!</v>
      </c>
      <c r="HUL1177" s="233" t="s">
        <v>237</v>
      </c>
      <c r="HUM1177" s="234" t="s">
        <v>26</v>
      </c>
      <c r="HUN1177" s="235">
        <v>7</v>
      </c>
      <c r="HUO1177" s="235">
        <v>2</v>
      </c>
      <c r="HUP1177" s="236" t="s">
        <v>238</v>
      </c>
      <c r="HUQ1177" s="237">
        <v>0</v>
      </c>
      <c r="HUR1177" s="238"/>
      <c r="HUS1177" s="239" t="e">
        <f>HUS1178</f>
        <v>#REF!</v>
      </c>
      <c r="HUT1177" s="233" t="s">
        <v>237</v>
      </c>
      <c r="HUU1177" s="234" t="s">
        <v>26</v>
      </c>
      <c r="HUV1177" s="235">
        <v>7</v>
      </c>
      <c r="HUW1177" s="235">
        <v>2</v>
      </c>
      <c r="HUX1177" s="236" t="s">
        <v>238</v>
      </c>
      <c r="HUY1177" s="237">
        <v>0</v>
      </c>
      <c r="HUZ1177" s="238"/>
      <c r="HVA1177" s="239" t="e">
        <f>HVA1178</f>
        <v>#REF!</v>
      </c>
      <c r="HVB1177" s="233" t="s">
        <v>237</v>
      </c>
      <c r="HVC1177" s="234" t="s">
        <v>26</v>
      </c>
      <c r="HVD1177" s="235">
        <v>7</v>
      </c>
      <c r="HVE1177" s="235">
        <v>2</v>
      </c>
      <c r="HVF1177" s="236" t="s">
        <v>238</v>
      </c>
      <c r="HVG1177" s="237">
        <v>0</v>
      </c>
      <c r="HVH1177" s="238"/>
      <c r="HVI1177" s="239" t="e">
        <f>HVI1178</f>
        <v>#REF!</v>
      </c>
      <c r="HVJ1177" s="233" t="s">
        <v>237</v>
      </c>
      <c r="HVK1177" s="234" t="s">
        <v>26</v>
      </c>
      <c r="HVL1177" s="235">
        <v>7</v>
      </c>
      <c r="HVM1177" s="235">
        <v>2</v>
      </c>
      <c r="HVN1177" s="236" t="s">
        <v>238</v>
      </c>
      <c r="HVO1177" s="237">
        <v>0</v>
      </c>
      <c r="HVP1177" s="238"/>
      <c r="HVQ1177" s="239" t="e">
        <f>HVQ1178</f>
        <v>#REF!</v>
      </c>
      <c r="HVR1177" s="233" t="s">
        <v>237</v>
      </c>
      <c r="HVS1177" s="234" t="s">
        <v>26</v>
      </c>
      <c r="HVT1177" s="235">
        <v>7</v>
      </c>
      <c r="HVU1177" s="235">
        <v>2</v>
      </c>
      <c r="HVV1177" s="236" t="s">
        <v>238</v>
      </c>
      <c r="HVW1177" s="237">
        <v>0</v>
      </c>
      <c r="HVX1177" s="238"/>
      <c r="HVY1177" s="239" t="e">
        <f>HVY1178</f>
        <v>#REF!</v>
      </c>
      <c r="HVZ1177" s="233" t="s">
        <v>237</v>
      </c>
      <c r="HWA1177" s="234" t="s">
        <v>26</v>
      </c>
      <c r="HWB1177" s="235">
        <v>7</v>
      </c>
      <c r="HWC1177" s="235">
        <v>2</v>
      </c>
      <c r="HWD1177" s="236" t="s">
        <v>238</v>
      </c>
      <c r="HWE1177" s="237">
        <v>0</v>
      </c>
      <c r="HWF1177" s="238"/>
      <c r="HWG1177" s="239" t="e">
        <f>HWG1178</f>
        <v>#REF!</v>
      </c>
      <c r="HWH1177" s="233" t="s">
        <v>237</v>
      </c>
      <c r="HWI1177" s="234" t="s">
        <v>26</v>
      </c>
      <c r="HWJ1177" s="235">
        <v>7</v>
      </c>
      <c r="HWK1177" s="235">
        <v>2</v>
      </c>
      <c r="HWL1177" s="236" t="s">
        <v>238</v>
      </c>
      <c r="HWM1177" s="237">
        <v>0</v>
      </c>
      <c r="HWN1177" s="238"/>
      <c r="HWO1177" s="239" t="e">
        <f>HWO1178</f>
        <v>#REF!</v>
      </c>
      <c r="HWP1177" s="233" t="s">
        <v>237</v>
      </c>
      <c r="HWQ1177" s="234" t="s">
        <v>26</v>
      </c>
      <c r="HWR1177" s="235">
        <v>7</v>
      </c>
      <c r="HWS1177" s="235">
        <v>2</v>
      </c>
      <c r="HWT1177" s="236" t="s">
        <v>238</v>
      </c>
      <c r="HWU1177" s="237">
        <v>0</v>
      </c>
      <c r="HWV1177" s="238"/>
      <c r="HWW1177" s="239" t="e">
        <f>HWW1178</f>
        <v>#REF!</v>
      </c>
      <c r="HWX1177" s="233" t="s">
        <v>237</v>
      </c>
      <c r="HWY1177" s="234" t="s">
        <v>26</v>
      </c>
      <c r="HWZ1177" s="235">
        <v>7</v>
      </c>
      <c r="HXA1177" s="235">
        <v>2</v>
      </c>
      <c r="HXB1177" s="236" t="s">
        <v>238</v>
      </c>
      <c r="HXC1177" s="237">
        <v>0</v>
      </c>
      <c r="HXD1177" s="238"/>
      <c r="HXE1177" s="239" t="e">
        <f>HXE1178</f>
        <v>#REF!</v>
      </c>
      <c r="HXF1177" s="233" t="s">
        <v>237</v>
      </c>
      <c r="HXG1177" s="234" t="s">
        <v>26</v>
      </c>
      <c r="HXH1177" s="235">
        <v>7</v>
      </c>
      <c r="HXI1177" s="235">
        <v>2</v>
      </c>
      <c r="HXJ1177" s="236" t="s">
        <v>238</v>
      </c>
      <c r="HXK1177" s="237">
        <v>0</v>
      </c>
      <c r="HXL1177" s="238"/>
      <c r="HXM1177" s="239" t="e">
        <f>HXM1178</f>
        <v>#REF!</v>
      </c>
      <c r="HXN1177" s="233" t="s">
        <v>237</v>
      </c>
      <c r="HXO1177" s="234" t="s">
        <v>26</v>
      </c>
      <c r="HXP1177" s="235">
        <v>7</v>
      </c>
      <c r="HXQ1177" s="235">
        <v>2</v>
      </c>
      <c r="HXR1177" s="236" t="s">
        <v>238</v>
      </c>
      <c r="HXS1177" s="237">
        <v>0</v>
      </c>
      <c r="HXT1177" s="238"/>
      <c r="HXU1177" s="239" t="e">
        <f>HXU1178</f>
        <v>#REF!</v>
      </c>
      <c r="HXV1177" s="233" t="s">
        <v>237</v>
      </c>
      <c r="HXW1177" s="234" t="s">
        <v>26</v>
      </c>
      <c r="HXX1177" s="235">
        <v>7</v>
      </c>
      <c r="HXY1177" s="235">
        <v>2</v>
      </c>
      <c r="HXZ1177" s="236" t="s">
        <v>238</v>
      </c>
      <c r="HYA1177" s="237">
        <v>0</v>
      </c>
      <c r="HYB1177" s="238"/>
      <c r="HYC1177" s="239" t="e">
        <f>HYC1178</f>
        <v>#REF!</v>
      </c>
      <c r="HYD1177" s="233" t="s">
        <v>237</v>
      </c>
      <c r="HYE1177" s="234" t="s">
        <v>26</v>
      </c>
      <c r="HYF1177" s="235">
        <v>7</v>
      </c>
      <c r="HYG1177" s="235">
        <v>2</v>
      </c>
      <c r="HYH1177" s="236" t="s">
        <v>238</v>
      </c>
      <c r="HYI1177" s="237">
        <v>0</v>
      </c>
      <c r="HYJ1177" s="238"/>
      <c r="HYK1177" s="239" t="e">
        <f>HYK1178</f>
        <v>#REF!</v>
      </c>
      <c r="HYL1177" s="233" t="s">
        <v>237</v>
      </c>
      <c r="HYM1177" s="234" t="s">
        <v>26</v>
      </c>
      <c r="HYN1177" s="235">
        <v>7</v>
      </c>
      <c r="HYO1177" s="235">
        <v>2</v>
      </c>
      <c r="HYP1177" s="236" t="s">
        <v>238</v>
      </c>
      <c r="HYQ1177" s="237">
        <v>0</v>
      </c>
      <c r="HYR1177" s="238"/>
      <c r="HYS1177" s="239" t="e">
        <f>HYS1178</f>
        <v>#REF!</v>
      </c>
      <c r="HYT1177" s="233" t="s">
        <v>237</v>
      </c>
      <c r="HYU1177" s="234" t="s">
        <v>26</v>
      </c>
      <c r="HYV1177" s="235">
        <v>7</v>
      </c>
      <c r="HYW1177" s="235">
        <v>2</v>
      </c>
      <c r="HYX1177" s="236" t="s">
        <v>238</v>
      </c>
      <c r="HYY1177" s="237">
        <v>0</v>
      </c>
      <c r="HYZ1177" s="238"/>
      <c r="HZA1177" s="239" t="e">
        <f>HZA1178</f>
        <v>#REF!</v>
      </c>
      <c r="HZB1177" s="233" t="s">
        <v>237</v>
      </c>
      <c r="HZC1177" s="234" t="s">
        <v>26</v>
      </c>
      <c r="HZD1177" s="235">
        <v>7</v>
      </c>
      <c r="HZE1177" s="235">
        <v>2</v>
      </c>
      <c r="HZF1177" s="236" t="s">
        <v>238</v>
      </c>
      <c r="HZG1177" s="237">
        <v>0</v>
      </c>
      <c r="HZH1177" s="238"/>
      <c r="HZI1177" s="239" t="e">
        <f>HZI1178</f>
        <v>#REF!</v>
      </c>
      <c r="HZJ1177" s="233" t="s">
        <v>237</v>
      </c>
      <c r="HZK1177" s="234" t="s">
        <v>26</v>
      </c>
      <c r="HZL1177" s="235">
        <v>7</v>
      </c>
      <c r="HZM1177" s="235">
        <v>2</v>
      </c>
      <c r="HZN1177" s="236" t="s">
        <v>238</v>
      </c>
      <c r="HZO1177" s="237">
        <v>0</v>
      </c>
      <c r="HZP1177" s="238"/>
      <c r="HZQ1177" s="239" t="e">
        <f>HZQ1178</f>
        <v>#REF!</v>
      </c>
      <c r="HZR1177" s="233" t="s">
        <v>237</v>
      </c>
      <c r="HZS1177" s="234" t="s">
        <v>26</v>
      </c>
      <c r="HZT1177" s="235">
        <v>7</v>
      </c>
      <c r="HZU1177" s="235">
        <v>2</v>
      </c>
      <c r="HZV1177" s="236" t="s">
        <v>238</v>
      </c>
      <c r="HZW1177" s="237">
        <v>0</v>
      </c>
      <c r="HZX1177" s="238"/>
      <c r="HZY1177" s="239" t="e">
        <f>HZY1178</f>
        <v>#REF!</v>
      </c>
      <c r="HZZ1177" s="233" t="s">
        <v>237</v>
      </c>
      <c r="IAA1177" s="234" t="s">
        <v>26</v>
      </c>
      <c r="IAB1177" s="235">
        <v>7</v>
      </c>
      <c r="IAC1177" s="235">
        <v>2</v>
      </c>
      <c r="IAD1177" s="236" t="s">
        <v>238</v>
      </c>
      <c r="IAE1177" s="237">
        <v>0</v>
      </c>
      <c r="IAF1177" s="238"/>
      <c r="IAG1177" s="239" t="e">
        <f>IAG1178</f>
        <v>#REF!</v>
      </c>
      <c r="IAH1177" s="233" t="s">
        <v>237</v>
      </c>
      <c r="IAI1177" s="234" t="s">
        <v>26</v>
      </c>
      <c r="IAJ1177" s="235">
        <v>7</v>
      </c>
      <c r="IAK1177" s="235">
        <v>2</v>
      </c>
      <c r="IAL1177" s="236" t="s">
        <v>238</v>
      </c>
      <c r="IAM1177" s="237">
        <v>0</v>
      </c>
      <c r="IAN1177" s="238"/>
      <c r="IAO1177" s="239" t="e">
        <f>IAO1178</f>
        <v>#REF!</v>
      </c>
      <c r="IAP1177" s="233" t="s">
        <v>237</v>
      </c>
      <c r="IAQ1177" s="234" t="s">
        <v>26</v>
      </c>
      <c r="IAR1177" s="235">
        <v>7</v>
      </c>
      <c r="IAS1177" s="235">
        <v>2</v>
      </c>
      <c r="IAT1177" s="236" t="s">
        <v>238</v>
      </c>
      <c r="IAU1177" s="237">
        <v>0</v>
      </c>
      <c r="IAV1177" s="238"/>
      <c r="IAW1177" s="239" t="e">
        <f>IAW1178</f>
        <v>#REF!</v>
      </c>
      <c r="IAX1177" s="233" t="s">
        <v>237</v>
      </c>
      <c r="IAY1177" s="234" t="s">
        <v>26</v>
      </c>
      <c r="IAZ1177" s="235">
        <v>7</v>
      </c>
      <c r="IBA1177" s="235">
        <v>2</v>
      </c>
      <c r="IBB1177" s="236" t="s">
        <v>238</v>
      </c>
      <c r="IBC1177" s="237">
        <v>0</v>
      </c>
      <c r="IBD1177" s="238"/>
      <c r="IBE1177" s="239" t="e">
        <f>IBE1178</f>
        <v>#REF!</v>
      </c>
      <c r="IBF1177" s="233" t="s">
        <v>237</v>
      </c>
      <c r="IBG1177" s="234" t="s">
        <v>26</v>
      </c>
      <c r="IBH1177" s="235">
        <v>7</v>
      </c>
      <c r="IBI1177" s="235">
        <v>2</v>
      </c>
      <c r="IBJ1177" s="236" t="s">
        <v>238</v>
      </c>
      <c r="IBK1177" s="237">
        <v>0</v>
      </c>
      <c r="IBL1177" s="238"/>
      <c r="IBM1177" s="239" t="e">
        <f>IBM1178</f>
        <v>#REF!</v>
      </c>
      <c r="IBN1177" s="233" t="s">
        <v>237</v>
      </c>
      <c r="IBO1177" s="234" t="s">
        <v>26</v>
      </c>
      <c r="IBP1177" s="235">
        <v>7</v>
      </c>
      <c r="IBQ1177" s="235">
        <v>2</v>
      </c>
      <c r="IBR1177" s="236" t="s">
        <v>238</v>
      </c>
      <c r="IBS1177" s="237">
        <v>0</v>
      </c>
      <c r="IBT1177" s="238"/>
      <c r="IBU1177" s="239" t="e">
        <f>IBU1178</f>
        <v>#REF!</v>
      </c>
      <c r="IBV1177" s="233" t="s">
        <v>237</v>
      </c>
      <c r="IBW1177" s="234" t="s">
        <v>26</v>
      </c>
      <c r="IBX1177" s="235">
        <v>7</v>
      </c>
      <c r="IBY1177" s="235">
        <v>2</v>
      </c>
      <c r="IBZ1177" s="236" t="s">
        <v>238</v>
      </c>
      <c r="ICA1177" s="237">
        <v>0</v>
      </c>
      <c r="ICB1177" s="238"/>
      <c r="ICC1177" s="239" t="e">
        <f>ICC1178</f>
        <v>#REF!</v>
      </c>
      <c r="ICD1177" s="233" t="s">
        <v>237</v>
      </c>
      <c r="ICE1177" s="234" t="s">
        <v>26</v>
      </c>
      <c r="ICF1177" s="235">
        <v>7</v>
      </c>
      <c r="ICG1177" s="235">
        <v>2</v>
      </c>
      <c r="ICH1177" s="236" t="s">
        <v>238</v>
      </c>
      <c r="ICI1177" s="237">
        <v>0</v>
      </c>
      <c r="ICJ1177" s="238"/>
      <c r="ICK1177" s="239" t="e">
        <f>ICK1178</f>
        <v>#REF!</v>
      </c>
      <c r="ICL1177" s="233" t="s">
        <v>237</v>
      </c>
      <c r="ICM1177" s="234" t="s">
        <v>26</v>
      </c>
      <c r="ICN1177" s="235">
        <v>7</v>
      </c>
      <c r="ICO1177" s="235">
        <v>2</v>
      </c>
      <c r="ICP1177" s="236" t="s">
        <v>238</v>
      </c>
      <c r="ICQ1177" s="237">
        <v>0</v>
      </c>
      <c r="ICR1177" s="238"/>
      <c r="ICS1177" s="239" t="e">
        <f>ICS1178</f>
        <v>#REF!</v>
      </c>
      <c r="ICT1177" s="233" t="s">
        <v>237</v>
      </c>
      <c r="ICU1177" s="234" t="s">
        <v>26</v>
      </c>
      <c r="ICV1177" s="235">
        <v>7</v>
      </c>
      <c r="ICW1177" s="235">
        <v>2</v>
      </c>
      <c r="ICX1177" s="236" t="s">
        <v>238</v>
      </c>
      <c r="ICY1177" s="237">
        <v>0</v>
      </c>
      <c r="ICZ1177" s="238"/>
      <c r="IDA1177" s="239" t="e">
        <f>IDA1178</f>
        <v>#REF!</v>
      </c>
      <c r="IDB1177" s="233" t="s">
        <v>237</v>
      </c>
      <c r="IDC1177" s="234" t="s">
        <v>26</v>
      </c>
      <c r="IDD1177" s="235">
        <v>7</v>
      </c>
      <c r="IDE1177" s="235">
        <v>2</v>
      </c>
      <c r="IDF1177" s="236" t="s">
        <v>238</v>
      </c>
      <c r="IDG1177" s="237">
        <v>0</v>
      </c>
      <c r="IDH1177" s="238"/>
      <c r="IDI1177" s="239" t="e">
        <f>IDI1178</f>
        <v>#REF!</v>
      </c>
      <c r="IDJ1177" s="233" t="s">
        <v>237</v>
      </c>
      <c r="IDK1177" s="234" t="s">
        <v>26</v>
      </c>
      <c r="IDL1177" s="235">
        <v>7</v>
      </c>
      <c r="IDM1177" s="235">
        <v>2</v>
      </c>
      <c r="IDN1177" s="236" t="s">
        <v>238</v>
      </c>
      <c r="IDO1177" s="237">
        <v>0</v>
      </c>
      <c r="IDP1177" s="238"/>
      <c r="IDQ1177" s="239" t="e">
        <f>IDQ1178</f>
        <v>#REF!</v>
      </c>
      <c r="IDR1177" s="233" t="s">
        <v>237</v>
      </c>
      <c r="IDS1177" s="234" t="s">
        <v>26</v>
      </c>
      <c r="IDT1177" s="235">
        <v>7</v>
      </c>
      <c r="IDU1177" s="235">
        <v>2</v>
      </c>
      <c r="IDV1177" s="236" t="s">
        <v>238</v>
      </c>
      <c r="IDW1177" s="237">
        <v>0</v>
      </c>
      <c r="IDX1177" s="238"/>
      <c r="IDY1177" s="239" t="e">
        <f>IDY1178</f>
        <v>#REF!</v>
      </c>
      <c r="IDZ1177" s="233" t="s">
        <v>237</v>
      </c>
      <c r="IEA1177" s="234" t="s">
        <v>26</v>
      </c>
      <c r="IEB1177" s="235">
        <v>7</v>
      </c>
      <c r="IEC1177" s="235">
        <v>2</v>
      </c>
      <c r="IED1177" s="236" t="s">
        <v>238</v>
      </c>
      <c r="IEE1177" s="237">
        <v>0</v>
      </c>
      <c r="IEF1177" s="238"/>
      <c r="IEG1177" s="239" t="e">
        <f>IEG1178</f>
        <v>#REF!</v>
      </c>
      <c r="IEH1177" s="233" t="s">
        <v>237</v>
      </c>
      <c r="IEI1177" s="234" t="s">
        <v>26</v>
      </c>
      <c r="IEJ1177" s="235">
        <v>7</v>
      </c>
      <c r="IEK1177" s="235">
        <v>2</v>
      </c>
      <c r="IEL1177" s="236" t="s">
        <v>238</v>
      </c>
      <c r="IEM1177" s="237">
        <v>0</v>
      </c>
      <c r="IEN1177" s="238"/>
      <c r="IEO1177" s="239" t="e">
        <f>IEO1178</f>
        <v>#REF!</v>
      </c>
      <c r="IEP1177" s="233" t="s">
        <v>237</v>
      </c>
      <c r="IEQ1177" s="234" t="s">
        <v>26</v>
      </c>
      <c r="IER1177" s="235">
        <v>7</v>
      </c>
      <c r="IES1177" s="235">
        <v>2</v>
      </c>
      <c r="IET1177" s="236" t="s">
        <v>238</v>
      </c>
      <c r="IEU1177" s="237">
        <v>0</v>
      </c>
      <c r="IEV1177" s="238"/>
      <c r="IEW1177" s="239" t="e">
        <f>IEW1178</f>
        <v>#REF!</v>
      </c>
      <c r="IEX1177" s="233" t="s">
        <v>237</v>
      </c>
      <c r="IEY1177" s="234" t="s">
        <v>26</v>
      </c>
      <c r="IEZ1177" s="235">
        <v>7</v>
      </c>
      <c r="IFA1177" s="235">
        <v>2</v>
      </c>
      <c r="IFB1177" s="236" t="s">
        <v>238</v>
      </c>
      <c r="IFC1177" s="237">
        <v>0</v>
      </c>
      <c r="IFD1177" s="238"/>
      <c r="IFE1177" s="239" t="e">
        <f>IFE1178</f>
        <v>#REF!</v>
      </c>
      <c r="IFF1177" s="233" t="s">
        <v>237</v>
      </c>
      <c r="IFG1177" s="234" t="s">
        <v>26</v>
      </c>
      <c r="IFH1177" s="235">
        <v>7</v>
      </c>
      <c r="IFI1177" s="235">
        <v>2</v>
      </c>
      <c r="IFJ1177" s="236" t="s">
        <v>238</v>
      </c>
      <c r="IFK1177" s="237">
        <v>0</v>
      </c>
      <c r="IFL1177" s="238"/>
      <c r="IFM1177" s="239" t="e">
        <f>IFM1178</f>
        <v>#REF!</v>
      </c>
      <c r="IFN1177" s="233" t="s">
        <v>237</v>
      </c>
      <c r="IFO1177" s="234" t="s">
        <v>26</v>
      </c>
      <c r="IFP1177" s="235">
        <v>7</v>
      </c>
      <c r="IFQ1177" s="235">
        <v>2</v>
      </c>
      <c r="IFR1177" s="236" t="s">
        <v>238</v>
      </c>
      <c r="IFS1177" s="237">
        <v>0</v>
      </c>
      <c r="IFT1177" s="238"/>
      <c r="IFU1177" s="239" t="e">
        <f>IFU1178</f>
        <v>#REF!</v>
      </c>
      <c r="IFV1177" s="233" t="s">
        <v>237</v>
      </c>
      <c r="IFW1177" s="234" t="s">
        <v>26</v>
      </c>
      <c r="IFX1177" s="235">
        <v>7</v>
      </c>
      <c r="IFY1177" s="235">
        <v>2</v>
      </c>
      <c r="IFZ1177" s="236" t="s">
        <v>238</v>
      </c>
      <c r="IGA1177" s="237">
        <v>0</v>
      </c>
      <c r="IGB1177" s="238"/>
      <c r="IGC1177" s="239" t="e">
        <f>IGC1178</f>
        <v>#REF!</v>
      </c>
      <c r="IGD1177" s="233" t="s">
        <v>237</v>
      </c>
      <c r="IGE1177" s="234" t="s">
        <v>26</v>
      </c>
      <c r="IGF1177" s="235">
        <v>7</v>
      </c>
      <c r="IGG1177" s="235">
        <v>2</v>
      </c>
      <c r="IGH1177" s="236" t="s">
        <v>238</v>
      </c>
      <c r="IGI1177" s="237">
        <v>0</v>
      </c>
      <c r="IGJ1177" s="238"/>
      <c r="IGK1177" s="239" t="e">
        <f>IGK1178</f>
        <v>#REF!</v>
      </c>
      <c r="IGL1177" s="233" t="s">
        <v>237</v>
      </c>
      <c r="IGM1177" s="234" t="s">
        <v>26</v>
      </c>
      <c r="IGN1177" s="235">
        <v>7</v>
      </c>
      <c r="IGO1177" s="235">
        <v>2</v>
      </c>
      <c r="IGP1177" s="236" t="s">
        <v>238</v>
      </c>
      <c r="IGQ1177" s="237">
        <v>0</v>
      </c>
      <c r="IGR1177" s="238"/>
      <c r="IGS1177" s="239" t="e">
        <f>IGS1178</f>
        <v>#REF!</v>
      </c>
      <c r="IGT1177" s="233" t="s">
        <v>237</v>
      </c>
      <c r="IGU1177" s="234" t="s">
        <v>26</v>
      </c>
      <c r="IGV1177" s="235">
        <v>7</v>
      </c>
      <c r="IGW1177" s="235">
        <v>2</v>
      </c>
      <c r="IGX1177" s="236" t="s">
        <v>238</v>
      </c>
      <c r="IGY1177" s="237">
        <v>0</v>
      </c>
      <c r="IGZ1177" s="238"/>
      <c r="IHA1177" s="239" t="e">
        <f>IHA1178</f>
        <v>#REF!</v>
      </c>
      <c r="IHB1177" s="233" t="s">
        <v>237</v>
      </c>
      <c r="IHC1177" s="234" t="s">
        <v>26</v>
      </c>
      <c r="IHD1177" s="235">
        <v>7</v>
      </c>
      <c r="IHE1177" s="235">
        <v>2</v>
      </c>
      <c r="IHF1177" s="236" t="s">
        <v>238</v>
      </c>
      <c r="IHG1177" s="237">
        <v>0</v>
      </c>
      <c r="IHH1177" s="238"/>
      <c r="IHI1177" s="239" t="e">
        <f>IHI1178</f>
        <v>#REF!</v>
      </c>
      <c r="IHJ1177" s="233" t="s">
        <v>237</v>
      </c>
      <c r="IHK1177" s="234" t="s">
        <v>26</v>
      </c>
      <c r="IHL1177" s="235">
        <v>7</v>
      </c>
      <c r="IHM1177" s="235">
        <v>2</v>
      </c>
      <c r="IHN1177" s="236" t="s">
        <v>238</v>
      </c>
      <c r="IHO1177" s="237">
        <v>0</v>
      </c>
      <c r="IHP1177" s="238"/>
      <c r="IHQ1177" s="239" t="e">
        <f>IHQ1178</f>
        <v>#REF!</v>
      </c>
      <c r="IHR1177" s="233" t="s">
        <v>237</v>
      </c>
      <c r="IHS1177" s="234" t="s">
        <v>26</v>
      </c>
      <c r="IHT1177" s="235">
        <v>7</v>
      </c>
      <c r="IHU1177" s="235">
        <v>2</v>
      </c>
      <c r="IHV1177" s="236" t="s">
        <v>238</v>
      </c>
      <c r="IHW1177" s="237">
        <v>0</v>
      </c>
      <c r="IHX1177" s="238"/>
      <c r="IHY1177" s="239" t="e">
        <f>IHY1178</f>
        <v>#REF!</v>
      </c>
      <c r="IHZ1177" s="233" t="s">
        <v>237</v>
      </c>
      <c r="IIA1177" s="234" t="s">
        <v>26</v>
      </c>
      <c r="IIB1177" s="235">
        <v>7</v>
      </c>
      <c r="IIC1177" s="235">
        <v>2</v>
      </c>
      <c r="IID1177" s="236" t="s">
        <v>238</v>
      </c>
      <c r="IIE1177" s="237">
        <v>0</v>
      </c>
      <c r="IIF1177" s="238"/>
      <c r="IIG1177" s="239" t="e">
        <f>IIG1178</f>
        <v>#REF!</v>
      </c>
      <c r="IIH1177" s="233" t="s">
        <v>237</v>
      </c>
      <c r="III1177" s="234" t="s">
        <v>26</v>
      </c>
      <c r="IIJ1177" s="235">
        <v>7</v>
      </c>
      <c r="IIK1177" s="235">
        <v>2</v>
      </c>
      <c r="IIL1177" s="236" t="s">
        <v>238</v>
      </c>
      <c r="IIM1177" s="237">
        <v>0</v>
      </c>
      <c r="IIN1177" s="238"/>
      <c r="IIO1177" s="239" t="e">
        <f>IIO1178</f>
        <v>#REF!</v>
      </c>
      <c r="IIP1177" s="233" t="s">
        <v>237</v>
      </c>
      <c r="IIQ1177" s="234" t="s">
        <v>26</v>
      </c>
      <c r="IIR1177" s="235">
        <v>7</v>
      </c>
      <c r="IIS1177" s="235">
        <v>2</v>
      </c>
      <c r="IIT1177" s="236" t="s">
        <v>238</v>
      </c>
      <c r="IIU1177" s="237">
        <v>0</v>
      </c>
      <c r="IIV1177" s="238"/>
      <c r="IIW1177" s="239" t="e">
        <f>IIW1178</f>
        <v>#REF!</v>
      </c>
      <c r="IIX1177" s="233" t="s">
        <v>237</v>
      </c>
      <c r="IIY1177" s="234" t="s">
        <v>26</v>
      </c>
      <c r="IIZ1177" s="235">
        <v>7</v>
      </c>
      <c r="IJA1177" s="235">
        <v>2</v>
      </c>
      <c r="IJB1177" s="236" t="s">
        <v>238</v>
      </c>
      <c r="IJC1177" s="237">
        <v>0</v>
      </c>
      <c r="IJD1177" s="238"/>
      <c r="IJE1177" s="239" t="e">
        <f>IJE1178</f>
        <v>#REF!</v>
      </c>
      <c r="IJF1177" s="233" t="s">
        <v>237</v>
      </c>
      <c r="IJG1177" s="234" t="s">
        <v>26</v>
      </c>
      <c r="IJH1177" s="235">
        <v>7</v>
      </c>
      <c r="IJI1177" s="235">
        <v>2</v>
      </c>
      <c r="IJJ1177" s="236" t="s">
        <v>238</v>
      </c>
      <c r="IJK1177" s="237">
        <v>0</v>
      </c>
      <c r="IJL1177" s="238"/>
      <c r="IJM1177" s="239" t="e">
        <f>IJM1178</f>
        <v>#REF!</v>
      </c>
      <c r="IJN1177" s="233" t="s">
        <v>237</v>
      </c>
      <c r="IJO1177" s="234" t="s">
        <v>26</v>
      </c>
      <c r="IJP1177" s="235">
        <v>7</v>
      </c>
      <c r="IJQ1177" s="235">
        <v>2</v>
      </c>
      <c r="IJR1177" s="236" t="s">
        <v>238</v>
      </c>
      <c r="IJS1177" s="237">
        <v>0</v>
      </c>
      <c r="IJT1177" s="238"/>
      <c r="IJU1177" s="239" t="e">
        <f>IJU1178</f>
        <v>#REF!</v>
      </c>
      <c r="IJV1177" s="233" t="s">
        <v>237</v>
      </c>
      <c r="IJW1177" s="234" t="s">
        <v>26</v>
      </c>
      <c r="IJX1177" s="235">
        <v>7</v>
      </c>
      <c r="IJY1177" s="235">
        <v>2</v>
      </c>
      <c r="IJZ1177" s="236" t="s">
        <v>238</v>
      </c>
      <c r="IKA1177" s="237">
        <v>0</v>
      </c>
      <c r="IKB1177" s="238"/>
      <c r="IKC1177" s="239" t="e">
        <f>IKC1178</f>
        <v>#REF!</v>
      </c>
      <c r="IKD1177" s="233" t="s">
        <v>237</v>
      </c>
      <c r="IKE1177" s="234" t="s">
        <v>26</v>
      </c>
      <c r="IKF1177" s="235">
        <v>7</v>
      </c>
      <c r="IKG1177" s="235">
        <v>2</v>
      </c>
      <c r="IKH1177" s="236" t="s">
        <v>238</v>
      </c>
      <c r="IKI1177" s="237">
        <v>0</v>
      </c>
      <c r="IKJ1177" s="238"/>
      <c r="IKK1177" s="239" t="e">
        <f>IKK1178</f>
        <v>#REF!</v>
      </c>
      <c r="IKL1177" s="233" t="s">
        <v>237</v>
      </c>
      <c r="IKM1177" s="234" t="s">
        <v>26</v>
      </c>
      <c r="IKN1177" s="235">
        <v>7</v>
      </c>
      <c r="IKO1177" s="235">
        <v>2</v>
      </c>
      <c r="IKP1177" s="236" t="s">
        <v>238</v>
      </c>
      <c r="IKQ1177" s="237">
        <v>0</v>
      </c>
      <c r="IKR1177" s="238"/>
      <c r="IKS1177" s="239" t="e">
        <f>IKS1178</f>
        <v>#REF!</v>
      </c>
      <c r="IKT1177" s="233" t="s">
        <v>237</v>
      </c>
      <c r="IKU1177" s="234" t="s">
        <v>26</v>
      </c>
      <c r="IKV1177" s="235">
        <v>7</v>
      </c>
      <c r="IKW1177" s="235">
        <v>2</v>
      </c>
      <c r="IKX1177" s="236" t="s">
        <v>238</v>
      </c>
      <c r="IKY1177" s="237">
        <v>0</v>
      </c>
      <c r="IKZ1177" s="238"/>
      <c r="ILA1177" s="239" t="e">
        <f>ILA1178</f>
        <v>#REF!</v>
      </c>
      <c r="ILB1177" s="233" t="s">
        <v>237</v>
      </c>
      <c r="ILC1177" s="234" t="s">
        <v>26</v>
      </c>
      <c r="ILD1177" s="235">
        <v>7</v>
      </c>
      <c r="ILE1177" s="235">
        <v>2</v>
      </c>
      <c r="ILF1177" s="236" t="s">
        <v>238</v>
      </c>
      <c r="ILG1177" s="237">
        <v>0</v>
      </c>
      <c r="ILH1177" s="238"/>
      <c r="ILI1177" s="239" t="e">
        <f>ILI1178</f>
        <v>#REF!</v>
      </c>
      <c r="ILJ1177" s="233" t="s">
        <v>237</v>
      </c>
      <c r="ILK1177" s="234" t="s">
        <v>26</v>
      </c>
      <c r="ILL1177" s="235">
        <v>7</v>
      </c>
      <c r="ILM1177" s="235">
        <v>2</v>
      </c>
      <c r="ILN1177" s="236" t="s">
        <v>238</v>
      </c>
      <c r="ILO1177" s="237">
        <v>0</v>
      </c>
      <c r="ILP1177" s="238"/>
      <c r="ILQ1177" s="239" t="e">
        <f>ILQ1178</f>
        <v>#REF!</v>
      </c>
      <c r="ILR1177" s="233" t="s">
        <v>237</v>
      </c>
      <c r="ILS1177" s="234" t="s">
        <v>26</v>
      </c>
      <c r="ILT1177" s="235">
        <v>7</v>
      </c>
      <c r="ILU1177" s="235">
        <v>2</v>
      </c>
      <c r="ILV1177" s="236" t="s">
        <v>238</v>
      </c>
      <c r="ILW1177" s="237">
        <v>0</v>
      </c>
      <c r="ILX1177" s="238"/>
      <c r="ILY1177" s="239" t="e">
        <f>ILY1178</f>
        <v>#REF!</v>
      </c>
      <c r="ILZ1177" s="233" t="s">
        <v>237</v>
      </c>
      <c r="IMA1177" s="234" t="s">
        <v>26</v>
      </c>
      <c r="IMB1177" s="235">
        <v>7</v>
      </c>
      <c r="IMC1177" s="235">
        <v>2</v>
      </c>
      <c r="IMD1177" s="236" t="s">
        <v>238</v>
      </c>
      <c r="IME1177" s="237">
        <v>0</v>
      </c>
      <c r="IMF1177" s="238"/>
      <c r="IMG1177" s="239" t="e">
        <f>IMG1178</f>
        <v>#REF!</v>
      </c>
      <c r="IMH1177" s="233" t="s">
        <v>237</v>
      </c>
      <c r="IMI1177" s="234" t="s">
        <v>26</v>
      </c>
      <c r="IMJ1177" s="235">
        <v>7</v>
      </c>
      <c r="IMK1177" s="235">
        <v>2</v>
      </c>
      <c r="IML1177" s="236" t="s">
        <v>238</v>
      </c>
      <c r="IMM1177" s="237">
        <v>0</v>
      </c>
      <c r="IMN1177" s="238"/>
      <c r="IMO1177" s="239" t="e">
        <f>IMO1178</f>
        <v>#REF!</v>
      </c>
      <c r="IMP1177" s="233" t="s">
        <v>237</v>
      </c>
      <c r="IMQ1177" s="234" t="s">
        <v>26</v>
      </c>
      <c r="IMR1177" s="235">
        <v>7</v>
      </c>
      <c r="IMS1177" s="235">
        <v>2</v>
      </c>
      <c r="IMT1177" s="236" t="s">
        <v>238</v>
      </c>
      <c r="IMU1177" s="237">
        <v>0</v>
      </c>
      <c r="IMV1177" s="238"/>
      <c r="IMW1177" s="239" t="e">
        <f>IMW1178</f>
        <v>#REF!</v>
      </c>
      <c r="IMX1177" s="233" t="s">
        <v>237</v>
      </c>
      <c r="IMY1177" s="234" t="s">
        <v>26</v>
      </c>
      <c r="IMZ1177" s="235">
        <v>7</v>
      </c>
      <c r="INA1177" s="235">
        <v>2</v>
      </c>
      <c r="INB1177" s="236" t="s">
        <v>238</v>
      </c>
      <c r="INC1177" s="237">
        <v>0</v>
      </c>
      <c r="IND1177" s="238"/>
      <c r="INE1177" s="239" t="e">
        <f>INE1178</f>
        <v>#REF!</v>
      </c>
      <c r="INF1177" s="233" t="s">
        <v>237</v>
      </c>
      <c r="ING1177" s="234" t="s">
        <v>26</v>
      </c>
      <c r="INH1177" s="235">
        <v>7</v>
      </c>
      <c r="INI1177" s="235">
        <v>2</v>
      </c>
      <c r="INJ1177" s="236" t="s">
        <v>238</v>
      </c>
      <c r="INK1177" s="237">
        <v>0</v>
      </c>
      <c r="INL1177" s="238"/>
      <c r="INM1177" s="239" t="e">
        <f>INM1178</f>
        <v>#REF!</v>
      </c>
      <c r="INN1177" s="233" t="s">
        <v>237</v>
      </c>
      <c r="INO1177" s="234" t="s">
        <v>26</v>
      </c>
      <c r="INP1177" s="235">
        <v>7</v>
      </c>
      <c r="INQ1177" s="235">
        <v>2</v>
      </c>
      <c r="INR1177" s="236" t="s">
        <v>238</v>
      </c>
      <c r="INS1177" s="237">
        <v>0</v>
      </c>
      <c r="INT1177" s="238"/>
      <c r="INU1177" s="239" t="e">
        <f>INU1178</f>
        <v>#REF!</v>
      </c>
      <c r="INV1177" s="233" t="s">
        <v>237</v>
      </c>
      <c r="INW1177" s="234" t="s">
        <v>26</v>
      </c>
      <c r="INX1177" s="235">
        <v>7</v>
      </c>
      <c r="INY1177" s="235">
        <v>2</v>
      </c>
      <c r="INZ1177" s="236" t="s">
        <v>238</v>
      </c>
      <c r="IOA1177" s="237">
        <v>0</v>
      </c>
      <c r="IOB1177" s="238"/>
      <c r="IOC1177" s="239" t="e">
        <f>IOC1178</f>
        <v>#REF!</v>
      </c>
      <c r="IOD1177" s="233" t="s">
        <v>237</v>
      </c>
      <c r="IOE1177" s="234" t="s">
        <v>26</v>
      </c>
      <c r="IOF1177" s="235">
        <v>7</v>
      </c>
      <c r="IOG1177" s="235">
        <v>2</v>
      </c>
      <c r="IOH1177" s="236" t="s">
        <v>238</v>
      </c>
      <c r="IOI1177" s="237">
        <v>0</v>
      </c>
      <c r="IOJ1177" s="238"/>
      <c r="IOK1177" s="239" t="e">
        <f>IOK1178</f>
        <v>#REF!</v>
      </c>
      <c r="IOL1177" s="233" t="s">
        <v>237</v>
      </c>
      <c r="IOM1177" s="234" t="s">
        <v>26</v>
      </c>
      <c r="ION1177" s="235">
        <v>7</v>
      </c>
      <c r="IOO1177" s="235">
        <v>2</v>
      </c>
      <c r="IOP1177" s="236" t="s">
        <v>238</v>
      </c>
      <c r="IOQ1177" s="237">
        <v>0</v>
      </c>
      <c r="IOR1177" s="238"/>
      <c r="IOS1177" s="239" t="e">
        <f>IOS1178</f>
        <v>#REF!</v>
      </c>
      <c r="IOT1177" s="233" t="s">
        <v>237</v>
      </c>
      <c r="IOU1177" s="234" t="s">
        <v>26</v>
      </c>
      <c r="IOV1177" s="235">
        <v>7</v>
      </c>
      <c r="IOW1177" s="235">
        <v>2</v>
      </c>
      <c r="IOX1177" s="236" t="s">
        <v>238</v>
      </c>
      <c r="IOY1177" s="237">
        <v>0</v>
      </c>
      <c r="IOZ1177" s="238"/>
      <c r="IPA1177" s="239" t="e">
        <f>IPA1178</f>
        <v>#REF!</v>
      </c>
      <c r="IPB1177" s="233" t="s">
        <v>237</v>
      </c>
      <c r="IPC1177" s="234" t="s">
        <v>26</v>
      </c>
      <c r="IPD1177" s="235">
        <v>7</v>
      </c>
      <c r="IPE1177" s="235">
        <v>2</v>
      </c>
      <c r="IPF1177" s="236" t="s">
        <v>238</v>
      </c>
      <c r="IPG1177" s="237">
        <v>0</v>
      </c>
      <c r="IPH1177" s="238"/>
      <c r="IPI1177" s="239" t="e">
        <f>IPI1178</f>
        <v>#REF!</v>
      </c>
      <c r="IPJ1177" s="233" t="s">
        <v>237</v>
      </c>
      <c r="IPK1177" s="234" t="s">
        <v>26</v>
      </c>
      <c r="IPL1177" s="235">
        <v>7</v>
      </c>
      <c r="IPM1177" s="235">
        <v>2</v>
      </c>
      <c r="IPN1177" s="236" t="s">
        <v>238</v>
      </c>
      <c r="IPO1177" s="237">
        <v>0</v>
      </c>
      <c r="IPP1177" s="238"/>
      <c r="IPQ1177" s="239" t="e">
        <f>IPQ1178</f>
        <v>#REF!</v>
      </c>
      <c r="IPR1177" s="233" t="s">
        <v>237</v>
      </c>
      <c r="IPS1177" s="234" t="s">
        <v>26</v>
      </c>
      <c r="IPT1177" s="235">
        <v>7</v>
      </c>
      <c r="IPU1177" s="235">
        <v>2</v>
      </c>
      <c r="IPV1177" s="236" t="s">
        <v>238</v>
      </c>
      <c r="IPW1177" s="237">
        <v>0</v>
      </c>
      <c r="IPX1177" s="238"/>
      <c r="IPY1177" s="239" t="e">
        <f>IPY1178</f>
        <v>#REF!</v>
      </c>
      <c r="IPZ1177" s="233" t="s">
        <v>237</v>
      </c>
      <c r="IQA1177" s="234" t="s">
        <v>26</v>
      </c>
      <c r="IQB1177" s="235">
        <v>7</v>
      </c>
      <c r="IQC1177" s="235">
        <v>2</v>
      </c>
      <c r="IQD1177" s="236" t="s">
        <v>238</v>
      </c>
      <c r="IQE1177" s="237">
        <v>0</v>
      </c>
      <c r="IQF1177" s="238"/>
      <c r="IQG1177" s="239" t="e">
        <f>IQG1178</f>
        <v>#REF!</v>
      </c>
      <c r="IQH1177" s="233" t="s">
        <v>237</v>
      </c>
      <c r="IQI1177" s="234" t="s">
        <v>26</v>
      </c>
      <c r="IQJ1177" s="235">
        <v>7</v>
      </c>
      <c r="IQK1177" s="235">
        <v>2</v>
      </c>
      <c r="IQL1177" s="236" t="s">
        <v>238</v>
      </c>
      <c r="IQM1177" s="237">
        <v>0</v>
      </c>
      <c r="IQN1177" s="238"/>
      <c r="IQO1177" s="239" t="e">
        <f>IQO1178</f>
        <v>#REF!</v>
      </c>
      <c r="IQP1177" s="233" t="s">
        <v>237</v>
      </c>
      <c r="IQQ1177" s="234" t="s">
        <v>26</v>
      </c>
      <c r="IQR1177" s="235">
        <v>7</v>
      </c>
      <c r="IQS1177" s="235">
        <v>2</v>
      </c>
      <c r="IQT1177" s="236" t="s">
        <v>238</v>
      </c>
      <c r="IQU1177" s="237">
        <v>0</v>
      </c>
      <c r="IQV1177" s="238"/>
      <c r="IQW1177" s="239" t="e">
        <f>IQW1178</f>
        <v>#REF!</v>
      </c>
      <c r="IQX1177" s="233" t="s">
        <v>237</v>
      </c>
      <c r="IQY1177" s="234" t="s">
        <v>26</v>
      </c>
      <c r="IQZ1177" s="235">
        <v>7</v>
      </c>
      <c r="IRA1177" s="235">
        <v>2</v>
      </c>
      <c r="IRB1177" s="236" t="s">
        <v>238</v>
      </c>
      <c r="IRC1177" s="237">
        <v>0</v>
      </c>
      <c r="IRD1177" s="238"/>
      <c r="IRE1177" s="239" t="e">
        <f>IRE1178</f>
        <v>#REF!</v>
      </c>
      <c r="IRF1177" s="233" t="s">
        <v>237</v>
      </c>
      <c r="IRG1177" s="234" t="s">
        <v>26</v>
      </c>
      <c r="IRH1177" s="235">
        <v>7</v>
      </c>
      <c r="IRI1177" s="235">
        <v>2</v>
      </c>
      <c r="IRJ1177" s="236" t="s">
        <v>238</v>
      </c>
      <c r="IRK1177" s="237">
        <v>0</v>
      </c>
      <c r="IRL1177" s="238"/>
      <c r="IRM1177" s="239" t="e">
        <f>IRM1178</f>
        <v>#REF!</v>
      </c>
      <c r="IRN1177" s="233" t="s">
        <v>237</v>
      </c>
      <c r="IRO1177" s="234" t="s">
        <v>26</v>
      </c>
      <c r="IRP1177" s="235">
        <v>7</v>
      </c>
      <c r="IRQ1177" s="235">
        <v>2</v>
      </c>
      <c r="IRR1177" s="236" t="s">
        <v>238</v>
      </c>
      <c r="IRS1177" s="237">
        <v>0</v>
      </c>
      <c r="IRT1177" s="238"/>
      <c r="IRU1177" s="239" t="e">
        <f>IRU1178</f>
        <v>#REF!</v>
      </c>
      <c r="IRV1177" s="233" t="s">
        <v>237</v>
      </c>
      <c r="IRW1177" s="234" t="s">
        <v>26</v>
      </c>
      <c r="IRX1177" s="235">
        <v>7</v>
      </c>
      <c r="IRY1177" s="235">
        <v>2</v>
      </c>
      <c r="IRZ1177" s="236" t="s">
        <v>238</v>
      </c>
      <c r="ISA1177" s="237">
        <v>0</v>
      </c>
      <c r="ISB1177" s="238"/>
      <c r="ISC1177" s="239" t="e">
        <f>ISC1178</f>
        <v>#REF!</v>
      </c>
      <c r="ISD1177" s="233" t="s">
        <v>237</v>
      </c>
      <c r="ISE1177" s="234" t="s">
        <v>26</v>
      </c>
      <c r="ISF1177" s="235">
        <v>7</v>
      </c>
      <c r="ISG1177" s="235">
        <v>2</v>
      </c>
      <c r="ISH1177" s="236" t="s">
        <v>238</v>
      </c>
      <c r="ISI1177" s="237">
        <v>0</v>
      </c>
      <c r="ISJ1177" s="238"/>
      <c r="ISK1177" s="239" t="e">
        <f>ISK1178</f>
        <v>#REF!</v>
      </c>
      <c r="ISL1177" s="233" t="s">
        <v>237</v>
      </c>
      <c r="ISM1177" s="234" t="s">
        <v>26</v>
      </c>
      <c r="ISN1177" s="235">
        <v>7</v>
      </c>
      <c r="ISO1177" s="235">
        <v>2</v>
      </c>
      <c r="ISP1177" s="236" t="s">
        <v>238</v>
      </c>
      <c r="ISQ1177" s="237">
        <v>0</v>
      </c>
      <c r="ISR1177" s="238"/>
      <c r="ISS1177" s="239" t="e">
        <f>ISS1178</f>
        <v>#REF!</v>
      </c>
      <c r="IST1177" s="233" t="s">
        <v>237</v>
      </c>
      <c r="ISU1177" s="234" t="s">
        <v>26</v>
      </c>
      <c r="ISV1177" s="235">
        <v>7</v>
      </c>
      <c r="ISW1177" s="235">
        <v>2</v>
      </c>
      <c r="ISX1177" s="236" t="s">
        <v>238</v>
      </c>
      <c r="ISY1177" s="237">
        <v>0</v>
      </c>
      <c r="ISZ1177" s="238"/>
      <c r="ITA1177" s="239" t="e">
        <f>ITA1178</f>
        <v>#REF!</v>
      </c>
      <c r="ITB1177" s="233" t="s">
        <v>237</v>
      </c>
      <c r="ITC1177" s="234" t="s">
        <v>26</v>
      </c>
      <c r="ITD1177" s="235">
        <v>7</v>
      </c>
      <c r="ITE1177" s="235">
        <v>2</v>
      </c>
      <c r="ITF1177" s="236" t="s">
        <v>238</v>
      </c>
      <c r="ITG1177" s="237">
        <v>0</v>
      </c>
      <c r="ITH1177" s="238"/>
      <c r="ITI1177" s="239" t="e">
        <f>ITI1178</f>
        <v>#REF!</v>
      </c>
      <c r="ITJ1177" s="233" t="s">
        <v>237</v>
      </c>
      <c r="ITK1177" s="234" t="s">
        <v>26</v>
      </c>
      <c r="ITL1177" s="235">
        <v>7</v>
      </c>
      <c r="ITM1177" s="235">
        <v>2</v>
      </c>
      <c r="ITN1177" s="236" t="s">
        <v>238</v>
      </c>
      <c r="ITO1177" s="237">
        <v>0</v>
      </c>
      <c r="ITP1177" s="238"/>
      <c r="ITQ1177" s="239" t="e">
        <f>ITQ1178</f>
        <v>#REF!</v>
      </c>
      <c r="ITR1177" s="233" t="s">
        <v>237</v>
      </c>
      <c r="ITS1177" s="234" t="s">
        <v>26</v>
      </c>
      <c r="ITT1177" s="235">
        <v>7</v>
      </c>
      <c r="ITU1177" s="235">
        <v>2</v>
      </c>
      <c r="ITV1177" s="236" t="s">
        <v>238</v>
      </c>
      <c r="ITW1177" s="237">
        <v>0</v>
      </c>
      <c r="ITX1177" s="238"/>
      <c r="ITY1177" s="239" t="e">
        <f>ITY1178</f>
        <v>#REF!</v>
      </c>
      <c r="ITZ1177" s="233" t="s">
        <v>237</v>
      </c>
      <c r="IUA1177" s="234" t="s">
        <v>26</v>
      </c>
      <c r="IUB1177" s="235">
        <v>7</v>
      </c>
      <c r="IUC1177" s="235">
        <v>2</v>
      </c>
      <c r="IUD1177" s="236" t="s">
        <v>238</v>
      </c>
      <c r="IUE1177" s="237">
        <v>0</v>
      </c>
      <c r="IUF1177" s="238"/>
      <c r="IUG1177" s="239" t="e">
        <f>IUG1178</f>
        <v>#REF!</v>
      </c>
      <c r="IUH1177" s="233" t="s">
        <v>237</v>
      </c>
      <c r="IUI1177" s="234" t="s">
        <v>26</v>
      </c>
      <c r="IUJ1177" s="235">
        <v>7</v>
      </c>
      <c r="IUK1177" s="235">
        <v>2</v>
      </c>
      <c r="IUL1177" s="236" t="s">
        <v>238</v>
      </c>
      <c r="IUM1177" s="237">
        <v>0</v>
      </c>
      <c r="IUN1177" s="238"/>
      <c r="IUO1177" s="239" t="e">
        <f>IUO1178</f>
        <v>#REF!</v>
      </c>
      <c r="IUP1177" s="233" t="s">
        <v>237</v>
      </c>
      <c r="IUQ1177" s="234" t="s">
        <v>26</v>
      </c>
      <c r="IUR1177" s="235">
        <v>7</v>
      </c>
      <c r="IUS1177" s="235">
        <v>2</v>
      </c>
      <c r="IUT1177" s="236" t="s">
        <v>238</v>
      </c>
      <c r="IUU1177" s="237">
        <v>0</v>
      </c>
      <c r="IUV1177" s="238"/>
      <c r="IUW1177" s="239" t="e">
        <f>IUW1178</f>
        <v>#REF!</v>
      </c>
      <c r="IUX1177" s="233" t="s">
        <v>237</v>
      </c>
      <c r="IUY1177" s="234" t="s">
        <v>26</v>
      </c>
      <c r="IUZ1177" s="235">
        <v>7</v>
      </c>
      <c r="IVA1177" s="235">
        <v>2</v>
      </c>
      <c r="IVB1177" s="236" t="s">
        <v>238</v>
      </c>
      <c r="IVC1177" s="237">
        <v>0</v>
      </c>
      <c r="IVD1177" s="238"/>
      <c r="IVE1177" s="239" t="e">
        <f>IVE1178</f>
        <v>#REF!</v>
      </c>
      <c r="IVF1177" s="233" t="s">
        <v>237</v>
      </c>
      <c r="IVG1177" s="234" t="s">
        <v>26</v>
      </c>
      <c r="IVH1177" s="235">
        <v>7</v>
      </c>
      <c r="IVI1177" s="235">
        <v>2</v>
      </c>
      <c r="IVJ1177" s="236" t="s">
        <v>238</v>
      </c>
      <c r="IVK1177" s="237">
        <v>0</v>
      </c>
      <c r="IVL1177" s="238"/>
      <c r="IVM1177" s="239" t="e">
        <f>IVM1178</f>
        <v>#REF!</v>
      </c>
      <c r="IVN1177" s="233" t="s">
        <v>237</v>
      </c>
      <c r="IVO1177" s="234" t="s">
        <v>26</v>
      </c>
      <c r="IVP1177" s="235">
        <v>7</v>
      </c>
      <c r="IVQ1177" s="235">
        <v>2</v>
      </c>
      <c r="IVR1177" s="236" t="s">
        <v>238</v>
      </c>
      <c r="IVS1177" s="237">
        <v>0</v>
      </c>
      <c r="IVT1177" s="238"/>
      <c r="IVU1177" s="239" t="e">
        <f>IVU1178</f>
        <v>#REF!</v>
      </c>
      <c r="IVV1177" s="233" t="s">
        <v>237</v>
      </c>
      <c r="IVW1177" s="234" t="s">
        <v>26</v>
      </c>
      <c r="IVX1177" s="235">
        <v>7</v>
      </c>
      <c r="IVY1177" s="235">
        <v>2</v>
      </c>
      <c r="IVZ1177" s="236" t="s">
        <v>238</v>
      </c>
      <c r="IWA1177" s="237">
        <v>0</v>
      </c>
      <c r="IWB1177" s="238"/>
      <c r="IWC1177" s="239" t="e">
        <f>IWC1178</f>
        <v>#REF!</v>
      </c>
      <c r="IWD1177" s="233" t="s">
        <v>237</v>
      </c>
      <c r="IWE1177" s="234" t="s">
        <v>26</v>
      </c>
      <c r="IWF1177" s="235">
        <v>7</v>
      </c>
      <c r="IWG1177" s="235">
        <v>2</v>
      </c>
      <c r="IWH1177" s="236" t="s">
        <v>238</v>
      </c>
      <c r="IWI1177" s="237">
        <v>0</v>
      </c>
      <c r="IWJ1177" s="238"/>
      <c r="IWK1177" s="239" t="e">
        <f>IWK1178</f>
        <v>#REF!</v>
      </c>
      <c r="IWL1177" s="233" t="s">
        <v>237</v>
      </c>
      <c r="IWM1177" s="234" t="s">
        <v>26</v>
      </c>
      <c r="IWN1177" s="235">
        <v>7</v>
      </c>
      <c r="IWO1177" s="235">
        <v>2</v>
      </c>
      <c r="IWP1177" s="236" t="s">
        <v>238</v>
      </c>
      <c r="IWQ1177" s="237">
        <v>0</v>
      </c>
      <c r="IWR1177" s="238"/>
      <c r="IWS1177" s="239" t="e">
        <f>IWS1178</f>
        <v>#REF!</v>
      </c>
      <c r="IWT1177" s="233" t="s">
        <v>237</v>
      </c>
      <c r="IWU1177" s="234" t="s">
        <v>26</v>
      </c>
      <c r="IWV1177" s="235">
        <v>7</v>
      </c>
      <c r="IWW1177" s="235">
        <v>2</v>
      </c>
      <c r="IWX1177" s="236" t="s">
        <v>238</v>
      </c>
      <c r="IWY1177" s="237">
        <v>0</v>
      </c>
      <c r="IWZ1177" s="238"/>
      <c r="IXA1177" s="239" t="e">
        <f>IXA1178</f>
        <v>#REF!</v>
      </c>
      <c r="IXB1177" s="233" t="s">
        <v>237</v>
      </c>
      <c r="IXC1177" s="234" t="s">
        <v>26</v>
      </c>
      <c r="IXD1177" s="235">
        <v>7</v>
      </c>
      <c r="IXE1177" s="235">
        <v>2</v>
      </c>
      <c r="IXF1177" s="236" t="s">
        <v>238</v>
      </c>
      <c r="IXG1177" s="237">
        <v>0</v>
      </c>
      <c r="IXH1177" s="238"/>
      <c r="IXI1177" s="239" t="e">
        <f>IXI1178</f>
        <v>#REF!</v>
      </c>
      <c r="IXJ1177" s="233" t="s">
        <v>237</v>
      </c>
      <c r="IXK1177" s="234" t="s">
        <v>26</v>
      </c>
      <c r="IXL1177" s="235">
        <v>7</v>
      </c>
      <c r="IXM1177" s="235">
        <v>2</v>
      </c>
      <c r="IXN1177" s="236" t="s">
        <v>238</v>
      </c>
      <c r="IXO1177" s="237">
        <v>0</v>
      </c>
      <c r="IXP1177" s="238"/>
      <c r="IXQ1177" s="239" t="e">
        <f>IXQ1178</f>
        <v>#REF!</v>
      </c>
      <c r="IXR1177" s="233" t="s">
        <v>237</v>
      </c>
      <c r="IXS1177" s="234" t="s">
        <v>26</v>
      </c>
      <c r="IXT1177" s="235">
        <v>7</v>
      </c>
      <c r="IXU1177" s="235">
        <v>2</v>
      </c>
      <c r="IXV1177" s="236" t="s">
        <v>238</v>
      </c>
      <c r="IXW1177" s="237">
        <v>0</v>
      </c>
      <c r="IXX1177" s="238"/>
      <c r="IXY1177" s="239" t="e">
        <f>IXY1178</f>
        <v>#REF!</v>
      </c>
      <c r="IXZ1177" s="233" t="s">
        <v>237</v>
      </c>
      <c r="IYA1177" s="234" t="s">
        <v>26</v>
      </c>
      <c r="IYB1177" s="235">
        <v>7</v>
      </c>
      <c r="IYC1177" s="235">
        <v>2</v>
      </c>
      <c r="IYD1177" s="236" t="s">
        <v>238</v>
      </c>
      <c r="IYE1177" s="237">
        <v>0</v>
      </c>
      <c r="IYF1177" s="238"/>
      <c r="IYG1177" s="239" t="e">
        <f>IYG1178</f>
        <v>#REF!</v>
      </c>
      <c r="IYH1177" s="233" t="s">
        <v>237</v>
      </c>
      <c r="IYI1177" s="234" t="s">
        <v>26</v>
      </c>
      <c r="IYJ1177" s="235">
        <v>7</v>
      </c>
      <c r="IYK1177" s="235">
        <v>2</v>
      </c>
      <c r="IYL1177" s="236" t="s">
        <v>238</v>
      </c>
      <c r="IYM1177" s="237">
        <v>0</v>
      </c>
      <c r="IYN1177" s="238"/>
      <c r="IYO1177" s="239" t="e">
        <f>IYO1178</f>
        <v>#REF!</v>
      </c>
      <c r="IYP1177" s="233" t="s">
        <v>237</v>
      </c>
      <c r="IYQ1177" s="234" t="s">
        <v>26</v>
      </c>
      <c r="IYR1177" s="235">
        <v>7</v>
      </c>
      <c r="IYS1177" s="235">
        <v>2</v>
      </c>
      <c r="IYT1177" s="236" t="s">
        <v>238</v>
      </c>
      <c r="IYU1177" s="237">
        <v>0</v>
      </c>
      <c r="IYV1177" s="238"/>
      <c r="IYW1177" s="239" t="e">
        <f>IYW1178</f>
        <v>#REF!</v>
      </c>
      <c r="IYX1177" s="233" t="s">
        <v>237</v>
      </c>
      <c r="IYY1177" s="234" t="s">
        <v>26</v>
      </c>
      <c r="IYZ1177" s="235">
        <v>7</v>
      </c>
      <c r="IZA1177" s="235">
        <v>2</v>
      </c>
      <c r="IZB1177" s="236" t="s">
        <v>238</v>
      </c>
      <c r="IZC1177" s="237">
        <v>0</v>
      </c>
      <c r="IZD1177" s="238"/>
      <c r="IZE1177" s="239" t="e">
        <f>IZE1178</f>
        <v>#REF!</v>
      </c>
      <c r="IZF1177" s="233" t="s">
        <v>237</v>
      </c>
      <c r="IZG1177" s="234" t="s">
        <v>26</v>
      </c>
      <c r="IZH1177" s="235">
        <v>7</v>
      </c>
      <c r="IZI1177" s="235">
        <v>2</v>
      </c>
      <c r="IZJ1177" s="236" t="s">
        <v>238</v>
      </c>
      <c r="IZK1177" s="237">
        <v>0</v>
      </c>
      <c r="IZL1177" s="238"/>
      <c r="IZM1177" s="239" t="e">
        <f>IZM1178</f>
        <v>#REF!</v>
      </c>
      <c r="IZN1177" s="233" t="s">
        <v>237</v>
      </c>
      <c r="IZO1177" s="234" t="s">
        <v>26</v>
      </c>
      <c r="IZP1177" s="235">
        <v>7</v>
      </c>
      <c r="IZQ1177" s="235">
        <v>2</v>
      </c>
      <c r="IZR1177" s="236" t="s">
        <v>238</v>
      </c>
      <c r="IZS1177" s="237">
        <v>0</v>
      </c>
      <c r="IZT1177" s="238"/>
      <c r="IZU1177" s="239" t="e">
        <f>IZU1178</f>
        <v>#REF!</v>
      </c>
      <c r="IZV1177" s="233" t="s">
        <v>237</v>
      </c>
      <c r="IZW1177" s="234" t="s">
        <v>26</v>
      </c>
      <c r="IZX1177" s="235">
        <v>7</v>
      </c>
      <c r="IZY1177" s="235">
        <v>2</v>
      </c>
      <c r="IZZ1177" s="236" t="s">
        <v>238</v>
      </c>
      <c r="JAA1177" s="237">
        <v>0</v>
      </c>
      <c r="JAB1177" s="238"/>
      <c r="JAC1177" s="239" t="e">
        <f>JAC1178</f>
        <v>#REF!</v>
      </c>
      <c r="JAD1177" s="233" t="s">
        <v>237</v>
      </c>
      <c r="JAE1177" s="234" t="s">
        <v>26</v>
      </c>
      <c r="JAF1177" s="235">
        <v>7</v>
      </c>
      <c r="JAG1177" s="235">
        <v>2</v>
      </c>
      <c r="JAH1177" s="236" t="s">
        <v>238</v>
      </c>
      <c r="JAI1177" s="237">
        <v>0</v>
      </c>
      <c r="JAJ1177" s="238"/>
      <c r="JAK1177" s="239" t="e">
        <f>JAK1178</f>
        <v>#REF!</v>
      </c>
      <c r="JAL1177" s="233" t="s">
        <v>237</v>
      </c>
      <c r="JAM1177" s="234" t="s">
        <v>26</v>
      </c>
      <c r="JAN1177" s="235">
        <v>7</v>
      </c>
      <c r="JAO1177" s="235">
        <v>2</v>
      </c>
      <c r="JAP1177" s="236" t="s">
        <v>238</v>
      </c>
      <c r="JAQ1177" s="237">
        <v>0</v>
      </c>
      <c r="JAR1177" s="238"/>
      <c r="JAS1177" s="239" t="e">
        <f>JAS1178</f>
        <v>#REF!</v>
      </c>
      <c r="JAT1177" s="233" t="s">
        <v>237</v>
      </c>
      <c r="JAU1177" s="234" t="s">
        <v>26</v>
      </c>
      <c r="JAV1177" s="235">
        <v>7</v>
      </c>
      <c r="JAW1177" s="235">
        <v>2</v>
      </c>
      <c r="JAX1177" s="236" t="s">
        <v>238</v>
      </c>
      <c r="JAY1177" s="237">
        <v>0</v>
      </c>
      <c r="JAZ1177" s="238"/>
      <c r="JBA1177" s="239" t="e">
        <f>JBA1178</f>
        <v>#REF!</v>
      </c>
      <c r="JBB1177" s="233" t="s">
        <v>237</v>
      </c>
      <c r="JBC1177" s="234" t="s">
        <v>26</v>
      </c>
      <c r="JBD1177" s="235">
        <v>7</v>
      </c>
      <c r="JBE1177" s="235">
        <v>2</v>
      </c>
      <c r="JBF1177" s="236" t="s">
        <v>238</v>
      </c>
      <c r="JBG1177" s="237">
        <v>0</v>
      </c>
      <c r="JBH1177" s="238"/>
      <c r="JBI1177" s="239" t="e">
        <f>JBI1178</f>
        <v>#REF!</v>
      </c>
      <c r="JBJ1177" s="233" t="s">
        <v>237</v>
      </c>
      <c r="JBK1177" s="234" t="s">
        <v>26</v>
      </c>
      <c r="JBL1177" s="235">
        <v>7</v>
      </c>
      <c r="JBM1177" s="235">
        <v>2</v>
      </c>
      <c r="JBN1177" s="236" t="s">
        <v>238</v>
      </c>
      <c r="JBO1177" s="237">
        <v>0</v>
      </c>
      <c r="JBP1177" s="238"/>
      <c r="JBQ1177" s="239" t="e">
        <f>JBQ1178</f>
        <v>#REF!</v>
      </c>
      <c r="JBR1177" s="233" t="s">
        <v>237</v>
      </c>
      <c r="JBS1177" s="234" t="s">
        <v>26</v>
      </c>
      <c r="JBT1177" s="235">
        <v>7</v>
      </c>
      <c r="JBU1177" s="235">
        <v>2</v>
      </c>
      <c r="JBV1177" s="236" t="s">
        <v>238</v>
      </c>
      <c r="JBW1177" s="237">
        <v>0</v>
      </c>
      <c r="JBX1177" s="238"/>
      <c r="JBY1177" s="239" t="e">
        <f>JBY1178</f>
        <v>#REF!</v>
      </c>
      <c r="JBZ1177" s="233" t="s">
        <v>237</v>
      </c>
      <c r="JCA1177" s="234" t="s">
        <v>26</v>
      </c>
      <c r="JCB1177" s="235">
        <v>7</v>
      </c>
      <c r="JCC1177" s="235">
        <v>2</v>
      </c>
      <c r="JCD1177" s="236" t="s">
        <v>238</v>
      </c>
      <c r="JCE1177" s="237">
        <v>0</v>
      </c>
      <c r="JCF1177" s="238"/>
      <c r="JCG1177" s="239" t="e">
        <f>JCG1178</f>
        <v>#REF!</v>
      </c>
      <c r="JCH1177" s="233" t="s">
        <v>237</v>
      </c>
      <c r="JCI1177" s="234" t="s">
        <v>26</v>
      </c>
      <c r="JCJ1177" s="235">
        <v>7</v>
      </c>
      <c r="JCK1177" s="235">
        <v>2</v>
      </c>
      <c r="JCL1177" s="236" t="s">
        <v>238</v>
      </c>
      <c r="JCM1177" s="237">
        <v>0</v>
      </c>
      <c r="JCN1177" s="238"/>
      <c r="JCO1177" s="239" t="e">
        <f>JCO1178</f>
        <v>#REF!</v>
      </c>
      <c r="JCP1177" s="233" t="s">
        <v>237</v>
      </c>
      <c r="JCQ1177" s="234" t="s">
        <v>26</v>
      </c>
      <c r="JCR1177" s="235">
        <v>7</v>
      </c>
      <c r="JCS1177" s="235">
        <v>2</v>
      </c>
      <c r="JCT1177" s="236" t="s">
        <v>238</v>
      </c>
      <c r="JCU1177" s="237">
        <v>0</v>
      </c>
      <c r="JCV1177" s="238"/>
      <c r="JCW1177" s="239" t="e">
        <f>JCW1178</f>
        <v>#REF!</v>
      </c>
      <c r="JCX1177" s="233" t="s">
        <v>237</v>
      </c>
      <c r="JCY1177" s="234" t="s">
        <v>26</v>
      </c>
      <c r="JCZ1177" s="235">
        <v>7</v>
      </c>
      <c r="JDA1177" s="235">
        <v>2</v>
      </c>
      <c r="JDB1177" s="236" t="s">
        <v>238</v>
      </c>
      <c r="JDC1177" s="237">
        <v>0</v>
      </c>
      <c r="JDD1177" s="238"/>
      <c r="JDE1177" s="239" t="e">
        <f>JDE1178</f>
        <v>#REF!</v>
      </c>
      <c r="JDF1177" s="233" t="s">
        <v>237</v>
      </c>
      <c r="JDG1177" s="234" t="s">
        <v>26</v>
      </c>
      <c r="JDH1177" s="235">
        <v>7</v>
      </c>
      <c r="JDI1177" s="235">
        <v>2</v>
      </c>
      <c r="JDJ1177" s="236" t="s">
        <v>238</v>
      </c>
      <c r="JDK1177" s="237">
        <v>0</v>
      </c>
      <c r="JDL1177" s="238"/>
      <c r="JDM1177" s="239" t="e">
        <f>JDM1178</f>
        <v>#REF!</v>
      </c>
      <c r="JDN1177" s="233" t="s">
        <v>237</v>
      </c>
      <c r="JDO1177" s="234" t="s">
        <v>26</v>
      </c>
      <c r="JDP1177" s="235">
        <v>7</v>
      </c>
      <c r="JDQ1177" s="235">
        <v>2</v>
      </c>
      <c r="JDR1177" s="236" t="s">
        <v>238</v>
      </c>
      <c r="JDS1177" s="237">
        <v>0</v>
      </c>
      <c r="JDT1177" s="238"/>
      <c r="JDU1177" s="239" t="e">
        <f>JDU1178</f>
        <v>#REF!</v>
      </c>
      <c r="JDV1177" s="233" t="s">
        <v>237</v>
      </c>
      <c r="JDW1177" s="234" t="s">
        <v>26</v>
      </c>
      <c r="JDX1177" s="235">
        <v>7</v>
      </c>
      <c r="JDY1177" s="235">
        <v>2</v>
      </c>
      <c r="JDZ1177" s="236" t="s">
        <v>238</v>
      </c>
      <c r="JEA1177" s="237">
        <v>0</v>
      </c>
      <c r="JEB1177" s="238"/>
      <c r="JEC1177" s="239" t="e">
        <f>JEC1178</f>
        <v>#REF!</v>
      </c>
      <c r="JED1177" s="233" t="s">
        <v>237</v>
      </c>
      <c r="JEE1177" s="234" t="s">
        <v>26</v>
      </c>
      <c r="JEF1177" s="235">
        <v>7</v>
      </c>
      <c r="JEG1177" s="235">
        <v>2</v>
      </c>
      <c r="JEH1177" s="236" t="s">
        <v>238</v>
      </c>
      <c r="JEI1177" s="237">
        <v>0</v>
      </c>
      <c r="JEJ1177" s="238"/>
      <c r="JEK1177" s="239" t="e">
        <f>JEK1178</f>
        <v>#REF!</v>
      </c>
      <c r="JEL1177" s="233" t="s">
        <v>237</v>
      </c>
      <c r="JEM1177" s="234" t="s">
        <v>26</v>
      </c>
      <c r="JEN1177" s="235">
        <v>7</v>
      </c>
      <c r="JEO1177" s="235">
        <v>2</v>
      </c>
      <c r="JEP1177" s="236" t="s">
        <v>238</v>
      </c>
      <c r="JEQ1177" s="237">
        <v>0</v>
      </c>
      <c r="JER1177" s="238"/>
      <c r="JES1177" s="239" t="e">
        <f>JES1178</f>
        <v>#REF!</v>
      </c>
      <c r="JET1177" s="233" t="s">
        <v>237</v>
      </c>
      <c r="JEU1177" s="234" t="s">
        <v>26</v>
      </c>
      <c r="JEV1177" s="235">
        <v>7</v>
      </c>
      <c r="JEW1177" s="235">
        <v>2</v>
      </c>
      <c r="JEX1177" s="236" t="s">
        <v>238</v>
      </c>
      <c r="JEY1177" s="237">
        <v>0</v>
      </c>
      <c r="JEZ1177" s="238"/>
      <c r="JFA1177" s="239" t="e">
        <f>JFA1178</f>
        <v>#REF!</v>
      </c>
      <c r="JFB1177" s="233" t="s">
        <v>237</v>
      </c>
      <c r="JFC1177" s="234" t="s">
        <v>26</v>
      </c>
      <c r="JFD1177" s="235">
        <v>7</v>
      </c>
      <c r="JFE1177" s="235">
        <v>2</v>
      </c>
      <c r="JFF1177" s="236" t="s">
        <v>238</v>
      </c>
      <c r="JFG1177" s="237">
        <v>0</v>
      </c>
      <c r="JFH1177" s="238"/>
      <c r="JFI1177" s="239" t="e">
        <f>JFI1178</f>
        <v>#REF!</v>
      </c>
      <c r="JFJ1177" s="233" t="s">
        <v>237</v>
      </c>
      <c r="JFK1177" s="234" t="s">
        <v>26</v>
      </c>
      <c r="JFL1177" s="235">
        <v>7</v>
      </c>
      <c r="JFM1177" s="235">
        <v>2</v>
      </c>
      <c r="JFN1177" s="236" t="s">
        <v>238</v>
      </c>
      <c r="JFO1177" s="237">
        <v>0</v>
      </c>
      <c r="JFP1177" s="238"/>
      <c r="JFQ1177" s="239" t="e">
        <f>JFQ1178</f>
        <v>#REF!</v>
      </c>
      <c r="JFR1177" s="233" t="s">
        <v>237</v>
      </c>
      <c r="JFS1177" s="234" t="s">
        <v>26</v>
      </c>
      <c r="JFT1177" s="235">
        <v>7</v>
      </c>
      <c r="JFU1177" s="235">
        <v>2</v>
      </c>
      <c r="JFV1177" s="236" t="s">
        <v>238</v>
      </c>
      <c r="JFW1177" s="237">
        <v>0</v>
      </c>
      <c r="JFX1177" s="238"/>
      <c r="JFY1177" s="239" t="e">
        <f>JFY1178</f>
        <v>#REF!</v>
      </c>
      <c r="JFZ1177" s="233" t="s">
        <v>237</v>
      </c>
      <c r="JGA1177" s="234" t="s">
        <v>26</v>
      </c>
      <c r="JGB1177" s="235">
        <v>7</v>
      </c>
      <c r="JGC1177" s="235">
        <v>2</v>
      </c>
      <c r="JGD1177" s="236" t="s">
        <v>238</v>
      </c>
      <c r="JGE1177" s="237">
        <v>0</v>
      </c>
      <c r="JGF1177" s="238"/>
      <c r="JGG1177" s="239" t="e">
        <f>JGG1178</f>
        <v>#REF!</v>
      </c>
      <c r="JGH1177" s="233" t="s">
        <v>237</v>
      </c>
      <c r="JGI1177" s="234" t="s">
        <v>26</v>
      </c>
      <c r="JGJ1177" s="235">
        <v>7</v>
      </c>
      <c r="JGK1177" s="235">
        <v>2</v>
      </c>
      <c r="JGL1177" s="236" t="s">
        <v>238</v>
      </c>
      <c r="JGM1177" s="237">
        <v>0</v>
      </c>
      <c r="JGN1177" s="238"/>
      <c r="JGO1177" s="239" t="e">
        <f>JGO1178</f>
        <v>#REF!</v>
      </c>
      <c r="JGP1177" s="233" t="s">
        <v>237</v>
      </c>
      <c r="JGQ1177" s="234" t="s">
        <v>26</v>
      </c>
      <c r="JGR1177" s="235">
        <v>7</v>
      </c>
      <c r="JGS1177" s="235">
        <v>2</v>
      </c>
      <c r="JGT1177" s="236" t="s">
        <v>238</v>
      </c>
      <c r="JGU1177" s="237">
        <v>0</v>
      </c>
      <c r="JGV1177" s="238"/>
      <c r="JGW1177" s="239" t="e">
        <f>JGW1178</f>
        <v>#REF!</v>
      </c>
      <c r="JGX1177" s="233" t="s">
        <v>237</v>
      </c>
      <c r="JGY1177" s="234" t="s">
        <v>26</v>
      </c>
      <c r="JGZ1177" s="235">
        <v>7</v>
      </c>
      <c r="JHA1177" s="235">
        <v>2</v>
      </c>
      <c r="JHB1177" s="236" t="s">
        <v>238</v>
      </c>
      <c r="JHC1177" s="237">
        <v>0</v>
      </c>
      <c r="JHD1177" s="238"/>
      <c r="JHE1177" s="239" t="e">
        <f>JHE1178</f>
        <v>#REF!</v>
      </c>
      <c r="JHF1177" s="233" t="s">
        <v>237</v>
      </c>
      <c r="JHG1177" s="234" t="s">
        <v>26</v>
      </c>
      <c r="JHH1177" s="235">
        <v>7</v>
      </c>
      <c r="JHI1177" s="235">
        <v>2</v>
      </c>
      <c r="JHJ1177" s="236" t="s">
        <v>238</v>
      </c>
      <c r="JHK1177" s="237">
        <v>0</v>
      </c>
      <c r="JHL1177" s="238"/>
      <c r="JHM1177" s="239" t="e">
        <f>JHM1178</f>
        <v>#REF!</v>
      </c>
      <c r="JHN1177" s="233" t="s">
        <v>237</v>
      </c>
      <c r="JHO1177" s="234" t="s">
        <v>26</v>
      </c>
      <c r="JHP1177" s="235">
        <v>7</v>
      </c>
      <c r="JHQ1177" s="235">
        <v>2</v>
      </c>
      <c r="JHR1177" s="236" t="s">
        <v>238</v>
      </c>
      <c r="JHS1177" s="237">
        <v>0</v>
      </c>
      <c r="JHT1177" s="238"/>
      <c r="JHU1177" s="239" t="e">
        <f>JHU1178</f>
        <v>#REF!</v>
      </c>
      <c r="JHV1177" s="233" t="s">
        <v>237</v>
      </c>
      <c r="JHW1177" s="234" t="s">
        <v>26</v>
      </c>
      <c r="JHX1177" s="235">
        <v>7</v>
      </c>
      <c r="JHY1177" s="235">
        <v>2</v>
      </c>
      <c r="JHZ1177" s="236" t="s">
        <v>238</v>
      </c>
      <c r="JIA1177" s="237">
        <v>0</v>
      </c>
      <c r="JIB1177" s="238"/>
      <c r="JIC1177" s="239" t="e">
        <f>JIC1178</f>
        <v>#REF!</v>
      </c>
      <c r="JID1177" s="233" t="s">
        <v>237</v>
      </c>
      <c r="JIE1177" s="234" t="s">
        <v>26</v>
      </c>
      <c r="JIF1177" s="235">
        <v>7</v>
      </c>
      <c r="JIG1177" s="235">
        <v>2</v>
      </c>
      <c r="JIH1177" s="236" t="s">
        <v>238</v>
      </c>
      <c r="JII1177" s="237">
        <v>0</v>
      </c>
      <c r="JIJ1177" s="238"/>
      <c r="JIK1177" s="239" t="e">
        <f>JIK1178</f>
        <v>#REF!</v>
      </c>
      <c r="JIL1177" s="233" t="s">
        <v>237</v>
      </c>
      <c r="JIM1177" s="234" t="s">
        <v>26</v>
      </c>
      <c r="JIN1177" s="235">
        <v>7</v>
      </c>
      <c r="JIO1177" s="235">
        <v>2</v>
      </c>
      <c r="JIP1177" s="236" t="s">
        <v>238</v>
      </c>
      <c r="JIQ1177" s="237">
        <v>0</v>
      </c>
      <c r="JIR1177" s="238"/>
      <c r="JIS1177" s="239" t="e">
        <f>JIS1178</f>
        <v>#REF!</v>
      </c>
      <c r="JIT1177" s="233" t="s">
        <v>237</v>
      </c>
      <c r="JIU1177" s="234" t="s">
        <v>26</v>
      </c>
      <c r="JIV1177" s="235">
        <v>7</v>
      </c>
      <c r="JIW1177" s="235">
        <v>2</v>
      </c>
      <c r="JIX1177" s="236" t="s">
        <v>238</v>
      </c>
      <c r="JIY1177" s="237">
        <v>0</v>
      </c>
      <c r="JIZ1177" s="238"/>
      <c r="JJA1177" s="239" t="e">
        <f>JJA1178</f>
        <v>#REF!</v>
      </c>
      <c r="JJB1177" s="233" t="s">
        <v>237</v>
      </c>
      <c r="JJC1177" s="234" t="s">
        <v>26</v>
      </c>
      <c r="JJD1177" s="235">
        <v>7</v>
      </c>
      <c r="JJE1177" s="235">
        <v>2</v>
      </c>
      <c r="JJF1177" s="236" t="s">
        <v>238</v>
      </c>
      <c r="JJG1177" s="237">
        <v>0</v>
      </c>
      <c r="JJH1177" s="238"/>
      <c r="JJI1177" s="239" t="e">
        <f>JJI1178</f>
        <v>#REF!</v>
      </c>
      <c r="JJJ1177" s="233" t="s">
        <v>237</v>
      </c>
      <c r="JJK1177" s="234" t="s">
        <v>26</v>
      </c>
      <c r="JJL1177" s="235">
        <v>7</v>
      </c>
      <c r="JJM1177" s="235">
        <v>2</v>
      </c>
      <c r="JJN1177" s="236" t="s">
        <v>238</v>
      </c>
      <c r="JJO1177" s="237">
        <v>0</v>
      </c>
      <c r="JJP1177" s="238"/>
      <c r="JJQ1177" s="239" t="e">
        <f>JJQ1178</f>
        <v>#REF!</v>
      </c>
      <c r="JJR1177" s="233" t="s">
        <v>237</v>
      </c>
      <c r="JJS1177" s="234" t="s">
        <v>26</v>
      </c>
      <c r="JJT1177" s="235">
        <v>7</v>
      </c>
      <c r="JJU1177" s="235">
        <v>2</v>
      </c>
      <c r="JJV1177" s="236" t="s">
        <v>238</v>
      </c>
      <c r="JJW1177" s="237">
        <v>0</v>
      </c>
      <c r="JJX1177" s="238"/>
      <c r="JJY1177" s="239" t="e">
        <f>JJY1178</f>
        <v>#REF!</v>
      </c>
      <c r="JJZ1177" s="233" t="s">
        <v>237</v>
      </c>
      <c r="JKA1177" s="234" t="s">
        <v>26</v>
      </c>
      <c r="JKB1177" s="235">
        <v>7</v>
      </c>
      <c r="JKC1177" s="235">
        <v>2</v>
      </c>
      <c r="JKD1177" s="236" t="s">
        <v>238</v>
      </c>
      <c r="JKE1177" s="237">
        <v>0</v>
      </c>
      <c r="JKF1177" s="238"/>
      <c r="JKG1177" s="239" t="e">
        <f>JKG1178</f>
        <v>#REF!</v>
      </c>
      <c r="JKH1177" s="233" t="s">
        <v>237</v>
      </c>
      <c r="JKI1177" s="234" t="s">
        <v>26</v>
      </c>
      <c r="JKJ1177" s="235">
        <v>7</v>
      </c>
      <c r="JKK1177" s="235">
        <v>2</v>
      </c>
      <c r="JKL1177" s="236" t="s">
        <v>238</v>
      </c>
      <c r="JKM1177" s="237">
        <v>0</v>
      </c>
      <c r="JKN1177" s="238"/>
      <c r="JKO1177" s="239" t="e">
        <f>JKO1178</f>
        <v>#REF!</v>
      </c>
      <c r="JKP1177" s="233" t="s">
        <v>237</v>
      </c>
      <c r="JKQ1177" s="234" t="s">
        <v>26</v>
      </c>
      <c r="JKR1177" s="235">
        <v>7</v>
      </c>
      <c r="JKS1177" s="235">
        <v>2</v>
      </c>
      <c r="JKT1177" s="236" t="s">
        <v>238</v>
      </c>
      <c r="JKU1177" s="237">
        <v>0</v>
      </c>
      <c r="JKV1177" s="238"/>
      <c r="JKW1177" s="239" t="e">
        <f>JKW1178</f>
        <v>#REF!</v>
      </c>
      <c r="JKX1177" s="233" t="s">
        <v>237</v>
      </c>
      <c r="JKY1177" s="234" t="s">
        <v>26</v>
      </c>
      <c r="JKZ1177" s="235">
        <v>7</v>
      </c>
      <c r="JLA1177" s="235">
        <v>2</v>
      </c>
      <c r="JLB1177" s="236" t="s">
        <v>238</v>
      </c>
      <c r="JLC1177" s="237">
        <v>0</v>
      </c>
      <c r="JLD1177" s="238"/>
      <c r="JLE1177" s="239" t="e">
        <f>JLE1178</f>
        <v>#REF!</v>
      </c>
      <c r="JLF1177" s="233" t="s">
        <v>237</v>
      </c>
      <c r="JLG1177" s="234" t="s">
        <v>26</v>
      </c>
      <c r="JLH1177" s="235">
        <v>7</v>
      </c>
      <c r="JLI1177" s="235">
        <v>2</v>
      </c>
      <c r="JLJ1177" s="236" t="s">
        <v>238</v>
      </c>
      <c r="JLK1177" s="237">
        <v>0</v>
      </c>
      <c r="JLL1177" s="238"/>
      <c r="JLM1177" s="239" t="e">
        <f>JLM1178</f>
        <v>#REF!</v>
      </c>
      <c r="JLN1177" s="233" t="s">
        <v>237</v>
      </c>
      <c r="JLO1177" s="234" t="s">
        <v>26</v>
      </c>
      <c r="JLP1177" s="235">
        <v>7</v>
      </c>
      <c r="JLQ1177" s="235">
        <v>2</v>
      </c>
      <c r="JLR1177" s="236" t="s">
        <v>238</v>
      </c>
      <c r="JLS1177" s="237">
        <v>0</v>
      </c>
      <c r="JLT1177" s="238"/>
      <c r="JLU1177" s="239" t="e">
        <f>JLU1178</f>
        <v>#REF!</v>
      </c>
      <c r="JLV1177" s="233" t="s">
        <v>237</v>
      </c>
      <c r="JLW1177" s="234" t="s">
        <v>26</v>
      </c>
      <c r="JLX1177" s="235">
        <v>7</v>
      </c>
      <c r="JLY1177" s="235">
        <v>2</v>
      </c>
      <c r="JLZ1177" s="236" t="s">
        <v>238</v>
      </c>
      <c r="JMA1177" s="237">
        <v>0</v>
      </c>
      <c r="JMB1177" s="238"/>
      <c r="JMC1177" s="239" t="e">
        <f>JMC1178</f>
        <v>#REF!</v>
      </c>
      <c r="JMD1177" s="233" t="s">
        <v>237</v>
      </c>
      <c r="JME1177" s="234" t="s">
        <v>26</v>
      </c>
      <c r="JMF1177" s="235">
        <v>7</v>
      </c>
      <c r="JMG1177" s="235">
        <v>2</v>
      </c>
      <c r="JMH1177" s="236" t="s">
        <v>238</v>
      </c>
      <c r="JMI1177" s="237">
        <v>0</v>
      </c>
      <c r="JMJ1177" s="238"/>
      <c r="JMK1177" s="239" t="e">
        <f>JMK1178</f>
        <v>#REF!</v>
      </c>
      <c r="JML1177" s="233" t="s">
        <v>237</v>
      </c>
      <c r="JMM1177" s="234" t="s">
        <v>26</v>
      </c>
      <c r="JMN1177" s="235">
        <v>7</v>
      </c>
      <c r="JMO1177" s="235">
        <v>2</v>
      </c>
      <c r="JMP1177" s="236" t="s">
        <v>238</v>
      </c>
      <c r="JMQ1177" s="237">
        <v>0</v>
      </c>
      <c r="JMR1177" s="238"/>
      <c r="JMS1177" s="239" t="e">
        <f>JMS1178</f>
        <v>#REF!</v>
      </c>
      <c r="JMT1177" s="233" t="s">
        <v>237</v>
      </c>
      <c r="JMU1177" s="234" t="s">
        <v>26</v>
      </c>
      <c r="JMV1177" s="235">
        <v>7</v>
      </c>
      <c r="JMW1177" s="235">
        <v>2</v>
      </c>
      <c r="JMX1177" s="236" t="s">
        <v>238</v>
      </c>
      <c r="JMY1177" s="237">
        <v>0</v>
      </c>
      <c r="JMZ1177" s="238"/>
      <c r="JNA1177" s="239" t="e">
        <f>JNA1178</f>
        <v>#REF!</v>
      </c>
      <c r="JNB1177" s="233" t="s">
        <v>237</v>
      </c>
      <c r="JNC1177" s="234" t="s">
        <v>26</v>
      </c>
      <c r="JND1177" s="235">
        <v>7</v>
      </c>
      <c r="JNE1177" s="235">
        <v>2</v>
      </c>
      <c r="JNF1177" s="236" t="s">
        <v>238</v>
      </c>
      <c r="JNG1177" s="237">
        <v>0</v>
      </c>
      <c r="JNH1177" s="238"/>
      <c r="JNI1177" s="239" t="e">
        <f>JNI1178</f>
        <v>#REF!</v>
      </c>
      <c r="JNJ1177" s="233" t="s">
        <v>237</v>
      </c>
      <c r="JNK1177" s="234" t="s">
        <v>26</v>
      </c>
      <c r="JNL1177" s="235">
        <v>7</v>
      </c>
      <c r="JNM1177" s="235">
        <v>2</v>
      </c>
      <c r="JNN1177" s="236" t="s">
        <v>238</v>
      </c>
      <c r="JNO1177" s="237">
        <v>0</v>
      </c>
      <c r="JNP1177" s="238"/>
      <c r="JNQ1177" s="239" t="e">
        <f>JNQ1178</f>
        <v>#REF!</v>
      </c>
      <c r="JNR1177" s="233" t="s">
        <v>237</v>
      </c>
      <c r="JNS1177" s="234" t="s">
        <v>26</v>
      </c>
      <c r="JNT1177" s="235">
        <v>7</v>
      </c>
      <c r="JNU1177" s="235">
        <v>2</v>
      </c>
      <c r="JNV1177" s="236" t="s">
        <v>238</v>
      </c>
      <c r="JNW1177" s="237">
        <v>0</v>
      </c>
      <c r="JNX1177" s="238"/>
      <c r="JNY1177" s="239" t="e">
        <f>JNY1178</f>
        <v>#REF!</v>
      </c>
      <c r="JNZ1177" s="233" t="s">
        <v>237</v>
      </c>
      <c r="JOA1177" s="234" t="s">
        <v>26</v>
      </c>
      <c r="JOB1177" s="235">
        <v>7</v>
      </c>
      <c r="JOC1177" s="235">
        <v>2</v>
      </c>
      <c r="JOD1177" s="236" t="s">
        <v>238</v>
      </c>
      <c r="JOE1177" s="237">
        <v>0</v>
      </c>
      <c r="JOF1177" s="238"/>
      <c r="JOG1177" s="239" t="e">
        <f>JOG1178</f>
        <v>#REF!</v>
      </c>
      <c r="JOH1177" s="233" t="s">
        <v>237</v>
      </c>
      <c r="JOI1177" s="234" t="s">
        <v>26</v>
      </c>
      <c r="JOJ1177" s="235">
        <v>7</v>
      </c>
      <c r="JOK1177" s="235">
        <v>2</v>
      </c>
      <c r="JOL1177" s="236" t="s">
        <v>238</v>
      </c>
      <c r="JOM1177" s="237">
        <v>0</v>
      </c>
      <c r="JON1177" s="238"/>
      <c r="JOO1177" s="239" t="e">
        <f>JOO1178</f>
        <v>#REF!</v>
      </c>
      <c r="JOP1177" s="233" t="s">
        <v>237</v>
      </c>
      <c r="JOQ1177" s="234" t="s">
        <v>26</v>
      </c>
      <c r="JOR1177" s="235">
        <v>7</v>
      </c>
      <c r="JOS1177" s="235">
        <v>2</v>
      </c>
      <c r="JOT1177" s="236" t="s">
        <v>238</v>
      </c>
      <c r="JOU1177" s="237">
        <v>0</v>
      </c>
      <c r="JOV1177" s="238"/>
      <c r="JOW1177" s="239" t="e">
        <f>JOW1178</f>
        <v>#REF!</v>
      </c>
      <c r="JOX1177" s="233" t="s">
        <v>237</v>
      </c>
      <c r="JOY1177" s="234" t="s">
        <v>26</v>
      </c>
      <c r="JOZ1177" s="235">
        <v>7</v>
      </c>
      <c r="JPA1177" s="235">
        <v>2</v>
      </c>
      <c r="JPB1177" s="236" t="s">
        <v>238</v>
      </c>
      <c r="JPC1177" s="237">
        <v>0</v>
      </c>
      <c r="JPD1177" s="238"/>
      <c r="JPE1177" s="239" t="e">
        <f>JPE1178</f>
        <v>#REF!</v>
      </c>
      <c r="JPF1177" s="233" t="s">
        <v>237</v>
      </c>
      <c r="JPG1177" s="234" t="s">
        <v>26</v>
      </c>
      <c r="JPH1177" s="235">
        <v>7</v>
      </c>
      <c r="JPI1177" s="235">
        <v>2</v>
      </c>
      <c r="JPJ1177" s="236" t="s">
        <v>238</v>
      </c>
      <c r="JPK1177" s="237">
        <v>0</v>
      </c>
      <c r="JPL1177" s="238"/>
      <c r="JPM1177" s="239" t="e">
        <f>JPM1178</f>
        <v>#REF!</v>
      </c>
      <c r="JPN1177" s="233" t="s">
        <v>237</v>
      </c>
      <c r="JPO1177" s="234" t="s">
        <v>26</v>
      </c>
      <c r="JPP1177" s="235">
        <v>7</v>
      </c>
      <c r="JPQ1177" s="235">
        <v>2</v>
      </c>
      <c r="JPR1177" s="236" t="s">
        <v>238</v>
      </c>
      <c r="JPS1177" s="237">
        <v>0</v>
      </c>
      <c r="JPT1177" s="238"/>
      <c r="JPU1177" s="239" t="e">
        <f>JPU1178</f>
        <v>#REF!</v>
      </c>
      <c r="JPV1177" s="233" t="s">
        <v>237</v>
      </c>
      <c r="JPW1177" s="234" t="s">
        <v>26</v>
      </c>
      <c r="JPX1177" s="235">
        <v>7</v>
      </c>
      <c r="JPY1177" s="235">
        <v>2</v>
      </c>
      <c r="JPZ1177" s="236" t="s">
        <v>238</v>
      </c>
      <c r="JQA1177" s="237">
        <v>0</v>
      </c>
      <c r="JQB1177" s="238"/>
      <c r="JQC1177" s="239" t="e">
        <f>JQC1178</f>
        <v>#REF!</v>
      </c>
      <c r="JQD1177" s="233" t="s">
        <v>237</v>
      </c>
      <c r="JQE1177" s="234" t="s">
        <v>26</v>
      </c>
      <c r="JQF1177" s="235">
        <v>7</v>
      </c>
      <c r="JQG1177" s="235">
        <v>2</v>
      </c>
      <c r="JQH1177" s="236" t="s">
        <v>238</v>
      </c>
      <c r="JQI1177" s="237">
        <v>0</v>
      </c>
      <c r="JQJ1177" s="238"/>
      <c r="JQK1177" s="239" t="e">
        <f>JQK1178</f>
        <v>#REF!</v>
      </c>
      <c r="JQL1177" s="233" t="s">
        <v>237</v>
      </c>
      <c r="JQM1177" s="234" t="s">
        <v>26</v>
      </c>
      <c r="JQN1177" s="235">
        <v>7</v>
      </c>
      <c r="JQO1177" s="235">
        <v>2</v>
      </c>
      <c r="JQP1177" s="236" t="s">
        <v>238</v>
      </c>
      <c r="JQQ1177" s="237">
        <v>0</v>
      </c>
      <c r="JQR1177" s="238"/>
      <c r="JQS1177" s="239" t="e">
        <f>JQS1178</f>
        <v>#REF!</v>
      </c>
      <c r="JQT1177" s="233" t="s">
        <v>237</v>
      </c>
      <c r="JQU1177" s="234" t="s">
        <v>26</v>
      </c>
      <c r="JQV1177" s="235">
        <v>7</v>
      </c>
      <c r="JQW1177" s="235">
        <v>2</v>
      </c>
      <c r="JQX1177" s="236" t="s">
        <v>238</v>
      </c>
      <c r="JQY1177" s="237">
        <v>0</v>
      </c>
      <c r="JQZ1177" s="238"/>
      <c r="JRA1177" s="239" t="e">
        <f>JRA1178</f>
        <v>#REF!</v>
      </c>
      <c r="JRB1177" s="233" t="s">
        <v>237</v>
      </c>
      <c r="JRC1177" s="234" t="s">
        <v>26</v>
      </c>
      <c r="JRD1177" s="235">
        <v>7</v>
      </c>
      <c r="JRE1177" s="235">
        <v>2</v>
      </c>
      <c r="JRF1177" s="236" t="s">
        <v>238</v>
      </c>
      <c r="JRG1177" s="237">
        <v>0</v>
      </c>
      <c r="JRH1177" s="238"/>
      <c r="JRI1177" s="239" t="e">
        <f>JRI1178</f>
        <v>#REF!</v>
      </c>
      <c r="JRJ1177" s="233" t="s">
        <v>237</v>
      </c>
      <c r="JRK1177" s="234" t="s">
        <v>26</v>
      </c>
      <c r="JRL1177" s="235">
        <v>7</v>
      </c>
      <c r="JRM1177" s="235">
        <v>2</v>
      </c>
      <c r="JRN1177" s="236" t="s">
        <v>238</v>
      </c>
      <c r="JRO1177" s="237">
        <v>0</v>
      </c>
      <c r="JRP1177" s="238"/>
      <c r="JRQ1177" s="239" t="e">
        <f>JRQ1178</f>
        <v>#REF!</v>
      </c>
      <c r="JRR1177" s="233" t="s">
        <v>237</v>
      </c>
      <c r="JRS1177" s="234" t="s">
        <v>26</v>
      </c>
      <c r="JRT1177" s="235">
        <v>7</v>
      </c>
      <c r="JRU1177" s="235">
        <v>2</v>
      </c>
      <c r="JRV1177" s="236" t="s">
        <v>238</v>
      </c>
      <c r="JRW1177" s="237">
        <v>0</v>
      </c>
      <c r="JRX1177" s="238"/>
      <c r="JRY1177" s="239" t="e">
        <f>JRY1178</f>
        <v>#REF!</v>
      </c>
      <c r="JRZ1177" s="233" t="s">
        <v>237</v>
      </c>
      <c r="JSA1177" s="234" t="s">
        <v>26</v>
      </c>
      <c r="JSB1177" s="235">
        <v>7</v>
      </c>
      <c r="JSC1177" s="235">
        <v>2</v>
      </c>
      <c r="JSD1177" s="236" t="s">
        <v>238</v>
      </c>
      <c r="JSE1177" s="237">
        <v>0</v>
      </c>
      <c r="JSF1177" s="238"/>
      <c r="JSG1177" s="239" t="e">
        <f>JSG1178</f>
        <v>#REF!</v>
      </c>
      <c r="JSH1177" s="233" t="s">
        <v>237</v>
      </c>
      <c r="JSI1177" s="234" t="s">
        <v>26</v>
      </c>
      <c r="JSJ1177" s="235">
        <v>7</v>
      </c>
      <c r="JSK1177" s="235">
        <v>2</v>
      </c>
      <c r="JSL1177" s="236" t="s">
        <v>238</v>
      </c>
      <c r="JSM1177" s="237">
        <v>0</v>
      </c>
      <c r="JSN1177" s="238"/>
      <c r="JSO1177" s="239" t="e">
        <f>JSO1178</f>
        <v>#REF!</v>
      </c>
      <c r="JSP1177" s="233" t="s">
        <v>237</v>
      </c>
      <c r="JSQ1177" s="234" t="s">
        <v>26</v>
      </c>
      <c r="JSR1177" s="235">
        <v>7</v>
      </c>
      <c r="JSS1177" s="235">
        <v>2</v>
      </c>
      <c r="JST1177" s="236" t="s">
        <v>238</v>
      </c>
      <c r="JSU1177" s="237">
        <v>0</v>
      </c>
      <c r="JSV1177" s="238"/>
      <c r="JSW1177" s="239" t="e">
        <f>JSW1178</f>
        <v>#REF!</v>
      </c>
      <c r="JSX1177" s="233" t="s">
        <v>237</v>
      </c>
      <c r="JSY1177" s="234" t="s">
        <v>26</v>
      </c>
      <c r="JSZ1177" s="235">
        <v>7</v>
      </c>
      <c r="JTA1177" s="235">
        <v>2</v>
      </c>
      <c r="JTB1177" s="236" t="s">
        <v>238</v>
      </c>
      <c r="JTC1177" s="237">
        <v>0</v>
      </c>
      <c r="JTD1177" s="238"/>
      <c r="JTE1177" s="239" t="e">
        <f>JTE1178</f>
        <v>#REF!</v>
      </c>
      <c r="JTF1177" s="233" t="s">
        <v>237</v>
      </c>
      <c r="JTG1177" s="234" t="s">
        <v>26</v>
      </c>
      <c r="JTH1177" s="235">
        <v>7</v>
      </c>
      <c r="JTI1177" s="235">
        <v>2</v>
      </c>
      <c r="JTJ1177" s="236" t="s">
        <v>238</v>
      </c>
      <c r="JTK1177" s="237">
        <v>0</v>
      </c>
      <c r="JTL1177" s="238"/>
      <c r="JTM1177" s="239" t="e">
        <f>JTM1178</f>
        <v>#REF!</v>
      </c>
      <c r="JTN1177" s="233" t="s">
        <v>237</v>
      </c>
      <c r="JTO1177" s="234" t="s">
        <v>26</v>
      </c>
      <c r="JTP1177" s="235">
        <v>7</v>
      </c>
      <c r="JTQ1177" s="235">
        <v>2</v>
      </c>
      <c r="JTR1177" s="236" t="s">
        <v>238</v>
      </c>
      <c r="JTS1177" s="237">
        <v>0</v>
      </c>
      <c r="JTT1177" s="238"/>
      <c r="JTU1177" s="239" t="e">
        <f>JTU1178</f>
        <v>#REF!</v>
      </c>
      <c r="JTV1177" s="233" t="s">
        <v>237</v>
      </c>
      <c r="JTW1177" s="234" t="s">
        <v>26</v>
      </c>
      <c r="JTX1177" s="235">
        <v>7</v>
      </c>
      <c r="JTY1177" s="235">
        <v>2</v>
      </c>
      <c r="JTZ1177" s="236" t="s">
        <v>238</v>
      </c>
      <c r="JUA1177" s="237">
        <v>0</v>
      </c>
      <c r="JUB1177" s="238"/>
      <c r="JUC1177" s="239" t="e">
        <f>JUC1178</f>
        <v>#REF!</v>
      </c>
      <c r="JUD1177" s="233" t="s">
        <v>237</v>
      </c>
      <c r="JUE1177" s="234" t="s">
        <v>26</v>
      </c>
      <c r="JUF1177" s="235">
        <v>7</v>
      </c>
      <c r="JUG1177" s="235">
        <v>2</v>
      </c>
      <c r="JUH1177" s="236" t="s">
        <v>238</v>
      </c>
      <c r="JUI1177" s="237">
        <v>0</v>
      </c>
      <c r="JUJ1177" s="238"/>
      <c r="JUK1177" s="239" t="e">
        <f>JUK1178</f>
        <v>#REF!</v>
      </c>
      <c r="JUL1177" s="233" t="s">
        <v>237</v>
      </c>
      <c r="JUM1177" s="234" t="s">
        <v>26</v>
      </c>
      <c r="JUN1177" s="235">
        <v>7</v>
      </c>
      <c r="JUO1177" s="235">
        <v>2</v>
      </c>
      <c r="JUP1177" s="236" t="s">
        <v>238</v>
      </c>
      <c r="JUQ1177" s="237">
        <v>0</v>
      </c>
      <c r="JUR1177" s="238"/>
      <c r="JUS1177" s="239" t="e">
        <f>JUS1178</f>
        <v>#REF!</v>
      </c>
      <c r="JUT1177" s="233" t="s">
        <v>237</v>
      </c>
      <c r="JUU1177" s="234" t="s">
        <v>26</v>
      </c>
      <c r="JUV1177" s="235">
        <v>7</v>
      </c>
      <c r="JUW1177" s="235">
        <v>2</v>
      </c>
      <c r="JUX1177" s="236" t="s">
        <v>238</v>
      </c>
      <c r="JUY1177" s="237">
        <v>0</v>
      </c>
      <c r="JUZ1177" s="238"/>
      <c r="JVA1177" s="239" t="e">
        <f>JVA1178</f>
        <v>#REF!</v>
      </c>
      <c r="JVB1177" s="233" t="s">
        <v>237</v>
      </c>
      <c r="JVC1177" s="234" t="s">
        <v>26</v>
      </c>
      <c r="JVD1177" s="235">
        <v>7</v>
      </c>
      <c r="JVE1177" s="235">
        <v>2</v>
      </c>
      <c r="JVF1177" s="236" t="s">
        <v>238</v>
      </c>
      <c r="JVG1177" s="237">
        <v>0</v>
      </c>
      <c r="JVH1177" s="238"/>
      <c r="JVI1177" s="239" t="e">
        <f>JVI1178</f>
        <v>#REF!</v>
      </c>
      <c r="JVJ1177" s="233" t="s">
        <v>237</v>
      </c>
      <c r="JVK1177" s="234" t="s">
        <v>26</v>
      </c>
      <c r="JVL1177" s="235">
        <v>7</v>
      </c>
      <c r="JVM1177" s="235">
        <v>2</v>
      </c>
      <c r="JVN1177" s="236" t="s">
        <v>238</v>
      </c>
      <c r="JVO1177" s="237">
        <v>0</v>
      </c>
      <c r="JVP1177" s="238"/>
      <c r="JVQ1177" s="239" t="e">
        <f>JVQ1178</f>
        <v>#REF!</v>
      </c>
      <c r="JVR1177" s="233" t="s">
        <v>237</v>
      </c>
      <c r="JVS1177" s="234" t="s">
        <v>26</v>
      </c>
      <c r="JVT1177" s="235">
        <v>7</v>
      </c>
      <c r="JVU1177" s="235">
        <v>2</v>
      </c>
      <c r="JVV1177" s="236" t="s">
        <v>238</v>
      </c>
      <c r="JVW1177" s="237">
        <v>0</v>
      </c>
      <c r="JVX1177" s="238"/>
      <c r="JVY1177" s="239" t="e">
        <f>JVY1178</f>
        <v>#REF!</v>
      </c>
      <c r="JVZ1177" s="233" t="s">
        <v>237</v>
      </c>
      <c r="JWA1177" s="234" t="s">
        <v>26</v>
      </c>
      <c r="JWB1177" s="235">
        <v>7</v>
      </c>
      <c r="JWC1177" s="235">
        <v>2</v>
      </c>
      <c r="JWD1177" s="236" t="s">
        <v>238</v>
      </c>
      <c r="JWE1177" s="237">
        <v>0</v>
      </c>
      <c r="JWF1177" s="238"/>
      <c r="JWG1177" s="239" t="e">
        <f>JWG1178</f>
        <v>#REF!</v>
      </c>
      <c r="JWH1177" s="233" t="s">
        <v>237</v>
      </c>
      <c r="JWI1177" s="234" t="s">
        <v>26</v>
      </c>
      <c r="JWJ1177" s="235">
        <v>7</v>
      </c>
      <c r="JWK1177" s="235">
        <v>2</v>
      </c>
      <c r="JWL1177" s="236" t="s">
        <v>238</v>
      </c>
      <c r="JWM1177" s="237">
        <v>0</v>
      </c>
      <c r="JWN1177" s="238"/>
      <c r="JWO1177" s="239" t="e">
        <f>JWO1178</f>
        <v>#REF!</v>
      </c>
      <c r="JWP1177" s="233" t="s">
        <v>237</v>
      </c>
      <c r="JWQ1177" s="234" t="s">
        <v>26</v>
      </c>
      <c r="JWR1177" s="235">
        <v>7</v>
      </c>
      <c r="JWS1177" s="235">
        <v>2</v>
      </c>
      <c r="JWT1177" s="236" t="s">
        <v>238</v>
      </c>
      <c r="JWU1177" s="237">
        <v>0</v>
      </c>
      <c r="JWV1177" s="238"/>
      <c r="JWW1177" s="239" t="e">
        <f>JWW1178</f>
        <v>#REF!</v>
      </c>
      <c r="JWX1177" s="233" t="s">
        <v>237</v>
      </c>
      <c r="JWY1177" s="234" t="s">
        <v>26</v>
      </c>
      <c r="JWZ1177" s="235">
        <v>7</v>
      </c>
      <c r="JXA1177" s="235">
        <v>2</v>
      </c>
      <c r="JXB1177" s="236" t="s">
        <v>238</v>
      </c>
      <c r="JXC1177" s="237">
        <v>0</v>
      </c>
      <c r="JXD1177" s="238"/>
      <c r="JXE1177" s="239" t="e">
        <f>JXE1178</f>
        <v>#REF!</v>
      </c>
      <c r="JXF1177" s="233" t="s">
        <v>237</v>
      </c>
      <c r="JXG1177" s="234" t="s">
        <v>26</v>
      </c>
      <c r="JXH1177" s="235">
        <v>7</v>
      </c>
      <c r="JXI1177" s="235">
        <v>2</v>
      </c>
      <c r="JXJ1177" s="236" t="s">
        <v>238</v>
      </c>
      <c r="JXK1177" s="237">
        <v>0</v>
      </c>
      <c r="JXL1177" s="238"/>
      <c r="JXM1177" s="239" t="e">
        <f>JXM1178</f>
        <v>#REF!</v>
      </c>
      <c r="JXN1177" s="233" t="s">
        <v>237</v>
      </c>
      <c r="JXO1177" s="234" t="s">
        <v>26</v>
      </c>
      <c r="JXP1177" s="235">
        <v>7</v>
      </c>
      <c r="JXQ1177" s="235">
        <v>2</v>
      </c>
      <c r="JXR1177" s="236" t="s">
        <v>238</v>
      </c>
      <c r="JXS1177" s="237">
        <v>0</v>
      </c>
      <c r="JXT1177" s="238"/>
      <c r="JXU1177" s="239" t="e">
        <f>JXU1178</f>
        <v>#REF!</v>
      </c>
      <c r="JXV1177" s="233" t="s">
        <v>237</v>
      </c>
      <c r="JXW1177" s="234" t="s">
        <v>26</v>
      </c>
      <c r="JXX1177" s="235">
        <v>7</v>
      </c>
      <c r="JXY1177" s="235">
        <v>2</v>
      </c>
      <c r="JXZ1177" s="236" t="s">
        <v>238</v>
      </c>
      <c r="JYA1177" s="237">
        <v>0</v>
      </c>
      <c r="JYB1177" s="238"/>
      <c r="JYC1177" s="239" t="e">
        <f>JYC1178</f>
        <v>#REF!</v>
      </c>
      <c r="JYD1177" s="233" t="s">
        <v>237</v>
      </c>
      <c r="JYE1177" s="234" t="s">
        <v>26</v>
      </c>
      <c r="JYF1177" s="235">
        <v>7</v>
      </c>
      <c r="JYG1177" s="235">
        <v>2</v>
      </c>
      <c r="JYH1177" s="236" t="s">
        <v>238</v>
      </c>
      <c r="JYI1177" s="237">
        <v>0</v>
      </c>
      <c r="JYJ1177" s="238"/>
      <c r="JYK1177" s="239" t="e">
        <f>JYK1178</f>
        <v>#REF!</v>
      </c>
      <c r="JYL1177" s="233" t="s">
        <v>237</v>
      </c>
      <c r="JYM1177" s="234" t="s">
        <v>26</v>
      </c>
      <c r="JYN1177" s="235">
        <v>7</v>
      </c>
      <c r="JYO1177" s="235">
        <v>2</v>
      </c>
      <c r="JYP1177" s="236" t="s">
        <v>238</v>
      </c>
      <c r="JYQ1177" s="237">
        <v>0</v>
      </c>
      <c r="JYR1177" s="238"/>
      <c r="JYS1177" s="239" t="e">
        <f>JYS1178</f>
        <v>#REF!</v>
      </c>
      <c r="JYT1177" s="233" t="s">
        <v>237</v>
      </c>
      <c r="JYU1177" s="234" t="s">
        <v>26</v>
      </c>
      <c r="JYV1177" s="235">
        <v>7</v>
      </c>
      <c r="JYW1177" s="235">
        <v>2</v>
      </c>
      <c r="JYX1177" s="236" t="s">
        <v>238</v>
      </c>
      <c r="JYY1177" s="237">
        <v>0</v>
      </c>
      <c r="JYZ1177" s="238"/>
      <c r="JZA1177" s="239" t="e">
        <f>JZA1178</f>
        <v>#REF!</v>
      </c>
      <c r="JZB1177" s="233" t="s">
        <v>237</v>
      </c>
      <c r="JZC1177" s="234" t="s">
        <v>26</v>
      </c>
      <c r="JZD1177" s="235">
        <v>7</v>
      </c>
      <c r="JZE1177" s="235">
        <v>2</v>
      </c>
      <c r="JZF1177" s="236" t="s">
        <v>238</v>
      </c>
      <c r="JZG1177" s="237">
        <v>0</v>
      </c>
      <c r="JZH1177" s="238"/>
      <c r="JZI1177" s="239" t="e">
        <f>JZI1178</f>
        <v>#REF!</v>
      </c>
      <c r="JZJ1177" s="233" t="s">
        <v>237</v>
      </c>
      <c r="JZK1177" s="234" t="s">
        <v>26</v>
      </c>
      <c r="JZL1177" s="235">
        <v>7</v>
      </c>
      <c r="JZM1177" s="235">
        <v>2</v>
      </c>
      <c r="JZN1177" s="236" t="s">
        <v>238</v>
      </c>
      <c r="JZO1177" s="237">
        <v>0</v>
      </c>
      <c r="JZP1177" s="238"/>
      <c r="JZQ1177" s="239" t="e">
        <f>JZQ1178</f>
        <v>#REF!</v>
      </c>
      <c r="JZR1177" s="233" t="s">
        <v>237</v>
      </c>
      <c r="JZS1177" s="234" t="s">
        <v>26</v>
      </c>
      <c r="JZT1177" s="235">
        <v>7</v>
      </c>
      <c r="JZU1177" s="235">
        <v>2</v>
      </c>
      <c r="JZV1177" s="236" t="s">
        <v>238</v>
      </c>
      <c r="JZW1177" s="237">
        <v>0</v>
      </c>
      <c r="JZX1177" s="238"/>
      <c r="JZY1177" s="239" t="e">
        <f>JZY1178</f>
        <v>#REF!</v>
      </c>
      <c r="JZZ1177" s="233" t="s">
        <v>237</v>
      </c>
      <c r="KAA1177" s="234" t="s">
        <v>26</v>
      </c>
      <c r="KAB1177" s="235">
        <v>7</v>
      </c>
      <c r="KAC1177" s="235">
        <v>2</v>
      </c>
      <c r="KAD1177" s="236" t="s">
        <v>238</v>
      </c>
      <c r="KAE1177" s="237">
        <v>0</v>
      </c>
      <c r="KAF1177" s="238"/>
      <c r="KAG1177" s="239" t="e">
        <f>KAG1178</f>
        <v>#REF!</v>
      </c>
      <c r="KAH1177" s="233" t="s">
        <v>237</v>
      </c>
      <c r="KAI1177" s="234" t="s">
        <v>26</v>
      </c>
      <c r="KAJ1177" s="235">
        <v>7</v>
      </c>
      <c r="KAK1177" s="235">
        <v>2</v>
      </c>
      <c r="KAL1177" s="236" t="s">
        <v>238</v>
      </c>
      <c r="KAM1177" s="237">
        <v>0</v>
      </c>
      <c r="KAN1177" s="238"/>
      <c r="KAO1177" s="239" t="e">
        <f>KAO1178</f>
        <v>#REF!</v>
      </c>
      <c r="KAP1177" s="233" t="s">
        <v>237</v>
      </c>
      <c r="KAQ1177" s="234" t="s">
        <v>26</v>
      </c>
      <c r="KAR1177" s="235">
        <v>7</v>
      </c>
      <c r="KAS1177" s="235">
        <v>2</v>
      </c>
      <c r="KAT1177" s="236" t="s">
        <v>238</v>
      </c>
      <c r="KAU1177" s="237">
        <v>0</v>
      </c>
      <c r="KAV1177" s="238"/>
      <c r="KAW1177" s="239" t="e">
        <f>KAW1178</f>
        <v>#REF!</v>
      </c>
      <c r="KAX1177" s="233" t="s">
        <v>237</v>
      </c>
      <c r="KAY1177" s="234" t="s">
        <v>26</v>
      </c>
      <c r="KAZ1177" s="235">
        <v>7</v>
      </c>
      <c r="KBA1177" s="235">
        <v>2</v>
      </c>
      <c r="KBB1177" s="236" t="s">
        <v>238</v>
      </c>
      <c r="KBC1177" s="237">
        <v>0</v>
      </c>
      <c r="KBD1177" s="238"/>
      <c r="KBE1177" s="239" t="e">
        <f>KBE1178</f>
        <v>#REF!</v>
      </c>
      <c r="KBF1177" s="233" t="s">
        <v>237</v>
      </c>
      <c r="KBG1177" s="234" t="s">
        <v>26</v>
      </c>
      <c r="KBH1177" s="235">
        <v>7</v>
      </c>
      <c r="KBI1177" s="235">
        <v>2</v>
      </c>
      <c r="KBJ1177" s="236" t="s">
        <v>238</v>
      </c>
      <c r="KBK1177" s="237">
        <v>0</v>
      </c>
      <c r="KBL1177" s="238"/>
      <c r="KBM1177" s="239" t="e">
        <f>KBM1178</f>
        <v>#REF!</v>
      </c>
      <c r="KBN1177" s="233" t="s">
        <v>237</v>
      </c>
      <c r="KBO1177" s="234" t="s">
        <v>26</v>
      </c>
      <c r="KBP1177" s="235">
        <v>7</v>
      </c>
      <c r="KBQ1177" s="235">
        <v>2</v>
      </c>
      <c r="KBR1177" s="236" t="s">
        <v>238</v>
      </c>
      <c r="KBS1177" s="237">
        <v>0</v>
      </c>
      <c r="KBT1177" s="238"/>
      <c r="KBU1177" s="239" t="e">
        <f>KBU1178</f>
        <v>#REF!</v>
      </c>
      <c r="KBV1177" s="233" t="s">
        <v>237</v>
      </c>
      <c r="KBW1177" s="234" t="s">
        <v>26</v>
      </c>
      <c r="KBX1177" s="235">
        <v>7</v>
      </c>
      <c r="KBY1177" s="235">
        <v>2</v>
      </c>
      <c r="KBZ1177" s="236" t="s">
        <v>238</v>
      </c>
      <c r="KCA1177" s="237">
        <v>0</v>
      </c>
      <c r="KCB1177" s="238"/>
      <c r="KCC1177" s="239" t="e">
        <f>KCC1178</f>
        <v>#REF!</v>
      </c>
      <c r="KCD1177" s="233" t="s">
        <v>237</v>
      </c>
      <c r="KCE1177" s="234" t="s">
        <v>26</v>
      </c>
      <c r="KCF1177" s="235">
        <v>7</v>
      </c>
      <c r="KCG1177" s="235">
        <v>2</v>
      </c>
      <c r="KCH1177" s="236" t="s">
        <v>238</v>
      </c>
      <c r="KCI1177" s="237">
        <v>0</v>
      </c>
      <c r="KCJ1177" s="238"/>
      <c r="KCK1177" s="239" t="e">
        <f>KCK1178</f>
        <v>#REF!</v>
      </c>
      <c r="KCL1177" s="233" t="s">
        <v>237</v>
      </c>
      <c r="KCM1177" s="234" t="s">
        <v>26</v>
      </c>
      <c r="KCN1177" s="235">
        <v>7</v>
      </c>
      <c r="KCO1177" s="235">
        <v>2</v>
      </c>
      <c r="KCP1177" s="236" t="s">
        <v>238</v>
      </c>
      <c r="KCQ1177" s="237">
        <v>0</v>
      </c>
      <c r="KCR1177" s="238"/>
      <c r="KCS1177" s="239" t="e">
        <f>KCS1178</f>
        <v>#REF!</v>
      </c>
      <c r="KCT1177" s="233" t="s">
        <v>237</v>
      </c>
      <c r="KCU1177" s="234" t="s">
        <v>26</v>
      </c>
      <c r="KCV1177" s="235">
        <v>7</v>
      </c>
      <c r="KCW1177" s="235">
        <v>2</v>
      </c>
      <c r="KCX1177" s="236" t="s">
        <v>238</v>
      </c>
      <c r="KCY1177" s="237">
        <v>0</v>
      </c>
      <c r="KCZ1177" s="238"/>
      <c r="KDA1177" s="239" t="e">
        <f>KDA1178</f>
        <v>#REF!</v>
      </c>
      <c r="KDB1177" s="233" t="s">
        <v>237</v>
      </c>
      <c r="KDC1177" s="234" t="s">
        <v>26</v>
      </c>
      <c r="KDD1177" s="235">
        <v>7</v>
      </c>
      <c r="KDE1177" s="235">
        <v>2</v>
      </c>
      <c r="KDF1177" s="236" t="s">
        <v>238</v>
      </c>
      <c r="KDG1177" s="237">
        <v>0</v>
      </c>
      <c r="KDH1177" s="238"/>
      <c r="KDI1177" s="239" t="e">
        <f>KDI1178</f>
        <v>#REF!</v>
      </c>
      <c r="KDJ1177" s="233" t="s">
        <v>237</v>
      </c>
      <c r="KDK1177" s="234" t="s">
        <v>26</v>
      </c>
      <c r="KDL1177" s="235">
        <v>7</v>
      </c>
      <c r="KDM1177" s="235">
        <v>2</v>
      </c>
      <c r="KDN1177" s="236" t="s">
        <v>238</v>
      </c>
      <c r="KDO1177" s="237">
        <v>0</v>
      </c>
      <c r="KDP1177" s="238"/>
      <c r="KDQ1177" s="239" t="e">
        <f>KDQ1178</f>
        <v>#REF!</v>
      </c>
      <c r="KDR1177" s="233" t="s">
        <v>237</v>
      </c>
      <c r="KDS1177" s="234" t="s">
        <v>26</v>
      </c>
      <c r="KDT1177" s="235">
        <v>7</v>
      </c>
      <c r="KDU1177" s="235">
        <v>2</v>
      </c>
      <c r="KDV1177" s="236" t="s">
        <v>238</v>
      </c>
      <c r="KDW1177" s="237">
        <v>0</v>
      </c>
      <c r="KDX1177" s="238"/>
      <c r="KDY1177" s="239" t="e">
        <f>KDY1178</f>
        <v>#REF!</v>
      </c>
      <c r="KDZ1177" s="233" t="s">
        <v>237</v>
      </c>
      <c r="KEA1177" s="234" t="s">
        <v>26</v>
      </c>
      <c r="KEB1177" s="235">
        <v>7</v>
      </c>
      <c r="KEC1177" s="235">
        <v>2</v>
      </c>
      <c r="KED1177" s="236" t="s">
        <v>238</v>
      </c>
      <c r="KEE1177" s="237">
        <v>0</v>
      </c>
      <c r="KEF1177" s="238"/>
      <c r="KEG1177" s="239" t="e">
        <f>KEG1178</f>
        <v>#REF!</v>
      </c>
      <c r="KEH1177" s="233" t="s">
        <v>237</v>
      </c>
      <c r="KEI1177" s="234" t="s">
        <v>26</v>
      </c>
      <c r="KEJ1177" s="235">
        <v>7</v>
      </c>
      <c r="KEK1177" s="235">
        <v>2</v>
      </c>
      <c r="KEL1177" s="236" t="s">
        <v>238</v>
      </c>
      <c r="KEM1177" s="237">
        <v>0</v>
      </c>
      <c r="KEN1177" s="238"/>
      <c r="KEO1177" s="239" t="e">
        <f>KEO1178</f>
        <v>#REF!</v>
      </c>
      <c r="KEP1177" s="233" t="s">
        <v>237</v>
      </c>
      <c r="KEQ1177" s="234" t="s">
        <v>26</v>
      </c>
      <c r="KER1177" s="235">
        <v>7</v>
      </c>
      <c r="KES1177" s="235">
        <v>2</v>
      </c>
      <c r="KET1177" s="236" t="s">
        <v>238</v>
      </c>
      <c r="KEU1177" s="237">
        <v>0</v>
      </c>
      <c r="KEV1177" s="238"/>
      <c r="KEW1177" s="239" t="e">
        <f>KEW1178</f>
        <v>#REF!</v>
      </c>
      <c r="KEX1177" s="233" t="s">
        <v>237</v>
      </c>
      <c r="KEY1177" s="234" t="s">
        <v>26</v>
      </c>
      <c r="KEZ1177" s="235">
        <v>7</v>
      </c>
      <c r="KFA1177" s="235">
        <v>2</v>
      </c>
      <c r="KFB1177" s="236" t="s">
        <v>238</v>
      </c>
      <c r="KFC1177" s="237">
        <v>0</v>
      </c>
      <c r="KFD1177" s="238"/>
      <c r="KFE1177" s="239" t="e">
        <f>KFE1178</f>
        <v>#REF!</v>
      </c>
      <c r="KFF1177" s="233" t="s">
        <v>237</v>
      </c>
      <c r="KFG1177" s="234" t="s">
        <v>26</v>
      </c>
      <c r="KFH1177" s="235">
        <v>7</v>
      </c>
      <c r="KFI1177" s="235">
        <v>2</v>
      </c>
      <c r="KFJ1177" s="236" t="s">
        <v>238</v>
      </c>
      <c r="KFK1177" s="237">
        <v>0</v>
      </c>
      <c r="KFL1177" s="238"/>
      <c r="KFM1177" s="239" t="e">
        <f>KFM1178</f>
        <v>#REF!</v>
      </c>
      <c r="KFN1177" s="233" t="s">
        <v>237</v>
      </c>
      <c r="KFO1177" s="234" t="s">
        <v>26</v>
      </c>
      <c r="KFP1177" s="235">
        <v>7</v>
      </c>
      <c r="KFQ1177" s="235">
        <v>2</v>
      </c>
      <c r="KFR1177" s="236" t="s">
        <v>238</v>
      </c>
      <c r="KFS1177" s="237">
        <v>0</v>
      </c>
      <c r="KFT1177" s="238"/>
      <c r="KFU1177" s="239" t="e">
        <f>KFU1178</f>
        <v>#REF!</v>
      </c>
      <c r="KFV1177" s="233" t="s">
        <v>237</v>
      </c>
      <c r="KFW1177" s="234" t="s">
        <v>26</v>
      </c>
      <c r="KFX1177" s="235">
        <v>7</v>
      </c>
      <c r="KFY1177" s="235">
        <v>2</v>
      </c>
      <c r="KFZ1177" s="236" t="s">
        <v>238</v>
      </c>
      <c r="KGA1177" s="237">
        <v>0</v>
      </c>
      <c r="KGB1177" s="238"/>
      <c r="KGC1177" s="239" t="e">
        <f>KGC1178</f>
        <v>#REF!</v>
      </c>
      <c r="KGD1177" s="233" t="s">
        <v>237</v>
      </c>
      <c r="KGE1177" s="234" t="s">
        <v>26</v>
      </c>
      <c r="KGF1177" s="235">
        <v>7</v>
      </c>
      <c r="KGG1177" s="235">
        <v>2</v>
      </c>
      <c r="KGH1177" s="236" t="s">
        <v>238</v>
      </c>
      <c r="KGI1177" s="237">
        <v>0</v>
      </c>
      <c r="KGJ1177" s="238"/>
      <c r="KGK1177" s="239" t="e">
        <f>KGK1178</f>
        <v>#REF!</v>
      </c>
      <c r="KGL1177" s="233" t="s">
        <v>237</v>
      </c>
      <c r="KGM1177" s="234" t="s">
        <v>26</v>
      </c>
      <c r="KGN1177" s="235">
        <v>7</v>
      </c>
      <c r="KGO1177" s="235">
        <v>2</v>
      </c>
      <c r="KGP1177" s="236" t="s">
        <v>238</v>
      </c>
      <c r="KGQ1177" s="237">
        <v>0</v>
      </c>
      <c r="KGR1177" s="238"/>
      <c r="KGS1177" s="239" t="e">
        <f>KGS1178</f>
        <v>#REF!</v>
      </c>
      <c r="KGT1177" s="233" t="s">
        <v>237</v>
      </c>
      <c r="KGU1177" s="234" t="s">
        <v>26</v>
      </c>
      <c r="KGV1177" s="235">
        <v>7</v>
      </c>
      <c r="KGW1177" s="235">
        <v>2</v>
      </c>
      <c r="KGX1177" s="236" t="s">
        <v>238</v>
      </c>
      <c r="KGY1177" s="237">
        <v>0</v>
      </c>
      <c r="KGZ1177" s="238"/>
      <c r="KHA1177" s="239" t="e">
        <f>KHA1178</f>
        <v>#REF!</v>
      </c>
      <c r="KHB1177" s="233" t="s">
        <v>237</v>
      </c>
      <c r="KHC1177" s="234" t="s">
        <v>26</v>
      </c>
      <c r="KHD1177" s="235">
        <v>7</v>
      </c>
      <c r="KHE1177" s="235">
        <v>2</v>
      </c>
      <c r="KHF1177" s="236" t="s">
        <v>238</v>
      </c>
      <c r="KHG1177" s="237">
        <v>0</v>
      </c>
      <c r="KHH1177" s="238"/>
      <c r="KHI1177" s="239" t="e">
        <f>KHI1178</f>
        <v>#REF!</v>
      </c>
      <c r="KHJ1177" s="233" t="s">
        <v>237</v>
      </c>
      <c r="KHK1177" s="234" t="s">
        <v>26</v>
      </c>
      <c r="KHL1177" s="235">
        <v>7</v>
      </c>
      <c r="KHM1177" s="235">
        <v>2</v>
      </c>
      <c r="KHN1177" s="236" t="s">
        <v>238</v>
      </c>
      <c r="KHO1177" s="237">
        <v>0</v>
      </c>
      <c r="KHP1177" s="238"/>
      <c r="KHQ1177" s="239" t="e">
        <f>KHQ1178</f>
        <v>#REF!</v>
      </c>
      <c r="KHR1177" s="233" t="s">
        <v>237</v>
      </c>
      <c r="KHS1177" s="234" t="s">
        <v>26</v>
      </c>
      <c r="KHT1177" s="235">
        <v>7</v>
      </c>
      <c r="KHU1177" s="235">
        <v>2</v>
      </c>
      <c r="KHV1177" s="236" t="s">
        <v>238</v>
      </c>
      <c r="KHW1177" s="237">
        <v>0</v>
      </c>
      <c r="KHX1177" s="238"/>
      <c r="KHY1177" s="239" t="e">
        <f>KHY1178</f>
        <v>#REF!</v>
      </c>
      <c r="KHZ1177" s="233" t="s">
        <v>237</v>
      </c>
      <c r="KIA1177" s="234" t="s">
        <v>26</v>
      </c>
      <c r="KIB1177" s="235">
        <v>7</v>
      </c>
      <c r="KIC1177" s="235">
        <v>2</v>
      </c>
      <c r="KID1177" s="236" t="s">
        <v>238</v>
      </c>
      <c r="KIE1177" s="237">
        <v>0</v>
      </c>
      <c r="KIF1177" s="238"/>
      <c r="KIG1177" s="239" t="e">
        <f>KIG1178</f>
        <v>#REF!</v>
      </c>
      <c r="KIH1177" s="233" t="s">
        <v>237</v>
      </c>
      <c r="KII1177" s="234" t="s">
        <v>26</v>
      </c>
      <c r="KIJ1177" s="235">
        <v>7</v>
      </c>
      <c r="KIK1177" s="235">
        <v>2</v>
      </c>
      <c r="KIL1177" s="236" t="s">
        <v>238</v>
      </c>
      <c r="KIM1177" s="237">
        <v>0</v>
      </c>
      <c r="KIN1177" s="238"/>
      <c r="KIO1177" s="239" t="e">
        <f>KIO1178</f>
        <v>#REF!</v>
      </c>
      <c r="KIP1177" s="233" t="s">
        <v>237</v>
      </c>
      <c r="KIQ1177" s="234" t="s">
        <v>26</v>
      </c>
      <c r="KIR1177" s="235">
        <v>7</v>
      </c>
      <c r="KIS1177" s="235">
        <v>2</v>
      </c>
      <c r="KIT1177" s="236" t="s">
        <v>238</v>
      </c>
      <c r="KIU1177" s="237">
        <v>0</v>
      </c>
      <c r="KIV1177" s="238"/>
      <c r="KIW1177" s="239" t="e">
        <f>KIW1178</f>
        <v>#REF!</v>
      </c>
      <c r="KIX1177" s="233" t="s">
        <v>237</v>
      </c>
      <c r="KIY1177" s="234" t="s">
        <v>26</v>
      </c>
      <c r="KIZ1177" s="235">
        <v>7</v>
      </c>
      <c r="KJA1177" s="235">
        <v>2</v>
      </c>
      <c r="KJB1177" s="236" t="s">
        <v>238</v>
      </c>
      <c r="KJC1177" s="237">
        <v>0</v>
      </c>
      <c r="KJD1177" s="238"/>
      <c r="KJE1177" s="239" t="e">
        <f>KJE1178</f>
        <v>#REF!</v>
      </c>
      <c r="KJF1177" s="233" t="s">
        <v>237</v>
      </c>
      <c r="KJG1177" s="234" t="s">
        <v>26</v>
      </c>
      <c r="KJH1177" s="235">
        <v>7</v>
      </c>
      <c r="KJI1177" s="235">
        <v>2</v>
      </c>
      <c r="KJJ1177" s="236" t="s">
        <v>238</v>
      </c>
      <c r="KJK1177" s="237">
        <v>0</v>
      </c>
      <c r="KJL1177" s="238"/>
      <c r="KJM1177" s="239" t="e">
        <f>KJM1178</f>
        <v>#REF!</v>
      </c>
      <c r="KJN1177" s="233" t="s">
        <v>237</v>
      </c>
      <c r="KJO1177" s="234" t="s">
        <v>26</v>
      </c>
      <c r="KJP1177" s="235">
        <v>7</v>
      </c>
      <c r="KJQ1177" s="235">
        <v>2</v>
      </c>
      <c r="KJR1177" s="236" t="s">
        <v>238</v>
      </c>
      <c r="KJS1177" s="237">
        <v>0</v>
      </c>
      <c r="KJT1177" s="238"/>
      <c r="KJU1177" s="239" t="e">
        <f>KJU1178</f>
        <v>#REF!</v>
      </c>
      <c r="KJV1177" s="233" t="s">
        <v>237</v>
      </c>
      <c r="KJW1177" s="234" t="s">
        <v>26</v>
      </c>
      <c r="KJX1177" s="235">
        <v>7</v>
      </c>
      <c r="KJY1177" s="235">
        <v>2</v>
      </c>
      <c r="KJZ1177" s="236" t="s">
        <v>238</v>
      </c>
      <c r="KKA1177" s="237">
        <v>0</v>
      </c>
      <c r="KKB1177" s="238"/>
      <c r="KKC1177" s="239" t="e">
        <f>KKC1178</f>
        <v>#REF!</v>
      </c>
      <c r="KKD1177" s="233" t="s">
        <v>237</v>
      </c>
      <c r="KKE1177" s="234" t="s">
        <v>26</v>
      </c>
      <c r="KKF1177" s="235">
        <v>7</v>
      </c>
      <c r="KKG1177" s="235">
        <v>2</v>
      </c>
      <c r="KKH1177" s="236" t="s">
        <v>238</v>
      </c>
      <c r="KKI1177" s="237">
        <v>0</v>
      </c>
      <c r="KKJ1177" s="238"/>
      <c r="KKK1177" s="239" t="e">
        <f>KKK1178</f>
        <v>#REF!</v>
      </c>
      <c r="KKL1177" s="233" t="s">
        <v>237</v>
      </c>
      <c r="KKM1177" s="234" t="s">
        <v>26</v>
      </c>
      <c r="KKN1177" s="235">
        <v>7</v>
      </c>
      <c r="KKO1177" s="235">
        <v>2</v>
      </c>
      <c r="KKP1177" s="236" t="s">
        <v>238</v>
      </c>
      <c r="KKQ1177" s="237">
        <v>0</v>
      </c>
      <c r="KKR1177" s="238"/>
      <c r="KKS1177" s="239" t="e">
        <f>KKS1178</f>
        <v>#REF!</v>
      </c>
      <c r="KKT1177" s="233" t="s">
        <v>237</v>
      </c>
      <c r="KKU1177" s="234" t="s">
        <v>26</v>
      </c>
      <c r="KKV1177" s="235">
        <v>7</v>
      </c>
      <c r="KKW1177" s="235">
        <v>2</v>
      </c>
      <c r="KKX1177" s="236" t="s">
        <v>238</v>
      </c>
      <c r="KKY1177" s="237">
        <v>0</v>
      </c>
      <c r="KKZ1177" s="238"/>
      <c r="KLA1177" s="239" t="e">
        <f>KLA1178</f>
        <v>#REF!</v>
      </c>
      <c r="KLB1177" s="233" t="s">
        <v>237</v>
      </c>
      <c r="KLC1177" s="234" t="s">
        <v>26</v>
      </c>
      <c r="KLD1177" s="235">
        <v>7</v>
      </c>
      <c r="KLE1177" s="235">
        <v>2</v>
      </c>
      <c r="KLF1177" s="236" t="s">
        <v>238</v>
      </c>
      <c r="KLG1177" s="237">
        <v>0</v>
      </c>
      <c r="KLH1177" s="238"/>
      <c r="KLI1177" s="239" t="e">
        <f>KLI1178</f>
        <v>#REF!</v>
      </c>
      <c r="KLJ1177" s="233" t="s">
        <v>237</v>
      </c>
      <c r="KLK1177" s="234" t="s">
        <v>26</v>
      </c>
      <c r="KLL1177" s="235">
        <v>7</v>
      </c>
      <c r="KLM1177" s="235">
        <v>2</v>
      </c>
      <c r="KLN1177" s="236" t="s">
        <v>238</v>
      </c>
      <c r="KLO1177" s="237">
        <v>0</v>
      </c>
      <c r="KLP1177" s="238"/>
      <c r="KLQ1177" s="239" t="e">
        <f>KLQ1178</f>
        <v>#REF!</v>
      </c>
      <c r="KLR1177" s="233" t="s">
        <v>237</v>
      </c>
      <c r="KLS1177" s="234" t="s">
        <v>26</v>
      </c>
      <c r="KLT1177" s="235">
        <v>7</v>
      </c>
      <c r="KLU1177" s="235">
        <v>2</v>
      </c>
      <c r="KLV1177" s="236" t="s">
        <v>238</v>
      </c>
      <c r="KLW1177" s="237">
        <v>0</v>
      </c>
      <c r="KLX1177" s="238"/>
      <c r="KLY1177" s="239" t="e">
        <f>KLY1178</f>
        <v>#REF!</v>
      </c>
      <c r="KLZ1177" s="233" t="s">
        <v>237</v>
      </c>
      <c r="KMA1177" s="234" t="s">
        <v>26</v>
      </c>
      <c r="KMB1177" s="235">
        <v>7</v>
      </c>
      <c r="KMC1177" s="235">
        <v>2</v>
      </c>
      <c r="KMD1177" s="236" t="s">
        <v>238</v>
      </c>
      <c r="KME1177" s="237">
        <v>0</v>
      </c>
      <c r="KMF1177" s="238"/>
      <c r="KMG1177" s="239" t="e">
        <f>KMG1178</f>
        <v>#REF!</v>
      </c>
      <c r="KMH1177" s="233" t="s">
        <v>237</v>
      </c>
      <c r="KMI1177" s="234" t="s">
        <v>26</v>
      </c>
      <c r="KMJ1177" s="235">
        <v>7</v>
      </c>
      <c r="KMK1177" s="235">
        <v>2</v>
      </c>
      <c r="KML1177" s="236" t="s">
        <v>238</v>
      </c>
      <c r="KMM1177" s="237">
        <v>0</v>
      </c>
      <c r="KMN1177" s="238"/>
      <c r="KMO1177" s="239" t="e">
        <f>KMO1178</f>
        <v>#REF!</v>
      </c>
      <c r="KMP1177" s="233" t="s">
        <v>237</v>
      </c>
      <c r="KMQ1177" s="234" t="s">
        <v>26</v>
      </c>
      <c r="KMR1177" s="235">
        <v>7</v>
      </c>
      <c r="KMS1177" s="235">
        <v>2</v>
      </c>
      <c r="KMT1177" s="236" t="s">
        <v>238</v>
      </c>
      <c r="KMU1177" s="237">
        <v>0</v>
      </c>
      <c r="KMV1177" s="238"/>
      <c r="KMW1177" s="239" t="e">
        <f>KMW1178</f>
        <v>#REF!</v>
      </c>
      <c r="KMX1177" s="233" t="s">
        <v>237</v>
      </c>
      <c r="KMY1177" s="234" t="s">
        <v>26</v>
      </c>
      <c r="KMZ1177" s="235">
        <v>7</v>
      </c>
      <c r="KNA1177" s="235">
        <v>2</v>
      </c>
      <c r="KNB1177" s="236" t="s">
        <v>238</v>
      </c>
      <c r="KNC1177" s="237">
        <v>0</v>
      </c>
      <c r="KND1177" s="238"/>
      <c r="KNE1177" s="239" t="e">
        <f>KNE1178</f>
        <v>#REF!</v>
      </c>
      <c r="KNF1177" s="233" t="s">
        <v>237</v>
      </c>
      <c r="KNG1177" s="234" t="s">
        <v>26</v>
      </c>
      <c r="KNH1177" s="235">
        <v>7</v>
      </c>
      <c r="KNI1177" s="235">
        <v>2</v>
      </c>
      <c r="KNJ1177" s="236" t="s">
        <v>238</v>
      </c>
      <c r="KNK1177" s="237">
        <v>0</v>
      </c>
      <c r="KNL1177" s="238"/>
      <c r="KNM1177" s="239" t="e">
        <f>KNM1178</f>
        <v>#REF!</v>
      </c>
      <c r="KNN1177" s="233" t="s">
        <v>237</v>
      </c>
      <c r="KNO1177" s="234" t="s">
        <v>26</v>
      </c>
      <c r="KNP1177" s="235">
        <v>7</v>
      </c>
      <c r="KNQ1177" s="235">
        <v>2</v>
      </c>
      <c r="KNR1177" s="236" t="s">
        <v>238</v>
      </c>
      <c r="KNS1177" s="237">
        <v>0</v>
      </c>
      <c r="KNT1177" s="238"/>
      <c r="KNU1177" s="239" t="e">
        <f>KNU1178</f>
        <v>#REF!</v>
      </c>
      <c r="KNV1177" s="233" t="s">
        <v>237</v>
      </c>
      <c r="KNW1177" s="234" t="s">
        <v>26</v>
      </c>
      <c r="KNX1177" s="235">
        <v>7</v>
      </c>
      <c r="KNY1177" s="235">
        <v>2</v>
      </c>
      <c r="KNZ1177" s="236" t="s">
        <v>238</v>
      </c>
      <c r="KOA1177" s="237">
        <v>0</v>
      </c>
      <c r="KOB1177" s="238"/>
      <c r="KOC1177" s="239" t="e">
        <f>KOC1178</f>
        <v>#REF!</v>
      </c>
      <c r="KOD1177" s="233" t="s">
        <v>237</v>
      </c>
      <c r="KOE1177" s="234" t="s">
        <v>26</v>
      </c>
      <c r="KOF1177" s="235">
        <v>7</v>
      </c>
      <c r="KOG1177" s="235">
        <v>2</v>
      </c>
      <c r="KOH1177" s="236" t="s">
        <v>238</v>
      </c>
      <c r="KOI1177" s="237">
        <v>0</v>
      </c>
      <c r="KOJ1177" s="238"/>
      <c r="KOK1177" s="239" t="e">
        <f>KOK1178</f>
        <v>#REF!</v>
      </c>
      <c r="KOL1177" s="233" t="s">
        <v>237</v>
      </c>
      <c r="KOM1177" s="234" t="s">
        <v>26</v>
      </c>
      <c r="KON1177" s="235">
        <v>7</v>
      </c>
      <c r="KOO1177" s="235">
        <v>2</v>
      </c>
      <c r="KOP1177" s="236" t="s">
        <v>238</v>
      </c>
      <c r="KOQ1177" s="237">
        <v>0</v>
      </c>
      <c r="KOR1177" s="238"/>
      <c r="KOS1177" s="239" t="e">
        <f>KOS1178</f>
        <v>#REF!</v>
      </c>
      <c r="KOT1177" s="233" t="s">
        <v>237</v>
      </c>
      <c r="KOU1177" s="234" t="s">
        <v>26</v>
      </c>
      <c r="KOV1177" s="235">
        <v>7</v>
      </c>
      <c r="KOW1177" s="235">
        <v>2</v>
      </c>
      <c r="KOX1177" s="236" t="s">
        <v>238</v>
      </c>
      <c r="KOY1177" s="237">
        <v>0</v>
      </c>
      <c r="KOZ1177" s="238"/>
      <c r="KPA1177" s="239" t="e">
        <f>KPA1178</f>
        <v>#REF!</v>
      </c>
      <c r="KPB1177" s="233" t="s">
        <v>237</v>
      </c>
      <c r="KPC1177" s="234" t="s">
        <v>26</v>
      </c>
      <c r="KPD1177" s="235">
        <v>7</v>
      </c>
      <c r="KPE1177" s="235">
        <v>2</v>
      </c>
      <c r="KPF1177" s="236" t="s">
        <v>238</v>
      </c>
      <c r="KPG1177" s="237">
        <v>0</v>
      </c>
      <c r="KPH1177" s="238"/>
      <c r="KPI1177" s="239" t="e">
        <f>KPI1178</f>
        <v>#REF!</v>
      </c>
      <c r="KPJ1177" s="233" t="s">
        <v>237</v>
      </c>
      <c r="KPK1177" s="234" t="s">
        <v>26</v>
      </c>
      <c r="KPL1177" s="235">
        <v>7</v>
      </c>
      <c r="KPM1177" s="235">
        <v>2</v>
      </c>
      <c r="KPN1177" s="236" t="s">
        <v>238</v>
      </c>
      <c r="KPO1177" s="237">
        <v>0</v>
      </c>
      <c r="KPP1177" s="238"/>
      <c r="KPQ1177" s="239" t="e">
        <f>KPQ1178</f>
        <v>#REF!</v>
      </c>
      <c r="KPR1177" s="233" t="s">
        <v>237</v>
      </c>
      <c r="KPS1177" s="234" t="s">
        <v>26</v>
      </c>
      <c r="KPT1177" s="235">
        <v>7</v>
      </c>
      <c r="KPU1177" s="235">
        <v>2</v>
      </c>
      <c r="KPV1177" s="236" t="s">
        <v>238</v>
      </c>
      <c r="KPW1177" s="237">
        <v>0</v>
      </c>
      <c r="KPX1177" s="238"/>
      <c r="KPY1177" s="239" t="e">
        <f>KPY1178</f>
        <v>#REF!</v>
      </c>
      <c r="KPZ1177" s="233" t="s">
        <v>237</v>
      </c>
      <c r="KQA1177" s="234" t="s">
        <v>26</v>
      </c>
      <c r="KQB1177" s="235">
        <v>7</v>
      </c>
      <c r="KQC1177" s="235">
        <v>2</v>
      </c>
      <c r="KQD1177" s="236" t="s">
        <v>238</v>
      </c>
      <c r="KQE1177" s="237">
        <v>0</v>
      </c>
      <c r="KQF1177" s="238"/>
      <c r="KQG1177" s="239" t="e">
        <f>KQG1178</f>
        <v>#REF!</v>
      </c>
      <c r="KQH1177" s="233" t="s">
        <v>237</v>
      </c>
      <c r="KQI1177" s="234" t="s">
        <v>26</v>
      </c>
      <c r="KQJ1177" s="235">
        <v>7</v>
      </c>
      <c r="KQK1177" s="235">
        <v>2</v>
      </c>
      <c r="KQL1177" s="236" t="s">
        <v>238</v>
      </c>
      <c r="KQM1177" s="237">
        <v>0</v>
      </c>
      <c r="KQN1177" s="238"/>
      <c r="KQO1177" s="239" t="e">
        <f>KQO1178</f>
        <v>#REF!</v>
      </c>
      <c r="KQP1177" s="233" t="s">
        <v>237</v>
      </c>
      <c r="KQQ1177" s="234" t="s">
        <v>26</v>
      </c>
      <c r="KQR1177" s="235">
        <v>7</v>
      </c>
      <c r="KQS1177" s="235">
        <v>2</v>
      </c>
      <c r="KQT1177" s="236" t="s">
        <v>238</v>
      </c>
      <c r="KQU1177" s="237">
        <v>0</v>
      </c>
      <c r="KQV1177" s="238"/>
      <c r="KQW1177" s="239" t="e">
        <f>KQW1178</f>
        <v>#REF!</v>
      </c>
      <c r="KQX1177" s="233" t="s">
        <v>237</v>
      </c>
      <c r="KQY1177" s="234" t="s">
        <v>26</v>
      </c>
      <c r="KQZ1177" s="235">
        <v>7</v>
      </c>
      <c r="KRA1177" s="235">
        <v>2</v>
      </c>
      <c r="KRB1177" s="236" t="s">
        <v>238</v>
      </c>
      <c r="KRC1177" s="237">
        <v>0</v>
      </c>
      <c r="KRD1177" s="238"/>
      <c r="KRE1177" s="239" t="e">
        <f>KRE1178</f>
        <v>#REF!</v>
      </c>
      <c r="KRF1177" s="233" t="s">
        <v>237</v>
      </c>
      <c r="KRG1177" s="234" t="s">
        <v>26</v>
      </c>
      <c r="KRH1177" s="235">
        <v>7</v>
      </c>
      <c r="KRI1177" s="235">
        <v>2</v>
      </c>
      <c r="KRJ1177" s="236" t="s">
        <v>238</v>
      </c>
      <c r="KRK1177" s="237">
        <v>0</v>
      </c>
      <c r="KRL1177" s="238"/>
      <c r="KRM1177" s="239" t="e">
        <f>KRM1178</f>
        <v>#REF!</v>
      </c>
      <c r="KRN1177" s="233" t="s">
        <v>237</v>
      </c>
      <c r="KRO1177" s="234" t="s">
        <v>26</v>
      </c>
      <c r="KRP1177" s="235">
        <v>7</v>
      </c>
      <c r="KRQ1177" s="235">
        <v>2</v>
      </c>
      <c r="KRR1177" s="236" t="s">
        <v>238</v>
      </c>
      <c r="KRS1177" s="237">
        <v>0</v>
      </c>
      <c r="KRT1177" s="238"/>
      <c r="KRU1177" s="239" t="e">
        <f>KRU1178</f>
        <v>#REF!</v>
      </c>
      <c r="KRV1177" s="233" t="s">
        <v>237</v>
      </c>
      <c r="KRW1177" s="234" t="s">
        <v>26</v>
      </c>
      <c r="KRX1177" s="235">
        <v>7</v>
      </c>
      <c r="KRY1177" s="235">
        <v>2</v>
      </c>
      <c r="KRZ1177" s="236" t="s">
        <v>238</v>
      </c>
      <c r="KSA1177" s="237">
        <v>0</v>
      </c>
      <c r="KSB1177" s="238"/>
      <c r="KSC1177" s="239" t="e">
        <f>KSC1178</f>
        <v>#REF!</v>
      </c>
      <c r="KSD1177" s="233" t="s">
        <v>237</v>
      </c>
      <c r="KSE1177" s="234" t="s">
        <v>26</v>
      </c>
      <c r="KSF1177" s="235">
        <v>7</v>
      </c>
      <c r="KSG1177" s="235">
        <v>2</v>
      </c>
      <c r="KSH1177" s="236" t="s">
        <v>238</v>
      </c>
      <c r="KSI1177" s="237">
        <v>0</v>
      </c>
      <c r="KSJ1177" s="238"/>
      <c r="KSK1177" s="239" t="e">
        <f>KSK1178</f>
        <v>#REF!</v>
      </c>
      <c r="KSL1177" s="233" t="s">
        <v>237</v>
      </c>
      <c r="KSM1177" s="234" t="s">
        <v>26</v>
      </c>
      <c r="KSN1177" s="235">
        <v>7</v>
      </c>
      <c r="KSO1177" s="235">
        <v>2</v>
      </c>
      <c r="KSP1177" s="236" t="s">
        <v>238</v>
      </c>
      <c r="KSQ1177" s="237">
        <v>0</v>
      </c>
      <c r="KSR1177" s="238"/>
      <c r="KSS1177" s="239" t="e">
        <f>KSS1178</f>
        <v>#REF!</v>
      </c>
      <c r="KST1177" s="233" t="s">
        <v>237</v>
      </c>
      <c r="KSU1177" s="234" t="s">
        <v>26</v>
      </c>
      <c r="KSV1177" s="235">
        <v>7</v>
      </c>
      <c r="KSW1177" s="235">
        <v>2</v>
      </c>
      <c r="KSX1177" s="236" t="s">
        <v>238</v>
      </c>
      <c r="KSY1177" s="237">
        <v>0</v>
      </c>
      <c r="KSZ1177" s="238"/>
      <c r="KTA1177" s="239" t="e">
        <f>KTA1178</f>
        <v>#REF!</v>
      </c>
      <c r="KTB1177" s="233" t="s">
        <v>237</v>
      </c>
      <c r="KTC1177" s="234" t="s">
        <v>26</v>
      </c>
      <c r="KTD1177" s="235">
        <v>7</v>
      </c>
      <c r="KTE1177" s="235">
        <v>2</v>
      </c>
      <c r="KTF1177" s="236" t="s">
        <v>238</v>
      </c>
      <c r="KTG1177" s="237">
        <v>0</v>
      </c>
      <c r="KTH1177" s="238"/>
      <c r="KTI1177" s="239" t="e">
        <f>KTI1178</f>
        <v>#REF!</v>
      </c>
      <c r="KTJ1177" s="233" t="s">
        <v>237</v>
      </c>
      <c r="KTK1177" s="234" t="s">
        <v>26</v>
      </c>
      <c r="KTL1177" s="235">
        <v>7</v>
      </c>
      <c r="KTM1177" s="235">
        <v>2</v>
      </c>
      <c r="KTN1177" s="236" t="s">
        <v>238</v>
      </c>
      <c r="KTO1177" s="237">
        <v>0</v>
      </c>
      <c r="KTP1177" s="238"/>
      <c r="KTQ1177" s="239" t="e">
        <f>KTQ1178</f>
        <v>#REF!</v>
      </c>
      <c r="KTR1177" s="233" t="s">
        <v>237</v>
      </c>
      <c r="KTS1177" s="234" t="s">
        <v>26</v>
      </c>
      <c r="KTT1177" s="235">
        <v>7</v>
      </c>
      <c r="KTU1177" s="235">
        <v>2</v>
      </c>
      <c r="KTV1177" s="236" t="s">
        <v>238</v>
      </c>
      <c r="KTW1177" s="237">
        <v>0</v>
      </c>
      <c r="KTX1177" s="238"/>
      <c r="KTY1177" s="239" t="e">
        <f>KTY1178</f>
        <v>#REF!</v>
      </c>
      <c r="KTZ1177" s="233" t="s">
        <v>237</v>
      </c>
      <c r="KUA1177" s="234" t="s">
        <v>26</v>
      </c>
      <c r="KUB1177" s="235">
        <v>7</v>
      </c>
      <c r="KUC1177" s="235">
        <v>2</v>
      </c>
      <c r="KUD1177" s="236" t="s">
        <v>238</v>
      </c>
      <c r="KUE1177" s="237">
        <v>0</v>
      </c>
      <c r="KUF1177" s="238"/>
      <c r="KUG1177" s="239" t="e">
        <f>KUG1178</f>
        <v>#REF!</v>
      </c>
      <c r="KUH1177" s="233" t="s">
        <v>237</v>
      </c>
      <c r="KUI1177" s="234" t="s">
        <v>26</v>
      </c>
      <c r="KUJ1177" s="235">
        <v>7</v>
      </c>
      <c r="KUK1177" s="235">
        <v>2</v>
      </c>
      <c r="KUL1177" s="236" t="s">
        <v>238</v>
      </c>
      <c r="KUM1177" s="237">
        <v>0</v>
      </c>
      <c r="KUN1177" s="238"/>
      <c r="KUO1177" s="239" t="e">
        <f>KUO1178</f>
        <v>#REF!</v>
      </c>
      <c r="KUP1177" s="233" t="s">
        <v>237</v>
      </c>
      <c r="KUQ1177" s="234" t="s">
        <v>26</v>
      </c>
      <c r="KUR1177" s="235">
        <v>7</v>
      </c>
      <c r="KUS1177" s="235">
        <v>2</v>
      </c>
      <c r="KUT1177" s="236" t="s">
        <v>238</v>
      </c>
      <c r="KUU1177" s="237">
        <v>0</v>
      </c>
      <c r="KUV1177" s="238"/>
      <c r="KUW1177" s="239" t="e">
        <f>KUW1178</f>
        <v>#REF!</v>
      </c>
      <c r="KUX1177" s="233" t="s">
        <v>237</v>
      </c>
      <c r="KUY1177" s="234" t="s">
        <v>26</v>
      </c>
      <c r="KUZ1177" s="235">
        <v>7</v>
      </c>
      <c r="KVA1177" s="235">
        <v>2</v>
      </c>
      <c r="KVB1177" s="236" t="s">
        <v>238</v>
      </c>
      <c r="KVC1177" s="237">
        <v>0</v>
      </c>
      <c r="KVD1177" s="238"/>
      <c r="KVE1177" s="239" t="e">
        <f>KVE1178</f>
        <v>#REF!</v>
      </c>
      <c r="KVF1177" s="233" t="s">
        <v>237</v>
      </c>
      <c r="KVG1177" s="234" t="s">
        <v>26</v>
      </c>
      <c r="KVH1177" s="235">
        <v>7</v>
      </c>
      <c r="KVI1177" s="235">
        <v>2</v>
      </c>
      <c r="KVJ1177" s="236" t="s">
        <v>238</v>
      </c>
      <c r="KVK1177" s="237">
        <v>0</v>
      </c>
      <c r="KVL1177" s="238"/>
      <c r="KVM1177" s="239" t="e">
        <f>KVM1178</f>
        <v>#REF!</v>
      </c>
      <c r="KVN1177" s="233" t="s">
        <v>237</v>
      </c>
      <c r="KVO1177" s="234" t="s">
        <v>26</v>
      </c>
      <c r="KVP1177" s="235">
        <v>7</v>
      </c>
      <c r="KVQ1177" s="235">
        <v>2</v>
      </c>
      <c r="KVR1177" s="236" t="s">
        <v>238</v>
      </c>
      <c r="KVS1177" s="237">
        <v>0</v>
      </c>
      <c r="KVT1177" s="238"/>
      <c r="KVU1177" s="239" t="e">
        <f>KVU1178</f>
        <v>#REF!</v>
      </c>
      <c r="KVV1177" s="233" t="s">
        <v>237</v>
      </c>
      <c r="KVW1177" s="234" t="s">
        <v>26</v>
      </c>
      <c r="KVX1177" s="235">
        <v>7</v>
      </c>
      <c r="KVY1177" s="235">
        <v>2</v>
      </c>
      <c r="KVZ1177" s="236" t="s">
        <v>238</v>
      </c>
      <c r="KWA1177" s="237">
        <v>0</v>
      </c>
      <c r="KWB1177" s="238"/>
      <c r="KWC1177" s="239" t="e">
        <f>KWC1178</f>
        <v>#REF!</v>
      </c>
      <c r="KWD1177" s="233" t="s">
        <v>237</v>
      </c>
      <c r="KWE1177" s="234" t="s">
        <v>26</v>
      </c>
      <c r="KWF1177" s="235">
        <v>7</v>
      </c>
      <c r="KWG1177" s="235">
        <v>2</v>
      </c>
      <c r="KWH1177" s="236" t="s">
        <v>238</v>
      </c>
      <c r="KWI1177" s="237">
        <v>0</v>
      </c>
      <c r="KWJ1177" s="238"/>
      <c r="KWK1177" s="239" t="e">
        <f>KWK1178</f>
        <v>#REF!</v>
      </c>
      <c r="KWL1177" s="233" t="s">
        <v>237</v>
      </c>
      <c r="KWM1177" s="234" t="s">
        <v>26</v>
      </c>
      <c r="KWN1177" s="235">
        <v>7</v>
      </c>
      <c r="KWO1177" s="235">
        <v>2</v>
      </c>
      <c r="KWP1177" s="236" t="s">
        <v>238</v>
      </c>
      <c r="KWQ1177" s="237">
        <v>0</v>
      </c>
      <c r="KWR1177" s="238"/>
      <c r="KWS1177" s="239" t="e">
        <f>KWS1178</f>
        <v>#REF!</v>
      </c>
      <c r="KWT1177" s="233" t="s">
        <v>237</v>
      </c>
      <c r="KWU1177" s="234" t="s">
        <v>26</v>
      </c>
      <c r="KWV1177" s="235">
        <v>7</v>
      </c>
      <c r="KWW1177" s="235">
        <v>2</v>
      </c>
      <c r="KWX1177" s="236" t="s">
        <v>238</v>
      </c>
      <c r="KWY1177" s="237">
        <v>0</v>
      </c>
      <c r="KWZ1177" s="238"/>
      <c r="KXA1177" s="239" t="e">
        <f>KXA1178</f>
        <v>#REF!</v>
      </c>
      <c r="KXB1177" s="233" t="s">
        <v>237</v>
      </c>
      <c r="KXC1177" s="234" t="s">
        <v>26</v>
      </c>
      <c r="KXD1177" s="235">
        <v>7</v>
      </c>
      <c r="KXE1177" s="235">
        <v>2</v>
      </c>
      <c r="KXF1177" s="236" t="s">
        <v>238</v>
      </c>
      <c r="KXG1177" s="237">
        <v>0</v>
      </c>
      <c r="KXH1177" s="238"/>
      <c r="KXI1177" s="239" t="e">
        <f>KXI1178</f>
        <v>#REF!</v>
      </c>
      <c r="KXJ1177" s="233" t="s">
        <v>237</v>
      </c>
      <c r="KXK1177" s="234" t="s">
        <v>26</v>
      </c>
      <c r="KXL1177" s="235">
        <v>7</v>
      </c>
      <c r="KXM1177" s="235">
        <v>2</v>
      </c>
      <c r="KXN1177" s="236" t="s">
        <v>238</v>
      </c>
      <c r="KXO1177" s="237">
        <v>0</v>
      </c>
      <c r="KXP1177" s="238"/>
      <c r="KXQ1177" s="239" t="e">
        <f>KXQ1178</f>
        <v>#REF!</v>
      </c>
      <c r="KXR1177" s="233" t="s">
        <v>237</v>
      </c>
      <c r="KXS1177" s="234" t="s">
        <v>26</v>
      </c>
      <c r="KXT1177" s="235">
        <v>7</v>
      </c>
      <c r="KXU1177" s="235">
        <v>2</v>
      </c>
      <c r="KXV1177" s="236" t="s">
        <v>238</v>
      </c>
      <c r="KXW1177" s="237">
        <v>0</v>
      </c>
      <c r="KXX1177" s="238"/>
      <c r="KXY1177" s="239" t="e">
        <f>KXY1178</f>
        <v>#REF!</v>
      </c>
      <c r="KXZ1177" s="233" t="s">
        <v>237</v>
      </c>
      <c r="KYA1177" s="234" t="s">
        <v>26</v>
      </c>
      <c r="KYB1177" s="235">
        <v>7</v>
      </c>
      <c r="KYC1177" s="235">
        <v>2</v>
      </c>
      <c r="KYD1177" s="236" t="s">
        <v>238</v>
      </c>
      <c r="KYE1177" s="237">
        <v>0</v>
      </c>
      <c r="KYF1177" s="238"/>
      <c r="KYG1177" s="239" t="e">
        <f>KYG1178</f>
        <v>#REF!</v>
      </c>
      <c r="KYH1177" s="233" t="s">
        <v>237</v>
      </c>
      <c r="KYI1177" s="234" t="s">
        <v>26</v>
      </c>
      <c r="KYJ1177" s="235">
        <v>7</v>
      </c>
      <c r="KYK1177" s="235">
        <v>2</v>
      </c>
      <c r="KYL1177" s="236" t="s">
        <v>238</v>
      </c>
      <c r="KYM1177" s="237">
        <v>0</v>
      </c>
      <c r="KYN1177" s="238"/>
      <c r="KYO1177" s="239" t="e">
        <f>KYO1178</f>
        <v>#REF!</v>
      </c>
      <c r="KYP1177" s="233" t="s">
        <v>237</v>
      </c>
      <c r="KYQ1177" s="234" t="s">
        <v>26</v>
      </c>
      <c r="KYR1177" s="235">
        <v>7</v>
      </c>
      <c r="KYS1177" s="235">
        <v>2</v>
      </c>
      <c r="KYT1177" s="236" t="s">
        <v>238</v>
      </c>
      <c r="KYU1177" s="237">
        <v>0</v>
      </c>
      <c r="KYV1177" s="238"/>
      <c r="KYW1177" s="239" t="e">
        <f>KYW1178</f>
        <v>#REF!</v>
      </c>
      <c r="KYX1177" s="233" t="s">
        <v>237</v>
      </c>
      <c r="KYY1177" s="234" t="s">
        <v>26</v>
      </c>
      <c r="KYZ1177" s="235">
        <v>7</v>
      </c>
      <c r="KZA1177" s="235">
        <v>2</v>
      </c>
      <c r="KZB1177" s="236" t="s">
        <v>238</v>
      </c>
      <c r="KZC1177" s="237">
        <v>0</v>
      </c>
      <c r="KZD1177" s="238"/>
      <c r="KZE1177" s="239" t="e">
        <f>KZE1178</f>
        <v>#REF!</v>
      </c>
      <c r="KZF1177" s="233" t="s">
        <v>237</v>
      </c>
      <c r="KZG1177" s="234" t="s">
        <v>26</v>
      </c>
      <c r="KZH1177" s="235">
        <v>7</v>
      </c>
      <c r="KZI1177" s="235">
        <v>2</v>
      </c>
      <c r="KZJ1177" s="236" t="s">
        <v>238</v>
      </c>
      <c r="KZK1177" s="237">
        <v>0</v>
      </c>
      <c r="KZL1177" s="238"/>
      <c r="KZM1177" s="239" t="e">
        <f>KZM1178</f>
        <v>#REF!</v>
      </c>
      <c r="KZN1177" s="233" t="s">
        <v>237</v>
      </c>
      <c r="KZO1177" s="234" t="s">
        <v>26</v>
      </c>
      <c r="KZP1177" s="235">
        <v>7</v>
      </c>
      <c r="KZQ1177" s="235">
        <v>2</v>
      </c>
      <c r="KZR1177" s="236" t="s">
        <v>238</v>
      </c>
      <c r="KZS1177" s="237">
        <v>0</v>
      </c>
      <c r="KZT1177" s="238"/>
      <c r="KZU1177" s="239" t="e">
        <f>KZU1178</f>
        <v>#REF!</v>
      </c>
      <c r="KZV1177" s="233" t="s">
        <v>237</v>
      </c>
      <c r="KZW1177" s="234" t="s">
        <v>26</v>
      </c>
      <c r="KZX1177" s="235">
        <v>7</v>
      </c>
      <c r="KZY1177" s="235">
        <v>2</v>
      </c>
      <c r="KZZ1177" s="236" t="s">
        <v>238</v>
      </c>
      <c r="LAA1177" s="237">
        <v>0</v>
      </c>
      <c r="LAB1177" s="238"/>
      <c r="LAC1177" s="239" t="e">
        <f>LAC1178</f>
        <v>#REF!</v>
      </c>
      <c r="LAD1177" s="233" t="s">
        <v>237</v>
      </c>
      <c r="LAE1177" s="234" t="s">
        <v>26</v>
      </c>
      <c r="LAF1177" s="235">
        <v>7</v>
      </c>
      <c r="LAG1177" s="235">
        <v>2</v>
      </c>
      <c r="LAH1177" s="236" t="s">
        <v>238</v>
      </c>
      <c r="LAI1177" s="237">
        <v>0</v>
      </c>
      <c r="LAJ1177" s="238"/>
      <c r="LAK1177" s="239" t="e">
        <f>LAK1178</f>
        <v>#REF!</v>
      </c>
      <c r="LAL1177" s="233" t="s">
        <v>237</v>
      </c>
      <c r="LAM1177" s="234" t="s">
        <v>26</v>
      </c>
      <c r="LAN1177" s="235">
        <v>7</v>
      </c>
      <c r="LAO1177" s="235">
        <v>2</v>
      </c>
      <c r="LAP1177" s="236" t="s">
        <v>238</v>
      </c>
      <c r="LAQ1177" s="237">
        <v>0</v>
      </c>
      <c r="LAR1177" s="238"/>
      <c r="LAS1177" s="239" t="e">
        <f>LAS1178</f>
        <v>#REF!</v>
      </c>
      <c r="LAT1177" s="233" t="s">
        <v>237</v>
      </c>
      <c r="LAU1177" s="234" t="s">
        <v>26</v>
      </c>
      <c r="LAV1177" s="235">
        <v>7</v>
      </c>
      <c r="LAW1177" s="235">
        <v>2</v>
      </c>
      <c r="LAX1177" s="236" t="s">
        <v>238</v>
      </c>
      <c r="LAY1177" s="237">
        <v>0</v>
      </c>
      <c r="LAZ1177" s="238"/>
      <c r="LBA1177" s="239" t="e">
        <f>LBA1178</f>
        <v>#REF!</v>
      </c>
      <c r="LBB1177" s="233" t="s">
        <v>237</v>
      </c>
      <c r="LBC1177" s="234" t="s">
        <v>26</v>
      </c>
      <c r="LBD1177" s="235">
        <v>7</v>
      </c>
      <c r="LBE1177" s="235">
        <v>2</v>
      </c>
      <c r="LBF1177" s="236" t="s">
        <v>238</v>
      </c>
      <c r="LBG1177" s="237">
        <v>0</v>
      </c>
      <c r="LBH1177" s="238"/>
      <c r="LBI1177" s="239" t="e">
        <f>LBI1178</f>
        <v>#REF!</v>
      </c>
      <c r="LBJ1177" s="233" t="s">
        <v>237</v>
      </c>
      <c r="LBK1177" s="234" t="s">
        <v>26</v>
      </c>
      <c r="LBL1177" s="235">
        <v>7</v>
      </c>
      <c r="LBM1177" s="235">
        <v>2</v>
      </c>
      <c r="LBN1177" s="236" t="s">
        <v>238</v>
      </c>
      <c r="LBO1177" s="237">
        <v>0</v>
      </c>
      <c r="LBP1177" s="238"/>
      <c r="LBQ1177" s="239" t="e">
        <f>LBQ1178</f>
        <v>#REF!</v>
      </c>
      <c r="LBR1177" s="233" t="s">
        <v>237</v>
      </c>
      <c r="LBS1177" s="234" t="s">
        <v>26</v>
      </c>
      <c r="LBT1177" s="235">
        <v>7</v>
      </c>
      <c r="LBU1177" s="235">
        <v>2</v>
      </c>
      <c r="LBV1177" s="236" t="s">
        <v>238</v>
      </c>
      <c r="LBW1177" s="237">
        <v>0</v>
      </c>
      <c r="LBX1177" s="238"/>
      <c r="LBY1177" s="239" t="e">
        <f>LBY1178</f>
        <v>#REF!</v>
      </c>
      <c r="LBZ1177" s="233" t="s">
        <v>237</v>
      </c>
      <c r="LCA1177" s="234" t="s">
        <v>26</v>
      </c>
      <c r="LCB1177" s="235">
        <v>7</v>
      </c>
      <c r="LCC1177" s="235">
        <v>2</v>
      </c>
      <c r="LCD1177" s="236" t="s">
        <v>238</v>
      </c>
      <c r="LCE1177" s="237">
        <v>0</v>
      </c>
      <c r="LCF1177" s="238"/>
      <c r="LCG1177" s="239" t="e">
        <f>LCG1178</f>
        <v>#REF!</v>
      </c>
      <c r="LCH1177" s="233" t="s">
        <v>237</v>
      </c>
      <c r="LCI1177" s="234" t="s">
        <v>26</v>
      </c>
      <c r="LCJ1177" s="235">
        <v>7</v>
      </c>
      <c r="LCK1177" s="235">
        <v>2</v>
      </c>
      <c r="LCL1177" s="236" t="s">
        <v>238</v>
      </c>
      <c r="LCM1177" s="237">
        <v>0</v>
      </c>
      <c r="LCN1177" s="238"/>
      <c r="LCO1177" s="239" t="e">
        <f>LCO1178</f>
        <v>#REF!</v>
      </c>
      <c r="LCP1177" s="233" t="s">
        <v>237</v>
      </c>
      <c r="LCQ1177" s="234" t="s">
        <v>26</v>
      </c>
      <c r="LCR1177" s="235">
        <v>7</v>
      </c>
      <c r="LCS1177" s="235">
        <v>2</v>
      </c>
      <c r="LCT1177" s="236" t="s">
        <v>238</v>
      </c>
      <c r="LCU1177" s="237">
        <v>0</v>
      </c>
      <c r="LCV1177" s="238"/>
      <c r="LCW1177" s="239" t="e">
        <f>LCW1178</f>
        <v>#REF!</v>
      </c>
      <c r="LCX1177" s="233" t="s">
        <v>237</v>
      </c>
      <c r="LCY1177" s="234" t="s">
        <v>26</v>
      </c>
      <c r="LCZ1177" s="235">
        <v>7</v>
      </c>
      <c r="LDA1177" s="235">
        <v>2</v>
      </c>
      <c r="LDB1177" s="236" t="s">
        <v>238</v>
      </c>
      <c r="LDC1177" s="237">
        <v>0</v>
      </c>
      <c r="LDD1177" s="238"/>
      <c r="LDE1177" s="239" t="e">
        <f>LDE1178</f>
        <v>#REF!</v>
      </c>
      <c r="LDF1177" s="233" t="s">
        <v>237</v>
      </c>
      <c r="LDG1177" s="234" t="s">
        <v>26</v>
      </c>
      <c r="LDH1177" s="235">
        <v>7</v>
      </c>
      <c r="LDI1177" s="235">
        <v>2</v>
      </c>
      <c r="LDJ1177" s="236" t="s">
        <v>238</v>
      </c>
      <c r="LDK1177" s="237">
        <v>0</v>
      </c>
      <c r="LDL1177" s="238"/>
      <c r="LDM1177" s="239" t="e">
        <f>LDM1178</f>
        <v>#REF!</v>
      </c>
      <c r="LDN1177" s="233" t="s">
        <v>237</v>
      </c>
      <c r="LDO1177" s="234" t="s">
        <v>26</v>
      </c>
      <c r="LDP1177" s="235">
        <v>7</v>
      </c>
      <c r="LDQ1177" s="235">
        <v>2</v>
      </c>
      <c r="LDR1177" s="236" t="s">
        <v>238</v>
      </c>
      <c r="LDS1177" s="237">
        <v>0</v>
      </c>
      <c r="LDT1177" s="238"/>
      <c r="LDU1177" s="239" t="e">
        <f>LDU1178</f>
        <v>#REF!</v>
      </c>
      <c r="LDV1177" s="233" t="s">
        <v>237</v>
      </c>
      <c r="LDW1177" s="234" t="s">
        <v>26</v>
      </c>
      <c r="LDX1177" s="235">
        <v>7</v>
      </c>
      <c r="LDY1177" s="235">
        <v>2</v>
      </c>
      <c r="LDZ1177" s="236" t="s">
        <v>238</v>
      </c>
      <c r="LEA1177" s="237">
        <v>0</v>
      </c>
      <c r="LEB1177" s="238"/>
      <c r="LEC1177" s="239" t="e">
        <f>LEC1178</f>
        <v>#REF!</v>
      </c>
      <c r="LED1177" s="233" t="s">
        <v>237</v>
      </c>
      <c r="LEE1177" s="234" t="s">
        <v>26</v>
      </c>
      <c r="LEF1177" s="235">
        <v>7</v>
      </c>
      <c r="LEG1177" s="235">
        <v>2</v>
      </c>
      <c r="LEH1177" s="236" t="s">
        <v>238</v>
      </c>
      <c r="LEI1177" s="237">
        <v>0</v>
      </c>
      <c r="LEJ1177" s="238"/>
      <c r="LEK1177" s="239" t="e">
        <f>LEK1178</f>
        <v>#REF!</v>
      </c>
      <c r="LEL1177" s="233" t="s">
        <v>237</v>
      </c>
      <c r="LEM1177" s="234" t="s">
        <v>26</v>
      </c>
      <c r="LEN1177" s="235">
        <v>7</v>
      </c>
      <c r="LEO1177" s="235">
        <v>2</v>
      </c>
      <c r="LEP1177" s="236" t="s">
        <v>238</v>
      </c>
      <c r="LEQ1177" s="237">
        <v>0</v>
      </c>
      <c r="LER1177" s="238"/>
      <c r="LES1177" s="239" t="e">
        <f>LES1178</f>
        <v>#REF!</v>
      </c>
      <c r="LET1177" s="233" t="s">
        <v>237</v>
      </c>
      <c r="LEU1177" s="234" t="s">
        <v>26</v>
      </c>
      <c r="LEV1177" s="235">
        <v>7</v>
      </c>
      <c r="LEW1177" s="235">
        <v>2</v>
      </c>
      <c r="LEX1177" s="236" t="s">
        <v>238</v>
      </c>
      <c r="LEY1177" s="237">
        <v>0</v>
      </c>
      <c r="LEZ1177" s="238"/>
      <c r="LFA1177" s="239" t="e">
        <f>LFA1178</f>
        <v>#REF!</v>
      </c>
      <c r="LFB1177" s="233" t="s">
        <v>237</v>
      </c>
      <c r="LFC1177" s="234" t="s">
        <v>26</v>
      </c>
      <c r="LFD1177" s="235">
        <v>7</v>
      </c>
      <c r="LFE1177" s="235">
        <v>2</v>
      </c>
      <c r="LFF1177" s="236" t="s">
        <v>238</v>
      </c>
      <c r="LFG1177" s="237">
        <v>0</v>
      </c>
      <c r="LFH1177" s="238"/>
      <c r="LFI1177" s="239" t="e">
        <f>LFI1178</f>
        <v>#REF!</v>
      </c>
      <c r="LFJ1177" s="233" t="s">
        <v>237</v>
      </c>
      <c r="LFK1177" s="234" t="s">
        <v>26</v>
      </c>
      <c r="LFL1177" s="235">
        <v>7</v>
      </c>
      <c r="LFM1177" s="235">
        <v>2</v>
      </c>
      <c r="LFN1177" s="236" t="s">
        <v>238</v>
      </c>
      <c r="LFO1177" s="237">
        <v>0</v>
      </c>
      <c r="LFP1177" s="238"/>
      <c r="LFQ1177" s="239" t="e">
        <f>LFQ1178</f>
        <v>#REF!</v>
      </c>
      <c r="LFR1177" s="233" t="s">
        <v>237</v>
      </c>
      <c r="LFS1177" s="234" t="s">
        <v>26</v>
      </c>
      <c r="LFT1177" s="235">
        <v>7</v>
      </c>
      <c r="LFU1177" s="235">
        <v>2</v>
      </c>
      <c r="LFV1177" s="236" t="s">
        <v>238</v>
      </c>
      <c r="LFW1177" s="237">
        <v>0</v>
      </c>
      <c r="LFX1177" s="238"/>
      <c r="LFY1177" s="239" t="e">
        <f>LFY1178</f>
        <v>#REF!</v>
      </c>
      <c r="LFZ1177" s="233" t="s">
        <v>237</v>
      </c>
      <c r="LGA1177" s="234" t="s">
        <v>26</v>
      </c>
      <c r="LGB1177" s="235">
        <v>7</v>
      </c>
      <c r="LGC1177" s="235">
        <v>2</v>
      </c>
      <c r="LGD1177" s="236" t="s">
        <v>238</v>
      </c>
      <c r="LGE1177" s="237">
        <v>0</v>
      </c>
      <c r="LGF1177" s="238"/>
      <c r="LGG1177" s="239" t="e">
        <f>LGG1178</f>
        <v>#REF!</v>
      </c>
      <c r="LGH1177" s="233" t="s">
        <v>237</v>
      </c>
      <c r="LGI1177" s="234" t="s">
        <v>26</v>
      </c>
      <c r="LGJ1177" s="235">
        <v>7</v>
      </c>
      <c r="LGK1177" s="235">
        <v>2</v>
      </c>
      <c r="LGL1177" s="236" t="s">
        <v>238</v>
      </c>
      <c r="LGM1177" s="237">
        <v>0</v>
      </c>
      <c r="LGN1177" s="238"/>
      <c r="LGO1177" s="239" t="e">
        <f>LGO1178</f>
        <v>#REF!</v>
      </c>
      <c r="LGP1177" s="233" t="s">
        <v>237</v>
      </c>
      <c r="LGQ1177" s="234" t="s">
        <v>26</v>
      </c>
      <c r="LGR1177" s="235">
        <v>7</v>
      </c>
      <c r="LGS1177" s="235">
        <v>2</v>
      </c>
      <c r="LGT1177" s="236" t="s">
        <v>238</v>
      </c>
      <c r="LGU1177" s="237">
        <v>0</v>
      </c>
      <c r="LGV1177" s="238"/>
      <c r="LGW1177" s="239" t="e">
        <f>LGW1178</f>
        <v>#REF!</v>
      </c>
      <c r="LGX1177" s="233" t="s">
        <v>237</v>
      </c>
      <c r="LGY1177" s="234" t="s">
        <v>26</v>
      </c>
      <c r="LGZ1177" s="235">
        <v>7</v>
      </c>
      <c r="LHA1177" s="235">
        <v>2</v>
      </c>
      <c r="LHB1177" s="236" t="s">
        <v>238</v>
      </c>
      <c r="LHC1177" s="237">
        <v>0</v>
      </c>
      <c r="LHD1177" s="238"/>
      <c r="LHE1177" s="239" t="e">
        <f>LHE1178</f>
        <v>#REF!</v>
      </c>
      <c r="LHF1177" s="233" t="s">
        <v>237</v>
      </c>
      <c r="LHG1177" s="234" t="s">
        <v>26</v>
      </c>
      <c r="LHH1177" s="235">
        <v>7</v>
      </c>
      <c r="LHI1177" s="235">
        <v>2</v>
      </c>
      <c r="LHJ1177" s="236" t="s">
        <v>238</v>
      </c>
      <c r="LHK1177" s="237">
        <v>0</v>
      </c>
      <c r="LHL1177" s="238"/>
      <c r="LHM1177" s="239" t="e">
        <f>LHM1178</f>
        <v>#REF!</v>
      </c>
      <c r="LHN1177" s="233" t="s">
        <v>237</v>
      </c>
      <c r="LHO1177" s="234" t="s">
        <v>26</v>
      </c>
      <c r="LHP1177" s="235">
        <v>7</v>
      </c>
      <c r="LHQ1177" s="235">
        <v>2</v>
      </c>
      <c r="LHR1177" s="236" t="s">
        <v>238</v>
      </c>
      <c r="LHS1177" s="237">
        <v>0</v>
      </c>
      <c r="LHT1177" s="238"/>
      <c r="LHU1177" s="239" t="e">
        <f>LHU1178</f>
        <v>#REF!</v>
      </c>
      <c r="LHV1177" s="233" t="s">
        <v>237</v>
      </c>
      <c r="LHW1177" s="234" t="s">
        <v>26</v>
      </c>
      <c r="LHX1177" s="235">
        <v>7</v>
      </c>
      <c r="LHY1177" s="235">
        <v>2</v>
      </c>
      <c r="LHZ1177" s="236" t="s">
        <v>238</v>
      </c>
      <c r="LIA1177" s="237">
        <v>0</v>
      </c>
      <c r="LIB1177" s="238"/>
      <c r="LIC1177" s="239" t="e">
        <f>LIC1178</f>
        <v>#REF!</v>
      </c>
      <c r="LID1177" s="233" t="s">
        <v>237</v>
      </c>
      <c r="LIE1177" s="234" t="s">
        <v>26</v>
      </c>
      <c r="LIF1177" s="235">
        <v>7</v>
      </c>
      <c r="LIG1177" s="235">
        <v>2</v>
      </c>
      <c r="LIH1177" s="236" t="s">
        <v>238</v>
      </c>
      <c r="LII1177" s="237">
        <v>0</v>
      </c>
      <c r="LIJ1177" s="238"/>
      <c r="LIK1177" s="239" t="e">
        <f>LIK1178</f>
        <v>#REF!</v>
      </c>
      <c r="LIL1177" s="233" t="s">
        <v>237</v>
      </c>
      <c r="LIM1177" s="234" t="s">
        <v>26</v>
      </c>
      <c r="LIN1177" s="235">
        <v>7</v>
      </c>
      <c r="LIO1177" s="235">
        <v>2</v>
      </c>
      <c r="LIP1177" s="236" t="s">
        <v>238</v>
      </c>
      <c r="LIQ1177" s="237">
        <v>0</v>
      </c>
      <c r="LIR1177" s="238"/>
      <c r="LIS1177" s="239" t="e">
        <f>LIS1178</f>
        <v>#REF!</v>
      </c>
      <c r="LIT1177" s="233" t="s">
        <v>237</v>
      </c>
      <c r="LIU1177" s="234" t="s">
        <v>26</v>
      </c>
      <c r="LIV1177" s="235">
        <v>7</v>
      </c>
      <c r="LIW1177" s="235">
        <v>2</v>
      </c>
      <c r="LIX1177" s="236" t="s">
        <v>238</v>
      </c>
      <c r="LIY1177" s="237">
        <v>0</v>
      </c>
      <c r="LIZ1177" s="238"/>
      <c r="LJA1177" s="239" t="e">
        <f>LJA1178</f>
        <v>#REF!</v>
      </c>
      <c r="LJB1177" s="233" t="s">
        <v>237</v>
      </c>
      <c r="LJC1177" s="234" t="s">
        <v>26</v>
      </c>
      <c r="LJD1177" s="235">
        <v>7</v>
      </c>
      <c r="LJE1177" s="235">
        <v>2</v>
      </c>
      <c r="LJF1177" s="236" t="s">
        <v>238</v>
      </c>
      <c r="LJG1177" s="237">
        <v>0</v>
      </c>
      <c r="LJH1177" s="238"/>
      <c r="LJI1177" s="239" t="e">
        <f>LJI1178</f>
        <v>#REF!</v>
      </c>
      <c r="LJJ1177" s="233" t="s">
        <v>237</v>
      </c>
      <c r="LJK1177" s="234" t="s">
        <v>26</v>
      </c>
      <c r="LJL1177" s="235">
        <v>7</v>
      </c>
      <c r="LJM1177" s="235">
        <v>2</v>
      </c>
      <c r="LJN1177" s="236" t="s">
        <v>238</v>
      </c>
      <c r="LJO1177" s="237">
        <v>0</v>
      </c>
      <c r="LJP1177" s="238"/>
      <c r="LJQ1177" s="239" t="e">
        <f>LJQ1178</f>
        <v>#REF!</v>
      </c>
      <c r="LJR1177" s="233" t="s">
        <v>237</v>
      </c>
      <c r="LJS1177" s="234" t="s">
        <v>26</v>
      </c>
      <c r="LJT1177" s="235">
        <v>7</v>
      </c>
      <c r="LJU1177" s="235">
        <v>2</v>
      </c>
      <c r="LJV1177" s="236" t="s">
        <v>238</v>
      </c>
      <c r="LJW1177" s="237">
        <v>0</v>
      </c>
      <c r="LJX1177" s="238"/>
      <c r="LJY1177" s="239" t="e">
        <f>LJY1178</f>
        <v>#REF!</v>
      </c>
      <c r="LJZ1177" s="233" t="s">
        <v>237</v>
      </c>
      <c r="LKA1177" s="234" t="s">
        <v>26</v>
      </c>
      <c r="LKB1177" s="235">
        <v>7</v>
      </c>
      <c r="LKC1177" s="235">
        <v>2</v>
      </c>
      <c r="LKD1177" s="236" t="s">
        <v>238</v>
      </c>
      <c r="LKE1177" s="237">
        <v>0</v>
      </c>
      <c r="LKF1177" s="238"/>
      <c r="LKG1177" s="239" t="e">
        <f>LKG1178</f>
        <v>#REF!</v>
      </c>
      <c r="LKH1177" s="233" t="s">
        <v>237</v>
      </c>
      <c r="LKI1177" s="234" t="s">
        <v>26</v>
      </c>
      <c r="LKJ1177" s="235">
        <v>7</v>
      </c>
      <c r="LKK1177" s="235">
        <v>2</v>
      </c>
      <c r="LKL1177" s="236" t="s">
        <v>238</v>
      </c>
      <c r="LKM1177" s="237">
        <v>0</v>
      </c>
      <c r="LKN1177" s="238"/>
      <c r="LKO1177" s="239" t="e">
        <f>LKO1178</f>
        <v>#REF!</v>
      </c>
      <c r="LKP1177" s="233" t="s">
        <v>237</v>
      </c>
      <c r="LKQ1177" s="234" t="s">
        <v>26</v>
      </c>
      <c r="LKR1177" s="235">
        <v>7</v>
      </c>
      <c r="LKS1177" s="235">
        <v>2</v>
      </c>
      <c r="LKT1177" s="236" t="s">
        <v>238</v>
      </c>
      <c r="LKU1177" s="237">
        <v>0</v>
      </c>
      <c r="LKV1177" s="238"/>
      <c r="LKW1177" s="239" t="e">
        <f>LKW1178</f>
        <v>#REF!</v>
      </c>
      <c r="LKX1177" s="233" t="s">
        <v>237</v>
      </c>
      <c r="LKY1177" s="234" t="s">
        <v>26</v>
      </c>
      <c r="LKZ1177" s="235">
        <v>7</v>
      </c>
      <c r="LLA1177" s="235">
        <v>2</v>
      </c>
      <c r="LLB1177" s="236" t="s">
        <v>238</v>
      </c>
      <c r="LLC1177" s="237">
        <v>0</v>
      </c>
      <c r="LLD1177" s="238"/>
      <c r="LLE1177" s="239" t="e">
        <f>LLE1178</f>
        <v>#REF!</v>
      </c>
      <c r="LLF1177" s="233" t="s">
        <v>237</v>
      </c>
      <c r="LLG1177" s="234" t="s">
        <v>26</v>
      </c>
      <c r="LLH1177" s="235">
        <v>7</v>
      </c>
      <c r="LLI1177" s="235">
        <v>2</v>
      </c>
      <c r="LLJ1177" s="236" t="s">
        <v>238</v>
      </c>
      <c r="LLK1177" s="237">
        <v>0</v>
      </c>
      <c r="LLL1177" s="238"/>
      <c r="LLM1177" s="239" t="e">
        <f>LLM1178</f>
        <v>#REF!</v>
      </c>
      <c r="LLN1177" s="233" t="s">
        <v>237</v>
      </c>
      <c r="LLO1177" s="234" t="s">
        <v>26</v>
      </c>
      <c r="LLP1177" s="235">
        <v>7</v>
      </c>
      <c r="LLQ1177" s="235">
        <v>2</v>
      </c>
      <c r="LLR1177" s="236" t="s">
        <v>238</v>
      </c>
      <c r="LLS1177" s="237">
        <v>0</v>
      </c>
      <c r="LLT1177" s="238"/>
      <c r="LLU1177" s="239" t="e">
        <f>LLU1178</f>
        <v>#REF!</v>
      </c>
      <c r="LLV1177" s="233" t="s">
        <v>237</v>
      </c>
      <c r="LLW1177" s="234" t="s">
        <v>26</v>
      </c>
      <c r="LLX1177" s="235">
        <v>7</v>
      </c>
      <c r="LLY1177" s="235">
        <v>2</v>
      </c>
      <c r="LLZ1177" s="236" t="s">
        <v>238</v>
      </c>
      <c r="LMA1177" s="237">
        <v>0</v>
      </c>
      <c r="LMB1177" s="238"/>
      <c r="LMC1177" s="239" t="e">
        <f>LMC1178</f>
        <v>#REF!</v>
      </c>
      <c r="LMD1177" s="233" t="s">
        <v>237</v>
      </c>
      <c r="LME1177" s="234" t="s">
        <v>26</v>
      </c>
      <c r="LMF1177" s="235">
        <v>7</v>
      </c>
      <c r="LMG1177" s="235">
        <v>2</v>
      </c>
      <c r="LMH1177" s="236" t="s">
        <v>238</v>
      </c>
      <c r="LMI1177" s="237">
        <v>0</v>
      </c>
      <c r="LMJ1177" s="238"/>
      <c r="LMK1177" s="239" t="e">
        <f>LMK1178</f>
        <v>#REF!</v>
      </c>
      <c r="LML1177" s="233" t="s">
        <v>237</v>
      </c>
      <c r="LMM1177" s="234" t="s">
        <v>26</v>
      </c>
      <c r="LMN1177" s="235">
        <v>7</v>
      </c>
      <c r="LMO1177" s="235">
        <v>2</v>
      </c>
      <c r="LMP1177" s="236" t="s">
        <v>238</v>
      </c>
      <c r="LMQ1177" s="237">
        <v>0</v>
      </c>
      <c r="LMR1177" s="238"/>
      <c r="LMS1177" s="239" t="e">
        <f>LMS1178</f>
        <v>#REF!</v>
      </c>
      <c r="LMT1177" s="233" t="s">
        <v>237</v>
      </c>
      <c r="LMU1177" s="234" t="s">
        <v>26</v>
      </c>
      <c r="LMV1177" s="235">
        <v>7</v>
      </c>
      <c r="LMW1177" s="235">
        <v>2</v>
      </c>
      <c r="LMX1177" s="236" t="s">
        <v>238</v>
      </c>
      <c r="LMY1177" s="237">
        <v>0</v>
      </c>
      <c r="LMZ1177" s="238"/>
      <c r="LNA1177" s="239" t="e">
        <f>LNA1178</f>
        <v>#REF!</v>
      </c>
      <c r="LNB1177" s="233" t="s">
        <v>237</v>
      </c>
      <c r="LNC1177" s="234" t="s">
        <v>26</v>
      </c>
      <c r="LND1177" s="235">
        <v>7</v>
      </c>
      <c r="LNE1177" s="235">
        <v>2</v>
      </c>
      <c r="LNF1177" s="236" t="s">
        <v>238</v>
      </c>
      <c r="LNG1177" s="237">
        <v>0</v>
      </c>
      <c r="LNH1177" s="238"/>
      <c r="LNI1177" s="239" t="e">
        <f>LNI1178</f>
        <v>#REF!</v>
      </c>
      <c r="LNJ1177" s="233" t="s">
        <v>237</v>
      </c>
      <c r="LNK1177" s="234" t="s">
        <v>26</v>
      </c>
      <c r="LNL1177" s="235">
        <v>7</v>
      </c>
      <c r="LNM1177" s="235">
        <v>2</v>
      </c>
      <c r="LNN1177" s="236" t="s">
        <v>238</v>
      </c>
      <c r="LNO1177" s="237">
        <v>0</v>
      </c>
      <c r="LNP1177" s="238"/>
      <c r="LNQ1177" s="239" t="e">
        <f>LNQ1178</f>
        <v>#REF!</v>
      </c>
      <c r="LNR1177" s="233" t="s">
        <v>237</v>
      </c>
      <c r="LNS1177" s="234" t="s">
        <v>26</v>
      </c>
      <c r="LNT1177" s="235">
        <v>7</v>
      </c>
      <c r="LNU1177" s="235">
        <v>2</v>
      </c>
      <c r="LNV1177" s="236" t="s">
        <v>238</v>
      </c>
      <c r="LNW1177" s="237">
        <v>0</v>
      </c>
      <c r="LNX1177" s="238"/>
      <c r="LNY1177" s="239" t="e">
        <f>LNY1178</f>
        <v>#REF!</v>
      </c>
      <c r="LNZ1177" s="233" t="s">
        <v>237</v>
      </c>
      <c r="LOA1177" s="234" t="s">
        <v>26</v>
      </c>
      <c r="LOB1177" s="235">
        <v>7</v>
      </c>
      <c r="LOC1177" s="235">
        <v>2</v>
      </c>
      <c r="LOD1177" s="236" t="s">
        <v>238</v>
      </c>
      <c r="LOE1177" s="237">
        <v>0</v>
      </c>
      <c r="LOF1177" s="238"/>
      <c r="LOG1177" s="239" t="e">
        <f>LOG1178</f>
        <v>#REF!</v>
      </c>
      <c r="LOH1177" s="233" t="s">
        <v>237</v>
      </c>
      <c r="LOI1177" s="234" t="s">
        <v>26</v>
      </c>
      <c r="LOJ1177" s="235">
        <v>7</v>
      </c>
      <c r="LOK1177" s="235">
        <v>2</v>
      </c>
      <c r="LOL1177" s="236" t="s">
        <v>238</v>
      </c>
      <c r="LOM1177" s="237">
        <v>0</v>
      </c>
      <c r="LON1177" s="238"/>
      <c r="LOO1177" s="239" t="e">
        <f>LOO1178</f>
        <v>#REF!</v>
      </c>
      <c r="LOP1177" s="233" t="s">
        <v>237</v>
      </c>
      <c r="LOQ1177" s="234" t="s">
        <v>26</v>
      </c>
      <c r="LOR1177" s="235">
        <v>7</v>
      </c>
      <c r="LOS1177" s="235">
        <v>2</v>
      </c>
      <c r="LOT1177" s="236" t="s">
        <v>238</v>
      </c>
      <c r="LOU1177" s="237">
        <v>0</v>
      </c>
      <c r="LOV1177" s="238"/>
      <c r="LOW1177" s="239" t="e">
        <f>LOW1178</f>
        <v>#REF!</v>
      </c>
      <c r="LOX1177" s="233" t="s">
        <v>237</v>
      </c>
      <c r="LOY1177" s="234" t="s">
        <v>26</v>
      </c>
      <c r="LOZ1177" s="235">
        <v>7</v>
      </c>
      <c r="LPA1177" s="235">
        <v>2</v>
      </c>
      <c r="LPB1177" s="236" t="s">
        <v>238</v>
      </c>
      <c r="LPC1177" s="237">
        <v>0</v>
      </c>
      <c r="LPD1177" s="238"/>
      <c r="LPE1177" s="239" t="e">
        <f>LPE1178</f>
        <v>#REF!</v>
      </c>
      <c r="LPF1177" s="233" t="s">
        <v>237</v>
      </c>
      <c r="LPG1177" s="234" t="s">
        <v>26</v>
      </c>
      <c r="LPH1177" s="235">
        <v>7</v>
      </c>
      <c r="LPI1177" s="235">
        <v>2</v>
      </c>
      <c r="LPJ1177" s="236" t="s">
        <v>238</v>
      </c>
      <c r="LPK1177" s="237">
        <v>0</v>
      </c>
      <c r="LPL1177" s="238"/>
      <c r="LPM1177" s="239" t="e">
        <f>LPM1178</f>
        <v>#REF!</v>
      </c>
      <c r="LPN1177" s="233" t="s">
        <v>237</v>
      </c>
      <c r="LPO1177" s="234" t="s">
        <v>26</v>
      </c>
      <c r="LPP1177" s="235">
        <v>7</v>
      </c>
      <c r="LPQ1177" s="235">
        <v>2</v>
      </c>
      <c r="LPR1177" s="236" t="s">
        <v>238</v>
      </c>
      <c r="LPS1177" s="237">
        <v>0</v>
      </c>
      <c r="LPT1177" s="238"/>
      <c r="LPU1177" s="239" t="e">
        <f>LPU1178</f>
        <v>#REF!</v>
      </c>
      <c r="LPV1177" s="233" t="s">
        <v>237</v>
      </c>
      <c r="LPW1177" s="234" t="s">
        <v>26</v>
      </c>
      <c r="LPX1177" s="235">
        <v>7</v>
      </c>
      <c r="LPY1177" s="235">
        <v>2</v>
      </c>
      <c r="LPZ1177" s="236" t="s">
        <v>238</v>
      </c>
      <c r="LQA1177" s="237">
        <v>0</v>
      </c>
      <c r="LQB1177" s="238"/>
      <c r="LQC1177" s="239" t="e">
        <f>LQC1178</f>
        <v>#REF!</v>
      </c>
      <c r="LQD1177" s="233" t="s">
        <v>237</v>
      </c>
      <c r="LQE1177" s="234" t="s">
        <v>26</v>
      </c>
      <c r="LQF1177" s="235">
        <v>7</v>
      </c>
      <c r="LQG1177" s="235">
        <v>2</v>
      </c>
      <c r="LQH1177" s="236" t="s">
        <v>238</v>
      </c>
      <c r="LQI1177" s="237">
        <v>0</v>
      </c>
      <c r="LQJ1177" s="238"/>
      <c r="LQK1177" s="239" t="e">
        <f>LQK1178</f>
        <v>#REF!</v>
      </c>
      <c r="LQL1177" s="233" t="s">
        <v>237</v>
      </c>
      <c r="LQM1177" s="234" t="s">
        <v>26</v>
      </c>
      <c r="LQN1177" s="235">
        <v>7</v>
      </c>
      <c r="LQO1177" s="235">
        <v>2</v>
      </c>
      <c r="LQP1177" s="236" t="s">
        <v>238</v>
      </c>
      <c r="LQQ1177" s="237">
        <v>0</v>
      </c>
      <c r="LQR1177" s="238"/>
      <c r="LQS1177" s="239" t="e">
        <f>LQS1178</f>
        <v>#REF!</v>
      </c>
      <c r="LQT1177" s="233" t="s">
        <v>237</v>
      </c>
      <c r="LQU1177" s="234" t="s">
        <v>26</v>
      </c>
      <c r="LQV1177" s="235">
        <v>7</v>
      </c>
      <c r="LQW1177" s="235">
        <v>2</v>
      </c>
      <c r="LQX1177" s="236" t="s">
        <v>238</v>
      </c>
      <c r="LQY1177" s="237">
        <v>0</v>
      </c>
      <c r="LQZ1177" s="238"/>
      <c r="LRA1177" s="239" t="e">
        <f>LRA1178</f>
        <v>#REF!</v>
      </c>
      <c r="LRB1177" s="233" t="s">
        <v>237</v>
      </c>
      <c r="LRC1177" s="234" t="s">
        <v>26</v>
      </c>
      <c r="LRD1177" s="235">
        <v>7</v>
      </c>
      <c r="LRE1177" s="235">
        <v>2</v>
      </c>
      <c r="LRF1177" s="236" t="s">
        <v>238</v>
      </c>
      <c r="LRG1177" s="237">
        <v>0</v>
      </c>
      <c r="LRH1177" s="238"/>
      <c r="LRI1177" s="239" t="e">
        <f>LRI1178</f>
        <v>#REF!</v>
      </c>
      <c r="LRJ1177" s="233" t="s">
        <v>237</v>
      </c>
      <c r="LRK1177" s="234" t="s">
        <v>26</v>
      </c>
      <c r="LRL1177" s="235">
        <v>7</v>
      </c>
      <c r="LRM1177" s="235">
        <v>2</v>
      </c>
      <c r="LRN1177" s="236" t="s">
        <v>238</v>
      </c>
      <c r="LRO1177" s="237">
        <v>0</v>
      </c>
      <c r="LRP1177" s="238"/>
      <c r="LRQ1177" s="239" t="e">
        <f>LRQ1178</f>
        <v>#REF!</v>
      </c>
      <c r="LRR1177" s="233" t="s">
        <v>237</v>
      </c>
      <c r="LRS1177" s="234" t="s">
        <v>26</v>
      </c>
      <c r="LRT1177" s="235">
        <v>7</v>
      </c>
      <c r="LRU1177" s="235">
        <v>2</v>
      </c>
      <c r="LRV1177" s="236" t="s">
        <v>238</v>
      </c>
      <c r="LRW1177" s="237">
        <v>0</v>
      </c>
      <c r="LRX1177" s="238"/>
      <c r="LRY1177" s="239" t="e">
        <f>LRY1178</f>
        <v>#REF!</v>
      </c>
      <c r="LRZ1177" s="233" t="s">
        <v>237</v>
      </c>
      <c r="LSA1177" s="234" t="s">
        <v>26</v>
      </c>
      <c r="LSB1177" s="235">
        <v>7</v>
      </c>
      <c r="LSC1177" s="235">
        <v>2</v>
      </c>
      <c r="LSD1177" s="236" t="s">
        <v>238</v>
      </c>
      <c r="LSE1177" s="237">
        <v>0</v>
      </c>
      <c r="LSF1177" s="238"/>
      <c r="LSG1177" s="239" t="e">
        <f>LSG1178</f>
        <v>#REF!</v>
      </c>
      <c r="LSH1177" s="233" t="s">
        <v>237</v>
      </c>
      <c r="LSI1177" s="234" t="s">
        <v>26</v>
      </c>
      <c r="LSJ1177" s="235">
        <v>7</v>
      </c>
      <c r="LSK1177" s="235">
        <v>2</v>
      </c>
      <c r="LSL1177" s="236" t="s">
        <v>238</v>
      </c>
      <c r="LSM1177" s="237">
        <v>0</v>
      </c>
      <c r="LSN1177" s="238"/>
      <c r="LSO1177" s="239" t="e">
        <f>LSO1178</f>
        <v>#REF!</v>
      </c>
      <c r="LSP1177" s="233" t="s">
        <v>237</v>
      </c>
      <c r="LSQ1177" s="234" t="s">
        <v>26</v>
      </c>
      <c r="LSR1177" s="235">
        <v>7</v>
      </c>
      <c r="LSS1177" s="235">
        <v>2</v>
      </c>
      <c r="LST1177" s="236" t="s">
        <v>238</v>
      </c>
      <c r="LSU1177" s="237">
        <v>0</v>
      </c>
      <c r="LSV1177" s="238"/>
      <c r="LSW1177" s="239" t="e">
        <f>LSW1178</f>
        <v>#REF!</v>
      </c>
      <c r="LSX1177" s="233" t="s">
        <v>237</v>
      </c>
      <c r="LSY1177" s="234" t="s">
        <v>26</v>
      </c>
      <c r="LSZ1177" s="235">
        <v>7</v>
      </c>
      <c r="LTA1177" s="235">
        <v>2</v>
      </c>
      <c r="LTB1177" s="236" t="s">
        <v>238</v>
      </c>
      <c r="LTC1177" s="237">
        <v>0</v>
      </c>
      <c r="LTD1177" s="238"/>
      <c r="LTE1177" s="239" t="e">
        <f>LTE1178</f>
        <v>#REF!</v>
      </c>
      <c r="LTF1177" s="233" t="s">
        <v>237</v>
      </c>
      <c r="LTG1177" s="234" t="s">
        <v>26</v>
      </c>
      <c r="LTH1177" s="235">
        <v>7</v>
      </c>
      <c r="LTI1177" s="235">
        <v>2</v>
      </c>
      <c r="LTJ1177" s="236" t="s">
        <v>238</v>
      </c>
      <c r="LTK1177" s="237">
        <v>0</v>
      </c>
      <c r="LTL1177" s="238"/>
      <c r="LTM1177" s="239" t="e">
        <f>LTM1178</f>
        <v>#REF!</v>
      </c>
      <c r="LTN1177" s="233" t="s">
        <v>237</v>
      </c>
      <c r="LTO1177" s="234" t="s">
        <v>26</v>
      </c>
      <c r="LTP1177" s="235">
        <v>7</v>
      </c>
      <c r="LTQ1177" s="235">
        <v>2</v>
      </c>
      <c r="LTR1177" s="236" t="s">
        <v>238</v>
      </c>
      <c r="LTS1177" s="237">
        <v>0</v>
      </c>
      <c r="LTT1177" s="238"/>
      <c r="LTU1177" s="239" t="e">
        <f>LTU1178</f>
        <v>#REF!</v>
      </c>
      <c r="LTV1177" s="233" t="s">
        <v>237</v>
      </c>
      <c r="LTW1177" s="234" t="s">
        <v>26</v>
      </c>
      <c r="LTX1177" s="235">
        <v>7</v>
      </c>
      <c r="LTY1177" s="235">
        <v>2</v>
      </c>
      <c r="LTZ1177" s="236" t="s">
        <v>238</v>
      </c>
      <c r="LUA1177" s="237">
        <v>0</v>
      </c>
      <c r="LUB1177" s="238"/>
      <c r="LUC1177" s="239" t="e">
        <f>LUC1178</f>
        <v>#REF!</v>
      </c>
      <c r="LUD1177" s="233" t="s">
        <v>237</v>
      </c>
      <c r="LUE1177" s="234" t="s">
        <v>26</v>
      </c>
      <c r="LUF1177" s="235">
        <v>7</v>
      </c>
      <c r="LUG1177" s="235">
        <v>2</v>
      </c>
      <c r="LUH1177" s="236" t="s">
        <v>238</v>
      </c>
      <c r="LUI1177" s="237">
        <v>0</v>
      </c>
      <c r="LUJ1177" s="238"/>
      <c r="LUK1177" s="239" t="e">
        <f>LUK1178</f>
        <v>#REF!</v>
      </c>
      <c r="LUL1177" s="233" t="s">
        <v>237</v>
      </c>
      <c r="LUM1177" s="234" t="s">
        <v>26</v>
      </c>
      <c r="LUN1177" s="235">
        <v>7</v>
      </c>
      <c r="LUO1177" s="235">
        <v>2</v>
      </c>
      <c r="LUP1177" s="236" t="s">
        <v>238</v>
      </c>
      <c r="LUQ1177" s="237">
        <v>0</v>
      </c>
      <c r="LUR1177" s="238"/>
      <c r="LUS1177" s="239" t="e">
        <f>LUS1178</f>
        <v>#REF!</v>
      </c>
      <c r="LUT1177" s="233" t="s">
        <v>237</v>
      </c>
      <c r="LUU1177" s="234" t="s">
        <v>26</v>
      </c>
      <c r="LUV1177" s="235">
        <v>7</v>
      </c>
      <c r="LUW1177" s="235">
        <v>2</v>
      </c>
      <c r="LUX1177" s="236" t="s">
        <v>238</v>
      </c>
      <c r="LUY1177" s="237">
        <v>0</v>
      </c>
      <c r="LUZ1177" s="238"/>
      <c r="LVA1177" s="239" t="e">
        <f>LVA1178</f>
        <v>#REF!</v>
      </c>
      <c r="LVB1177" s="233" t="s">
        <v>237</v>
      </c>
      <c r="LVC1177" s="234" t="s">
        <v>26</v>
      </c>
      <c r="LVD1177" s="235">
        <v>7</v>
      </c>
      <c r="LVE1177" s="235">
        <v>2</v>
      </c>
      <c r="LVF1177" s="236" t="s">
        <v>238</v>
      </c>
      <c r="LVG1177" s="237">
        <v>0</v>
      </c>
      <c r="LVH1177" s="238"/>
      <c r="LVI1177" s="239" t="e">
        <f>LVI1178</f>
        <v>#REF!</v>
      </c>
      <c r="LVJ1177" s="233" t="s">
        <v>237</v>
      </c>
      <c r="LVK1177" s="234" t="s">
        <v>26</v>
      </c>
      <c r="LVL1177" s="235">
        <v>7</v>
      </c>
      <c r="LVM1177" s="235">
        <v>2</v>
      </c>
      <c r="LVN1177" s="236" t="s">
        <v>238</v>
      </c>
      <c r="LVO1177" s="237">
        <v>0</v>
      </c>
      <c r="LVP1177" s="238"/>
      <c r="LVQ1177" s="239" t="e">
        <f>LVQ1178</f>
        <v>#REF!</v>
      </c>
      <c r="LVR1177" s="233" t="s">
        <v>237</v>
      </c>
      <c r="LVS1177" s="234" t="s">
        <v>26</v>
      </c>
      <c r="LVT1177" s="235">
        <v>7</v>
      </c>
      <c r="LVU1177" s="235">
        <v>2</v>
      </c>
      <c r="LVV1177" s="236" t="s">
        <v>238</v>
      </c>
      <c r="LVW1177" s="237">
        <v>0</v>
      </c>
      <c r="LVX1177" s="238"/>
      <c r="LVY1177" s="239" t="e">
        <f>LVY1178</f>
        <v>#REF!</v>
      </c>
      <c r="LVZ1177" s="233" t="s">
        <v>237</v>
      </c>
      <c r="LWA1177" s="234" t="s">
        <v>26</v>
      </c>
      <c r="LWB1177" s="235">
        <v>7</v>
      </c>
      <c r="LWC1177" s="235">
        <v>2</v>
      </c>
      <c r="LWD1177" s="236" t="s">
        <v>238</v>
      </c>
      <c r="LWE1177" s="237">
        <v>0</v>
      </c>
      <c r="LWF1177" s="238"/>
      <c r="LWG1177" s="239" t="e">
        <f>LWG1178</f>
        <v>#REF!</v>
      </c>
      <c r="LWH1177" s="233" t="s">
        <v>237</v>
      </c>
      <c r="LWI1177" s="234" t="s">
        <v>26</v>
      </c>
      <c r="LWJ1177" s="235">
        <v>7</v>
      </c>
      <c r="LWK1177" s="235">
        <v>2</v>
      </c>
      <c r="LWL1177" s="236" t="s">
        <v>238</v>
      </c>
      <c r="LWM1177" s="237">
        <v>0</v>
      </c>
      <c r="LWN1177" s="238"/>
      <c r="LWO1177" s="239" t="e">
        <f>LWO1178</f>
        <v>#REF!</v>
      </c>
      <c r="LWP1177" s="233" t="s">
        <v>237</v>
      </c>
      <c r="LWQ1177" s="234" t="s">
        <v>26</v>
      </c>
      <c r="LWR1177" s="235">
        <v>7</v>
      </c>
      <c r="LWS1177" s="235">
        <v>2</v>
      </c>
      <c r="LWT1177" s="236" t="s">
        <v>238</v>
      </c>
      <c r="LWU1177" s="237">
        <v>0</v>
      </c>
      <c r="LWV1177" s="238"/>
      <c r="LWW1177" s="239" t="e">
        <f>LWW1178</f>
        <v>#REF!</v>
      </c>
      <c r="LWX1177" s="233" t="s">
        <v>237</v>
      </c>
      <c r="LWY1177" s="234" t="s">
        <v>26</v>
      </c>
      <c r="LWZ1177" s="235">
        <v>7</v>
      </c>
      <c r="LXA1177" s="235">
        <v>2</v>
      </c>
      <c r="LXB1177" s="236" t="s">
        <v>238</v>
      </c>
      <c r="LXC1177" s="237">
        <v>0</v>
      </c>
      <c r="LXD1177" s="238"/>
      <c r="LXE1177" s="239" t="e">
        <f>LXE1178</f>
        <v>#REF!</v>
      </c>
      <c r="LXF1177" s="233" t="s">
        <v>237</v>
      </c>
      <c r="LXG1177" s="234" t="s">
        <v>26</v>
      </c>
      <c r="LXH1177" s="235">
        <v>7</v>
      </c>
      <c r="LXI1177" s="235">
        <v>2</v>
      </c>
      <c r="LXJ1177" s="236" t="s">
        <v>238</v>
      </c>
      <c r="LXK1177" s="237">
        <v>0</v>
      </c>
      <c r="LXL1177" s="238"/>
      <c r="LXM1177" s="239" t="e">
        <f>LXM1178</f>
        <v>#REF!</v>
      </c>
      <c r="LXN1177" s="233" t="s">
        <v>237</v>
      </c>
      <c r="LXO1177" s="234" t="s">
        <v>26</v>
      </c>
      <c r="LXP1177" s="235">
        <v>7</v>
      </c>
      <c r="LXQ1177" s="235">
        <v>2</v>
      </c>
      <c r="LXR1177" s="236" t="s">
        <v>238</v>
      </c>
      <c r="LXS1177" s="237">
        <v>0</v>
      </c>
      <c r="LXT1177" s="238"/>
      <c r="LXU1177" s="239" t="e">
        <f>LXU1178</f>
        <v>#REF!</v>
      </c>
      <c r="LXV1177" s="233" t="s">
        <v>237</v>
      </c>
      <c r="LXW1177" s="234" t="s">
        <v>26</v>
      </c>
      <c r="LXX1177" s="235">
        <v>7</v>
      </c>
      <c r="LXY1177" s="235">
        <v>2</v>
      </c>
      <c r="LXZ1177" s="236" t="s">
        <v>238</v>
      </c>
      <c r="LYA1177" s="237">
        <v>0</v>
      </c>
      <c r="LYB1177" s="238"/>
      <c r="LYC1177" s="239" t="e">
        <f>LYC1178</f>
        <v>#REF!</v>
      </c>
      <c r="LYD1177" s="233" t="s">
        <v>237</v>
      </c>
      <c r="LYE1177" s="234" t="s">
        <v>26</v>
      </c>
      <c r="LYF1177" s="235">
        <v>7</v>
      </c>
      <c r="LYG1177" s="235">
        <v>2</v>
      </c>
      <c r="LYH1177" s="236" t="s">
        <v>238</v>
      </c>
      <c r="LYI1177" s="237">
        <v>0</v>
      </c>
      <c r="LYJ1177" s="238"/>
      <c r="LYK1177" s="239" t="e">
        <f>LYK1178</f>
        <v>#REF!</v>
      </c>
      <c r="LYL1177" s="233" t="s">
        <v>237</v>
      </c>
      <c r="LYM1177" s="234" t="s">
        <v>26</v>
      </c>
      <c r="LYN1177" s="235">
        <v>7</v>
      </c>
      <c r="LYO1177" s="235">
        <v>2</v>
      </c>
      <c r="LYP1177" s="236" t="s">
        <v>238</v>
      </c>
      <c r="LYQ1177" s="237">
        <v>0</v>
      </c>
      <c r="LYR1177" s="238"/>
      <c r="LYS1177" s="239" t="e">
        <f>LYS1178</f>
        <v>#REF!</v>
      </c>
      <c r="LYT1177" s="233" t="s">
        <v>237</v>
      </c>
      <c r="LYU1177" s="234" t="s">
        <v>26</v>
      </c>
      <c r="LYV1177" s="235">
        <v>7</v>
      </c>
      <c r="LYW1177" s="235">
        <v>2</v>
      </c>
      <c r="LYX1177" s="236" t="s">
        <v>238</v>
      </c>
      <c r="LYY1177" s="237">
        <v>0</v>
      </c>
      <c r="LYZ1177" s="238"/>
      <c r="LZA1177" s="239" t="e">
        <f>LZA1178</f>
        <v>#REF!</v>
      </c>
      <c r="LZB1177" s="233" t="s">
        <v>237</v>
      </c>
      <c r="LZC1177" s="234" t="s">
        <v>26</v>
      </c>
      <c r="LZD1177" s="235">
        <v>7</v>
      </c>
      <c r="LZE1177" s="235">
        <v>2</v>
      </c>
      <c r="LZF1177" s="236" t="s">
        <v>238</v>
      </c>
      <c r="LZG1177" s="237">
        <v>0</v>
      </c>
      <c r="LZH1177" s="238"/>
      <c r="LZI1177" s="239" t="e">
        <f>LZI1178</f>
        <v>#REF!</v>
      </c>
      <c r="LZJ1177" s="233" t="s">
        <v>237</v>
      </c>
      <c r="LZK1177" s="234" t="s">
        <v>26</v>
      </c>
      <c r="LZL1177" s="235">
        <v>7</v>
      </c>
      <c r="LZM1177" s="235">
        <v>2</v>
      </c>
      <c r="LZN1177" s="236" t="s">
        <v>238</v>
      </c>
      <c r="LZO1177" s="237">
        <v>0</v>
      </c>
      <c r="LZP1177" s="238"/>
      <c r="LZQ1177" s="239" t="e">
        <f>LZQ1178</f>
        <v>#REF!</v>
      </c>
      <c r="LZR1177" s="233" t="s">
        <v>237</v>
      </c>
      <c r="LZS1177" s="234" t="s">
        <v>26</v>
      </c>
      <c r="LZT1177" s="235">
        <v>7</v>
      </c>
      <c r="LZU1177" s="235">
        <v>2</v>
      </c>
      <c r="LZV1177" s="236" t="s">
        <v>238</v>
      </c>
      <c r="LZW1177" s="237">
        <v>0</v>
      </c>
      <c r="LZX1177" s="238"/>
      <c r="LZY1177" s="239" t="e">
        <f>LZY1178</f>
        <v>#REF!</v>
      </c>
      <c r="LZZ1177" s="233" t="s">
        <v>237</v>
      </c>
      <c r="MAA1177" s="234" t="s">
        <v>26</v>
      </c>
      <c r="MAB1177" s="235">
        <v>7</v>
      </c>
      <c r="MAC1177" s="235">
        <v>2</v>
      </c>
      <c r="MAD1177" s="236" t="s">
        <v>238</v>
      </c>
      <c r="MAE1177" s="237">
        <v>0</v>
      </c>
      <c r="MAF1177" s="238"/>
      <c r="MAG1177" s="239" t="e">
        <f>MAG1178</f>
        <v>#REF!</v>
      </c>
      <c r="MAH1177" s="233" t="s">
        <v>237</v>
      </c>
      <c r="MAI1177" s="234" t="s">
        <v>26</v>
      </c>
      <c r="MAJ1177" s="235">
        <v>7</v>
      </c>
      <c r="MAK1177" s="235">
        <v>2</v>
      </c>
      <c r="MAL1177" s="236" t="s">
        <v>238</v>
      </c>
      <c r="MAM1177" s="237">
        <v>0</v>
      </c>
      <c r="MAN1177" s="238"/>
      <c r="MAO1177" s="239" t="e">
        <f>MAO1178</f>
        <v>#REF!</v>
      </c>
      <c r="MAP1177" s="233" t="s">
        <v>237</v>
      </c>
      <c r="MAQ1177" s="234" t="s">
        <v>26</v>
      </c>
      <c r="MAR1177" s="235">
        <v>7</v>
      </c>
      <c r="MAS1177" s="235">
        <v>2</v>
      </c>
      <c r="MAT1177" s="236" t="s">
        <v>238</v>
      </c>
      <c r="MAU1177" s="237">
        <v>0</v>
      </c>
      <c r="MAV1177" s="238"/>
      <c r="MAW1177" s="239" t="e">
        <f>MAW1178</f>
        <v>#REF!</v>
      </c>
      <c r="MAX1177" s="233" t="s">
        <v>237</v>
      </c>
      <c r="MAY1177" s="234" t="s">
        <v>26</v>
      </c>
      <c r="MAZ1177" s="235">
        <v>7</v>
      </c>
      <c r="MBA1177" s="235">
        <v>2</v>
      </c>
      <c r="MBB1177" s="236" t="s">
        <v>238</v>
      </c>
      <c r="MBC1177" s="237">
        <v>0</v>
      </c>
      <c r="MBD1177" s="238"/>
      <c r="MBE1177" s="239" t="e">
        <f>MBE1178</f>
        <v>#REF!</v>
      </c>
      <c r="MBF1177" s="233" t="s">
        <v>237</v>
      </c>
      <c r="MBG1177" s="234" t="s">
        <v>26</v>
      </c>
      <c r="MBH1177" s="235">
        <v>7</v>
      </c>
      <c r="MBI1177" s="235">
        <v>2</v>
      </c>
      <c r="MBJ1177" s="236" t="s">
        <v>238</v>
      </c>
      <c r="MBK1177" s="237">
        <v>0</v>
      </c>
      <c r="MBL1177" s="238"/>
      <c r="MBM1177" s="239" t="e">
        <f>MBM1178</f>
        <v>#REF!</v>
      </c>
      <c r="MBN1177" s="233" t="s">
        <v>237</v>
      </c>
      <c r="MBO1177" s="234" t="s">
        <v>26</v>
      </c>
      <c r="MBP1177" s="235">
        <v>7</v>
      </c>
      <c r="MBQ1177" s="235">
        <v>2</v>
      </c>
      <c r="MBR1177" s="236" t="s">
        <v>238</v>
      </c>
      <c r="MBS1177" s="237">
        <v>0</v>
      </c>
      <c r="MBT1177" s="238"/>
      <c r="MBU1177" s="239" t="e">
        <f>MBU1178</f>
        <v>#REF!</v>
      </c>
      <c r="MBV1177" s="233" t="s">
        <v>237</v>
      </c>
      <c r="MBW1177" s="234" t="s">
        <v>26</v>
      </c>
      <c r="MBX1177" s="235">
        <v>7</v>
      </c>
      <c r="MBY1177" s="235">
        <v>2</v>
      </c>
      <c r="MBZ1177" s="236" t="s">
        <v>238</v>
      </c>
      <c r="MCA1177" s="237">
        <v>0</v>
      </c>
      <c r="MCB1177" s="238"/>
      <c r="MCC1177" s="239" t="e">
        <f>MCC1178</f>
        <v>#REF!</v>
      </c>
      <c r="MCD1177" s="233" t="s">
        <v>237</v>
      </c>
      <c r="MCE1177" s="234" t="s">
        <v>26</v>
      </c>
      <c r="MCF1177" s="235">
        <v>7</v>
      </c>
      <c r="MCG1177" s="235">
        <v>2</v>
      </c>
      <c r="MCH1177" s="236" t="s">
        <v>238</v>
      </c>
      <c r="MCI1177" s="237">
        <v>0</v>
      </c>
      <c r="MCJ1177" s="238"/>
      <c r="MCK1177" s="239" t="e">
        <f>MCK1178</f>
        <v>#REF!</v>
      </c>
      <c r="MCL1177" s="233" t="s">
        <v>237</v>
      </c>
      <c r="MCM1177" s="234" t="s">
        <v>26</v>
      </c>
      <c r="MCN1177" s="235">
        <v>7</v>
      </c>
      <c r="MCO1177" s="235">
        <v>2</v>
      </c>
      <c r="MCP1177" s="236" t="s">
        <v>238</v>
      </c>
      <c r="MCQ1177" s="237">
        <v>0</v>
      </c>
      <c r="MCR1177" s="238"/>
      <c r="MCS1177" s="239" t="e">
        <f>MCS1178</f>
        <v>#REF!</v>
      </c>
      <c r="MCT1177" s="233" t="s">
        <v>237</v>
      </c>
      <c r="MCU1177" s="234" t="s">
        <v>26</v>
      </c>
      <c r="MCV1177" s="235">
        <v>7</v>
      </c>
      <c r="MCW1177" s="235">
        <v>2</v>
      </c>
      <c r="MCX1177" s="236" t="s">
        <v>238</v>
      </c>
      <c r="MCY1177" s="237">
        <v>0</v>
      </c>
      <c r="MCZ1177" s="238"/>
      <c r="MDA1177" s="239" t="e">
        <f>MDA1178</f>
        <v>#REF!</v>
      </c>
      <c r="MDB1177" s="233" t="s">
        <v>237</v>
      </c>
      <c r="MDC1177" s="234" t="s">
        <v>26</v>
      </c>
      <c r="MDD1177" s="235">
        <v>7</v>
      </c>
      <c r="MDE1177" s="235">
        <v>2</v>
      </c>
      <c r="MDF1177" s="236" t="s">
        <v>238</v>
      </c>
      <c r="MDG1177" s="237">
        <v>0</v>
      </c>
      <c r="MDH1177" s="238"/>
      <c r="MDI1177" s="239" t="e">
        <f>MDI1178</f>
        <v>#REF!</v>
      </c>
      <c r="MDJ1177" s="233" t="s">
        <v>237</v>
      </c>
      <c r="MDK1177" s="234" t="s">
        <v>26</v>
      </c>
      <c r="MDL1177" s="235">
        <v>7</v>
      </c>
      <c r="MDM1177" s="235">
        <v>2</v>
      </c>
      <c r="MDN1177" s="236" t="s">
        <v>238</v>
      </c>
      <c r="MDO1177" s="237">
        <v>0</v>
      </c>
      <c r="MDP1177" s="238"/>
      <c r="MDQ1177" s="239" t="e">
        <f>MDQ1178</f>
        <v>#REF!</v>
      </c>
      <c r="MDR1177" s="233" t="s">
        <v>237</v>
      </c>
      <c r="MDS1177" s="234" t="s">
        <v>26</v>
      </c>
      <c r="MDT1177" s="235">
        <v>7</v>
      </c>
      <c r="MDU1177" s="235">
        <v>2</v>
      </c>
      <c r="MDV1177" s="236" t="s">
        <v>238</v>
      </c>
      <c r="MDW1177" s="237">
        <v>0</v>
      </c>
      <c r="MDX1177" s="238"/>
      <c r="MDY1177" s="239" t="e">
        <f>MDY1178</f>
        <v>#REF!</v>
      </c>
      <c r="MDZ1177" s="233" t="s">
        <v>237</v>
      </c>
      <c r="MEA1177" s="234" t="s">
        <v>26</v>
      </c>
      <c r="MEB1177" s="235">
        <v>7</v>
      </c>
      <c r="MEC1177" s="235">
        <v>2</v>
      </c>
      <c r="MED1177" s="236" t="s">
        <v>238</v>
      </c>
      <c r="MEE1177" s="237">
        <v>0</v>
      </c>
      <c r="MEF1177" s="238"/>
      <c r="MEG1177" s="239" t="e">
        <f>MEG1178</f>
        <v>#REF!</v>
      </c>
      <c r="MEH1177" s="233" t="s">
        <v>237</v>
      </c>
      <c r="MEI1177" s="234" t="s">
        <v>26</v>
      </c>
      <c r="MEJ1177" s="235">
        <v>7</v>
      </c>
      <c r="MEK1177" s="235">
        <v>2</v>
      </c>
      <c r="MEL1177" s="236" t="s">
        <v>238</v>
      </c>
      <c r="MEM1177" s="237">
        <v>0</v>
      </c>
      <c r="MEN1177" s="238"/>
      <c r="MEO1177" s="239" t="e">
        <f>MEO1178</f>
        <v>#REF!</v>
      </c>
      <c r="MEP1177" s="233" t="s">
        <v>237</v>
      </c>
      <c r="MEQ1177" s="234" t="s">
        <v>26</v>
      </c>
      <c r="MER1177" s="235">
        <v>7</v>
      </c>
      <c r="MES1177" s="235">
        <v>2</v>
      </c>
      <c r="MET1177" s="236" t="s">
        <v>238</v>
      </c>
      <c r="MEU1177" s="237">
        <v>0</v>
      </c>
      <c r="MEV1177" s="238"/>
      <c r="MEW1177" s="239" t="e">
        <f>MEW1178</f>
        <v>#REF!</v>
      </c>
      <c r="MEX1177" s="233" t="s">
        <v>237</v>
      </c>
      <c r="MEY1177" s="234" t="s">
        <v>26</v>
      </c>
      <c r="MEZ1177" s="235">
        <v>7</v>
      </c>
      <c r="MFA1177" s="235">
        <v>2</v>
      </c>
      <c r="MFB1177" s="236" t="s">
        <v>238</v>
      </c>
      <c r="MFC1177" s="237">
        <v>0</v>
      </c>
      <c r="MFD1177" s="238"/>
      <c r="MFE1177" s="239" t="e">
        <f>MFE1178</f>
        <v>#REF!</v>
      </c>
      <c r="MFF1177" s="233" t="s">
        <v>237</v>
      </c>
      <c r="MFG1177" s="234" t="s">
        <v>26</v>
      </c>
      <c r="MFH1177" s="235">
        <v>7</v>
      </c>
      <c r="MFI1177" s="235">
        <v>2</v>
      </c>
      <c r="MFJ1177" s="236" t="s">
        <v>238</v>
      </c>
      <c r="MFK1177" s="237">
        <v>0</v>
      </c>
      <c r="MFL1177" s="238"/>
      <c r="MFM1177" s="239" t="e">
        <f>MFM1178</f>
        <v>#REF!</v>
      </c>
      <c r="MFN1177" s="233" t="s">
        <v>237</v>
      </c>
      <c r="MFO1177" s="234" t="s">
        <v>26</v>
      </c>
      <c r="MFP1177" s="235">
        <v>7</v>
      </c>
      <c r="MFQ1177" s="235">
        <v>2</v>
      </c>
      <c r="MFR1177" s="236" t="s">
        <v>238</v>
      </c>
      <c r="MFS1177" s="237">
        <v>0</v>
      </c>
      <c r="MFT1177" s="238"/>
      <c r="MFU1177" s="239" t="e">
        <f>MFU1178</f>
        <v>#REF!</v>
      </c>
      <c r="MFV1177" s="233" t="s">
        <v>237</v>
      </c>
      <c r="MFW1177" s="234" t="s">
        <v>26</v>
      </c>
      <c r="MFX1177" s="235">
        <v>7</v>
      </c>
      <c r="MFY1177" s="235">
        <v>2</v>
      </c>
      <c r="MFZ1177" s="236" t="s">
        <v>238</v>
      </c>
      <c r="MGA1177" s="237">
        <v>0</v>
      </c>
      <c r="MGB1177" s="238"/>
      <c r="MGC1177" s="239" t="e">
        <f>MGC1178</f>
        <v>#REF!</v>
      </c>
      <c r="MGD1177" s="233" t="s">
        <v>237</v>
      </c>
      <c r="MGE1177" s="234" t="s">
        <v>26</v>
      </c>
      <c r="MGF1177" s="235">
        <v>7</v>
      </c>
      <c r="MGG1177" s="235">
        <v>2</v>
      </c>
      <c r="MGH1177" s="236" t="s">
        <v>238</v>
      </c>
      <c r="MGI1177" s="237">
        <v>0</v>
      </c>
      <c r="MGJ1177" s="238"/>
      <c r="MGK1177" s="239" t="e">
        <f>MGK1178</f>
        <v>#REF!</v>
      </c>
      <c r="MGL1177" s="233" t="s">
        <v>237</v>
      </c>
      <c r="MGM1177" s="234" t="s">
        <v>26</v>
      </c>
      <c r="MGN1177" s="235">
        <v>7</v>
      </c>
      <c r="MGO1177" s="235">
        <v>2</v>
      </c>
      <c r="MGP1177" s="236" t="s">
        <v>238</v>
      </c>
      <c r="MGQ1177" s="237">
        <v>0</v>
      </c>
      <c r="MGR1177" s="238"/>
      <c r="MGS1177" s="239" t="e">
        <f>MGS1178</f>
        <v>#REF!</v>
      </c>
      <c r="MGT1177" s="233" t="s">
        <v>237</v>
      </c>
      <c r="MGU1177" s="234" t="s">
        <v>26</v>
      </c>
      <c r="MGV1177" s="235">
        <v>7</v>
      </c>
      <c r="MGW1177" s="235">
        <v>2</v>
      </c>
      <c r="MGX1177" s="236" t="s">
        <v>238</v>
      </c>
      <c r="MGY1177" s="237">
        <v>0</v>
      </c>
      <c r="MGZ1177" s="238"/>
      <c r="MHA1177" s="239" t="e">
        <f>MHA1178</f>
        <v>#REF!</v>
      </c>
      <c r="MHB1177" s="233" t="s">
        <v>237</v>
      </c>
      <c r="MHC1177" s="234" t="s">
        <v>26</v>
      </c>
      <c r="MHD1177" s="235">
        <v>7</v>
      </c>
      <c r="MHE1177" s="235">
        <v>2</v>
      </c>
      <c r="MHF1177" s="236" t="s">
        <v>238</v>
      </c>
      <c r="MHG1177" s="237">
        <v>0</v>
      </c>
      <c r="MHH1177" s="238"/>
      <c r="MHI1177" s="239" t="e">
        <f>MHI1178</f>
        <v>#REF!</v>
      </c>
      <c r="MHJ1177" s="233" t="s">
        <v>237</v>
      </c>
      <c r="MHK1177" s="234" t="s">
        <v>26</v>
      </c>
      <c r="MHL1177" s="235">
        <v>7</v>
      </c>
      <c r="MHM1177" s="235">
        <v>2</v>
      </c>
      <c r="MHN1177" s="236" t="s">
        <v>238</v>
      </c>
      <c r="MHO1177" s="237">
        <v>0</v>
      </c>
      <c r="MHP1177" s="238"/>
      <c r="MHQ1177" s="239" t="e">
        <f>MHQ1178</f>
        <v>#REF!</v>
      </c>
      <c r="MHR1177" s="233" t="s">
        <v>237</v>
      </c>
      <c r="MHS1177" s="234" t="s">
        <v>26</v>
      </c>
      <c r="MHT1177" s="235">
        <v>7</v>
      </c>
      <c r="MHU1177" s="235">
        <v>2</v>
      </c>
      <c r="MHV1177" s="236" t="s">
        <v>238</v>
      </c>
      <c r="MHW1177" s="237">
        <v>0</v>
      </c>
      <c r="MHX1177" s="238"/>
      <c r="MHY1177" s="239" t="e">
        <f>MHY1178</f>
        <v>#REF!</v>
      </c>
      <c r="MHZ1177" s="233" t="s">
        <v>237</v>
      </c>
      <c r="MIA1177" s="234" t="s">
        <v>26</v>
      </c>
      <c r="MIB1177" s="235">
        <v>7</v>
      </c>
      <c r="MIC1177" s="235">
        <v>2</v>
      </c>
      <c r="MID1177" s="236" t="s">
        <v>238</v>
      </c>
      <c r="MIE1177" s="237">
        <v>0</v>
      </c>
      <c r="MIF1177" s="238"/>
      <c r="MIG1177" s="239" t="e">
        <f>MIG1178</f>
        <v>#REF!</v>
      </c>
      <c r="MIH1177" s="233" t="s">
        <v>237</v>
      </c>
      <c r="MII1177" s="234" t="s">
        <v>26</v>
      </c>
      <c r="MIJ1177" s="235">
        <v>7</v>
      </c>
      <c r="MIK1177" s="235">
        <v>2</v>
      </c>
      <c r="MIL1177" s="236" t="s">
        <v>238</v>
      </c>
      <c r="MIM1177" s="237">
        <v>0</v>
      </c>
      <c r="MIN1177" s="238"/>
      <c r="MIO1177" s="239" t="e">
        <f>MIO1178</f>
        <v>#REF!</v>
      </c>
      <c r="MIP1177" s="233" t="s">
        <v>237</v>
      </c>
      <c r="MIQ1177" s="234" t="s">
        <v>26</v>
      </c>
      <c r="MIR1177" s="235">
        <v>7</v>
      </c>
      <c r="MIS1177" s="235">
        <v>2</v>
      </c>
      <c r="MIT1177" s="236" t="s">
        <v>238</v>
      </c>
      <c r="MIU1177" s="237">
        <v>0</v>
      </c>
      <c r="MIV1177" s="238"/>
      <c r="MIW1177" s="239" t="e">
        <f>MIW1178</f>
        <v>#REF!</v>
      </c>
      <c r="MIX1177" s="233" t="s">
        <v>237</v>
      </c>
      <c r="MIY1177" s="234" t="s">
        <v>26</v>
      </c>
      <c r="MIZ1177" s="235">
        <v>7</v>
      </c>
      <c r="MJA1177" s="235">
        <v>2</v>
      </c>
      <c r="MJB1177" s="236" t="s">
        <v>238</v>
      </c>
      <c r="MJC1177" s="237">
        <v>0</v>
      </c>
      <c r="MJD1177" s="238"/>
      <c r="MJE1177" s="239" t="e">
        <f>MJE1178</f>
        <v>#REF!</v>
      </c>
      <c r="MJF1177" s="233" t="s">
        <v>237</v>
      </c>
      <c r="MJG1177" s="234" t="s">
        <v>26</v>
      </c>
      <c r="MJH1177" s="235">
        <v>7</v>
      </c>
      <c r="MJI1177" s="235">
        <v>2</v>
      </c>
      <c r="MJJ1177" s="236" t="s">
        <v>238</v>
      </c>
      <c r="MJK1177" s="237">
        <v>0</v>
      </c>
      <c r="MJL1177" s="238"/>
      <c r="MJM1177" s="239" t="e">
        <f>MJM1178</f>
        <v>#REF!</v>
      </c>
      <c r="MJN1177" s="233" t="s">
        <v>237</v>
      </c>
      <c r="MJO1177" s="234" t="s">
        <v>26</v>
      </c>
      <c r="MJP1177" s="235">
        <v>7</v>
      </c>
      <c r="MJQ1177" s="235">
        <v>2</v>
      </c>
      <c r="MJR1177" s="236" t="s">
        <v>238</v>
      </c>
      <c r="MJS1177" s="237">
        <v>0</v>
      </c>
      <c r="MJT1177" s="238"/>
      <c r="MJU1177" s="239" t="e">
        <f>MJU1178</f>
        <v>#REF!</v>
      </c>
      <c r="MJV1177" s="233" t="s">
        <v>237</v>
      </c>
      <c r="MJW1177" s="234" t="s">
        <v>26</v>
      </c>
      <c r="MJX1177" s="235">
        <v>7</v>
      </c>
      <c r="MJY1177" s="235">
        <v>2</v>
      </c>
      <c r="MJZ1177" s="236" t="s">
        <v>238</v>
      </c>
      <c r="MKA1177" s="237">
        <v>0</v>
      </c>
      <c r="MKB1177" s="238"/>
      <c r="MKC1177" s="239" t="e">
        <f>MKC1178</f>
        <v>#REF!</v>
      </c>
      <c r="MKD1177" s="233" t="s">
        <v>237</v>
      </c>
      <c r="MKE1177" s="234" t="s">
        <v>26</v>
      </c>
      <c r="MKF1177" s="235">
        <v>7</v>
      </c>
      <c r="MKG1177" s="235">
        <v>2</v>
      </c>
      <c r="MKH1177" s="236" t="s">
        <v>238</v>
      </c>
      <c r="MKI1177" s="237">
        <v>0</v>
      </c>
      <c r="MKJ1177" s="238"/>
      <c r="MKK1177" s="239" t="e">
        <f>MKK1178</f>
        <v>#REF!</v>
      </c>
      <c r="MKL1177" s="233" t="s">
        <v>237</v>
      </c>
      <c r="MKM1177" s="234" t="s">
        <v>26</v>
      </c>
      <c r="MKN1177" s="235">
        <v>7</v>
      </c>
      <c r="MKO1177" s="235">
        <v>2</v>
      </c>
      <c r="MKP1177" s="236" t="s">
        <v>238</v>
      </c>
      <c r="MKQ1177" s="237">
        <v>0</v>
      </c>
      <c r="MKR1177" s="238"/>
      <c r="MKS1177" s="239" t="e">
        <f>MKS1178</f>
        <v>#REF!</v>
      </c>
      <c r="MKT1177" s="233" t="s">
        <v>237</v>
      </c>
      <c r="MKU1177" s="234" t="s">
        <v>26</v>
      </c>
      <c r="MKV1177" s="235">
        <v>7</v>
      </c>
      <c r="MKW1177" s="235">
        <v>2</v>
      </c>
      <c r="MKX1177" s="236" t="s">
        <v>238</v>
      </c>
      <c r="MKY1177" s="237">
        <v>0</v>
      </c>
      <c r="MKZ1177" s="238"/>
      <c r="MLA1177" s="239" t="e">
        <f>MLA1178</f>
        <v>#REF!</v>
      </c>
      <c r="MLB1177" s="233" t="s">
        <v>237</v>
      </c>
      <c r="MLC1177" s="234" t="s">
        <v>26</v>
      </c>
      <c r="MLD1177" s="235">
        <v>7</v>
      </c>
      <c r="MLE1177" s="235">
        <v>2</v>
      </c>
      <c r="MLF1177" s="236" t="s">
        <v>238</v>
      </c>
      <c r="MLG1177" s="237">
        <v>0</v>
      </c>
      <c r="MLH1177" s="238"/>
      <c r="MLI1177" s="239" t="e">
        <f>MLI1178</f>
        <v>#REF!</v>
      </c>
      <c r="MLJ1177" s="233" t="s">
        <v>237</v>
      </c>
      <c r="MLK1177" s="234" t="s">
        <v>26</v>
      </c>
      <c r="MLL1177" s="235">
        <v>7</v>
      </c>
      <c r="MLM1177" s="235">
        <v>2</v>
      </c>
      <c r="MLN1177" s="236" t="s">
        <v>238</v>
      </c>
      <c r="MLO1177" s="237">
        <v>0</v>
      </c>
      <c r="MLP1177" s="238"/>
      <c r="MLQ1177" s="239" t="e">
        <f>MLQ1178</f>
        <v>#REF!</v>
      </c>
      <c r="MLR1177" s="233" t="s">
        <v>237</v>
      </c>
      <c r="MLS1177" s="234" t="s">
        <v>26</v>
      </c>
      <c r="MLT1177" s="235">
        <v>7</v>
      </c>
      <c r="MLU1177" s="235">
        <v>2</v>
      </c>
      <c r="MLV1177" s="236" t="s">
        <v>238</v>
      </c>
      <c r="MLW1177" s="237">
        <v>0</v>
      </c>
      <c r="MLX1177" s="238"/>
      <c r="MLY1177" s="239" t="e">
        <f>MLY1178</f>
        <v>#REF!</v>
      </c>
      <c r="MLZ1177" s="233" t="s">
        <v>237</v>
      </c>
      <c r="MMA1177" s="234" t="s">
        <v>26</v>
      </c>
      <c r="MMB1177" s="235">
        <v>7</v>
      </c>
      <c r="MMC1177" s="235">
        <v>2</v>
      </c>
      <c r="MMD1177" s="236" t="s">
        <v>238</v>
      </c>
      <c r="MME1177" s="237">
        <v>0</v>
      </c>
      <c r="MMF1177" s="238"/>
      <c r="MMG1177" s="239" t="e">
        <f>MMG1178</f>
        <v>#REF!</v>
      </c>
      <c r="MMH1177" s="233" t="s">
        <v>237</v>
      </c>
      <c r="MMI1177" s="234" t="s">
        <v>26</v>
      </c>
      <c r="MMJ1177" s="235">
        <v>7</v>
      </c>
      <c r="MMK1177" s="235">
        <v>2</v>
      </c>
      <c r="MML1177" s="236" t="s">
        <v>238</v>
      </c>
      <c r="MMM1177" s="237">
        <v>0</v>
      </c>
      <c r="MMN1177" s="238"/>
      <c r="MMO1177" s="239" t="e">
        <f>MMO1178</f>
        <v>#REF!</v>
      </c>
      <c r="MMP1177" s="233" t="s">
        <v>237</v>
      </c>
      <c r="MMQ1177" s="234" t="s">
        <v>26</v>
      </c>
      <c r="MMR1177" s="235">
        <v>7</v>
      </c>
      <c r="MMS1177" s="235">
        <v>2</v>
      </c>
      <c r="MMT1177" s="236" t="s">
        <v>238</v>
      </c>
      <c r="MMU1177" s="237">
        <v>0</v>
      </c>
      <c r="MMV1177" s="238"/>
      <c r="MMW1177" s="239" t="e">
        <f>MMW1178</f>
        <v>#REF!</v>
      </c>
      <c r="MMX1177" s="233" t="s">
        <v>237</v>
      </c>
      <c r="MMY1177" s="234" t="s">
        <v>26</v>
      </c>
      <c r="MMZ1177" s="235">
        <v>7</v>
      </c>
      <c r="MNA1177" s="235">
        <v>2</v>
      </c>
      <c r="MNB1177" s="236" t="s">
        <v>238</v>
      </c>
      <c r="MNC1177" s="237">
        <v>0</v>
      </c>
      <c r="MND1177" s="238"/>
      <c r="MNE1177" s="239" t="e">
        <f>MNE1178</f>
        <v>#REF!</v>
      </c>
      <c r="MNF1177" s="233" t="s">
        <v>237</v>
      </c>
      <c r="MNG1177" s="234" t="s">
        <v>26</v>
      </c>
      <c r="MNH1177" s="235">
        <v>7</v>
      </c>
      <c r="MNI1177" s="235">
        <v>2</v>
      </c>
      <c r="MNJ1177" s="236" t="s">
        <v>238</v>
      </c>
      <c r="MNK1177" s="237">
        <v>0</v>
      </c>
      <c r="MNL1177" s="238"/>
      <c r="MNM1177" s="239" t="e">
        <f>MNM1178</f>
        <v>#REF!</v>
      </c>
      <c r="MNN1177" s="233" t="s">
        <v>237</v>
      </c>
      <c r="MNO1177" s="234" t="s">
        <v>26</v>
      </c>
      <c r="MNP1177" s="235">
        <v>7</v>
      </c>
      <c r="MNQ1177" s="235">
        <v>2</v>
      </c>
      <c r="MNR1177" s="236" t="s">
        <v>238</v>
      </c>
      <c r="MNS1177" s="237">
        <v>0</v>
      </c>
      <c r="MNT1177" s="238"/>
      <c r="MNU1177" s="239" t="e">
        <f>MNU1178</f>
        <v>#REF!</v>
      </c>
      <c r="MNV1177" s="233" t="s">
        <v>237</v>
      </c>
      <c r="MNW1177" s="234" t="s">
        <v>26</v>
      </c>
      <c r="MNX1177" s="235">
        <v>7</v>
      </c>
      <c r="MNY1177" s="235">
        <v>2</v>
      </c>
      <c r="MNZ1177" s="236" t="s">
        <v>238</v>
      </c>
      <c r="MOA1177" s="237">
        <v>0</v>
      </c>
      <c r="MOB1177" s="238"/>
      <c r="MOC1177" s="239" t="e">
        <f>MOC1178</f>
        <v>#REF!</v>
      </c>
      <c r="MOD1177" s="233" t="s">
        <v>237</v>
      </c>
      <c r="MOE1177" s="234" t="s">
        <v>26</v>
      </c>
      <c r="MOF1177" s="235">
        <v>7</v>
      </c>
      <c r="MOG1177" s="235">
        <v>2</v>
      </c>
      <c r="MOH1177" s="236" t="s">
        <v>238</v>
      </c>
      <c r="MOI1177" s="237">
        <v>0</v>
      </c>
      <c r="MOJ1177" s="238"/>
      <c r="MOK1177" s="239" t="e">
        <f>MOK1178</f>
        <v>#REF!</v>
      </c>
      <c r="MOL1177" s="233" t="s">
        <v>237</v>
      </c>
      <c r="MOM1177" s="234" t="s">
        <v>26</v>
      </c>
      <c r="MON1177" s="235">
        <v>7</v>
      </c>
      <c r="MOO1177" s="235">
        <v>2</v>
      </c>
      <c r="MOP1177" s="236" t="s">
        <v>238</v>
      </c>
      <c r="MOQ1177" s="237">
        <v>0</v>
      </c>
      <c r="MOR1177" s="238"/>
      <c r="MOS1177" s="239" t="e">
        <f>MOS1178</f>
        <v>#REF!</v>
      </c>
      <c r="MOT1177" s="233" t="s">
        <v>237</v>
      </c>
      <c r="MOU1177" s="234" t="s">
        <v>26</v>
      </c>
      <c r="MOV1177" s="235">
        <v>7</v>
      </c>
      <c r="MOW1177" s="235">
        <v>2</v>
      </c>
      <c r="MOX1177" s="236" t="s">
        <v>238</v>
      </c>
      <c r="MOY1177" s="237">
        <v>0</v>
      </c>
      <c r="MOZ1177" s="238"/>
      <c r="MPA1177" s="239" t="e">
        <f>MPA1178</f>
        <v>#REF!</v>
      </c>
      <c r="MPB1177" s="233" t="s">
        <v>237</v>
      </c>
      <c r="MPC1177" s="234" t="s">
        <v>26</v>
      </c>
      <c r="MPD1177" s="235">
        <v>7</v>
      </c>
      <c r="MPE1177" s="235">
        <v>2</v>
      </c>
      <c r="MPF1177" s="236" t="s">
        <v>238</v>
      </c>
      <c r="MPG1177" s="237">
        <v>0</v>
      </c>
      <c r="MPH1177" s="238"/>
      <c r="MPI1177" s="239" t="e">
        <f>MPI1178</f>
        <v>#REF!</v>
      </c>
      <c r="MPJ1177" s="233" t="s">
        <v>237</v>
      </c>
      <c r="MPK1177" s="234" t="s">
        <v>26</v>
      </c>
      <c r="MPL1177" s="235">
        <v>7</v>
      </c>
      <c r="MPM1177" s="235">
        <v>2</v>
      </c>
      <c r="MPN1177" s="236" t="s">
        <v>238</v>
      </c>
      <c r="MPO1177" s="237">
        <v>0</v>
      </c>
      <c r="MPP1177" s="238"/>
      <c r="MPQ1177" s="239" t="e">
        <f>MPQ1178</f>
        <v>#REF!</v>
      </c>
      <c r="MPR1177" s="233" t="s">
        <v>237</v>
      </c>
      <c r="MPS1177" s="234" t="s">
        <v>26</v>
      </c>
      <c r="MPT1177" s="235">
        <v>7</v>
      </c>
      <c r="MPU1177" s="235">
        <v>2</v>
      </c>
      <c r="MPV1177" s="236" t="s">
        <v>238</v>
      </c>
      <c r="MPW1177" s="237">
        <v>0</v>
      </c>
      <c r="MPX1177" s="238"/>
      <c r="MPY1177" s="239" t="e">
        <f>MPY1178</f>
        <v>#REF!</v>
      </c>
      <c r="MPZ1177" s="233" t="s">
        <v>237</v>
      </c>
      <c r="MQA1177" s="234" t="s">
        <v>26</v>
      </c>
      <c r="MQB1177" s="235">
        <v>7</v>
      </c>
      <c r="MQC1177" s="235">
        <v>2</v>
      </c>
      <c r="MQD1177" s="236" t="s">
        <v>238</v>
      </c>
      <c r="MQE1177" s="237">
        <v>0</v>
      </c>
      <c r="MQF1177" s="238"/>
      <c r="MQG1177" s="239" t="e">
        <f>MQG1178</f>
        <v>#REF!</v>
      </c>
      <c r="MQH1177" s="233" t="s">
        <v>237</v>
      </c>
      <c r="MQI1177" s="234" t="s">
        <v>26</v>
      </c>
      <c r="MQJ1177" s="235">
        <v>7</v>
      </c>
      <c r="MQK1177" s="235">
        <v>2</v>
      </c>
      <c r="MQL1177" s="236" t="s">
        <v>238</v>
      </c>
      <c r="MQM1177" s="237">
        <v>0</v>
      </c>
      <c r="MQN1177" s="238"/>
      <c r="MQO1177" s="239" t="e">
        <f>MQO1178</f>
        <v>#REF!</v>
      </c>
      <c r="MQP1177" s="233" t="s">
        <v>237</v>
      </c>
      <c r="MQQ1177" s="234" t="s">
        <v>26</v>
      </c>
      <c r="MQR1177" s="235">
        <v>7</v>
      </c>
      <c r="MQS1177" s="235">
        <v>2</v>
      </c>
      <c r="MQT1177" s="236" t="s">
        <v>238</v>
      </c>
      <c r="MQU1177" s="237">
        <v>0</v>
      </c>
      <c r="MQV1177" s="238"/>
      <c r="MQW1177" s="239" t="e">
        <f>MQW1178</f>
        <v>#REF!</v>
      </c>
      <c r="MQX1177" s="233" t="s">
        <v>237</v>
      </c>
      <c r="MQY1177" s="234" t="s">
        <v>26</v>
      </c>
      <c r="MQZ1177" s="235">
        <v>7</v>
      </c>
      <c r="MRA1177" s="235">
        <v>2</v>
      </c>
      <c r="MRB1177" s="236" t="s">
        <v>238</v>
      </c>
      <c r="MRC1177" s="237">
        <v>0</v>
      </c>
      <c r="MRD1177" s="238"/>
      <c r="MRE1177" s="239" t="e">
        <f>MRE1178</f>
        <v>#REF!</v>
      </c>
      <c r="MRF1177" s="233" t="s">
        <v>237</v>
      </c>
      <c r="MRG1177" s="234" t="s">
        <v>26</v>
      </c>
      <c r="MRH1177" s="235">
        <v>7</v>
      </c>
      <c r="MRI1177" s="235">
        <v>2</v>
      </c>
      <c r="MRJ1177" s="236" t="s">
        <v>238</v>
      </c>
      <c r="MRK1177" s="237">
        <v>0</v>
      </c>
      <c r="MRL1177" s="238"/>
      <c r="MRM1177" s="239" t="e">
        <f>MRM1178</f>
        <v>#REF!</v>
      </c>
      <c r="MRN1177" s="233" t="s">
        <v>237</v>
      </c>
      <c r="MRO1177" s="234" t="s">
        <v>26</v>
      </c>
      <c r="MRP1177" s="235">
        <v>7</v>
      </c>
      <c r="MRQ1177" s="235">
        <v>2</v>
      </c>
      <c r="MRR1177" s="236" t="s">
        <v>238</v>
      </c>
      <c r="MRS1177" s="237">
        <v>0</v>
      </c>
      <c r="MRT1177" s="238"/>
      <c r="MRU1177" s="239" t="e">
        <f>MRU1178</f>
        <v>#REF!</v>
      </c>
      <c r="MRV1177" s="233" t="s">
        <v>237</v>
      </c>
      <c r="MRW1177" s="234" t="s">
        <v>26</v>
      </c>
      <c r="MRX1177" s="235">
        <v>7</v>
      </c>
      <c r="MRY1177" s="235">
        <v>2</v>
      </c>
      <c r="MRZ1177" s="236" t="s">
        <v>238</v>
      </c>
      <c r="MSA1177" s="237">
        <v>0</v>
      </c>
      <c r="MSB1177" s="238"/>
      <c r="MSC1177" s="239" t="e">
        <f>MSC1178</f>
        <v>#REF!</v>
      </c>
      <c r="MSD1177" s="233" t="s">
        <v>237</v>
      </c>
      <c r="MSE1177" s="234" t="s">
        <v>26</v>
      </c>
      <c r="MSF1177" s="235">
        <v>7</v>
      </c>
      <c r="MSG1177" s="235">
        <v>2</v>
      </c>
      <c r="MSH1177" s="236" t="s">
        <v>238</v>
      </c>
      <c r="MSI1177" s="237">
        <v>0</v>
      </c>
      <c r="MSJ1177" s="238"/>
      <c r="MSK1177" s="239" t="e">
        <f>MSK1178</f>
        <v>#REF!</v>
      </c>
      <c r="MSL1177" s="233" t="s">
        <v>237</v>
      </c>
      <c r="MSM1177" s="234" t="s">
        <v>26</v>
      </c>
      <c r="MSN1177" s="235">
        <v>7</v>
      </c>
      <c r="MSO1177" s="235">
        <v>2</v>
      </c>
      <c r="MSP1177" s="236" t="s">
        <v>238</v>
      </c>
      <c r="MSQ1177" s="237">
        <v>0</v>
      </c>
      <c r="MSR1177" s="238"/>
      <c r="MSS1177" s="239" t="e">
        <f>MSS1178</f>
        <v>#REF!</v>
      </c>
      <c r="MST1177" s="233" t="s">
        <v>237</v>
      </c>
      <c r="MSU1177" s="234" t="s">
        <v>26</v>
      </c>
      <c r="MSV1177" s="235">
        <v>7</v>
      </c>
      <c r="MSW1177" s="235">
        <v>2</v>
      </c>
      <c r="MSX1177" s="236" t="s">
        <v>238</v>
      </c>
      <c r="MSY1177" s="237">
        <v>0</v>
      </c>
      <c r="MSZ1177" s="238"/>
      <c r="MTA1177" s="239" t="e">
        <f>MTA1178</f>
        <v>#REF!</v>
      </c>
      <c r="MTB1177" s="233" t="s">
        <v>237</v>
      </c>
      <c r="MTC1177" s="234" t="s">
        <v>26</v>
      </c>
      <c r="MTD1177" s="235">
        <v>7</v>
      </c>
      <c r="MTE1177" s="235">
        <v>2</v>
      </c>
      <c r="MTF1177" s="236" t="s">
        <v>238</v>
      </c>
      <c r="MTG1177" s="237">
        <v>0</v>
      </c>
      <c r="MTH1177" s="238"/>
      <c r="MTI1177" s="239" t="e">
        <f>MTI1178</f>
        <v>#REF!</v>
      </c>
      <c r="MTJ1177" s="233" t="s">
        <v>237</v>
      </c>
      <c r="MTK1177" s="234" t="s">
        <v>26</v>
      </c>
      <c r="MTL1177" s="235">
        <v>7</v>
      </c>
      <c r="MTM1177" s="235">
        <v>2</v>
      </c>
      <c r="MTN1177" s="236" t="s">
        <v>238</v>
      </c>
      <c r="MTO1177" s="237">
        <v>0</v>
      </c>
      <c r="MTP1177" s="238"/>
      <c r="MTQ1177" s="239" t="e">
        <f>MTQ1178</f>
        <v>#REF!</v>
      </c>
      <c r="MTR1177" s="233" t="s">
        <v>237</v>
      </c>
      <c r="MTS1177" s="234" t="s">
        <v>26</v>
      </c>
      <c r="MTT1177" s="235">
        <v>7</v>
      </c>
      <c r="MTU1177" s="235">
        <v>2</v>
      </c>
      <c r="MTV1177" s="236" t="s">
        <v>238</v>
      </c>
      <c r="MTW1177" s="237">
        <v>0</v>
      </c>
      <c r="MTX1177" s="238"/>
      <c r="MTY1177" s="239" t="e">
        <f>MTY1178</f>
        <v>#REF!</v>
      </c>
      <c r="MTZ1177" s="233" t="s">
        <v>237</v>
      </c>
      <c r="MUA1177" s="234" t="s">
        <v>26</v>
      </c>
      <c r="MUB1177" s="235">
        <v>7</v>
      </c>
      <c r="MUC1177" s="235">
        <v>2</v>
      </c>
      <c r="MUD1177" s="236" t="s">
        <v>238</v>
      </c>
      <c r="MUE1177" s="237">
        <v>0</v>
      </c>
      <c r="MUF1177" s="238"/>
      <c r="MUG1177" s="239" t="e">
        <f>MUG1178</f>
        <v>#REF!</v>
      </c>
      <c r="MUH1177" s="233" t="s">
        <v>237</v>
      </c>
      <c r="MUI1177" s="234" t="s">
        <v>26</v>
      </c>
      <c r="MUJ1177" s="235">
        <v>7</v>
      </c>
      <c r="MUK1177" s="235">
        <v>2</v>
      </c>
      <c r="MUL1177" s="236" t="s">
        <v>238</v>
      </c>
      <c r="MUM1177" s="237">
        <v>0</v>
      </c>
      <c r="MUN1177" s="238"/>
      <c r="MUO1177" s="239" t="e">
        <f>MUO1178</f>
        <v>#REF!</v>
      </c>
      <c r="MUP1177" s="233" t="s">
        <v>237</v>
      </c>
      <c r="MUQ1177" s="234" t="s">
        <v>26</v>
      </c>
      <c r="MUR1177" s="235">
        <v>7</v>
      </c>
      <c r="MUS1177" s="235">
        <v>2</v>
      </c>
      <c r="MUT1177" s="236" t="s">
        <v>238</v>
      </c>
      <c r="MUU1177" s="237">
        <v>0</v>
      </c>
      <c r="MUV1177" s="238"/>
      <c r="MUW1177" s="239" t="e">
        <f>MUW1178</f>
        <v>#REF!</v>
      </c>
      <c r="MUX1177" s="233" t="s">
        <v>237</v>
      </c>
      <c r="MUY1177" s="234" t="s">
        <v>26</v>
      </c>
      <c r="MUZ1177" s="235">
        <v>7</v>
      </c>
      <c r="MVA1177" s="235">
        <v>2</v>
      </c>
      <c r="MVB1177" s="236" t="s">
        <v>238</v>
      </c>
      <c r="MVC1177" s="237">
        <v>0</v>
      </c>
      <c r="MVD1177" s="238"/>
      <c r="MVE1177" s="239" t="e">
        <f>MVE1178</f>
        <v>#REF!</v>
      </c>
      <c r="MVF1177" s="233" t="s">
        <v>237</v>
      </c>
      <c r="MVG1177" s="234" t="s">
        <v>26</v>
      </c>
      <c r="MVH1177" s="235">
        <v>7</v>
      </c>
      <c r="MVI1177" s="235">
        <v>2</v>
      </c>
      <c r="MVJ1177" s="236" t="s">
        <v>238</v>
      </c>
      <c r="MVK1177" s="237">
        <v>0</v>
      </c>
      <c r="MVL1177" s="238"/>
      <c r="MVM1177" s="239" t="e">
        <f>MVM1178</f>
        <v>#REF!</v>
      </c>
      <c r="MVN1177" s="233" t="s">
        <v>237</v>
      </c>
      <c r="MVO1177" s="234" t="s">
        <v>26</v>
      </c>
      <c r="MVP1177" s="235">
        <v>7</v>
      </c>
      <c r="MVQ1177" s="235">
        <v>2</v>
      </c>
      <c r="MVR1177" s="236" t="s">
        <v>238</v>
      </c>
      <c r="MVS1177" s="237">
        <v>0</v>
      </c>
      <c r="MVT1177" s="238"/>
      <c r="MVU1177" s="239" t="e">
        <f>MVU1178</f>
        <v>#REF!</v>
      </c>
      <c r="MVV1177" s="233" t="s">
        <v>237</v>
      </c>
      <c r="MVW1177" s="234" t="s">
        <v>26</v>
      </c>
      <c r="MVX1177" s="235">
        <v>7</v>
      </c>
      <c r="MVY1177" s="235">
        <v>2</v>
      </c>
      <c r="MVZ1177" s="236" t="s">
        <v>238</v>
      </c>
      <c r="MWA1177" s="237">
        <v>0</v>
      </c>
      <c r="MWB1177" s="238"/>
      <c r="MWC1177" s="239" t="e">
        <f>MWC1178</f>
        <v>#REF!</v>
      </c>
      <c r="MWD1177" s="233" t="s">
        <v>237</v>
      </c>
      <c r="MWE1177" s="234" t="s">
        <v>26</v>
      </c>
      <c r="MWF1177" s="235">
        <v>7</v>
      </c>
      <c r="MWG1177" s="235">
        <v>2</v>
      </c>
      <c r="MWH1177" s="236" t="s">
        <v>238</v>
      </c>
      <c r="MWI1177" s="237">
        <v>0</v>
      </c>
      <c r="MWJ1177" s="238"/>
      <c r="MWK1177" s="239" t="e">
        <f>MWK1178</f>
        <v>#REF!</v>
      </c>
      <c r="MWL1177" s="233" t="s">
        <v>237</v>
      </c>
      <c r="MWM1177" s="234" t="s">
        <v>26</v>
      </c>
      <c r="MWN1177" s="235">
        <v>7</v>
      </c>
      <c r="MWO1177" s="235">
        <v>2</v>
      </c>
      <c r="MWP1177" s="236" t="s">
        <v>238</v>
      </c>
      <c r="MWQ1177" s="237">
        <v>0</v>
      </c>
      <c r="MWR1177" s="238"/>
      <c r="MWS1177" s="239" t="e">
        <f>MWS1178</f>
        <v>#REF!</v>
      </c>
      <c r="MWT1177" s="233" t="s">
        <v>237</v>
      </c>
      <c r="MWU1177" s="234" t="s">
        <v>26</v>
      </c>
      <c r="MWV1177" s="235">
        <v>7</v>
      </c>
      <c r="MWW1177" s="235">
        <v>2</v>
      </c>
      <c r="MWX1177" s="236" t="s">
        <v>238</v>
      </c>
      <c r="MWY1177" s="237">
        <v>0</v>
      </c>
      <c r="MWZ1177" s="238"/>
      <c r="MXA1177" s="239" t="e">
        <f>MXA1178</f>
        <v>#REF!</v>
      </c>
      <c r="MXB1177" s="233" t="s">
        <v>237</v>
      </c>
      <c r="MXC1177" s="234" t="s">
        <v>26</v>
      </c>
      <c r="MXD1177" s="235">
        <v>7</v>
      </c>
      <c r="MXE1177" s="235">
        <v>2</v>
      </c>
      <c r="MXF1177" s="236" t="s">
        <v>238</v>
      </c>
      <c r="MXG1177" s="237">
        <v>0</v>
      </c>
      <c r="MXH1177" s="238"/>
      <c r="MXI1177" s="239" t="e">
        <f>MXI1178</f>
        <v>#REF!</v>
      </c>
      <c r="MXJ1177" s="233" t="s">
        <v>237</v>
      </c>
      <c r="MXK1177" s="234" t="s">
        <v>26</v>
      </c>
      <c r="MXL1177" s="235">
        <v>7</v>
      </c>
      <c r="MXM1177" s="235">
        <v>2</v>
      </c>
      <c r="MXN1177" s="236" t="s">
        <v>238</v>
      </c>
      <c r="MXO1177" s="237">
        <v>0</v>
      </c>
      <c r="MXP1177" s="238"/>
      <c r="MXQ1177" s="239" t="e">
        <f>MXQ1178</f>
        <v>#REF!</v>
      </c>
      <c r="MXR1177" s="233" t="s">
        <v>237</v>
      </c>
      <c r="MXS1177" s="234" t="s">
        <v>26</v>
      </c>
      <c r="MXT1177" s="235">
        <v>7</v>
      </c>
      <c r="MXU1177" s="235">
        <v>2</v>
      </c>
      <c r="MXV1177" s="236" t="s">
        <v>238</v>
      </c>
      <c r="MXW1177" s="237">
        <v>0</v>
      </c>
      <c r="MXX1177" s="238"/>
      <c r="MXY1177" s="239" t="e">
        <f>MXY1178</f>
        <v>#REF!</v>
      </c>
      <c r="MXZ1177" s="233" t="s">
        <v>237</v>
      </c>
      <c r="MYA1177" s="234" t="s">
        <v>26</v>
      </c>
      <c r="MYB1177" s="235">
        <v>7</v>
      </c>
      <c r="MYC1177" s="235">
        <v>2</v>
      </c>
      <c r="MYD1177" s="236" t="s">
        <v>238</v>
      </c>
      <c r="MYE1177" s="237">
        <v>0</v>
      </c>
      <c r="MYF1177" s="238"/>
      <c r="MYG1177" s="239" t="e">
        <f>MYG1178</f>
        <v>#REF!</v>
      </c>
      <c r="MYH1177" s="233" t="s">
        <v>237</v>
      </c>
      <c r="MYI1177" s="234" t="s">
        <v>26</v>
      </c>
      <c r="MYJ1177" s="235">
        <v>7</v>
      </c>
      <c r="MYK1177" s="235">
        <v>2</v>
      </c>
      <c r="MYL1177" s="236" t="s">
        <v>238</v>
      </c>
      <c r="MYM1177" s="237">
        <v>0</v>
      </c>
      <c r="MYN1177" s="238"/>
      <c r="MYO1177" s="239" t="e">
        <f>MYO1178</f>
        <v>#REF!</v>
      </c>
      <c r="MYP1177" s="233" t="s">
        <v>237</v>
      </c>
      <c r="MYQ1177" s="234" t="s">
        <v>26</v>
      </c>
      <c r="MYR1177" s="235">
        <v>7</v>
      </c>
      <c r="MYS1177" s="235">
        <v>2</v>
      </c>
      <c r="MYT1177" s="236" t="s">
        <v>238</v>
      </c>
      <c r="MYU1177" s="237">
        <v>0</v>
      </c>
      <c r="MYV1177" s="238"/>
      <c r="MYW1177" s="239" t="e">
        <f>MYW1178</f>
        <v>#REF!</v>
      </c>
      <c r="MYX1177" s="233" t="s">
        <v>237</v>
      </c>
      <c r="MYY1177" s="234" t="s">
        <v>26</v>
      </c>
      <c r="MYZ1177" s="235">
        <v>7</v>
      </c>
      <c r="MZA1177" s="235">
        <v>2</v>
      </c>
      <c r="MZB1177" s="236" t="s">
        <v>238</v>
      </c>
      <c r="MZC1177" s="237">
        <v>0</v>
      </c>
      <c r="MZD1177" s="238"/>
      <c r="MZE1177" s="239" t="e">
        <f>MZE1178</f>
        <v>#REF!</v>
      </c>
      <c r="MZF1177" s="233" t="s">
        <v>237</v>
      </c>
      <c r="MZG1177" s="234" t="s">
        <v>26</v>
      </c>
      <c r="MZH1177" s="235">
        <v>7</v>
      </c>
      <c r="MZI1177" s="235">
        <v>2</v>
      </c>
      <c r="MZJ1177" s="236" t="s">
        <v>238</v>
      </c>
      <c r="MZK1177" s="237">
        <v>0</v>
      </c>
      <c r="MZL1177" s="238"/>
      <c r="MZM1177" s="239" t="e">
        <f>MZM1178</f>
        <v>#REF!</v>
      </c>
      <c r="MZN1177" s="233" t="s">
        <v>237</v>
      </c>
      <c r="MZO1177" s="234" t="s">
        <v>26</v>
      </c>
      <c r="MZP1177" s="235">
        <v>7</v>
      </c>
      <c r="MZQ1177" s="235">
        <v>2</v>
      </c>
      <c r="MZR1177" s="236" t="s">
        <v>238</v>
      </c>
      <c r="MZS1177" s="237">
        <v>0</v>
      </c>
      <c r="MZT1177" s="238"/>
      <c r="MZU1177" s="239" t="e">
        <f>MZU1178</f>
        <v>#REF!</v>
      </c>
      <c r="MZV1177" s="233" t="s">
        <v>237</v>
      </c>
      <c r="MZW1177" s="234" t="s">
        <v>26</v>
      </c>
      <c r="MZX1177" s="235">
        <v>7</v>
      </c>
      <c r="MZY1177" s="235">
        <v>2</v>
      </c>
      <c r="MZZ1177" s="236" t="s">
        <v>238</v>
      </c>
      <c r="NAA1177" s="237">
        <v>0</v>
      </c>
      <c r="NAB1177" s="238"/>
      <c r="NAC1177" s="239" t="e">
        <f>NAC1178</f>
        <v>#REF!</v>
      </c>
      <c r="NAD1177" s="233" t="s">
        <v>237</v>
      </c>
      <c r="NAE1177" s="234" t="s">
        <v>26</v>
      </c>
      <c r="NAF1177" s="235">
        <v>7</v>
      </c>
      <c r="NAG1177" s="235">
        <v>2</v>
      </c>
      <c r="NAH1177" s="236" t="s">
        <v>238</v>
      </c>
      <c r="NAI1177" s="237">
        <v>0</v>
      </c>
      <c r="NAJ1177" s="238"/>
      <c r="NAK1177" s="239" t="e">
        <f>NAK1178</f>
        <v>#REF!</v>
      </c>
      <c r="NAL1177" s="233" t="s">
        <v>237</v>
      </c>
      <c r="NAM1177" s="234" t="s">
        <v>26</v>
      </c>
      <c r="NAN1177" s="235">
        <v>7</v>
      </c>
      <c r="NAO1177" s="235">
        <v>2</v>
      </c>
      <c r="NAP1177" s="236" t="s">
        <v>238</v>
      </c>
      <c r="NAQ1177" s="237">
        <v>0</v>
      </c>
      <c r="NAR1177" s="238"/>
      <c r="NAS1177" s="239" t="e">
        <f>NAS1178</f>
        <v>#REF!</v>
      </c>
      <c r="NAT1177" s="233" t="s">
        <v>237</v>
      </c>
      <c r="NAU1177" s="234" t="s">
        <v>26</v>
      </c>
      <c r="NAV1177" s="235">
        <v>7</v>
      </c>
      <c r="NAW1177" s="235">
        <v>2</v>
      </c>
      <c r="NAX1177" s="236" t="s">
        <v>238</v>
      </c>
      <c r="NAY1177" s="237">
        <v>0</v>
      </c>
      <c r="NAZ1177" s="238"/>
      <c r="NBA1177" s="239" t="e">
        <f>NBA1178</f>
        <v>#REF!</v>
      </c>
      <c r="NBB1177" s="233" t="s">
        <v>237</v>
      </c>
      <c r="NBC1177" s="234" t="s">
        <v>26</v>
      </c>
      <c r="NBD1177" s="235">
        <v>7</v>
      </c>
      <c r="NBE1177" s="235">
        <v>2</v>
      </c>
      <c r="NBF1177" s="236" t="s">
        <v>238</v>
      </c>
      <c r="NBG1177" s="237">
        <v>0</v>
      </c>
      <c r="NBH1177" s="238"/>
      <c r="NBI1177" s="239" t="e">
        <f>NBI1178</f>
        <v>#REF!</v>
      </c>
      <c r="NBJ1177" s="233" t="s">
        <v>237</v>
      </c>
      <c r="NBK1177" s="234" t="s">
        <v>26</v>
      </c>
      <c r="NBL1177" s="235">
        <v>7</v>
      </c>
      <c r="NBM1177" s="235">
        <v>2</v>
      </c>
      <c r="NBN1177" s="236" t="s">
        <v>238</v>
      </c>
      <c r="NBO1177" s="237">
        <v>0</v>
      </c>
      <c r="NBP1177" s="238"/>
      <c r="NBQ1177" s="239" t="e">
        <f>NBQ1178</f>
        <v>#REF!</v>
      </c>
      <c r="NBR1177" s="233" t="s">
        <v>237</v>
      </c>
      <c r="NBS1177" s="234" t="s">
        <v>26</v>
      </c>
      <c r="NBT1177" s="235">
        <v>7</v>
      </c>
      <c r="NBU1177" s="235">
        <v>2</v>
      </c>
      <c r="NBV1177" s="236" t="s">
        <v>238</v>
      </c>
      <c r="NBW1177" s="237">
        <v>0</v>
      </c>
      <c r="NBX1177" s="238"/>
      <c r="NBY1177" s="239" t="e">
        <f>NBY1178</f>
        <v>#REF!</v>
      </c>
      <c r="NBZ1177" s="233" t="s">
        <v>237</v>
      </c>
      <c r="NCA1177" s="234" t="s">
        <v>26</v>
      </c>
      <c r="NCB1177" s="235">
        <v>7</v>
      </c>
      <c r="NCC1177" s="235">
        <v>2</v>
      </c>
      <c r="NCD1177" s="236" t="s">
        <v>238</v>
      </c>
      <c r="NCE1177" s="237">
        <v>0</v>
      </c>
      <c r="NCF1177" s="238"/>
      <c r="NCG1177" s="239" t="e">
        <f>NCG1178</f>
        <v>#REF!</v>
      </c>
      <c r="NCH1177" s="233" t="s">
        <v>237</v>
      </c>
      <c r="NCI1177" s="234" t="s">
        <v>26</v>
      </c>
      <c r="NCJ1177" s="235">
        <v>7</v>
      </c>
      <c r="NCK1177" s="235">
        <v>2</v>
      </c>
      <c r="NCL1177" s="236" t="s">
        <v>238</v>
      </c>
      <c r="NCM1177" s="237">
        <v>0</v>
      </c>
      <c r="NCN1177" s="238"/>
      <c r="NCO1177" s="239" t="e">
        <f>NCO1178</f>
        <v>#REF!</v>
      </c>
      <c r="NCP1177" s="233" t="s">
        <v>237</v>
      </c>
      <c r="NCQ1177" s="234" t="s">
        <v>26</v>
      </c>
      <c r="NCR1177" s="235">
        <v>7</v>
      </c>
      <c r="NCS1177" s="235">
        <v>2</v>
      </c>
      <c r="NCT1177" s="236" t="s">
        <v>238</v>
      </c>
      <c r="NCU1177" s="237">
        <v>0</v>
      </c>
      <c r="NCV1177" s="238"/>
      <c r="NCW1177" s="239" t="e">
        <f>NCW1178</f>
        <v>#REF!</v>
      </c>
      <c r="NCX1177" s="233" t="s">
        <v>237</v>
      </c>
      <c r="NCY1177" s="234" t="s">
        <v>26</v>
      </c>
      <c r="NCZ1177" s="235">
        <v>7</v>
      </c>
      <c r="NDA1177" s="235">
        <v>2</v>
      </c>
      <c r="NDB1177" s="236" t="s">
        <v>238</v>
      </c>
      <c r="NDC1177" s="237">
        <v>0</v>
      </c>
      <c r="NDD1177" s="238"/>
      <c r="NDE1177" s="239" t="e">
        <f>NDE1178</f>
        <v>#REF!</v>
      </c>
      <c r="NDF1177" s="233" t="s">
        <v>237</v>
      </c>
      <c r="NDG1177" s="234" t="s">
        <v>26</v>
      </c>
      <c r="NDH1177" s="235">
        <v>7</v>
      </c>
      <c r="NDI1177" s="235">
        <v>2</v>
      </c>
      <c r="NDJ1177" s="236" t="s">
        <v>238</v>
      </c>
      <c r="NDK1177" s="237">
        <v>0</v>
      </c>
      <c r="NDL1177" s="238"/>
      <c r="NDM1177" s="239" t="e">
        <f>NDM1178</f>
        <v>#REF!</v>
      </c>
      <c r="NDN1177" s="233" t="s">
        <v>237</v>
      </c>
      <c r="NDO1177" s="234" t="s">
        <v>26</v>
      </c>
      <c r="NDP1177" s="235">
        <v>7</v>
      </c>
      <c r="NDQ1177" s="235">
        <v>2</v>
      </c>
      <c r="NDR1177" s="236" t="s">
        <v>238</v>
      </c>
      <c r="NDS1177" s="237">
        <v>0</v>
      </c>
      <c r="NDT1177" s="238"/>
      <c r="NDU1177" s="239" t="e">
        <f>NDU1178</f>
        <v>#REF!</v>
      </c>
      <c r="NDV1177" s="233" t="s">
        <v>237</v>
      </c>
      <c r="NDW1177" s="234" t="s">
        <v>26</v>
      </c>
      <c r="NDX1177" s="235">
        <v>7</v>
      </c>
      <c r="NDY1177" s="235">
        <v>2</v>
      </c>
      <c r="NDZ1177" s="236" t="s">
        <v>238</v>
      </c>
      <c r="NEA1177" s="237">
        <v>0</v>
      </c>
      <c r="NEB1177" s="238"/>
      <c r="NEC1177" s="239" t="e">
        <f>NEC1178</f>
        <v>#REF!</v>
      </c>
      <c r="NED1177" s="233" t="s">
        <v>237</v>
      </c>
      <c r="NEE1177" s="234" t="s">
        <v>26</v>
      </c>
      <c r="NEF1177" s="235">
        <v>7</v>
      </c>
      <c r="NEG1177" s="235">
        <v>2</v>
      </c>
      <c r="NEH1177" s="236" t="s">
        <v>238</v>
      </c>
      <c r="NEI1177" s="237">
        <v>0</v>
      </c>
      <c r="NEJ1177" s="238"/>
      <c r="NEK1177" s="239" t="e">
        <f>NEK1178</f>
        <v>#REF!</v>
      </c>
      <c r="NEL1177" s="233" t="s">
        <v>237</v>
      </c>
      <c r="NEM1177" s="234" t="s">
        <v>26</v>
      </c>
      <c r="NEN1177" s="235">
        <v>7</v>
      </c>
      <c r="NEO1177" s="235">
        <v>2</v>
      </c>
      <c r="NEP1177" s="236" t="s">
        <v>238</v>
      </c>
      <c r="NEQ1177" s="237">
        <v>0</v>
      </c>
      <c r="NER1177" s="238"/>
      <c r="NES1177" s="239" t="e">
        <f>NES1178</f>
        <v>#REF!</v>
      </c>
      <c r="NET1177" s="233" t="s">
        <v>237</v>
      </c>
      <c r="NEU1177" s="234" t="s">
        <v>26</v>
      </c>
      <c r="NEV1177" s="235">
        <v>7</v>
      </c>
      <c r="NEW1177" s="235">
        <v>2</v>
      </c>
      <c r="NEX1177" s="236" t="s">
        <v>238</v>
      </c>
      <c r="NEY1177" s="237">
        <v>0</v>
      </c>
      <c r="NEZ1177" s="238"/>
      <c r="NFA1177" s="239" t="e">
        <f>NFA1178</f>
        <v>#REF!</v>
      </c>
      <c r="NFB1177" s="233" t="s">
        <v>237</v>
      </c>
      <c r="NFC1177" s="234" t="s">
        <v>26</v>
      </c>
      <c r="NFD1177" s="235">
        <v>7</v>
      </c>
      <c r="NFE1177" s="235">
        <v>2</v>
      </c>
      <c r="NFF1177" s="236" t="s">
        <v>238</v>
      </c>
      <c r="NFG1177" s="237">
        <v>0</v>
      </c>
      <c r="NFH1177" s="238"/>
      <c r="NFI1177" s="239" t="e">
        <f>NFI1178</f>
        <v>#REF!</v>
      </c>
      <c r="NFJ1177" s="233" t="s">
        <v>237</v>
      </c>
      <c r="NFK1177" s="234" t="s">
        <v>26</v>
      </c>
      <c r="NFL1177" s="235">
        <v>7</v>
      </c>
      <c r="NFM1177" s="235">
        <v>2</v>
      </c>
      <c r="NFN1177" s="236" t="s">
        <v>238</v>
      </c>
      <c r="NFO1177" s="237">
        <v>0</v>
      </c>
      <c r="NFP1177" s="238"/>
      <c r="NFQ1177" s="239" t="e">
        <f>NFQ1178</f>
        <v>#REF!</v>
      </c>
      <c r="NFR1177" s="233" t="s">
        <v>237</v>
      </c>
      <c r="NFS1177" s="234" t="s">
        <v>26</v>
      </c>
      <c r="NFT1177" s="235">
        <v>7</v>
      </c>
      <c r="NFU1177" s="235">
        <v>2</v>
      </c>
      <c r="NFV1177" s="236" t="s">
        <v>238</v>
      </c>
      <c r="NFW1177" s="237">
        <v>0</v>
      </c>
      <c r="NFX1177" s="238"/>
      <c r="NFY1177" s="239" t="e">
        <f>NFY1178</f>
        <v>#REF!</v>
      </c>
      <c r="NFZ1177" s="233" t="s">
        <v>237</v>
      </c>
      <c r="NGA1177" s="234" t="s">
        <v>26</v>
      </c>
      <c r="NGB1177" s="235">
        <v>7</v>
      </c>
      <c r="NGC1177" s="235">
        <v>2</v>
      </c>
      <c r="NGD1177" s="236" t="s">
        <v>238</v>
      </c>
      <c r="NGE1177" s="237">
        <v>0</v>
      </c>
      <c r="NGF1177" s="238"/>
      <c r="NGG1177" s="239" t="e">
        <f>NGG1178</f>
        <v>#REF!</v>
      </c>
      <c r="NGH1177" s="233" t="s">
        <v>237</v>
      </c>
      <c r="NGI1177" s="234" t="s">
        <v>26</v>
      </c>
      <c r="NGJ1177" s="235">
        <v>7</v>
      </c>
      <c r="NGK1177" s="235">
        <v>2</v>
      </c>
      <c r="NGL1177" s="236" t="s">
        <v>238</v>
      </c>
      <c r="NGM1177" s="237">
        <v>0</v>
      </c>
      <c r="NGN1177" s="238"/>
      <c r="NGO1177" s="239" t="e">
        <f>NGO1178</f>
        <v>#REF!</v>
      </c>
      <c r="NGP1177" s="233" t="s">
        <v>237</v>
      </c>
      <c r="NGQ1177" s="234" t="s">
        <v>26</v>
      </c>
      <c r="NGR1177" s="235">
        <v>7</v>
      </c>
      <c r="NGS1177" s="235">
        <v>2</v>
      </c>
      <c r="NGT1177" s="236" t="s">
        <v>238</v>
      </c>
      <c r="NGU1177" s="237">
        <v>0</v>
      </c>
      <c r="NGV1177" s="238"/>
      <c r="NGW1177" s="239" t="e">
        <f>NGW1178</f>
        <v>#REF!</v>
      </c>
      <c r="NGX1177" s="233" t="s">
        <v>237</v>
      </c>
      <c r="NGY1177" s="234" t="s">
        <v>26</v>
      </c>
      <c r="NGZ1177" s="235">
        <v>7</v>
      </c>
      <c r="NHA1177" s="235">
        <v>2</v>
      </c>
      <c r="NHB1177" s="236" t="s">
        <v>238</v>
      </c>
      <c r="NHC1177" s="237">
        <v>0</v>
      </c>
      <c r="NHD1177" s="238"/>
      <c r="NHE1177" s="239" t="e">
        <f>NHE1178</f>
        <v>#REF!</v>
      </c>
      <c r="NHF1177" s="233" t="s">
        <v>237</v>
      </c>
      <c r="NHG1177" s="234" t="s">
        <v>26</v>
      </c>
      <c r="NHH1177" s="235">
        <v>7</v>
      </c>
      <c r="NHI1177" s="235">
        <v>2</v>
      </c>
      <c r="NHJ1177" s="236" t="s">
        <v>238</v>
      </c>
      <c r="NHK1177" s="237">
        <v>0</v>
      </c>
      <c r="NHL1177" s="238"/>
      <c r="NHM1177" s="239" t="e">
        <f>NHM1178</f>
        <v>#REF!</v>
      </c>
      <c r="NHN1177" s="233" t="s">
        <v>237</v>
      </c>
      <c r="NHO1177" s="234" t="s">
        <v>26</v>
      </c>
      <c r="NHP1177" s="235">
        <v>7</v>
      </c>
      <c r="NHQ1177" s="235">
        <v>2</v>
      </c>
      <c r="NHR1177" s="236" t="s">
        <v>238</v>
      </c>
      <c r="NHS1177" s="237">
        <v>0</v>
      </c>
      <c r="NHT1177" s="238"/>
      <c r="NHU1177" s="239" t="e">
        <f>NHU1178</f>
        <v>#REF!</v>
      </c>
      <c r="NHV1177" s="233" t="s">
        <v>237</v>
      </c>
      <c r="NHW1177" s="234" t="s">
        <v>26</v>
      </c>
      <c r="NHX1177" s="235">
        <v>7</v>
      </c>
      <c r="NHY1177" s="235">
        <v>2</v>
      </c>
      <c r="NHZ1177" s="236" t="s">
        <v>238</v>
      </c>
      <c r="NIA1177" s="237">
        <v>0</v>
      </c>
      <c r="NIB1177" s="238"/>
      <c r="NIC1177" s="239" t="e">
        <f>NIC1178</f>
        <v>#REF!</v>
      </c>
      <c r="NID1177" s="233" t="s">
        <v>237</v>
      </c>
      <c r="NIE1177" s="234" t="s">
        <v>26</v>
      </c>
      <c r="NIF1177" s="235">
        <v>7</v>
      </c>
      <c r="NIG1177" s="235">
        <v>2</v>
      </c>
      <c r="NIH1177" s="236" t="s">
        <v>238</v>
      </c>
      <c r="NII1177" s="237">
        <v>0</v>
      </c>
      <c r="NIJ1177" s="238"/>
      <c r="NIK1177" s="239" t="e">
        <f>NIK1178</f>
        <v>#REF!</v>
      </c>
      <c r="NIL1177" s="233" t="s">
        <v>237</v>
      </c>
      <c r="NIM1177" s="234" t="s">
        <v>26</v>
      </c>
      <c r="NIN1177" s="235">
        <v>7</v>
      </c>
      <c r="NIO1177" s="235">
        <v>2</v>
      </c>
      <c r="NIP1177" s="236" t="s">
        <v>238</v>
      </c>
      <c r="NIQ1177" s="237">
        <v>0</v>
      </c>
      <c r="NIR1177" s="238"/>
      <c r="NIS1177" s="239" t="e">
        <f>NIS1178</f>
        <v>#REF!</v>
      </c>
      <c r="NIT1177" s="233" t="s">
        <v>237</v>
      </c>
      <c r="NIU1177" s="234" t="s">
        <v>26</v>
      </c>
      <c r="NIV1177" s="235">
        <v>7</v>
      </c>
      <c r="NIW1177" s="235">
        <v>2</v>
      </c>
      <c r="NIX1177" s="236" t="s">
        <v>238</v>
      </c>
      <c r="NIY1177" s="237">
        <v>0</v>
      </c>
      <c r="NIZ1177" s="238"/>
      <c r="NJA1177" s="239" t="e">
        <f>NJA1178</f>
        <v>#REF!</v>
      </c>
      <c r="NJB1177" s="233" t="s">
        <v>237</v>
      </c>
      <c r="NJC1177" s="234" t="s">
        <v>26</v>
      </c>
      <c r="NJD1177" s="235">
        <v>7</v>
      </c>
      <c r="NJE1177" s="235">
        <v>2</v>
      </c>
      <c r="NJF1177" s="236" t="s">
        <v>238</v>
      </c>
      <c r="NJG1177" s="237">
        <v>0</v>
      </c>
      <c r="NJH1177" s="238"/>
      <c r="NJI1177" s="239" t="e">
        <f>NJI1178</f>
        <v>#REF!</v>
      </c>
      <c r="NJJ1177" s="233" t="s">
        <v>237</v>
      </c>
      <c r="NJK1177" s="234" t="s">
        <v>26</v>
      </c>
      <c r="NJL1177" s="235">
        <v>7</v>
      </c>
      <c r="NJM1177" s="235">
        <v>2</v>
      </c>
      <c r="NJN1177" s="236" t="s">
        <v>238</v>
      </c>
      <c r="NJO1177" s="237">
        <v>0</v>
      </c>
      <c r="NJP1177" s="238"/>
      <c r="NJQ1177" s="239" t="e">
        <f>NJQ1178</f>
        <v>#REF!</v>
      </c>
      <c r="NJR1177" s="233" t="s">
        <v>237</v>
      </c>
      <c r="NJS1177" s="234" t="s">
        <v>26</v>
      </c>
      <c r="NJT1177" s="235">
        <v>7</v>
      </c>
      <c r="NJU1177" s="235">
        <v>2</v>
      </c>
      <c r="NJV1177" s="236" t="s">
        <v>238</v>
      </c>
      <c r="NJW1177" s="237">
        <v>0</v>
      </c>
      <c r="NJX1177" s="238"/>
      <c r="NJY1177" s="239" t="e">
        <f>NJY1178</f>
        <v>#REF!</v>
      </c>
      <c r="NJZ1177" s="233" t="s">
        <v>237</v>
      </c>
      <c r="NKA1177" s="234" t="s">
        <v>26</v>
      </c>
      <c r="NKB1177" s="235">
        <v>7</v>
      </c>
      <c r="NKC1177" s="235">
        <v>2</v>
      </c>
      <c r="NKD1177" s="236" t="s">
        <v>238</v>
      </c>
      <c r="NKE1177" s="237">
        <v>0</v>
      </c>
      <c r="NKF1177" s="238"/>
      <c r="NKG1177" s="239" t="e">
        <f>NKG1178</f>
        <v>#REF!</v>
      </c>
      <c r="NKH1177" s="233" t="s">
        <v>237</v>
      </c>
      <c r="NKI1177" s="234" t="s">
        <v>26</v>
      </c>
      <c r="NKJ1177" s="235">
        <v>7</v>
      </c>
      <c r="NKK1177" s="235">
        <v>2</v>
      </c>
      <c r="NKL1177" s="236" t="s">
        <v>238</v>
      </c>
      <c r="NKM1177" s="237">
        <v>0</v>
      </c>
      <c r="NKN1177" s="238"/>
      <c r="NKO1177" s="239" t="e">
        <f>NKO1178</f>
        <v>#REF!</v>
      </c>
      <c r="NKP1177" s="233" t="s">
        <v>237</v>
      </c>
      <c r="NKQ1177" s="234" t="s">
        <v>26</v>
      </c>
      <c r="NKR1177" s="235">
        <v>7</v>
      </c>
      <c r="NKS1177" s="235">
        <v>2</v>
      </c>
      <c r="NKT1177" s="236" t="s">
        <v>238</v>
      </c>
      <c r="NKU1177" s="237">
        <v>0</v>
      </c>
      <c r="NKV1177" s="238"/>
      <c r="NKW1177" s="239" t="e">
        <f>NKW1178</f>
        <v>#REF!</v>
      </c>
      <c r="NKX1177" s="233" t="s">
        <v>237</v>
      </c>
      <c r="NKY1177" s="234" t="s">
        <v>26</v>
      </c>
      <c r="NKZ1177" s="235">
        <v>7</v>
      </c>
      <c r="NLA1177" s="235">
        <v>2</v>
      </c>
      <c r="NLB1177" s="236" t="s">
        <v>238</v>
      </c>
      <c r="NLC1177" s="237">
        <v>0</v>
      </c>
      <c r="NLD1177" s="238"/>
      <c r="NLE1177" s="239" t="e">
        <f>NLE1178</f>
        <v>#REF!</v>
      </c>
      <c r="NLF1177" s="233" t="s">
        <v>237</v>
      </c>
      <c r="NLG1177" s="234" t="s">
        <v>26</v>
      </c>
      <c r="NLH1177" s="235">
        <v>7</v>
      </c>
      <c r="NLI1177" s="235">
        <v>2</v>
      </c>
      <c r="NLJ1177" s="236" t="s">
        <v>238</v>
      </c>
      <c r="NLK1177" s="237">
        <v>0</v>
      </c>
      <c r="NLL1177" s="238"/>
      <c r="NLM1177" s="239" t="e">
        <f>NLM1178</f>
        <v>#REF!</v>
      </c>
      <c r="NLN1177" s="233" t="s">
        <v>237</v>
      </c>
      <c r="NLO1177" s="234" t="s">
        <v>26</v>
      </c>
      <c r="NLP1177" s="235">
        <v>7</v>
      </c>
      <c r="NLQ1177" s="235">
        <v>2</v>
      </c>
      <c r="NLR1177" s="236" t="s">
        <v>238</v>
      </c>
      <c r="NLS1177" s="237">
        <v>0</v>
      </c>
      <c r="NLT1177" s="238"/>
      <c r="NLU1177" s="239" t="e">
        <f>NLU1178</f>
        <v>#REF!</v>
      </c>
      <c r="NLV1177" s="233" t="s">
        <v>237</v>
      </c>
      <c r="NLW1177" s="234" t="s">
        <v>26</v>
      </c>
      <c r="NLX1177" s="235">
        <v>7</v>
      </c>
      <c r="NLY1177" s="235">
        <v>2</v>
      </c>
      <c r="NLZ1177" s="236" t="s">
        <v>238</v>
      </c>
      <c r="NMA1177" s="237">
        <v>0</v>
      </c>
      <c r="NMB1177" s="238"/>
      <c r="NMC1177" s="239" t="e">
        <f>NMC1178</f>
        <v>#REF!</v>
      </c>
      <c r="NMD1177" s="233" t="s">
        <v>237</v>
      </c>
      <c r="NME1177" s="234" t="s">
        <v>26</v>
      </c>
      <c r="NMF1177" s="235">
        <v>7</v>
      </c>
      <c r="NMG1177" s="235">
        <v>2</v>
      </c>
      <c r="NMH1177" s="236" t="s">
        <v>238</v>
      </c>
      <c r="NMI1177" s="237">
        <v>0</v>
      </c>
      <c r="NMJ1177" s="238"/>
      <c r="NMK1177" s="239" t="e">
        <f>NMK1178</f>
        <v>#REF!</v>
      </c>
      <c r="NML1177" s="233" t="s">
        <v>237</v>
      </c>
      <c r="NMM1177" s="234" t="s">
        <v>26</v>
      </c>
      <c r="NMN1177" s="235">
        <v>7</v>
      </c>
      <c r="NMO1177" s="235">
        <v>2</v>
      </c>
      <c r="NMP1177" s="236" t="s">
        <v>238</v>
      </c>
      <c r="NMQ1177" s="237">
        <v>0</v>
      </c>
      <c r="NMR1177" s="238"/>
      <c r="NMS1177" s="239" t="e">
        <f>NMS1178</f>
        <v>#REF!</v>
      </c>
      <c r="NMT1177" s="233" t="s">
        <v>237</v>
      </c>
      <c r="NMU1177" s="234" t="s">
        <v>26</v>
      </c>
      <c r="NMV1177" s="235">
        <v>7</v>
      </c>
      <c r="NMW1177" s="235">
        <v>2</v>
      </c>
      <c r="NMX1177" s="236" t="s">
        <v>238</v>
      </c>
      <c r="NMY1177" s="237">
        <v>0</v>
      </c>
      <c r="NMZ1177" s="238"/>
      <c r="NNA1177" s="239" t="e">
        <f>NNA1178</f>
        <v>#REF!</v>
      </c>
      <c r="NNB1177" s="233" t="s">
        <v>237</v>
      </c>
      <c r="NNC1177" s="234" t="s">
        <v>26</v>
      </c>
      <c r="NND1177" s="235">
        <v>7</v>
      </c>
      <c r="NNE1177" s="235">
        <v>2</v>
      </c>
      <c r="NNF1177" s="236" t="s">
        <v>238</v>
      </c>
      <c r="NNG1177" s="237">
        <v>0</v>
      </c>
      <c r="NNH1177" s="238"/>
      <c r="NNI1177" s="239" t="e">
        <f>NNI1178</f>
        <v>#REF!</v>
      </c>
      <c r="NNJ1177" s="233" t="s">
        <v>237</v>
      </c>
      <c r="NNK1177" s="234" t="s">
        <v>26</v>
      </c>
      <c r="NNL1177" s="235">
        <v>7</v>
      </c>
      <c r="NNM1177" s="235">
        <v>2</v>
      </c>
      <c r="NNN1177" s="236" t="s">
        <v>238</v>
      </c>
      <c r="NNO1177" s="237">
        <v>0</v>
      </c>
      <c r="NNP1177" s="238"/>
      <c r="NNQ1177" s="239" t="e">
        <f>NNQ1178</f>
        <v>#REF!</v>
      </c>
      <c r="NNR1177" s="233" t="s">
        <v>237</v>
      </c>
      <c r="NNS1177" s="234" t="s">
        <v>26</v>
      </c>
      <c r="NNT1177" s="235">
        <v>7</v>
      </c>
      <c r="NNU1177" s="235">
        <v>2</v>
      </c>
      <c r="NNV1177" s="236" t="s">
        <v>238</v>
      </c>
      <c r="NNW1177" s="237">
        <v>0</v>
      </c>
      <c r="NNX1177" s="238"/>
      <c r="NNY1177" s="239" t="e">
        <f>NNY1178</f>
        <v>#REF!</v>
      </c>
      <c r="NNZ1177" s="233" t="s">
        <v>237</v>
      </c>
      <c r="NOA1177" s="234" t="s">
        <v>26</v>
      </c>
      <c r="NOB1177" s="235">
        <v>7</v>
      </c>
      <c r="NOC1177" s="235">
        <v>2</v>
      </c>
      <c r="NOD1177" s="236" t="s">
        <v>238</v>
      </c>
      <c r="NOE1177" s="237">
        <v>0</v>
      </c>
      <c r="NOF1177" s="238"/>
      <c r="NOG1177" s="239" t="e">
        <f>NOG1178</f>
        <v>#REF!</v>
      </c>
      <c r="NOH1177" s="233" t="s">
        <v>237</v>
      </c>
      <c r="NOI1177" s="234" t="s">
        <v>26</v>
      </c>
      <c r="NOJ1177" s="235">
        <v>7</v>
      </c>
      <c r="NOK1177" s="235">
        <v>2</v>
      </c>
      <c r="NOL1177" s="236" t="s">
        <v>238</v>
      </c>
      <c r="NOM1177" s="237">
        <v>0</v>
      </c>
      <c r="NON1177" s="238"/>
      <c r="NOO1177" s="239" t="e">
        <f>NOO1178</f>
        <v>#REF!</v>
      </c>
      <c r="NOP1177" s="233" t="s">
        <v>237</v>
      </c>
      <c r="NOQ1177" s="234" t="s">
        <v>26</v>
      </c>
      <c r="NOR1177" s="235">
        <v>7</v>
      </c>
      <c r="NOS1177" s="235">
        <v>2</v>
      </c>
      <c r="NOT1177" s="236" t="s">
        <v>238</v>
      </c>
      <c r="NOU1177" s="237">
        <v>0</v>
      </c>
      <c r="NOV1177" s="238"/>
      <c r="NOW1177" s="239" t="e">
        <f>NOW1178</f>
        <v>#REF!</v>
      </c>
      <c r="NOX1177" s="233" t="s">
        <v>237</v>
      </c>
      <c r="NOY1177" s="234" t="s">
        <v>26</v>
      </c>
      <c r="NOZ1177" s="235">
        <v>7</v>
      </c>
      <c r="NPA1177" s="235">
        <v>2</v>
      </c>
      <c r="NPB1177" s="236" t="s">
        <v>238</v>
      </c>
      <c r="NPC1177" s="237">
        <v>0</v>
      </c>
      <c r="NPD1177" s="238"/>
      <c r="NPE1177" s="239" t="e">
        <f>NPE1178</f>
        <v>#REF!</v>
      </c>
      <c r="NPF1177" s="233" t="s">
        <v>237</v>
      </c>
      <c r="NPG1177" s="234" t="s">
        <v>26</v>
      </c>
      <c r="NPH1177" s="235">
        <v>7</v>
      </c>
      <c r="NPI1177" s="235">
        <v>2</v>
      </c>
      <c r="NPJ1177" s="236" t="s">
        <v>238</v>
      </c>
      <c r="NPK1177" s="237">
        <v>0</v>
      </c>
      <c r="NPL1177" s="238"/>
      <c r="NPM1177" s="239" t="e">
        <f>NPM1178</f>
        <v>#REF!</v>
      </c>
      <c r="NPN1177" s="233" t="s">
        <v>237</v>
      </c>
      <c r="NPO1177" s="234" t="s">
        <v>26</v>
      </c>
      <c r="NPP1177" s="235">
        <v>7</v>
      </c>
      <c r="NPQ1177" s="235">
        <v>2</v>
      </c>
      <c r="NPR1177" s="236" t="s">
        <v>238</v>
      </c>
      <c r="NPS1177" s="237">
        <v>0</v>
      </c>
      <c r="NPT1177" s="238"/>
      <c r="NPU1177" s="239" t="e">
        <f>NPU1178</f>
        <v>#REF!</v>
      </c>
      <c r="NPV1177" s="233" t="s">
        <v>237</v>
      </c>
      <c r="NPW1177" s="234" t="s">
        <v>26</v>
      </c>
      <c r="NPX1177" s="235">
        <v>7</v>
      </c>
      <c r="NPY1177" s="235">
        <v>2</v>
      </c>
      <c r="NPZ1177" s="236" t="s">
        <v>238</v>
      </c>
      <c r="NQA1177" s="237">
        <v>0</v>
      </c>
      <c r="NQB1177" s="238"/>
      <c r="NQC1177" s="239" t="e">
        <f>NQC1178</f>
        <v>#REF!</v>
      </c>
      <c r="NQD1177" s="233" t="s">
        <v>237</v>
      </c>
      <c r="NQE1177" s="234" t="s">
        <v>26</v>
      </c>
      <c r="NQF1177" s="235">
        <v>7</v>
      </c>
      <c r="NQG1177" s="235">
        <v>2</v>
      </c>
      <c r="NQH1177" s="236" t="s">
        <v>238</v>
      </c>
      <c r="NQI1177" s="237">
        <v>0</v>
      </c>
      <c r="NQJ1177" s="238"/>
      <c r="NQK1177" s="239" t="e">
        <f>NQK1178</f>
        <v>#REF!</v>
      </c>
      <c r="NQL1177" s="233" t="s">
        <v>237</v>
      </c>
      <c r="NQM1177" s="234" t="s">
        <v>26</v>
      </c>
      <c r="NQN1177" s="235">
        <v>7</v>
      </c>
      <c r="NQO1177" s="235">
        <v>2</v>
      </c>
      <c r="NQP1177" s="236" t="s">
        <v>238</v>
      </c>
      <c r="NQQ1177" s="237">
        <v>0</v>
      </c>
      <c r="NQR1177" s="238"/>
      <c r="NQS1177" s="239" t="e">
        <f>NQS1178</f>
        <v>#REF!</v>
      </c>
      <c r="NQT1177" s="233" t="s">
        <v>237</v>
      </c>
      <c r="NQU1177" s="234" t="s">
        <v>26</v>
      </c>
      <c r="NQV1177" s="235">
        <v>7</v>
      </c>
      <c r="NQW1177" s="235">
        <v>2</v>
      </c>
      <c r="NQX1177" s="236" t="s">
        <v>238</v>
      </c>
      <c r="NQY1177" s="237">
        <v>0</v>
      </c>
      <c r="NQZ1177" s="238"/>
      <c r="NRA1177" s="239" t="e">
        <f>NRA1178</f>
        <v>#REF!</v>
      </c>
      <c r="NRB1177" s="233" t="s">
        <v>237</v>
      </c>
      <c r="NRC1177" s="234" t="s">
        <v>26</v>
      </c>
      <c r="NRD1177" s="235">
        <v>7</v>
      </c>
      <c r="NRE1177" s="235">
        <v>2</v>
      </c>
      <c r="NRF1177" s="236" t="s">
        <v>238</v>
      </c>
      <c r="NRG1177" s="237">
        <v>0</v>
      </c>
      <c r="NRH1177" s="238"/>
      <c r="NRI1177" s="239" t="e">
        <f>NRI1178</f>
        <v>#REF!</v>
      </c>
      <c r="NRJ1177" s="233" t="s">
        <v>237</v>
      </c>
      <c r="NRK1177" s="234" t="s">
        <v>26</v>
      </c>
      <c r="NRL1177" s="235">
        <v>7</v>
      </c>
      <c r="NRM1177" s="235">
        <v>2</v>
      </c>
      <c r="NRN1177" s="236" t="s">
        <v>238</v>
      </c>
      <c r="NRO1177" s="237">
        <v>0</v>
      </c>
      <c r="NRP1177" s="238"/>
      <c r="NRQ1177" s="239" t="e">
        <f>NRQ1178</f>
        <v>#REF!</v>
      </c>
      <c r="NRR1177" s="233" t="s">
        <v>237</v>
      </c>
      <c r="NRS1177" s="234" t="s">
        <v>26</v>
      </c>
      <c r="NRT1177" s="235">
        <v>7</v>
      </c>
      <c r="NRU1177" s="235">
        <v>2</v>
      </c>
      <c r="NRV1177" s="236" t="s">
        <v>238</v>
      </c>
      <c r="NRW1177" s="237">
        <v>0</v>
      </c>
      <c r="NRX1177" s="238"/>
      <c r="NRY1177" s="239" t="e">
        <f>NRY1178</f>
        <v>#REF!</v>
      </c>
      <c r="NRZ1177" s="233" t="s">
        <v>237</v>
      </c>
      <c r="NSA1177" s="234" t="s">
        <v>26</v>
      </c>
      <c r="NSB1177" s="235">
        <v>7</v>
      </c>
      <c r="NSC1177" s="235">
        <v>2</v>
      </c>
      <c r="NSD1177" s="236" t="s">
        <v>238</v>
      </c>
      <c r="NSE1177" s="237">
        <v>0</v>
      </c>
      <c r="NSF1177" s="238"/>
      <c r="NSG1177" s="239" t="e">
        <f>NSG1178</f>
        <v>#REF!</v>
      </c>
      <c r="NSH1177" s="233" t="s">
        <v>237</v>
      </c>
      <c r="NSI1177" s="234" t="s">
        <v>26</v>
      </c>
      <c r="NSJ1177" s="235">
        <v>7</v>
      </c>
      <c r="NSK1177" s="235">
        <v>2</v>
      </c>
      <c r="NSL1177" s="236" t="s">
        <v>238</v>
      </c>
      <c r="NSM1177" s="237">
        <v>0</v>
      </c>
      <c r="NSN1177" s="238"/>
      <c r="NSO1177" s="239" t="e">
        <f>NSO1178</f>
        <v>#REF!</v>
      </c>
      <c r="NSP1177" s="233" t="s">
        <v>237</v>
      </c>
      <c r="NSQ1177" s="234" t="s">
        <v>26</v>
      </c>
      <c r="NSR1177" s="235">
        <v>7</v>
      </c>
      <c r="NSS1177" s="235">
        <v>2</v>
      </c>
      <c r="NST1177" s="236" t="s">
        <v>238</v>
      </c>
      <c r="NSU1177" s="237">
        <v>0</v>
      </c>
      <c r="NSV1177" s="238"/>
      <c r="NSW1177" s="239" t="e">
        <f>NSW1178</f>
        <v>#REF!</v>
      </c>
      <c r="NSX1177" s="233" t="s">
        <v>237</v>
      </c>
      <c r="NSY1177" s="234" t="s">
        <v>26</v>
      </c>
      <c r="NSZ1177" s="235">
        <v>7</v>
      </c>
      <c r="NTA1177" s="235">
        <v>2</v>
      </c>
      <c r="NTB1177" s="236" t="s">
        <v>238</v>
      </c>
      <c r="NTC1177" s="237">
        <v>0</v>
      </c>
      <c r="NTD1177" s="238"/>
      <c r="NTE1177" s="239" t="e">
        <f>NTE1178</f>
        <v>#REF!</v>
      </c>
      <c r="NTF1177" s="233" t="s">
        <v>237</v>
      </c>
      <c r="NTG1177" s="234" t="s">
        <v>26</v>
      </c>
      <c r="NTH1177" s="235">
        <v>7</v>
      </c>
      <c r="NTI1177" s="235">
        <v>2</v>
      </c>
      <c r="NTJ1177" s="236" t="s">
        <v>238</v>
      </c>
      <c r="NTK1177" s="237">
        <v>0</v>
      </c>
      <c r="NTL1177" s="238"/>
      <c r="NTM1177" s="239" t="e">
        <f>NTM1178</f>
        <v>#REF!</v>
      </c>
      <c r="NTN1177" s="233" t="s">
        <v>237</v>
      </c>
      <c r="NTO1177" s="234" t="s">
        <v>26</v>
      </c>
      <c r="NTP1177" s="235">
        <v>7</v>
      </c>
      <c r="NTQ1177" s="235">
        <v>2</v>
      </c>
      <c r="NTR1177" s="236" t="s">
        <v>238</v>
      </c>
      <c r="NTS1177" s="237">
        <v>0</v>
      </c>
      <c r="NTT1177" s="238"/>
      <c r="NTU1177" s="239" t="e">
        <f>NTU1178</f>
        <v>#REF!</v>
      </c>
      <c r="NTV1177" s="233" t="s">
        <v>237</v>
      </c>
      <c r="NTW1177" s="234" t="s">
        <v>26</v>
      </c>
      <c r="NTX1177" s="235">
        <v>7</v>
      </c>
      <c r="NTY1177" s="235">
        <v>2</v>
      </c>
      <c r="NTZ1177" s="236" t="s">
        <v>238</v>
      </c>
      <c r="NUA1177" s="237">
        <v>0</v>
      </c>
      <c r="NUB1177" s="238"/>
      <c r="NUC1177" s="239" t="e">
        <f>NUC1178</f>
        <v>#REF!</v>
      </c>
      <c r="NUD1177" s="233" t="s">
        <v>237</v>
      </c>
      <c r="NUE1177" s="234" t="s">
        <v>26</v>
      </c>
      <c r="NUF1177" s="235">
        <v>7</v>
      </c>
      <c r="NUG1177" s="235">
        <v>2</v>
      </c>
      <c r="NUH1177" s="236" t="s">
        <v>238</v>
      </c>
      <c r="NUI1177" s="237">
        <v>0</v>
      </c>
      <c r="NUJ1177" s="238"/>
      <c r="NUK1177" s="239" t="e">
        <f>NUK1178</f>
        <v>#REF!</v>
      </c>
      <c r="NUL1177" s="233" t="s">
        <v>237</v>
      </c>
      <c r="NUM1177" s="234" t="s">
        <v>26</v>
      </c>
      <c r="NUN1177" s="235">
        <v>7</v>
      </c>
      <c r="NUO1177" s="235">
        <v>2</v>
      </c>
      <c r="NUP1177" s="236" t="s">
        <v>238</v>
      </c>
      <c r="NUQ1177" s="237">
        <v>0</v>
      </c>
      <c r="NUR1177" s="238"/>
      <c r="NUS1177" s="239" t="e">
        <f>NUS1178</f>
        <v>#REF!</v>
      </c>
      <c r="NUT1177" s="233" t="s">
        <v>237</v>
      </c>
      <c r="NUU1177" s="234" t="s">
        <v>26</v>
      </c>
      <c r="NUV1177" s="235">
        <v>7</v>
      </c>
      <c r="NUW1177" s="235">
        <v>2</v>
      </c>
      <c r="NUX1177" s="236" t="s">
        <v>238</v>
      </c>
      <c r="NUY1177" s="237">
        <v>0</v>
      </c>
      <c r="NUZ1177" s="238"/>
      <c r="NVA1177" s="239" t="e">
        <f>NVA1178</f>
        <v>#REF!</v>
      </c>
      <c r="NVB1177" s="233" t="s">
        <v>237</v>
      </c>
      <c r="NVC1177" s="234" t="s">
        <v>26</v>
      </c>
      <c r="NVD1177" s="235">
        <v>7</v>
      </c>
      <c r="NVE1177" s="235">
        <v>2</v>
      </c>
      <c r="NVF1177" s="236" t="s">
        <v>238</v>
      </c>
      <c r="NVG1177" s="237">
        <v>0</v>
      </c>
      <c r="NVH1177" s="238"/>
      <c r="NVI1177" s="239" t="e">
        <f>NVI1178</f>
        <v>#REF!</v>
      </c>
      <c r="NVJ1177" s="233" t="s">
        <v>237</v>
      </c>
      <c r="NVK1177" s="234" t="s">
        <v>26</v>
      </c>
      <c r="NVL1177" s="235">
        <v>7</v>
      </c>
      <c r="NVM1177" s="235">
        <v>2</v>
      </c>
      <c r="NVN1177" s="236" t="s">
        <v>238</v>
      </c>
      <c r="NVO1177" s="237">
        <v>0</v>
      </c>
      <c r="NVP1177" s="238"/>
      <c r="NVQ1177" s="239" t="e">
        <f>NVQ1178</f>
        <v>#REF!</v>
      </c>
      <c r="NVR1177" s="233" t="s">
        <v>237</v>
      </c>
      <c r="NVS1177" s="234" t="s">
        <v>26</v>
      </c>
      <c r="NVT1177" s="235">
        <v>7</v>
      </c>
      <c r="NVU1177" s="235">
        <v>2</v>
      </c>
      <c r="NVV1177" s="236" t="s">
        <v>238</v>
      </c>
      <c r="NVW1177" s="237">
        <v>0</v>
      </c>
      <c r="NVX1177" s="238"/>
      <c r="NVY1177" s="239" t="e">
        <f>NVY1178</f>
        <v>#REF!</v>
      </c>
      <c r="NVZ1177" s="233" t="s">
        <v>237</v>
      </c>
      <c r="NWA1177" s="234" t="s">
        <v>26</v>
      </c>
      <c r="NWB1177" s="235">
        <v>7</v>
      </c>
      <c r="NWC1177" s="235">
        <v>2</v>
      </c>
      <c r="NWD1177" s="236" t="s">
        <v>238</v>
      </c>
      <c r="NWE1177" s="237">
        <v>0</v>
      </c>
      <c r="NWF1177" s="238"/>
      <c r="NWG1177" s="239" t="e">
        <f>NWG1178</f>
        <v>#REF!</v>
      </c>
      <c r="NWH1177" s="233" t="s">
        <v>237</v>
      </c>
      <c r="NWI1177" s="234" t="s">
        <v>26</v>
      </c>
      <c r="NWJ1177" s="235">
        <v>7</v>
      </c>
      <c r="NWK1177" s="235">
        <v>2</v>
      </c>
      <c r="NWL1177" s="236" t="s">
        <v>238</v>
      </c>
      <c r="NWM1177" s="237">
        <v>0</v>
      </c>
      <c r="NWN1177" s="238"/>
      <c r="NWO1177" s="239" t="e">
        <f>NWO1178</f>
        <v>#REF!</v>
      </c>
      <c r="NWP1177" s="233" t="s">
        <v>237</v>
      </c>
      <c r="NWQ1177" s="234" t="s">
        <v>26</v>
      </c>
      <c r="NWR1177" s="235">
        <v>7</v>
      </c>
      <c r="NWS1177" s="235">
        <v>2</v>
      </c>
      <c r="NWT1177" s="236" t="s">
        <v>238</v>
      </c>
      <c r="NWU1177" s="237">
        <v>0</v>
      </c>
      <c r="NWV1177" s="238"/>
      <c r="NWW1177" s="239" t="e">
        <f>NWW1178</f>
        <v>#REF!</v>
      </c>
      <c r="NWX1177" s="233" t="s">
        <v>237</v>
      </c>
      <c r="NWY1177" s="234" t="s">
        <v>26</v>
      </c>
      <c r="NWZ1177" s="235">
        <v>7</v>
      </c>
      <c r="NXA1177" s="235">
        <v>2</v>
      </c>
      <c r="NXB1177" s="236" t="s">
        <v>238</v>
      </c>
      <c r="NXC1177" s="237">
        <v>0</v>
      </c>
      <c r="NXD1177" s="238"/>
      <c r="NXE1177" s="239" t="e">
        <f>NXE1178</f>
        <v>#REF!</v>
      </c>
      <c r="NXF1177" s="233" t="s">
        <v>237</v>
      </c>
      <c r="NXG1177" s="234" t="s">
        <v>26</v>
      </c>
      <c r="NXH1177" s="235">
        <v>7</v>
      </c>
      <c r="NXI1177" s="235">
        <v>2</v>
      </c>
      <c r="NXJ1177" s="236" t="s">
        <v>238</v>
      </c>
      <c r="NXK1177" s="237">
        <v>0</v>
      </c>
      <c r="NXL1177" s="238"/>
      <c r="NXM1177" s="239" t="e">
        <f>NXM1178</f>
        <v>#REF!</v>
      </c>
      <c r="NXN1177" s="233" t="s">
        <v>237</v>
      </c>
      <c r="NXO1177" s="234" t="s">
        <v>26</v>
      </c>
      <c r="NXP1177" s="235">
        <v>7</v>
      </c>
      <c r="NXQ1177" s="235">
        <v>2</v>
      </c>
      <c r="NXR1177" s="236" t="s">
        <v>238</v>
      </c>
      <c r="NXS1177" s="237">
        <v>0</v>
      </c>
      <c r="NXT1177" s="238"/>
      <c r="NXU1177" s="239" t="e">
        <f>NXU1178</f>
        <v>#REF!</v>
      </c>
      <c r="NXV1177" s="233" t="s">
        <v>237</v>
      </c>
      <c r="NXW1177" s="234" t="s">
        <v>26</v>
      </c>
      <c r="NXX1177" s="235">
        <v>7</v>
      </c>
      <c r="NXY1177" s="235">
        <v>2</v>
      </c>
      <c r="NXZ1177" s="236" t="s">
        <v>238</v>
      </c>
      <c r="NYA1177" s="237">
        <v>0</v>
      </c>
      <c r="NYB1177" s="238"/>
      <c r="NYC1177" s="239" t="e">
        <f>NYC1178</f>
        <v>#REF!</v>
      </c>
      <c r="NYD1177" s="233" t="s">
        <v>237</v>
      </c>
      <c r="NYE1177" s="234" t="s">
        <v>26</v>
      </c>
      <c r="NYF1177" s="235">
        <v>7</v>
      </c>
      <c r="NYG1177" s="235">
        <v>2</v>
      </c>
      <c r="NYH1177" s="236" t="s">
        <v>238</v>
      </c>
      <c r="NYI1177" s="237">
        <v>0</v>
      </c>
      <c r="NYJ1177" s="238"/>
      <c r="NYK1177" s="239" t="e">
        <f>NYK1178</f>
        <v>#REF!</v>
      </c>
      <c r="NYL1177" s="233" t="s">
        <v>237</v>
      </c>
      <c r="NYM1177" s="234" t="s">
        <v>26</v>
      </c>
      <c r="NYN1177" s="235">
        <v>7</v>
      </c>
      <c r="NYO1177" s="235">
        <v>2</v>
      </c>
      <c r="NYP1177" s="236" t="s">
        <v>238</v>
      </c>
      <c r="NYQ1177" s="237">
        <v>0</v>
      </c>
      <c r="NYR1177" s="238"/>
      <c r="NYS1177" s="239" t="e">
        <f>NYS1178</f>
        <v>#REF!</v>
      </c>
      <c r="NYT1177" s="233" t="s">
        <v>237</v>
      </c>
      <c r="NYU1177" s="234" t="s">
        <v>26</v>
      </c>
      <c r="NYV1177" s="235">
        <v>7</v>
      </c>
      <c r="NYW1177" s="235">
        <v>2</v>
      </c>
      <c r="NYX1177" s="236" t="s">
        <v>238</v>
      </c>
      <c r="NYY1177" s="237">
        <v>0</v>
      </c>
      <c r="NYZ1177" s="238"/>
      <c r="NZA1177" s="239" t="e">
        <f>NZA1178</f>
        <v>#REF!</v>
      </c>
      <c r="NZB1177" s="233" t="s">
        <v>237</v>
      </c>
      <c r="NZC1177" s="234" t="s">
        <v>26</v>
      </c>
      <c r="NZD1177" s="235">
        <v>7</v>
      </c>
      <c r="NZE1177" s="235">
        <v>2</v>
      </c>
      <c r="NZF1177" s="236" t="s">
        <v>238</v>
      </c>
      <c r="NZG1177" s="237">
        <v>0</v>
      </c>
      <c r="NZH1177" s="238"/>
      <c r="NZI1177" s="239" t="e">
        <f>NZI1178</f>
        <v>#REF!</v>
      </c>
      <c r="NZJ1177" s="233" t="s">
        <v>237</v>
      </c>
      <c r="NZK1177" s="234" t="s">
        <v>26</v>
      </c>
      <c r="NZL1177" s="235">
        <v>7</v>
      </c>
      <c r="NZM1177" s="235">
        <v>2</v>
      </c>
      <c r="NZN1177" s="236" t="s">
        <v>238</v>
      </c>
      <c r="NZO1177" s="237">
        <v>0</v>
      </c>
      <c r="NZP1177" s="238"/>
      <c r="NZQ1177" s="239" t="e">
        <f>NZQ1178</f>
        <v>#REF!</v>
      </c>
      <c r="NZR1177" s="233" t="s">
        <v>237</v>
      </c>
      <c r="NZS1177" s="234" t="s">
        <v>26</v>
      </c>
      <c r="NZT1177" s="235">
        <v>7</v>
      </c>
      <c r="NZU1177" s="235">
        <v>2</v>
      </c>
      <c r="NZV1177" s="236" t="s">
        <v>238</v>
      </c>
      <c r="NZW1177" s="237">
        <v>0</v>
      </c>
      <c r="NZX1177" s="238"/>
      <c r="NZY1177" s="239" t="e">
        <f>NZY1178</f>
        <v>#REF!</v>
      </c>
      <c r="NZZ1177" s="233" t="s">
        <v>237</v>
      </c>
      <c r="OAA1177" s="234" t="s">
        <v>26</v>
      </c>
      <c r="OAB1177" s="235">
        <v>7</v>
      </c>
      <c r="OAC1177" s="235">
        <v>2</v>
      </c>
      <c r="OAD1177" s="236" t="s">
        <v>238</v>
      </c>
      <c r="OAE1177" s="237">
        <v>0</v>
      </c>
      <c r="OAF1177" s="238"/>
      <c r="OAG1177" s="239" t="e">
        <f>OAG1178</f>
        <v>#REF!</v>
      </c>
      <c r="OAH1177" s="233" t="s">
        <v>237</v>
      </c>
      <c r="OAI1177" s="234" t="s">
        <v>26</v>
      </c>
      <c r="OAJ1177" s="235">
        <v>7</v>
      </c>
      <c r="OAK1177" s="235">
        <v>2</v>
      </c>
      <c r="OAL1177" s="236" t="s">
        <v>238</v>
      </c>
      <c r="OAM1177" s="237">
        <v>0</v>
      </c>
      <c r="OAN1177" s="238"/>
      <c r="OAO1177" s="239" t="e">
        <f>OAO1178</f>
        <v>#REF!</v>
      </c>
      <c r="OAP1177" s="233" t="s">
        <v>237</v>
      </c>
      <c r="OAQ1177" s="234" t="s">
        <v>26</v>
      </c>
      <c r="OAR1177" s="235">
        <v>7</v>
      </c>
      <c r="OAS1177" s="235">
        <v>2</v>
      </c>
      <c r="OAT1177" s="236" t="s">
        <v>238</v>
      </c>
      <c r="OAU1177" s="237">
        <v>0</v>
      </c>
      <c r="OAV1177" s="238"/>
      <c r="OAW1177" s="239" t="e">
        <f>OAW1178</f>
        <v>#REF!</v>
      </c>
      <c r="OAX1177" s="233" t="s">
        <v>237</v>
      </c>
      <c r="OAY1177" s="234" t="s">
        <v>26</v>
      </c>
      <c r="OAZ1177" s="235">
        <v>7</v>
      </c>
      <c r="OBA1177" s="235">
        <v>2</v>
      </c>
      <c r="OBB1177" s="236" t="s">
        <v>238</v>
      </c>
      <c r="OBC1177" s="237">
        <v>0</v>
      </c>
      <c r="OBD1177" s="238"/>
      <c r="OBE1177" s="239" t="e">
        <f>OBE1178</f>
        <v>#REF!</v>
      </c>
      <c r="OBF1177" s="233" t="s">
        <v>237</v>
      </c>
      <c r="OBG1177" s="234" t="s">
        <v>26</v>
      </c>
      <c r="OBH1177" s="235">
        <v>7</v>
      </c>
      <c r="OBI1177" s="235">
        <v>2</v>
      </c>
      <c r="OBJ1177" s="236" t="s">
        <v>238</v>
      </c>
      <c r="OBK1177" s="237">
        <v>0</v>
      </c>
      <c r="OBL1177" s="238"/>
      <c r="OBM1177" s="239" t="e">
        <f>OBM1178</f>
        <v>#REF!</v>
      </c>
      <c r="OBN1177" s="233" t="s">
        <v>237</v>
      </c>
      <c r="OBO1177" s="234" t="s">
        <v>26</v>
      </c>
      <c r="OBP1177" s="235">
        <v>7</v>
      </c>
      <c r="OBQ1177" s="235">
        <v>2</v>
      </c>
      <c r="OBR1177" s="236" t="s">
        <v>238</v>
      </c>
      <c r="OBS1177" s="237">
        <v>0</v>
      </c>
      <c r="OBT1177" s="238"/>
      <c r="OBU1177" s="239" t="e">
        <f>OBU1178</f>
        <v>#REF!</v>
      </c>
      <c r="OBV1177" s="233" t="s">
        <v>237</v>
      </c>
      <c r="OBW1177" s="234" t="s">
        <v>26</v>
      </c>
      <c r="OBX1177" s="235">
        <v>7</v>
      </c>
      <c r="OBY1177" s="235">
        <v>2</v>
      </c>
      <c r="OBZ1177" s="236" t="s">
        <v>238</v>
      </c>
      <c r="OCA1177" s="237">
        <v>0</v>
      </c>
      <c r="OCB1177" s="238"/>
      <c r="OCC1177" s="239" t="e">
        <f>OCC1178</f>
        <v>#REF!</v>
      </c>
      <c r="OCD1177" s="233" t="s">
        <v>237</v>
      </c>
      <c r="OCE1177" s="234" t="s">
        <v>26</v>
      </c>
      <c r="OCF1177" s="235">
        <v>7</v>
      </c>
      <c r="OCG1177" s="235">
        <v>2</v>
      </c>
      <c r="OCH1177" s="236" t="s">
        <v>238</v>
      </c>
      <c r="OCI1177" s="237">
        <v>0</v>
      </c>
      <c r="OCJ1177" s="238"/>
      <c r="OCK1177" s="239" t="e">
        <f>OCK1178</f>
        <v>#REF!</v>
      </c>
      <c r="OCL1177" s="233" t="s">
        <v>237</v>
      </c>
      <c r="OCM1177" s="234" t="s">
        <v>26</v>
      </c>
      <c r="OCN1177" s="235">
        <v>7</v>
      </c>
      <c r="OCO1177" s="235">
        <v>2</v>
      </c>
      <c r="OCP1177" s="236" t="s">
        <v>238</v>
      </c>
      <c r="OCQ1177" s="237">
        <v>0</v>
      </c>
      <c r="OCR1177" s="238"/>
      <c r="OCS1177" s="239" t="e">
        <f>OCS1178</f>
        <v>#REF!</v>
      </c>
      <c r="OCT1177" s="233" t="s">
        <v>237</v>
      </c>
      <c r="OCU1177" s="234" t="s">
        <v>26</v>
      </c>
      <c r="OCV1177" s="235">
        <v>7</v>
      </c>
      <c r="OCW1177" s="235">
        <v>2</v>
      </c>
      <c r="OCX1177" s="236" t="s">
        <v>238</v>
      </c>
      <c r="OCY1177" s="237">
        <v>0</v>
      </c>
      <c r="OCZ1177" s="238"/>
      <c r="ODA1177" s="239" t="e">
        <f>ODA1178</f>
        <v>#REF!</v>
      </c>
      <c r="ODB1177" s="233" t="s">
        <v>237</v>
      </c>
      <c r="ODC1177" s="234" t="s">
        <v>26</v>
      </c>
      <c r="ODD1177" s="235">
        <v>7</v>
      </c>
      <c r="ODE1177" s="235">
        <v>2</v>
      </c>
      <c r="ODF1177" s="236" t="s">
        <v>238</v>
      </c>
      <c r="ODG1177" s="237">
        <v>0</v>
      </c>
      <c r="ODH1177" s="238"/>
      <c r="ODI1177" s="239" t="e">
        <f>ODI1178</f>
        <v>#REF!</v>
      </c>
      <c r="ODJ1177" s="233" t="s">
        <v>237</v>
      </c>
      <c r="ODK1177" s="234" t="s">
        <v>26</v>
      </c>
      <c r="ODL1177" s="235">
        <v>7</v>
      </c>
      <c r="ODM1177" s="235">
        <v>2</v>
      </c>
      <c r="ODN1177" s="236" t="s">
        <v>238</v>
      </c>
      <c r="ODO1177" s="237">
        <v>0</v>
      </c>
      <c r="ODP1177" s="238"/>
      <c r="ODQ1177" s="239" t="e">
        <f>ODQ1178</f>
        <v>#REF!</v>
      </c>
      <c r="ODR1177" s="233" t="s">
        <v>237</v>
      </c>
      <c r="ODS1177" s="234" t="s">
        <v>26</v>
      </c>
      <c r="ODT1177" s="235">
        <v>7</v>
      </c>
      <c r="ODU1177" s="235">
        <v>2</v>
      </c>
      <c r="ODV1177" s="236" t="s">
        <v>238</v>
      </c>
      <c r="ODW1177" s="237">
        <v>0</v>
      </c>
      <c r="ODX1177" s="238"/>
      <c r="ODY1177" s="239" t="e">
        <f>ODY1178</f>
        <v>#REF!</v>
      </c>
      <c r="ODZ1177" s="233" t="s">
        <v>237</v>
      </c>
      <c r="OEA1177" s="234" t="s">
        <v>26</v>
      </c>
      <c r="OEB1177" s="235">
        <v>7</v>
      </c>
      <c r="OEC1177" s="235">
        <v>2</v>
      </c>
      <c r="OED1177" s="236" t="s">
        <v>238</v>
      </c>
      <c r="OEE1177" s="237">
        <v>0</v>
      </c>
      <c r="OEF1177" s="238"/>
      <c r="OEG1177" s="239" t="e">
        <f>OEG1178</f>
        <v>#REF!</v>
      </c>
      <c r="OEH1177" s="233" t="s">
        <v>237</v>
      </c>
      <c r="OEI1177" s="234" t="s">
        <v>26</v>
      </c>
      <c r="OEJ1177" s="235">
        <v>7</v>
      </c>
      <c r="OEK1177" s="235">
        <v>2</v>
      </c>
      <c r="OEL1177" s="236" t="s">
        <v>238</v>
      </c>
      <c r="OEM1177" s="237">
        <v>0</v>
      </c>
      <c r="OEN1177" s="238"/>
      <c r="OEO1177" s="239" t="e">
        <f>OEO1178</f>
        <v>#REF!</v>
      </c>
      <c r="OEP1177" s="233" t="s">
        <v>237</v>
      </c>
      <c r="OEQ1177" s="234" t="s">
        <v>26</v>
      </c>
      <c r="OER1177" s="235">
        <v>7</v>
      </c>
      <c r="OES1177" s="235">
        <v>2</v>
      </c>
      <c r="OET1177" s="236" t="s">
        <v>238</v>
      </c>
      <c r="OEU1177" s="237">
        <v>0</v>
      </c>
      <c r="OEV1177" s="238"/>
      <c r="OEW1177" s="239" t="e">
        <f>OEW1178</f>
        <v>#REF!</v>
      </c>
      <c r="OEX1177" s="233" t="s">
        <v>237</v>
      </c>
      <c r="OEY1177" s="234" t="s">
        <v>26</v>
      </c>
      <c r="OEZ1177" s="235">
        <v>7</v>
      </c>
      <c r="OFA1177" s="235">
        <v>2</v>
      </c>
      <c r="OFB1177" s="236" t="s">
        <v>238</v>
      </c>
      <c r="OFC1177" s="237">
        <v>0</v>
      </c>
      <c r="OFD1177" s="238"/>
      <c r="OFE1177" s="239" t="e">
        <f>OFE1178</f>
        <v>#REF!</v>
      </c>
      <c r="OFF1177" s="233" t="s">
        <v>237</v>
      </c>
      <c r="OFG1177" s="234" t="s">
        <v>26</v>
      </c>
      <c r="OFH1177" s="235">
        <v>7</v>
      </c>
      <c r="OFI1177" s="235">
        <v>2</v>
      </c>
      <c r="OFJ1177" s="236" t="s">
        <v>238</v>
      </c>
      <c r="OFK1177" s="237">
        <v>0</v>
      </c>
      <c r="OFL1177" s="238"/>
      <c r="OFM1177" s="239" t="e">
        <f>OFM1178</f>
        <v>#REF!</v>
      </c>
      <c r="OFN1177" s="233" t="s">
        <v>237</v>
      </c>
      <c r="OFO1177" s="234" t="s">
        <v>26</v>
      </c>
      <c r="OFP1177" s="235">
        <v>7</v>
      </c>
      <c r="OFQ1177" s="235">
        <v>2</v>
      </c>
      <c r="OFR1177" s="236" t="s">
        <v>238</v>
      </c>
      <c r="OFS1177" s="237">
        <v>0</v>
      </c>
      <c r="OFT1177" s="238"/>
      <c r="OFU1177" s="239" t="e">
        <f>OFU1178</f>
        <v>#REF!</v>
      </c>
      <c r="OFV1177" s="233" t="s">
        <v>237</v>
      </c>
      <c r="OFW1177" s="234" t="s">
        <v>26</v>
      </c>
      <c r="OFX1177" s="235">
        <v>7</v>
      </c>
      <c r="OFY1177" s="235">
        <v>2</v>
      </c>
      <c r="OFZ1177" s="236" t="s">
        <v>238</v>
      </c>
      <c r="OGA1177" s="237">
        <v>0</v>
      </c>
      <c r="OGB1177" s="238"/>
      <c r="OGC1177" s="239" t="e">
        <f>OGC1178</f>
        <v>#REF!</v>
      </c>
      <c r="OGD1177" s="233" t="s">
        <v>237</v>
      </c>
      <c r="OGE1177" s="234" t="s">
        <v>26</v>
      </c>
      <c r="OGF1177" s="235">
        <v>7</v>
      </c>
      <c r="OGG1177" s="235">
        <v>2</v>
      </c>
      <c r="OGH1177" s="236" t="s">
        <v>238</v>
      </c>
      <c r="OGI1177" s="237">
        <v>0</v>
      </c>
      <c r="OGJ1177" s="238"/>
      <c r="OGK1177" s="239" t="e">
        <f>OGK1178</f>
        <v>#REF!</v>
      </c>
      <c r="OGL1177" s="233" t="s">
        <v>237</v>
      </c>
      <c r="OGM1177" s="234" t="s">
        <v>26</v>
      </c>
      <c r="OGN1177" s="235">
        <v>7</v>
      </c>
      <c r="OGO1177" s="235">
        <v>2</v>
      </c>
      <c r="OGP1177" s="236" t="s">
        <v>238</v>
      </c>
      <c r="OGQ1177" s="237">
        <v>0</v>
      </c>
      <c r="OGR1177" s="238"/>
      <c r="OGS1177" s="239" t="e">
        <f>OGS1178</f>
        <v>#REF!</v>
      </c>
      <c r="OGT1177" s="233" t="s">
        <v>237</v>
      </c>
      <c r="OGU1177" s="234" t="s">
        <v>26</v>
      </c>
      <c r="OGV1177" s="235">
        <v>7</v>
      </c>
      <c r="OGW1177" s="235">
        <v>2</v>
      </c>
      <c r="OGX1177" s="236" t="s">
        <v>238</v>
      </c>
      <c r="OGY1177" s="237">
        <v>0</v>
      </c>
      <c r="OGZ1177" s="238"/>
      <c r="OHA1177" s="239" t="e">
        <f>OHA1178</f>
        <v>#REF!</v>
      </c>
      <c r="OHB1177" s="233" t="s">
        <v>237</v>
      </c>
      <c r="OHC1177" s="234" t="s">
        <v>26</v>
      </c>
      <c r="OHD1177" s="235">
        <v>7</v>
      </c>
      <c r="OHE1177" s="235">
        <v>2</v>
      </c>
      <c r="OHF1177" s="236" t="s">
        <v>238</v>
      </c>
      <c r="OHG1177" s="237">
        <v>0</v>
      </c>
      <c r="OHH1177" s="238"/>
      <c r="OHI1177" s="239" t="e">
        <f>OHI1178</f>
        <v>#REF!</v>
      </c>
      <c r="OHJ1177" s="233" t="s">
        <v>237</v>
      </c>
      <c r="OHK1177" s="234" t="s">
        <v>26</v>
      </c>
      <c r="OHL1177" s="235">
        <v>7</v>
      </c>
      <c r="OHM1177" s="235">
        <v>2</v>
      </c>
      <c r="OHN1177" s="236" t="s">
        <v>238</v>
      </c>
      <c r="OHO1177" s="237">
        <v>0</v>
      </c>
      <c r="OHP1177" s="238"/>
      <c r="OHQ1177" s="239" t="e">
        <f>OHQ1178</f>
        <v>#REF!</v>
      </c>
      <c r="OHR1177" s="233" t="s">
        <v>237</v>
      </c>
      <c r="OHS1177" s="234" t="s">
        <v>26</v>
      </c>
      <c r="OHT1177" s="235">
        <v>7</v>
      </c>
      <c r="OHU1177" s="235">
        <v>2</v>
      </c>
      <c r="OHV1177" s="236" t="s">
        <v>238</v>
      </c>
      <c r="OHW1177" s="237">
        <v>0</v>
      </c>
      <c r="OHX1177" s="238"/>
      <c r="OHY1177" s="239" t="e">
        <f>OHY1178</f>
        <v>#REF!</v>
      </c>
      <c r="OHZ1177" s="233" t="s">
        <v>237</v>
      </c>
      <c r="OIA1177" s="234" t="s">
        <v>26</v>
      </c>
      <c r="OIB1177" s="235">
        <v>7</v>
      </c>
      <c r="OIC1177" s="235">
        <v>2</v>
      </c>
      <c r="OID1177" s="236" t="s">
        <v>238</v>
      </c>
      <c r="OIE1177" s="237">
        <v>0</v>
      </c>
      <c r="OIF1177" s="238"/>
      <c r="OIG1177" s="239" t="e">
        <f>OIG1178</f>
        <v>#REF!</v>
      </c>
      <c r="OIH1177" s="233" t="s">
        <v>237</v>
      </c>
      <c r="OII1177" s="234" t="s">
        <v>26</v>
      </c>
      <c r="OIJ1177" s="235">
        <v>7</v>
      </c>
      <c r="OIK1177" s="235">
        <v>2</v>
      </c>
      <c r="OIL1177" s="236" t="s">
        <v>238</v>
      </c>
      <c r="OIM1177" s="237">
        <v>0</v>
      </c>
      <c r="OIN1177" s="238"/>
      <c r="OIO1177" s="239" t="e">
        <f>OIO1178</f>
        <v>#REF!</v>
      </c>
      <c r="OIP1177" s="233" t="s">
        <v>237</v>
      </c>
      <c r="OIQ1177" s="234" t="s">
        <v>26</v>
      </c>
      <c r="OIR1177" s="235">
        <v>7</v>
      </c>
      <c r="OIS1177" s="235">
        <v>2</v>
      </c>
      <c r="OIT1177" s="236" t="s">
        <v>238</v>
      </c>
      <c r="OIU1177" s="237">
        <v>0</v>
      </c>
      <c r="OIV1177" s="238"/>
      <c r="OIW1177" s="239" t="e">
        <f>OIW1178</f>
        <v>#REF!</v>
      </c>
      <c r="OIX1177" s="233" t="s">
        <v>237</v>
      </c>
      <c r="OIY1177" s="234" t="s">
        <v>26</v>
      </c>
      <c r="OIZ1177" s="235">
        <v>7</v>
      </c>
      <c r="OJA1177" s="235">
        <v>2</v>
      </c>
      <c r="OJB1177" s="236" t="s">
        <v>238</v>
      </c>
      <c r="OJC1177" s="237">
        <v>0</v>
      </c>
      <c r="OJD1177" s="238"/>
      <c r="OJE1177" s="239" t="e">
        <f>OJE1178</f>
        <v>#REF!</v>
      </c>
      <c r="OJF1177" s="233" t="s">
        <v>237</v>
      </c>
      <c r="OJG1177" s="234" t="s">
        <v>26</v>
      </c>
      <c r="OJH1177" s="235">
        <v>7</v>
      </c>
      <c r="OJI1177" s="235">
        <v>2</v>
      </c>
      <c r="OJJ1177" s="236" t="s">
        <v>238</v>
      </c>
      <c r="OJK1177" s="237">
        <v>0</v>
      </c>
      <c r="OJL1177" s="238"/>
      <c r="OJM1177" s="239" t="e">
        <f>OJM1178</f>
        <v>#REF!</v>
      </c>
      <c r="OJN1177" s="233" t="s">
        <v>237</v>
      </c>
      <c r="OJO1177" s="234" t="s">
        <v>26</v>
      </c>
      <c r="OJP1177" s="235">
        <v>7</v>
      </c>
      <c r="OJQ1177" s="235">
        <v>2</v>
      </c>
      <c r="OJR1177" s="236" t="s">
        <v>238</v>
      </c>
      <c r="OJS1177" s="237">
        <v>0</v>
      </c>
      <c r="OJT1177" s="238"/>
      <c r="OJU1177" s="239" t="e">
        <f>OJU1178</f>
        <v>#REF!</v>
      </c>
      <c r="OJV1177" s="233" t="s">
        <v>237</v>
      </c>
      <c r="OJW1177" s="234" t="s">
        <v>26</v>
      </c>
      <c r="OJX1177" s="235">
        <v>7</v>
      </c>
      <c r="OJY1177" s="235">
        <v>2</v>
      </c>
      <c r="OJZ1177" s="236" t="s">
        <v>238</v>
      </c>
      <c r="OKA1177" s="237">
        <v>0</v>
      </c>
      <c r="OKB1177" s="238"/>
      <c r="OKC1177" s="239" t="e">
        <f>OKC1178</f>
        <v>#REF!</v>
      </c>
      <c r="OKD1177" s="233" t="s">
        <v>237</v>
      </c>
      <c r="OKE1177" s="234" t="s">
        <v>26</v>
      </c>
      <c r="OKF1177" s="235">
        <v>7</v>
      </c>
      <c r="OKG1177" s="235">
        <v>2</v>
      </c>
      <c r="OKH1177" s="236" t="s">
        <v>238</v>
      </c>
      <c r="OKI1177" s="237">
        <v>0</v>
      </c>
      <c r="OKJ1177" s="238"/>
      <c r="OKK1177" s="239" t="e">
        <f>OKK1178</f>
        <v>#REF!</v>
      </c>
      <c r="OKL1177" s="233" t="s">
        <v>237</v>
      </c>
      <c r="OKM1177" s="234" t="s">
        <v>26</v>
      </c>
      <c r="OKN1177" s="235">
        <v>7</v>
      </c>
      <c r="OKO1177" s="235">
        <v>2</v>
      </c>
      <c r="OKP1177" s="236" t="s">
        <v>238</v>
      </c>
      <c r="OKQ1177" s="237">
        <v>0</v>
      </c>
      <c r="OKR1177" s="238"/>
      <c r="OKS1177" s="239" t="e">
        <f>OKS1178</f>
        <v>#REF!</v>
      </c>
      <c r="OKT1177" s="233" t="s">
        <v>237</v>
      </c>
      <c r="OKU1177" s="234" t="s">
        <v>26</v>
      </c>
      <c r="OKV1177" s="235">
        <v>7</v>
      </c>
      <c r="OKW1177" s="235">
        <v>2</v>
      </c>
      <c r="OKX1177" s="236" t="s">
        <v>238</v>
      </c>
      <c r="OKY1177" s="237">
        <v>0</v>
      </c>
      <c r="OKZ1177" s="238"/>
      <c r="OLA1177" s="239" t="e">
        <f>OLA1178</f>
        <v>#REF!</v>
      </c>
      <c r="OLB1177" s="233" t="s">
        <v>237</v>
      </c>
      <c r="OLC1177" s="234" t="s">
        <v>26</v>
      </c>
      <c r="OLD1177" s="235">
        <v>7</v>
      </c>
      <c r="OLE1177" s="235">
        <v>2</v>
      </c>
      <c r="OLF1177" s="236" t="s">
        <v>238</v>
      </c>
      <c r="OLG1177" s="237">
        <v>0</v>
      </c>
      <c r="OLH1177" s="238"/>
      <c r="OLI1177" s="239" t="e">
        <f>OLI1178</f>
        <v>#REF!</v>
      </c>
      <c r="OLJ1177" s="233" t="s">
        <v>237</v>
      </c>
      <c r="OLK1177" s="234" t="s">
        <v>26</v>
      </c>
      <c r="OLL1177" s="235">
        <v>7</v>
      </c>
      <c r="OLM1177" s="235">
        <v>2</v>
      </c>
      <c r="OLN1177" s="236" t="s">
        <v>238</v>
      </c>
      <c r="OLO1177" s="237">
        <v>0</v>
      </c>
      <c r="OLP1177" s="238"/>
      <c r="OLQ1177" s="239" t="e">
        <f>OLQ1178</f>
        <v>#REF!</v>
      </c>
      <c r="OLR1177" s="233" t="s">
        <v>237</v>
      </c>
      <c r="OLS1177" s="234" t="s">
        <v>26</v>
      </c>
      <c r="OLT1177" s="235">
        <v>7</v>
      </c>
      <c r="OLU1177" s="235">
        <v>2</v>
      </c>
      <c r="OLV1177" s="236" t="s">
        <v>238</v>
      </c>
      <c r="OLW1177" s="237">
        <v>0</v>
      </c>
      <c r="OLX1177" s="238"/>
      <c r="OLY1177" s="239" t="e">
        <f>OLY1178</f>
        <v>#REF!</v>
      </c>
      <c r="OLZ1177" s="233" t="s">
        <v>237</v>
      </c>
      <c r="OMA1177" s="234" t="s">
        <v>26</v>
      </c>
      <c r="OMB1177" s="235">
        <v>7</v>
      </c>
      <c r="OMC1177" s="235">
        <v>2</v>
      </c>
      <c r="OMD1177" s="236" t="s">
        <v>238</v>
      </c>
      <c r="OME1177" s="237">
        <v>0</v>
      </c>
      <c r="OMF1177" s="238"/>
      <c r="OMG1177" s="239" t="e">
        <f>OMG1178</f>
        <v>#REF!</v>
      </c>
      <c r="OMH1177" s="233" t="s">
        <v>237</v>
      </c>
      <c r="OMI1177" s="234" t="s">
        <v>26</v>
      </c>
      <c r="OMJ1177" s="235">
        <v>7</v>
      </c>
      <c r="OMK1177" s="235">
        <v>2</v>
      </c>
      <c r="OML1177" s="236" t="s">
        <v>238</v>
      </c>
      <c r="OMM1177" s="237">
        <v>0</v>
      </c>
      <c r="OMN1177" s="238"/>
      <c r="OMO1177" s="239" t="e">
        <f>OMO1178</f>
        <v>#REF!</v>
      </c>
      <c r="OMP1177" s="233" t="s">
        <v>237</v>
      </c>
      <c r="OMQ1177" s="234" t="s">
        <v>26</v>
      </c>
      <c r="OMR1177" s="235">
        <v>7</v>
      </c>
      <c r="OMS1177" s="235">
        <v>2</v>
      </c>
      <c r="OMT1177" s="236" t="s">
        <v>238</v>
      </c>
      <c r="OMU1177" s="237">
        <v>0</v>
      </c>
      <c r="OMV1177" s="238"/>
      <c r="OMW1177" s="239" t="e">
        <f>OMW1178</f>
        <v>#REF!</v>
      </c>
      <c r="OMX1177" s="233" t="s">
        <v>237</v>
      </c>
      <c r="OMY1177" s="234" t="s">
        <v>26</v>
      </c>
      <c r="OMZ1177" s="235">
        <v>7</v>
      </c>
      <c r="ONA1177" s="235">
        <v>2</v>
      </c>
      <c r="ONB1177" s="236" t="s">
        <v>238</v>
      </c>
      <c r="ONC1177" s="237">
        <v>0</v>
      </c>
      <c r="OND1177" s="238"/>
      <c r="ONE1177" s="239" t="e">
        <f>ONE1178</f>
        <v>#REF!</v>
      </c>
      <c r="ONF1177" s="233" t="s">
        <v>237</v>
      </c>
      <c r="ONG1177" s="234" t="s">
        <v>26</v>
      </c>
      <c r="ONH1177" s="235">
        <v>7</v>
      </c>
      <c r="ONI1177" s="235">
        <v>2</v>
      </c>
      <c r="ONJ1177" s="236" t="s">
        <v>238</v>
      </c>
      <c r="ONK1177" s="237">
        <v>0</v>
      </c>
      <c r="ONL1177" s="238"/>
      <c r="ONM1177" s="239" t="e">
        <f>ONM1178</f>
        <v>#REF!</v>
      </c>
      <c r="ONN1177" s="233" t="s">
        <v>237</v>
      </c>
      <c r="ONO1177" s="234" t="s">
        <v>26</v>
      </c>
      <c r="ONP1177" s="235">
        <v>7</v>
      </c>
      <c r="ONQ1177" s="235">
        <v>2</v>
      </c>
      <c r="ONR1177" s="236" t="s">
        <v>238</v>
      </c>
      <c r="ONS1177" s="237">
        <v>0</v>
      </c>
      <c r="ONT1177" s="238"/>
      <c r="ONU1177" s="239" t="e">
        <f>ONU1178</f>
        <v>#REF!</v>
      </c>
      <c r="ONV1177" s="233" t="s">
        <v>237</v>
      </c>
      <c r="ONW1177" s="234" t="s">
        <v>26</v>
      </c>
      <c r="ONX1177" s="235">
        <v>7</v>
      </c>
      <c r="ONY1177" s="235">
        <v>2</v>
      </c>
      <c r="ONZ1177" s="236" t="s">
        <v>238</v>
      </c>
      <c r="OOA1177" s="237">
        <v>0</v>
      </c>
      <c r="OOB1177" s="238"/>
      <c r="OOC1177" s="239" t="e">
        <f>OOC1178</f>
        <v>#REF!</v>
      </c>
      <c r="OOD1177" s="233" t="s">
        <v>237</v>
      </c>
      <c r="OOE1177" s="234" t="s">
        <v>26</v>
      </c>
      <c r="OOF1177" s="235">
        <v>7</v>
      </c>
      <c r="OOG1177" s="235">
        <v>2</v>
      </c>
      <c r="OOH1177" s="236" t="s">
        <v>238</v>
      </c>
      <c r="OOI1177" s="237">
        <v>0</v>
      </c>
      <c r="OOJ1177" s="238"/>
      <c r="OOK1177" s="239" t="e">
        <f>OOK1178</f>
        <v>#REF!</v>
      </c>
      <c r="OOL1177" s="233" t="s">
        <v>237</v>
      </c>
      <c r="OOM1177" s="234" t="s">
        <v>26</v>
      </c>
      <c r="OON1177" s="235">
        <v>7</v>
      </c>
      <c r="OOO1177" s="235">
        <v>2</v>
      </c>
      <c r="OOP1177" s="236" t="s">
        <v>238</v>
      </c>
      <c r="OOQ1177" s="237">
        <v>0</v>
      </c>
      <c r="OOR1177" s="238"/>
      <c r="OOS1177" s="239" t="e">
        <f>OOS1178</f>
        <v>#REF!</v>
      </c>
      <c r="OOT1177" s="233" t="s">
        <v>237</v>
      </c>
      <c r="OOU1177" s="234" t="s">
        <v>26</v>
      </c>
      <c r="OOV1177" s="235">
        <v>7</v>
      </c>
      <c r="OOW1177" s="235">
        <v>2</v>
      </c>
      <c r="OOX1177" s="236" t="s">
        <v>238</v>
      </c>
      <c r="OOY1177" s="237">
        <v>0</v>
      </c>
      <c r="OOZ1177" s="238"/>
      <c r="OPA1177" s="239" t="e">
        <f>OPA1178</f>
        <v>#REF!</v>
      </c>
      <c r="OPB1177" s="233" t="s">
        <v>237</v>
      </c>
      <c r="OPC1177" s="234" t="s">
        <v>26</v>
      </c>
      <c r="OPD1177" s="235">
        <v>7</v>
      </c>
      <c r="OPE1177" s="235">
        <v>2</v>
      </c>
      <c r="OPF1177" s="236" t="s">
        <v>238</v>
      </c>
      <c r="OPG1177" s="237">
        <v>0</v>
      </c>
      <c r="OPH1177" s="238"/>
      <c r="OPI1177" s="239" t="e">
        <f>OPI1178</f>
        <v>#REF!</v>
      </c>
      <c r="OPJ1177" s="233" t="s">
        <v>237</v>
      </c>
      <c r="OPK1177" s="234" t="s">
        <v>26</v>
      </c>
      <c r="OPL1177" s="235">
        <v>7</v>
      </c>
      <c r="OPM1177" s="235">
        <v>2</v>
      </c>
      <c r="OPN1177" s="236" t="s">
        <v>238</v>
      </c>
      <c r="OPO1177" s="237">
        <v>0</v>
      </c>
      <c r="OPP1177" s="238"/>
      <c r="OPQ1177" s="239" t="e">
        <f>OPQ1178</f>
        <v>#REF!</v>
      </c>
      <c r="OPR1177" s="233" t="s">
        <v>237</v>
      </c>
      <c r="OPS1177" s="234" t="s">
        <v>26</v>
      </c>
      <c r="OPT1177" s="235">
        <v>7</v>
      </c>
      <c r="OPU1177" s="235">
        <v>2</v>
      </c>
      <c r="OPV1177" s="236" t="s">
        <v>238</v>
      </c>
      <c r="OPW1177" s="237">
        <v>0</v>
      </c>
      <c r="OPX1177" s="238"/>
      <c r="OPY1177" s="239" t="e">
        <f>OPY1178</f>
        <v>#REF!</v>
      </c>
      <c r="OPZ1177" s="233" t="s">
        <v>237</v>
      </c>
      <c r="OQA1177" s="234" t="s">
        <v>26</v>
      </c>
      <c r="OQB1177" s="235">
        <v>7</v>
      </c>
      <c r="OQC1177" s="235">
        <v>2</v>
      </c>
      <c r="OQD1177" s="236" t="s">
        <v>238</v>
      </c>
      <c r="OQE1177" s="237">
        <v>0</v>
      </c>
      <c r="OQF1177" s="238"/>
      <c r="OQG1177" s="239" t="e">
        <f>OQG1178</f>
        <v>#REF!</v>
      </c>
      <c r="OQH1177" s="233" t="s">
        <v>237</v>
      </c>
      <c r="OQI1177" s="234" t="s">
        <v>26</v>
      </c>
      <c r="OQJ1177" s="235">
        <v>7</v>
      </c>
      <c r="OQK1177" s="235">
        <v>2</v>
      </c>
      <c r="OQL1177" s="236" t="s">
        <v>238</v>
      </c>
      <c r="OQM1177" s="237">
        <v>0</v>
      </c>
      <c r="OQN1177" s="238"/>
      <c r="OQO1177" s="239" t="e">
        <f>OQO1178</f>
        <v>#REF!</v>
      </c>
      <c r="OQP1177" s="233" t="s">
        <v>237</v>
      </c>
      <c r="OQQ1177" s="234" t="s">
        <v>26</v>
      </c>
      <c r="OQR1177" s="235">
        <v>7</v>
      </c>
      <c r="OQS1177" s="235">
        <v>2</v>
      </c>
      <c r="OQT1177" s="236" t="s">
        <v>238</v>
      </c>
      <c r="OQU1177" s="237">
        <v>0</v>
      </c>
      <c r="OQV1177" s="238"/>
      <c r="OQW1177" s="239" t="e">
        <f>OQW1178</f>
        <v>#REF!</v>
      </c>
      <c r="OQX1177" s="233" t="s">
        <v>237</v>
      </c>
      <c r="OQY1177" s="234" t="s">
        <v>26</v>
      </c>
      <c r="OQZ1177" s="235">
        <v>7</v>
      </c>
      <c r="ORA1177" s="235">
        <v>2</v>
      </c>
      <c r="ORB1177" s="236" t="s">
        <v>238</v>
      </c>
      <c r="ORC1177" s="237">
        <v>0</v>
      </c>
      <c r="ORD1177" s="238"/>
      <c r="ORE1177" s="239" t="e">
        <f>ORE1178</f>
        <v>#REF!</v>
      </c>
      <c r="ORF1177" s="233" t="s">
        <v>237</v>
      </c>
      <c r="ORG1177" s="234" t="s">
        <v>26</v>
      </c>
      <c r="ORH1177" s="235">
        <v>7</v>
      </c>
      <c r="ORI1177" s="235">
        <v>2</v>
      </c>
      <c r="ORJ1177" s="236" t="s">
        <v>238</v>
      </c>
      <c r="ORK1177" s="237">
        <v>0</v>
      </c>
      <c r="ORL1177" s="238"/>
      <c r="ORM1177" s="239" t="e">
        <f>ORM1178</f>
        <v>#REF!</v>
      </c>
      <c r="ORN1177" s="233" t="s">
        <v>237</v>
      </c>
      <c r="ORO1177" s="234" t="s">
        <v>26</v>
      </c>
      <c r="ORP1177" s="235">
        <v>7</v>
      </c>
      <c r="ORQ1177" s="235">
        <v>2</v>
      </c>
      <c r="ORR1177" s="236" t="s">
        <v>238</v>
      </c>
      <c r="ORS1177" s="237">
        <v>0</v>
      </c>
      <c r="ORT1177" s="238"/>
      <c r="ORU1177" s="239" t="e">
        <f>ORU1178</f>
        <v>#REF!</v>
      </c>
      <c r="ORV1177" s="233" t="s">
        <v>237</v>
      </c>
      <c r="ORW1177" s="234" t="s">
        <v>26</v>
      </c>
      <c r="ORX1177" s="235">
        <v>7</v>
      </c>
      <c r="ORY1177" s="235">
        <v>2</v>
      </c>
      <c r="ORZ1177" s="236" t="s">
        <v>238</v>
      </c>
      <c r="OSA1177" s="237">
        <v>0</v>
      </c>
      <c r="OSB1177" s="238"/>
      <c r="OSC1177" s="239" t="e">
        <f>OSC1178</f>
        <v>#REF!</v>
      </c>
      <c r="OSD1177" s="233" t="s">
        <v>237</v>
      </c>
      <c r="OSE1177" s="234" t="s">
        <v>26</v>
      </c>
      <c r="OSF1177" s="235">
        <v>7</v>
      </c>
      <c r="OSG1177" s="235">
        <v>2</v>
      </c>
      <c r="OSH1177" s="236" t="s">
        <v>238</v>
      </c>
      <c r="OSI1177" s="237">
        <v>0</v>
      </c>
      <c r="OSJ1177" s="238"/>
      <c r="OSK1177" s="239" t="e">
        <f>OSK1178</f>
        <v>#REF!</v>
      </c>
      <c r="OSL1177" s="233" t="s">
        <v>237</v>
      </c>
      <c r="OSM1177" s="234" t="s">
        <v>26</v>
      </c>
      <c r="OSN1177" s="235">
        <v>7</v>
      </c>
      <c r="OSO1177" s="235">
        <v>2</v>
      </c>
      <c r="OSP1177" s="236" t="s">
        <v>238</v>
      </c>
      <c r="OSQ1177" s="237">
        <v>0</v>
      </c>
      <c r="OSR1177" s="238"/>
      <c r="OSS1177" s="239" t="e">
        <f>OSS1178</f>
        <v>#REF!</v>
      </c>
      <c r="OST1177" s="233" t="s">
        <v>237</v>
      </c>
      <c r="OSU1177" s="234" t="s">
        <v>26</v>
      </c>
      <c r="OSV1177" s="235">
        <v>7</v>
      </c>
      <c r="OSW1177" s="235">
        <v>2</v>
      </c>
      <c r="OSX1177" s="236" t="s">
        <v>238</v>
      </c>
      <c r="OSY1177" s="237">
        <v>0</v>
      </c>
      <c r="OSZ1177" s="238"/>
      <c r="OTA1177" s="239" t="e">
        <f>OTA1178</f>
        <v>#REF!</v>
      </c>
      <c r="OTB1177" s="233" t="s">
        <v>237</v>
      </c>
      <c r="OTC1177" s="234" t="s">
        <v>26</v>
      </c>
      <c r="OTD1177" s="235">
        <v>7</v>
      </c>
      <c r="OTE1177" s="235">
        <v>2</v>
      </c>
      <c r="OTF1177" s="236" t="s">
        <v>238</v>
      </c>
      <c r="OTG1177" s="237">
        <v>0</v>
      </c>
      <c r="OTH1177" s="238"/>
      <c r="OTI1177" s="239" t="e">
        <f>OTI1178</f>
        <v>#REF!</v>
      </c>
      <c r="OTJ1177" s="233" t="s">
        <v>237</v>
      </c>
      <c r="OTK1177" s="234" t="s">
        <v>26</v>
      </c>
      <c r="OTL1177" s="235">
        <v>7</v>
      </c>
      <c r="OTM1177" s="235">
        <v>2</v>
      </c>
      <c r="OTN1177" s="236" t="s">
        <v>238</v>
      </c>
      <c r="OTO1177" s="237">
        <v>0</v>
      </c>
      <c r="OTP1177" s="238"/>
      <c r="OTQ1177" s="239" t="e">
        <f>OTQ1178</f>
        <v>#REF!</v>
      </c>
      <c r="OTR1177" s="233" t="s">
        <v>237</v>
      </c>
      <c r="OTS1177" s="234" t="s">
        <v>26</v>
      </c>
      <c r="OTT1177" s="235">
        <v>7</v>
      </c>
      <c r="OTU1177" s="235">
        <v>2</v>
      </c>
      <c r="OTV1177" s="236" t="s">
        <v>238</v>
      </c>
      <c r="OTW1177" s="237">
        <v>0</v>
      </c>
      <c r="OTX1177" s="238"/>
      <c r="OTY1177" s="239" t="e">
        <f>OTY1178</f>
        <v>#REF!</v>
      </c>
      <c r="OTZ1177" s="233" t="s">
        <v>237</v>
      </c>
      <c r="OUA1177" s="234" t="s">
        <v>26</v>
      </c>
      <c r="OUB1177" s="235">
        <v>7</v>
      </c>
      <c r="OUC1177" s="235">
        <v>2</v>
      </c>
      <c r="OUD1177" s="236" t="s">
        <v>238</v>
      </c>
      <c r="OUE1177" s="237">
        <v>0</v>
      </c>
      <c r="OUF1177" s="238"/>
      <c r="OUG1177" s="239" t="e">
        <f>OUG1178</f>
        <v>#REF!</v>
      </c>
      <c r="OUH1177" s="233" t="s">
        <v>237</v>
      </c>
      <c r="OUI1177" s="234" t="s">
        <v>26</v>
      </c>
      <c r="OUJ1177" s="235">
        <v>7</v>
      </c>
      <c r="OUK1177" s="235">
        <v>2</v>
      </c>
      <c r="OUL1177" s="236" t="s">
        <v>238</v>
      </c>
      <c r="OUM1177" s="237">
        <v>0</v>
      </c>
      <c r="OUN1177" s="238"/>
      <c r="OUO1177" s="239" t="e">
        <f>OUO1178</f>
        <v>#REF!</v>
      </c>
      <c r="OUP1177" s="233" t="s">
        <v>237</v>
      </c>
      <c r="OUQ1177" s="234" t="s">
        <v>26</v>
      </c>
      <c r="OUR1177" s="235">
        <v>7</v>
      </c>
      <c r="OUS1177" s="235">
        <v>2</v>
      </c>
      <c r="OUT1177" s="236" t="s">
        <v>238</v>
      </c>
      <c r="OUU1177" s="237">
        <v>0</v>
      </c>
      <c r="OUV1177" s="238"/>
      <c r="OUW1177" s="239" t="e">
        <f>OUW1178</f>
        <v>#REF!</v>
      </c>
      <c r="OUX1177" s="233" t="s">
        <v>237</v>
      </c>
      <c r="OUY1177" s="234" t="s">
        <v>26</v>
      </c>
      <c r="OUZ1177" s="235">
        <v>7</v>
      </c>
      <c r="OVA1177" s="235">
        <v>2</v>
      </c>
      <c r="OVB1177" s="236" t="s">
        <v>238</v>
      </c>
      <c r="OVC1177" s="237">
        <v>0</v>
      </c>
      <c r="OVD1177" s="238"/>
      <c r="OVE1177" s="239" t="e">
        <f>OVE1178</f>
        <v>#REF!</v>
      </c>
      <c r="OVF1177" s="233" t="s">
        <v>237</v>
      </c>
      <c r="OVG1177" s="234" t="s">
        <v>26</v>
      </c>
      <c r="OVH1177" s="235">
        <v>7</v>
      </c>
      <c r="OVI1177" s="235">
        <v>2</v>
      </c>
      <c r="OVJ1177" s="236" t="s">
        <v>238</v>
      </c>
      <c r="OVK1177" s="237">
        <v>0</v>
      </c>
      <c r="OVL1177" s="238"/>
      <c r="OVM1177" s="239" t="e">
        <f>OVM1178</f>
        <v>#REF!</v>
      </c>
      <c r="OVN1177" s="233" t="s">
        <v>237</v>
      </c>
      <c r="OVO1177" s="234" t="s">
        <v>26</v>
      </c>
      <c r="OVP1177" s="235">
        <v>7</v>
      </c>
      <c r="OVQ1177" s="235">
        <v>2</v>
      </c>
      <c r="OVR1177" s="236" t="s">
        <v>238</v>
      </c>
      <c r="OVS1177" s="237">
        <v>0</v>
      </c>
      <c r="OVT1177" s="238"/>
      <c r="OVU1177" s="239" t="e">
        <f>OVU1178</f>
        <v>#REF!</v>
      </c>
      <c r="OVV1177" s="233" t="s">
        <v>237</v>
      </c>
      <c r="OVW1177" s="234" t="s">
        <v>26</v>
      </c>
      <c r="OVX1177" s="235">
        <v>7</v>
      </c>
      <c r="OVY1177" s="235">
        <v>2</v>
      </c>
      <c r="OVZ1177" s="236" t="s">
        <v>238</v>
      </c>
      <c r="OWA1177" s="237">
        <v>0</v>
      </c>
      <c r="OWB1177" s="238"/>
      <c r="OWC1177" s="239" t="e">
        <f>OWC1178</f>
        <v>#REF!</v>
      </c>
      <c r="OWD1177" s="233" t="s">
        <v>237</v>
      </c>
      <c r="OWE1177" s="234" t="s">
        <v>26</v>
      </c>
      <c r="OWF1177" s="235">
        <v>7</v>
      </c>
      <c r="OWG1177" s="235">
        <v>2</v>
      </c>
      <c r="OWH1177" s="236" t="s">
        <v>238</v>
      </c>
      <c r="OWI1177" s="237">
        <v>0</v>
      </c>
      <c r="OWJ1177" s="238"/>
      <c r="OWK1177" s="239" t="e">
        <f>OWK1178</f>
        <v>#REF!</v>
      </c>
      <c r="OWL1177" s="233" t="s">
        <v>237</v>
      </c>
      <c r="OWM1177" s="234" t="s">
        <v>26</v>
      </c>
      <c r="OWN1177" s="235">
        <v>7</v>
      </c>
      <c r="OWO1177" s="235">
        <v>2</v>
      </c>
      <c r="OWP1177" s="236" t="s">
        <v>238</v>
      </c>
      <c r="OWQ1177" s="237">
        <v>0</v>
      </c>
      <c r="OWR1177" s="238"/>
      <c r="OWS1177" s="239" t="e">
        <f>OWS1178</f>
        <v>#REF!</v>
      </c>
      <c r="OWT1177" s="233" t="s">
        <v>237</v>
      </c>
      <c r="OWU1177" s="234" t="s">
        <v>26</v>
      </c>
      <c r="OWV1177" s="235">
        <v>7</v>
      </c>
      <c r="OWW1177" s="235">
        <v>2</v>
      </c>
      <c r="OWX1177" s="236" t="s">
        <v>238</v>
      </c>
      <c r="OWY1177" s="237">
        <v>0</v>
      </c>
      <c r="OWZ1177" s="238"/>
      <c r="OXA1177" s="239" t="e">
        <f>OXA1178</f>
        <v>#REF!</v>
      </c>
      <c r="OXB1177" s="233" t="s">
        <v>237</v>
      </c>
      <c r="OXC1177" s="234" t="s">
        <v>26</v>
      </c>
      <c r="OXD1177" s="235">
        <v>7</v>
      </c>
      <c r="OXE1177" s="235">
        <v>2</v>
      </c>
      <c r="OXF1177" s="236" t="s">
        <v>238</v>
      </c>
      <c r="OXG1177" s="237">
        <v>0</v>
      </c>
      <c r="OXH1177" s="238"/>
      <c r="OXI1177" s="239" t="e">
        <f>OXI1178</f>
        <v>#REF!</v>
      </c>
      <c r="OXJ1177" s="233" t="s">
        <v>237</v>
      </c>
      <c r="OXK1177" s="234" t="s">
        <v>26</v>
      </c>
      <c r="OXL1177" s="235">
        <v>7</v>
      </c>
      <c r="OXM1177" s="235">
        <v>2</v>
      </c>
      <c r="OXN1177" s="236" t="s">
        <v>238</v>
      </c>
      <c r="OXO1177" s="237">
        <v>0</v>
      </c>
      <c r="OXP1177" s="238"/>
      <c r="OXQ1177" s="239" t="e">
        <f>OXQ1178</f>
        <v>#REF!</v>
      </c>
      <c r="OXR1177" s="233" t="s">
        <v>237</v>
      </c>
      <c r="OXS1177" s="234" t="s">
        <v>26</v>
      </c>
      <c r="OXT1177" s="235">
        <v>7</v>
      </c>
      <c r="OXU1177" s="235">
        <v>2</v>
      </c>
      <c r="OXV1177" s="236" t="s">
        <v>238</v>
      </c>
      <c r="OXW1177" s="237">
        <v>0</v>
      </c>
      <c r="OXX1177" s="238"/>
      <c r="OXY1177" s="239" t="e">
        <f>OXY1178</f>
        <v>#REF!</v>
      </c>
      <c r="OXZ1177" s="233" t="s">
        <v>237</v>
      </c>
      <c r="OYA1177" s="234" t="s">
        <v>26</v>
      </c>
      <c r="OYB1177" s="235">
        <v>7</v>
      </c>
      <c r="OYC1177" s="235">
        <v>2</v>
      </c>
      <c r="OYD1177" s="236" t="s">
        <v>238</v>
      </c>
      <c r="OYE1177" s="237">
        <v>0</v>
      </c>
      <c r="OYF1177" s="238"/>
      <c r="OYG1177" s="239" t="e">
        <f>OYG1178</f>
        <v>#REF!</v>
      </c>
      <c r="OYH1177" s="233" t="s">
        <v>237</v>
      </c>
      <c r="OYI1177" s="234" t="s">
        <v>26</v>
      </c>
      <c r="OYJ1177" s="235">
        <v>7</v>
      </c>
      <c r="OYK1177" s="235">
        <v>2</v>
      </c>
      <c r="OYL1177" s="236" t="s">
        <v>238</v>
      </c>
      <c r="OYM1177" s="237">
        <v>0</v>
      </c>
      <c r="OYN1177" s="238"/>
      <c r="OYO1177" s="239" t="e">
        <f>OYO1178</f>
        <v>#REF!</v>
      </c>
      <c r="OYP1177" s="233" t="s">
        <v>237</v>
      </c>
      <c r="OYQ1177" s="234" t="s">
        <v>26</v>
      </c>
      <c r="OYR1177" s="235">
        <v>7</v>
      </c>
      <c r="OYS1177" s="235">
        <v>2</v>
      </c>
      <c r="OYT1177" s="236" t="s">
        <v>238</v>
      </c>
      <c r="OYU1177" s="237">
        <v>0</v>
      </c>
      <c r="OYV1177" s="238"/>
      <c r="OYW1177" s="239" t="e">
        <f>OYW1178</f>
        <v>#REF!</v>
      </c>
      <c r="OYX1177" s="233" t="s">
        <v>237</v>
      </c>
      <c r="OYY1177" s="234" t="s">
        <v>26</v>
      </c>
      <c r="OYZ1177" s="235">
        <v>7</v>
      </c>
      <c r="OZA1177" s="235">
        <v>2</v>
      </c>
      <c r="OZB1177" s="236" t="s">
        <v>238</v>
      </c>
      <c r="OZC1177" s="237">
        <v>0</v>
      </c>
      <c r="OZD1177" s="238"/>
      <c r="OZE1177" s="239" t="e">
        <f>OZE1178</f>
        <v>#REF!</v>
      </c>
      <c r="OZF1177" s="233" t="s">
        <v>237</v>
      </c>
      <c r="OZG1177" s="234" t="s">
        <v>26</v>
      </c>
      <c r="OZH1177" s="235">
        <v>7</v>
      </c>
      <c r="OZI1177" s="235">
        <v>2</v>
      </c>
      <c r="OZJ1177" s="236" t="s">
        <v>238</v>
      </c>
      <c r="OZK1177" s="237">
        <v>0</v>
      </c>
      <c r="OZL1177" s="238"/>
      <c r="OZM1177" s="239" t="e">
        <f>OZM1178</f>
        <v>#REF!</v>
      </c>
      <c r="OZN1177" s="233" t="s">
        <v>237</v>
      </c>
      <c r="OZO1177" s="234" t="s">
        <v>26</v>
      </c>
      <c r="OZP1177" s="235">
        <v>7</v>
      </c>
      <c r="OZQ1177" s="235">
        <v>2</v>
      </c>
      <c r="OZR1177" s="236" t="s">
        <v>238</v>
      </c>
      <c r="OZS1177" s="237">
        <v>0</v>
      </c>
      <c r="OZT1177" s="238"/>
      <c r="OZU1177" s="239" t="e">
        <f>OZU1178</f>
        <v>#REF!</v>
      </c>
      <c r="OZV1177" s="233" t="s">
        <v>237</v>
      </c>
      <c r="OZW1177" s="234" t="s">
        <v>26</v>
      </c>
      <c r="OZX1177" s="235">
        <v>7</v>
      </c>
      <c r="OZY1177" s="235">
        <v>2</v>
      </c>
      <c r="OZZ1177" s="236" t="s">
        <v>238</v>
      </c>
      <c r="PAA1177" s="237">
        <v>0</v>
      </c>
      <c r="PAB1177" s="238"/>
      <c r="PAC1177" s="239" t="e">
        <f>PAC1178</f>
        <v>#REF!</v>
      </c>
      <c r="PAD1177" s="233" t="s">
        <v>237</v>
      </c>
      <c r="PAE1177" s="234" t="s">
        <v>26</v>
      </c>
      <c r="PAF1177" s="235">
        <v>7</v>
      </c>
      <c r="PAG1177" s="235">
        <v>2</v>
      </c>
      <c r="PAH1177" s="236" t="s">
        <v>238</v>
      </c>
      <c r="PAI1177" s="237">
        <v>0</v>
      </c>
      <c r="PAJ1177" s="238"/>
      <c r="PAK1177" s="239" t="e">
        <f>PAK1178</f>
        <v>#REF!</v>
      </c>
      <c r="PAL1177" s="233" t="s">
        <v>237</v>
      </c>
      <c r="PAM1177" s="234" t="s">
        <v>26</v>
      </c>
      <c r="PAN1177" s="235">
        <v>7</v>
      </c>
      <c r="PAO1177" s="235">
        <v>2</v>
      </c>
      <c r="PAP1177" s="236" t="s">
        <v>238</v>
      </c>
      <c r="PAQ1177" s="237">
        <v>0</v>
      </c>
      <c r="PAR1177" s="238"/>
      <c r="PAS1177" s="239" t="e">
        <f>PAS1178</f>
        <v>#REF!</v>
      </c>
      <c r="PAT1177" s="233" t="s">
        <v>237</v>
      </c>
      <c r="PAU1177" s="234" t="s">
        <v>26</v>
      </c>
      <c r="PAV1177" s="235">
        <v>7</v>
      </c>
      <c r="PAW1177" s="235">
        <v>2</v>
      </c>
      <c r="PAX1177" s="236" t="s">
        <v>238</v>
      </c>
      <c r="PAY1177" s="237">
        <v>0</v>
      </c>
      <c r="PAZ1177" s="238"/>
      <c r="PBA1177" s="239" t="e">
        <f>PBA1178</f>
        <v>#REF!</v>
      </c>
      <c r="PBB1177" s="233" t="s">
        <v>237</v>
      </c>
      <c r="PBC1177" s="234" t="s">
        <v>26</v>
      </c>
      <c r="PBD1177" s="235">
        <v>7</v>
      </c>
      <c r="PBE1177" s="235">
        <v>2</v>
      </c>
      <c r="PBF1177" s="236" t="s">
        <v>238</v>
      </c>
      <c r="PBG1177" s="237">
        <v>0</v>
      </c>
      <c r="PBH1177" s="238"/>
      <c r="PBI1177" s="239" t="e">
        <f>PBI1178</f>
        <v>#REF!</v>
      </c>
      <c r="PBJ1177" s="233" t="s">
        <v>237</v>
      </c>
      <c r="PBK1177" s="234" t="s">
        <v>26</v>
      </c>
      <c r="PBL1177" s="235">
        <v>7</v>
      </c>
      <c r="PBM1177" s="235">
        <v>2</v>
      </c>
      <c r="PBN1177" s="236" t="s">
        <v>238</v>
      </c>
      <c r="PBO1177" s="237">
        <v>0</v>
      </c>
      <c r="PBP1177" s="238"/>
      <c r="PBQ1177" s="239" t="e">
        <f>PBQ1178</f>
        <v>#REF!</v>
      </c>
      <c r="PBR1177" s="233" t="s">
        <v>237</v>
      </c>
      <c r="PBS1177" s="234" t="s">
        <v>26</v>
      </c>
      <c r="PBT1177" s="235">
        <v>7</v>
      </c>
      <c r="PBU1177" s="235">
        <v>2</v>
      </c>
      <c r="PBV1177" s="236" t="s">
        <v>238</v>
      </c>
      <c r="PBW1177" s="237">
        <v>0</v>
      </c>
      <c r="PBX1177" s="238"/>
      <c r="PBY1177" s="239" t="e">
        <f>PBY1178</f>
        <v>#REF!</v>
      </c>
      <c r="PBZ1177" s="233" t="s">
        <v>237</v>
      </c>
      <c r="PCA1177" s="234" t="s">
        <v>26</v>
      </c>
      <c r="PCB1177" s="235">
        <v>7</v>
      </c>
      <c r="PCC1177" s="235">
        <v>2</v>
      </c>
      <c r="PCD1177" s="236" t="s">
        <v>238</v>
      </c>
      <c r="PCE1177" s="237">
        <v>0</v>
      </c>
      <c r="PCF1177" s="238"/>
      <c r="PCG1177" s="239" t="e">
        <f>PCG1178</f>
        <v>#REF!</v>
      </c>
      <c r="PCH1177" s="233" t="s">
        <v>237</v>
      </c>
      <c r="PCI1177" s="234" t="s">
        <v>26</v>
      </c>
      <c r="PCJ1177" s="235">
        <v>7</v>
      </c>
      <c r="PCK1177" s="235">
        <v>2</v>
      </c>
      <c r="PCL1177" s="236" t="s">
        <v>238</v>
      </c>
      <c r="PCM1177" s="237">
        <v>0</v>
      </c>
      <c r="PCN1177" s="238"/>
      <c r="PCO1177" s="239" t="e">
        <f>PCO1178</f>
        <v>#REF!</v>
      </c>
      <c r="PCP1177" s="233" t="s">
        <v>237</v>
      </c>
      <c r="PCQ1177" s="234" t="s">
        <v>26</v>
      </c>
      <c r="PCR1177" s="235">
        <v>7</v>
      </c>
      <c r="PCS1177" s="235">
        <v>2</v>
      </c>
      <c r="PCT1177" s="236" t="s">
        <v>238</v>
      </c>
      <c r="PCU1177" s="237">
        <v>0</v>
      </c>
      <c r="PCV1177" s="238"/>
      <c r="PCW1177" s="239" t="e">
        <f>PCW1178</f>
        <v>#REF!</v>
      </c>
      <c r="PCX1177" s="233" t="s">
        <v>237</v>
      </c>
      <c r="PCY1177" s="234" t="s">
        <v>26</v>
      </c>
      <c r="PCZ1177" s="235">
        <v>7</v>
      </c>
      <c r="PDA1177" s="235">
        <v>2</v>
      </c>
      <c r="PDB1177" s="236" t="s">
        <v>238</v>
      </c>
      <c r="PDC1177" s="237">
        <v>0</v>
      </c>
      <c r="PDD1177" s="238"/>
      <c r="PDE1177" s="239" t="e">
        <f>PDE1178</f>
        <v>#REF!</v>
      </c>
      <c r="PDF1177" s="233" t="s">
        <v>237</v>
      </c>
      <c r="PDG1177" s="234" t="s">
        <v>26</v>
      </c>
      <c r="PDH1177" s="235">
        <v>7</v>
      </c>
      <c r="PDI1177" s="235">
        <v>2</v>
      </c>
      <c r="PDJ1177" s="236" t="s">
        <v>238</v>
      </c>
      <c r="PDK1177" s="237">
        <v>0</v>
      </c>
      <c r="PDL1177" s="238"/>
      <c r="PDM1177" s="239" t="e">
        <f>PDM1178</f>
        <v>#REF!</v>
      </c>
      <c r="PDN1177" s="233" t="s">
        <v>237</v>
      </c>
      <c r="PDO1177" s="234" t="s">
        <v>26</v>
      </c>
      <c r="PDP1177" s="235">
        <v>7</v>
      </c>
      <c r="PDQ1177" s="235">
        <v>2</v>
      </c>
      <c r="PDR1177" s="236" t="s">
        <v>238</v>
      </c>
      <c r="PDS1177" s="237">
        <v>0</v>
      </c>
      <c r="PDT1177" s="238"/>
      <c r="PDU1177" s="239" t="e">
        <f>PDU1178</f>
        <v>#REF!</v>
      </c>
      <c r="PDV1177" s="233" t="s">
        <v>237</v>
      </c>
      <c r="PDW1177" s="234" t="s">
        <v>26</v>
      </c>
      <c r="PDX1177" s="235">
        <v>7</v>
      </c>
      <c r="PDY1177" s="235">
        <v>2</v>
      </c>
      <c r="PDZ1177" s="236" t="s">
        <v>238</v>
      </c>
      <c r="PEA1177" s="237">
        <v>0</v>
      </c>
      <c r="PEB1177" s="238"/>
      <c r="PEC1177" s="239" t="e">
        <f>PEC1178</f>
        <v>#REF!</v>
      </c>
      <c r="PED1177" s="233" t="s">
        <v>237</v>
      </c>
      <c r="PEE1177" s="234" t="s">
        <v>26</v>
      </c>
      <c r="PEF1177" s="235">
        <v>7</v>
      </c>
      <c r="PEG1177" s="235">
        <v>2</v>
      </c>
      <c r="PEH1177" s="236" t="s">
        <v>238</v>
      </c>
      <c r="PEI1177" s="237">
        <v>0</v>
      </c>
      <c r="PEJ1177" s="238"/>
      <c r="PEK1177" s="239" t="e">
        <f>PEK1178</f>
        <v>#REF!</v>
      </c>
      <c r="PEL1177" s="233" t="s">
        <v>237</v>
      </c>
      <c r="PEM1177" s="234" t="s">
        <v>26</v>
      </c>
      <c r="PEN1177" s="235">
        <v>7</v>
      </c>
      <c r="PEO1177" s="235">
        <v>2</v>
      </c>
      <c r="PEP1177" s="236" t="s">
        <v>238</v>
      </c>
      <c r="PEQ1177" s="237">
        <v>0</v>
      </c>
      <c r="PER1177" s="238"/>
      <c r="PES1177" s="239" t="e">
        <f>PES1178</f>
        <v>#REF!</v>
      </c>
      <c r="PET1177" s="233" t="s">
        <v>237</v>
      </c>
      <c r="PEU1177" s="234" t="s">
        <v>26</v>
      </c>
      <c r="PEV1177" s="235">
        <v>7</v>
      </c>
      <c r="PEW1177" s="235">
        <v>2</v>
      </c>
      <c r="PEX1177" s="236" t="s">
        <v>238</v>
      </c>
      <c r="PEY1177" s="237">
        <v>0</v>
      </c>
      <c r="PEZ1177" s="238"/>
      <c r="PFA1177" s="239" t="e">
        <f>PFA1178</f>
        <v>#REF!</v>
      </c>
      <c r="PFB1177" s="233" t="s">
        <v>237</v>
      </c>
      <c r="PFC1177" s="234" t="s">
        <v>26</v>
      </c>
      <c r="PFD1177" s="235">
        <v>7</v>
      </c>
      <c r="PFE1177" s="235">
        <v>2</v>
      </c>
      <c r="PFF1177" s="236" t="s">
        <v>238</v>
      </c>
      <c r="PFG1177" s="237">
        <v>0</v>
      </c>
      <c r="PFH1177" s="238"/>
      <c r="PFI1177" s="239" t="e">
        <f>PFI1178</f>
        <v>#REF!</v>
      </c>
      <c r="PFJ1177" s="233" t="s">
        <v>237</v>
      </c>
      <c r="PFK1177" s="234" t="s">
        <v>26</v>
      </c>
      <c r="PFL1177" s="235">
        <v>7</v>
      </c>
      <c r="PFM1177" s="235">
        <v>2</v>
      </c>
      <c r="PFN1177" s="236" t="s">
        <v>238</v>
      </c>
      <c r="PFO1177" s="237">
        <v>0</v>
      </c>
      <c r="PFP1177" s="238"/>
      <c r="PFQ1177" s="239" t="e">
        <f>PFQ1178</f>
        <v>#REF!</v>
      </c>
      <c r="PFR1177" s="233" t="s">
        <v>237</v>
      </c>
      <c r="PFS1177" s="234" t="s">
        <v>26</v>
      </c>
      <c r="PFT1177" s="235">
        <v>7</v>
      </c>
      <c r="PFU1177" s="235">
        <v>2</v>
      </c>
      <c r="PFV1177" s="236" t="s">
        <v>238</v>
      </c>
      <c r="PFW1177" s="237">
        <v>0</v>
      </c>
      <c r="PFX1177" s="238"/>
      <c r="PFY1177" s="239" t="e">
        <f>PFY1178</f>
        <v>#REF!</v>
      </c>
      <c r="PFZ1177" s="233" t="s">
        <v>237</v>
      </c>
      <c r="PGA1177" s="234" t="s">
        <v>26</v>
      </c>
      <c r="PGB1177" s="235">
        <v>7</v>
      </c>
      <c r="PGC1177" s="235">
        <v>2</v>
      </c>
      <c r="PGD1177" s="236" t="s">
        <v>238</v>
      </c>
      <c r="PGE1177" s="237">
        <v>0</v>
      </c>
      <c r="PGF1177" s="238"/>
      <c r="PGG1177" s="239" t="e">
        <f>PGG1178</f>
        <v>#REF!</v>
      </c>
      <c r="PGH1177" s="233" t="s">
        <v>237</v>
      </c>
      <c r="PGI1177" s="234" t="s">
        <v>26</v>
      </c>
      <c r="PGJ1177" s="235">
        <v>7</v>
      </c>
      <c r="PGK1177" s="235">
        <v>2</v>
      </c>
      <c r="PGL1177" s="236" t="s">
        <v>238</v>
      </c>
      <c r="PGM1177" s="237">
        <v>0</v>
      </c>
      <c r="PGN1177" s="238"/>
      <c r="PGO1177" s="239" t="e">
        <f>PGO1178</f>
        <v>#REF!</v>
      </c>
      <c r="PGP1177" s="233" t="s">
        <v>237</v>
      </c>
      <c r="PGQ1177" s="234" t="s">
        <v>26</v>
      </c>
      <c r="PGR1177" s="235">
        <v>7</v>
      </c>
      <c r="PGS1177" s="235">
        <v>2</v>
      </c>
      <c r="PGT1177" s="236" t="s">
        <v>238</v>
      </c>
      <c r="PGU1177" s="237">
        <v>0</v>
      </c>
      <c r="PGV1177" s="238"/>
      <c r="PGW1177" s="239" t="e">
        <f>PGW1178</f>
        <v>#REF!</v>
      </c>
      <c r="PGX1177" s="233" t="s">
        <v>237</v>
      </c>
      <c r="PGY1177" s="234" t="s">
        <v>26</v>
      </c>
      <c r="PGZ1177" s="235">
        <v>7</v>
      </c>
      <c r="PHA1177" s="235">
        <v>2</v>
      </c>
      <c r="PHB1177" s="236" t="s">
        <v>238</v>
      </c>
      <c r="PHC1177" s="237">
        <v>0</v>
      </c>
      <c r="PHD1177" s="238"/>
      <c r="PHE1177" s="239" t="e">
        <f>PHE1178</f>
        <v>#REF!</v>
      </c>
      <c r="PHF1177" s="233" t="s">
        <v>237</v>
      </c>
      <c r="PHG1177" s="234" t="s">
        <v>26</v>
      </c>
      <c r="PHH1177" s="235">
        <v>7</v>
      </c>
      <c r="PHI1177" s="235">
        <v>2</v>
      </c>
      <c r="PHJ1177" s="236" t="s">
        <v>238</v>
      </c>
      <c r="PHK1177" s="237">
        <v>0</v>
      </c>
      <c r="PHL1177" s="238"/>
      <c r="PHM1177" s="239" t="e">
        <f>PHM1178</f>
        <v>#REF!</v>
      </c>
      <c r="PHN1177" s="233" t="s">
        <v>237</v>
      </c>
      <c r="PHO1177" s="234" t="s">
        <v>26</v>
      </c>
      <c r="PHP1177" s="235">
        <v>7</v>
      </c>
      <c r="PHQ1177" s="235">
        <v>2</v>
      </c>
      <c r="PHR1177" s="236" t="s">
        <v>238</v>
      </c>
      <c r="PHS1177" s="237">
        <v>0</v>
      </c>
      <c r="PHT1177" s="238"/>
      <c r="PHU1177" s="239" t="e">
        <f>PHU1178</f>
        <v>#REF!</v>
      </c>
      <c r="PHV1177" s="233" t="s">
        <v>237</v>
      </c>
      <c r="PHW1177" s="234" t="s">
        <v>26</v>
      </c>
      <c r="PHX1177" s="235">
        <v>7</v>
      </c>
      <c r="PHY1177" s="235">
        <v>2</v>
      </c>
      <c r="PHZ1177" s="236" t="s">
        <v>238</v>
      </c>
      <c r="PIA1177" s="237">
        <v>0</v>
      </c>
      <c r="PIB1177" s="238"/>
      <c r="PIC1177" s="239" t="e">
        <f>PIC1178</f>
        <v>#REF!</v>
      </c>
      <c r="PID1177" s="233" t="s">
        <v>237</v>
      </c>
      <c r="PIE1177" s="234" t="s">
        <v>26</v>
      </c>
      <c r="PIF1177" s="235">
        <v>7</v>
      </c>
      <c r="PIG1177" s="235">
        <v>2</v>
      </c>
      <c r="PIH1177" s="236" t="s">
        <v>238</v>
      </c>
      <c r="PII1177" s="237">
        <v>0</v>
      </c>
      <c r="PIJ1177" s="238"/>
      <c r="PIK1177" s="239" t="e">
        <f>PIK1178</f>
        <v>#REF!</v>
      </c>
      <c r="PIL1177" s="233" t="s">
        <v>237</v>
      </c>
      <c r="PIM1177" s="234" t="s">
        <v>26</v>
      </c>
      <c r="PIN1177" s="235">
        <v>7</v>
      </c>
      <c r="PIO1177" s="235">
        <v>2</v>
      </c>
      <c r="PIP1177" s="236" t="s">
        <v>238</v>
      </c>
      <c r="PIQ1177" s="237">
        <v>0</v>
      </c>
      <c r="PIR1177" s="238"/>
      <c r="PIS1177" s="239" t="e">
        <f>PIS1178</f>
        <v>#REF!</v>
      </c>
      <c r="PIT1177" s="233" t="s">
        <v>237</v>
      </c>
      <c r="PIU1177" s="234" t="s">
        <v>26</v>
      </c>
      <c r="PIV1177" s="235">
        <v>7</v>
      </c>
      <c r="PIW1177" s="235">
        <v>2</v>
      </c>
      <c r="PIX1177" s="236" t="s">
        <v>238</v>
      </c>
      <c r="PIY1177" s="237">
        <v>0</v>
      </c>
      <c r="PIZ1177" s="238"/>
      <c r="PJA1177" s="239" t="e">
        <f>PJA1178</f>
        <v>#REF!</v>
      </c>
      <c r="PJB1177" s="233" t="s">
        <v>237</v>
      </c>
      <c r="PJC1177" s="234" t="s">
        <v>26</v>
      </c>
      <c r="PJD1177" s="235">
        <v>7</v>
      </c>
      <c r="PJE1177" s="235">
        <v>2</v>
      </c>
      <c r="PJF1177" s="236" t="s">
        <v>238</v>
      </c>
      <c r="PJG1177" s="237">
        <v>0</v>
      </c>
      <c r="PJH1177" s="238"/>
      <c r="PJI1177" s="239" t="e">
        <f>PJI1178</f>
        <v>#REF!</v>
      </c>
      <c r="PJJ1177" s="233" t="s">
        <v>237</v>
      </c>
      <c r="PJK1177" s="234" t="s">
        <v>26</v>
      </c>
      <c r="PJL1177" s="235">
        <v>7</v>
      </c>
      <c r="PJM1177" s="235">
        <v>2</v>
      </c>
      <c r="PJN1177" s="236" t="s">
        <v>238</v>
      </c>
      <c r="PJO1177" s="237">
        <v>0</v>
      </c>
      <c r="PJP1177" s="238"/>
      <c r="PJQ1177" s="239" t="e">
        <f>PJQ1178</f>
        <v>#REF!</v>
      </c>
      <c r="PJR1177" s="233" t="s">
        <v>237</v>
      </c>
      <c r="PJS1177" s="234" t="s">
        <v>26</v>
      </c>
      <c r="PJT1177" s="235">
        <v>7</v>
      </c>
      <c r="PJU1177" s="235">
        <v>2</v>
      </c>
      <c r="PJV1177" s="236" t="s">
        <v>238</v>
      </c>
      <c r="PJW1177" s="237">
        <v>0</v>
      </c>
      <c r="PJX1177" s="238"/>
      <c r="PJY1177" s="239" t="e">
        <f>PJY1178</f>
        <v>#REF!</v>
      </c>
      <c r="PJZ1177" s="233" t="s">
        <v>237</v>
      </c>
      <c r="PKA1177" s="234" t="s">
        <v>26</v>
      </c>
      <c r="PKB1177" s="235">
        <v>7</v>
      </c>
      <c r="PKC1177" s="235">
        <v>2</v>
      </c>
      <c r="PKD1177" s="236" t="s">
        <v>238</v>
      </c>
      <c r="PKE1177" s="237">
        <v>0</v>
      </c>
      <c r="PKF1177" s="238"/>
      <c r="PKG1177" s="239" t="e">
        <f>PKG1178</f>
        <v>#REF!</v>
      </c>
      <c r="PKH1177" s="233" t="s">
        <v>237</v>
      </c>
      <c r="PKI1177" s="234" t="s">
        <v>26</v>
      </c>
      <c r="PKJ1177" s="235">
        <v>7</v>
      </c>
      <c r="PKK1177" s="235">
        <v>2</v>
      </c>
      <c r="PKL1177" s="236" t="s">
        <v>238</v>
      </c>
      <c r="PKM1177" s="237">
        <v>0</v>
      </c>
      <c r="PKN1177" s="238"/>
      <c r="PKO1177" s="239" t="e">
        <f>PKO1178</f>
        <v>#REF!</v>
      </c>
      <c r="PKP1177" s="233" t="s">
        <v>237</v>
      </c>
      <c r="PKQ1177" s="234" t="s">
        <v>26</v>
      </c>
      <c r="PKR1177" s="235">
        <v>7</v>
      </c>
      <c r="PKS1177" s="235">
        <v>2</v>
      </c>
      <c r="PKT1177" s="236" t="s">
        <v>238</v>
      </c>
      <c r="PKU1177" s="237">
        <v>0</v>
      </c>
      <c r="PKV1177" s="238"/>
      <c r="PKW1177" s="239" t="e">
        <f>PKW1178</f>
        <v>#REF!</v>
      </c>
      <c r="PKX1177" s="233" t="s">
        <v>237</v>
      </c>
      <c r="PKY1177" s="234" t="s">
        <v>26</v>
      </c>
      <c r="PKZ1177" s="235">
        <v>7</v>
      </c>
      <c r="PLA1177" s="235">
        <v>2</v>
      </c>
      <c r="PLB1177" s="236" t="s">
        <v>238</v>
      </c>
      <c r="PLC1177" s="237">
        <v>0</v>
      </c>
      <c r="PLD1177" s="238"/>
      <c r="PLE1177" s="239" t="e">
        <f>PLE1178</f>
        <v>#REF!</v>
      </c>
      <c r="PLF1177" s="233" t="s">
        <v>237</v>
      </c>
      <c r="PLG1177" s="234" t="s">
        <v>26</v>
      </c>
      <c r="PLH1177" s="235">
        <v>7</v>
      </c>
      <c r="PLI1177" s="235">
        <v>2</v>
      </c>
      <c r="PLJ1177" s="236" t="s">
        <v>238</v>
      </c>
      <c r="PLK1177" s="237">
        <v>0</v>
      </c>
      <c r="PLL1177" s="238"/>
      <c r="PLM1177" s="239" t="e">
        <f>PLM1178</f>
        <v>#REF!</v>
      </c>
      <c r="PLN1177" s="233" t="s">
        <v>237</v>
      </c>
      <c r="PLO1177" s="234" t="s">
        <v>26</v>
      </c>
      <c r="PLP1177" s="235">
        <v>7</v>
      </c>
      <c r="PLQ1177" s="235">
        <v>2</v>
      </c>
      <c r="PLR1177" s="236" t="s">
        <v>238</v>
      </c>
      <c r="PLS1177" s="237">
        <v>0</v>
      </c>
      <c r="PLT1177" s="238"/>
      <c r="PLU1177" s="239" t="e">
        <f>PLU1178</f>
        <v>#REF!</v>
      </c>
      <c r="PLV1177" s="233" t="s">
        <v>237</v>
      </c>
      <c r="PLW1177" s="234" t="s">
        <v>26</v>
      </c>
      <c r="PLX1177" s="235">
        <v>7</v>
      </c>
      <c r="PLY1177" s="235">
        <v>2</v>
      </c>
      <c r="PLZ1177" s="236" t="s">
        <v>238</v>
      </c>
      <c r="PMA1177" s="237">
        <v>0</v>
      </c>
      <c r="PMB1177" s="238"/>
      <c r="PMC1177" s="239" t="e">
        <f>PMC1178</f>
        <v>#REF!</v>
      </c>
      <c r="PMD1177" s="233" t="s">
        <v>237</v>
      </c>
      <c r="PME1177" s="234" t="s">
        <v>26</v>
      </c>
      <c r="PMF1177" s="235">
        <v>7</v>
      </c>
      <c r="PMG1177" s="235">
        <v>2</v>
      </c>
      <c r="PMH1177" s="236" t="s">
        <v>238</v>
      </c>
      <c r="PMI1177" s="237">
        <v>0</v>
      </c>
      <c r="PMJ1177" s="238"/>
      <c r="PMK1177" s="239" t="e">
        <f>PMK1178</f>
        <v>#REF!</v>
      </c>
      <c r="PML1177" s="233" t="s">
        <v>237</v>
      </c>
      <c r="PMM1177" s="234" t="s">
        <v>26</v>
      </c>
      <c r="PMN1177" s="235">
        <v>7</v>
      </c>
      <c r="PMO1177" s="235">
        <v>2</v>
      </c>
      <c r="PMP1177" s="236" t="s">
        <v>238</v>
      </c>
      <c r="PMQ1177" s="237">
        <v>0</v>
      </c>
      <c r="PMR1177" s="238"/>
      <c r="PMS1177" s="239" t="e">
        <f>PMS1178</f>
        <v>#REF!</v>
      </c>
      <c r="PMT1177" s="233" t="s">
        <v>237</v>
      </c>
      <c r="PMU1177" s="234" t="s">
        <v>26</v>
      </c>
      <c r="PMV1177" s="235">
        <v>7</v>
      </c>
      <c r="PMW1177" s="235">
        <v>2</v>
      </c>
      <c r="PMX1177" s="236" t="s">
        <v>238</v>
      </c>
      <c r="PMY1177" s="237">
        <v>0</v>
      </c>
      <c r="PMZ1177" s="238"/>
      <c r="PNA1177" s="239" t="e">
        <f>PNA1178</f>
        <v>#REF!</v>
      </c>
      <c r="PNB1177" s="233" t="s">
        <v>237</v>
      </c>
      <c r="PNC1177" s="234" t="s">
        <v>26</v>
      </c>
      <c r="PND1177" s="235">
        <v>7</v>
      </c>
      <c r="PNE1177" s="235">
        <v>2</v>
      </c>
      <c r="PNF1177" s="236" t="s">
        <v>238</v>
      </c>
      <c r="PNG1177" s="237">
        <v>0</v>
      </c>
      <c r="PNH1177" s="238"/>
      <c r="PNI1177" s="239" t="e">
        <f>PNI1178</f>
        <v>#REF!</v>
      </c>
      <c r="PNJ1177" s="233" t="s">
        <v>237</v>
      </c>
      <c r="PNK1177" s="234" t="s">
        <v>26</v>
      </c>
      <c r="PNL1177" s="235">
        <v>7</v>
      </c>
      <c r="PNM1177" s="235">
        <v>2</v>
      </c>
      <c r="PNN1177" s="236" t="s">
        <v>238</v>
      </c>
      <c r="PNO1177" s="237">
        <v>0</v>
      </c>
      <c r="PNP1177" s="238"/>
      <c r="PNQ1177" s="239" t="e">
        <f>PNQ1178</f>
        <v>#REF!</v>
      </c>
      <c r="PNR1177" s="233" t="s">
        <v>237</v>
      </c>
      <c r="PNS1177" s="234" t="s">
        <v>26</v>
      </c>
      <c r="PNT1177" s="235">
        <v>7</v>
      </c>
      <c r="PNU1177" s="235">
        <v>2</v>
      </c>
      <c r="PNV1177" s="236" t="s">
        <v>238</v>
      </c>
      <c r="PNW1177" s="237">
        <v>0</v>
      </c>
      <c r="PNX1177" s="238"/>
      <c r="PNY1177" s="239" t="e">
        <f>PNY1178</f>
        <v>#REF!</v>
      </c>
      <c r="PNZ1177" s="233" t="s">
        <v>237</v>
      </c>
      <c r="POA1177" s="234" t="s">
        <v>26</v>
      </c>
      <c r="POB1177" s="235">
        <v>7</v>
      </c>
      <c r="POC1177" s="235">
        <v>2</v>
      </c>
      <c r="POD1177" s="236" t="s">
        <v>238</v>
      </c>
      <c r="POE1177" s="237">
        <v>0</v>
      </c>
      <c r="POF1177" s="238"/>
      <c r="POG1177" s="239" t="e">
        <f>POG1178</f>
        <v>#REF!</v>
      </c>
      <c r="POH1177" s="233" t="s">
        <v>237</v>
      </c>
      <c r="POI1177" s="234" t="s">
        <v>26</v>
      </c>
      <c r="POJ1177" s="235">
        <v>7</v>
      </c>
      <c r="POK1177" s="235">
        <v>2</v>
      </c>
      <c r="POL1177" s="236" t="s">
        <v>238</v>
      </c>
      <c r="POM1177" s="237">
        <v>0</v>
      </c>
      <c r="PON1177" s="238"/>
      <c r="POO1177" s="239" t="e">
        <f>POO1178</f>
        <v>#REF!</v>
      </c>
      <c r="POP1177" s="233" t="s">
        <v>237</v>
      </c>
      <c r="POQ1177" s="234" t="s">
        <v>26</v>
      </c>
      <c r="POR1177" s="235">
        <v>7</v>
      </c>
      <c r="POS1177" s="235">
        <v>2</v>
      </c>
      <c r="POT1177" s="236" t="s">
        <v>238</v>
      </c>
      <c r="POU1177" s="237">
        <v>0</v>
      </c>
      <c r="POV1177" s="238"/>
      <c r="POW1177" s="239" t="e">
        <f>POW1178</f>
        <v>#REF!</v>
      </c>
      <c r="POX1177" s="233" t="s">
        <v>237</v>
      </c>
      <c r="POY1177" s="234" t="s">
        <v>26</v>
      </c>
      <c r="POZ1177" s="235">
        <v>7</v>
      </c>
      <c r="PPA1177" s="235">
        <v>2</v>
      </c>
      <c r="PPB1177" s="236" t="s">
        <v>238</v>
      </c>
      <c r="PPC1177" s="237">
        <v>0</v>
      </c>
      <c r="PPD1177" s="238"/>
      <c r="PPE1177" s="239" t="e">
        <f>PPE1178</f>
        <v>#REF!</v>
      </c>
      <c r="PPF1177" s="233" t="s">
        <v>237</v>
      </c>
      <c r="PPG1177" s="234" t="s">
        <v>26</v>
      </c>
      <c r="PPH1177" s="235">
        <v>7</v>
      </c>
      <c r="PPI1177" s="235">
        <v>2</v>
      </c>
      <c r="PPJ1177" s="236" t="s">
        <v>238</v>
      </c>
      <c r="PPK1177" s="237">
        <v>0</v>
      </c>
      <c r="PPL1177" s="238"/>
      <c r="PPM1177" s="239" t="e">
        <f>PPM1178</f>
        <v>#REF!</v>
      </c>
      <c r="PPN1177" s="233" t="s">
        <v>237</v>
      </c>
      <c r="PPO1177" s="234" t="s">
        <v>26</v>
      </c>
      <c r="PPP1177" s="235">
        <v>7</v>
      </c>
      <c r="PPQ1177" s="235">
        <v>2</v>
      </c>
      <c r="PPR1177" s="236" t="s">
        <v>238</v>
      </c>
      <c r="PPS1177" s="237">
        <v>0</v>
      </c>
      <c r="PPT1177" s="238"/>
      <c r="PPU1177" s="239" t="e">
        <f>PPU1178</f>
        <v>#REF!</v>
      </c>
      <c r="PPV1177" s="233" t="s">
        <v>237</v>
      </c>
      <c r="PPW1177" s="234" t="s">
        <v>26</v>
      </c>
      <c r="PPX1177" s="235">
        <v>7</v>
      </c>
      <c r="PPY1177" s="235">
        <v>2</v>
      </c>
      <c r="PPZ1177" s="236" t="s">
        <v>238</v>
      </c>
      <c r="PQA1177" s="237">
        <v>0</v>
      </c>
      <c r="PQB1177" s="238"/>
      <c r="PQC1177" s="239" t="e">
        <f>PQC1178</f>
        <v>#REF!</v>
      </c>
      <c r="PQD1177" s="233" t="s">
        <v>237</v>
      </c>
      <c r="PQE1177" s="234" t="s">
        <v>26</v>
      </c>
      <c r="PQF1177" s="235">
        <v>7</v>
      </c>
      <c r="PQG1177" s="235">
        <v>2</v>
      </c>
      <c r="PQH1177" s="236" t="s">
        <v>238</v>
      </c>
      <c r="PQI1177" s="237">
        <v>0</v>
      </c>
      <c r="PQJ1177" s="238"/>
      <c r="PQK1177" s="239" t="e">
        <f>PQK1178</f>
        <v>#REF!</v>
      </c>
      <c r="PQL1177" s="233" t="s">
        <v>237</v>
      </c>
      <c r="PQM1177" s="234" t="s">
        <v>26</v>
      </c>
      <c r="PQN1177" s="235">
        <v>7</v>
      </c>
      <c r="PQO1177" s="235">
        <v>2</v>
      </c>
      <c r="PQP1177" s="236" t="s">
        <v>238</v>
      </c>
      <c r="PQQ1177" s="237">
        <v>0</v>
      </c>
      <c r="PQR1177" s="238"/>
      <c r="PQS1177" s="239" t="e">
        <f>PQS1178</f>
        <v>#REF!</v>
      </c>
      <c r="PQT1177" s="233" t="s">
        <v>237</v>
      </c>
      <c r="PQU1177" s="234" t="s">
        <v>26</v>
      </c>
      <c r="PQV1177" s="235">
        <v>7</v>
      </c>
      <c r="PQW1177" s="235">
        <v>2</v>
      </c>
      <c r="PQX1177" s="236" t="s">
        <v>238</v>
      </c>
      <c r="PQY1177" s="237">
        <v>0</v>
      </c>
      <c r="PQZ1177" s="238"/>
      <c r="PRA1177" s="239" t="e">
        <f>PRA1178</f>
        <v>#REF!</v>
      </c>
      <c r="PRB1177" s="233" t="s">
        <v>237</v>
      </c>
      <c r="PRC1177" s="234" t="s">
        <v>26</v>
      </c>
      <c r="PRD1177" s="235">
        <v>7</v>
      </c>
      <c r="PRE1177" s="235">
        <v>2</v>
      </c>
      <c r="PRF1177" s="236" t="s">
        <v>238</v>
      </c>
      <c r="PRG1177" s="237">
        <v>0</v>
      </c>
      <c r="PRH1177" s="238"/>
      <c r="PRI1177" s="239" t="e">
        <f>PRI1178</f>
        <v>#REF!</v>
      </c>
      <c r="PRJ1177" s="233" t="s">
        <v>237</v>
      </c>
      <c r="PRK1177" s="234" t="s">
        <v>26</v>
      </c>
      <c r="PRL1177" s="235">
        <v>7</v>
      </c>
      <c r="PRM1177" s="235">
        <v>2</v>
      </c>
      <c r="PRN1177" s="236" t="s">
        <v>238</v>
      </c>
      <c r="PRO1177" s="237">
        <v>0</v>
      </c>
      <c r="PRP1177" s="238"/>
      <c r="PRQ1177" s="239" t="e">
        <f>PRQ1178</f>
        <v>#REF!</v>
      </c>
      <c r="PRR1177" s="233" t="s">
        <v>237</v>
      </c>
      <c r="PRS1177" s="234" t="s">
        <v>26</v>
      </c>
      <c r="PRT1177" s="235">
        <v>7</v>
      </c>
      <c r="PRU1177" s="235">
        <v>2</v>
      </c>
      <c r="PRV1177" s="236" t="s">
        <v>238</v>
      </c>
      <c r="PRW1177" s="237">
        <v>0</v>
      </c>
      <c r="PRX1177" s="238"/>
      <c r="PRY1177" s="239" t="e">
        <f>PRY1178</f>
        <v>#REF!</v>
      </c>
      <c r="PRZ1177" s="233" t="s">
        <v>237</v>
      </c>
      <c r="PSA1177" s="234" t="s">
        <v>26</v>
      </c>
      <c r="PSB1177" s="235">
        <v>7</v>
      </c>
      <c r="PSC1177" s="235">
        <v>2</v>
      </c>
      <c r="PSD1177" s="236" t="s">
        <v>238</v>
      </c>
      <c r="PSE1177" s="237">
        <v>0</v>
      </c>
      <c r="PSF1177" s="238"/>
      <c r="PSG1177" s="239" t="e">
        <f>PSG1178</f>
        <v>#REF!</v>
      </c>
      <c r="PSH1177" s="233" t="s">
        <v>237</v>
      </c>
      <c r="PSI1177" s="234" t="s">
        <v>26</v>
      </c>
      <c r="PSJ1177" s="235">
        <v>7</v>
      </c>
      <c r="PSK1177" s="235">
        <v>2</v>
      </c>
      <c r="PSL1177" s="236" t="s">
        <v>238</v>
      </c>
      <c r="PSM1177" s="237">
        <v>0</v>
      </c>
      <c r="PSN1177" s="238"/>
      <c r="PSO1177" s="239" t="e">
        <f>PSO1178</f>
        <v>#REF!</v>
      </c>
      <c r="PSP1177" s="233" t="s">
        <v>237</v>
      </c>
      <c r="PSQ1177" s="234" t="s">
        <v>26</v>
      </c>
      <c r="PSR1177" s="235">
        <v>7</v>
      </c>
      <c r="PSS1177" s="235">
        <v>2</v>
      </c>
      <c r="PST1177" s="236" t="s">
        <v>238</v>
      </c>
      <c r="PSU1177" s="237">
        <v>0</v>
      </c>
      <c r="PSV1177" s="238"/>
      <c r="PSW1177" s="239" t="e">
        <f>PSW1178</f>
        <v>#REF!</v>
      </c>
      <c r="PSX1177" s="233" t="s">
        <v>237</v>
      </c>
      <c r="PSY1177" s="234" t="s">
        <v>26</v>
      </c>
      <c r="PSZ1177" s="235">
        <v>7</v>
      </c>
      <c r="PTA1177" s="235">
        <v>2</v>
      </c>
      <c r="PTB1177" s="236" t="s">
        <v>238</v>
      </c>
      <c r="PTC1177" s="237">
        <v>0</v>
      </c>
      <c r="PTD1177" s="238"/>
      <c r="PTE1177" s="239" t="e">
        <f>PTE1178</f>
        <v>#REF!</v>
      </c>
      <c r="PTF1177" s="233" t="s">
        <v>237</v>
      </c>
      <c r="PTG1177" s="234" t="s">
        <v>26</v>
      </c>
      <c r="PTH1177" s="235">
        <v>7</v>
      </c>
      <c r="PTI1177" s="235">
        <v>2</v>
      </c>
      <c r="PTJ1177" s="236" t="s">
        <v>238</v>
      </c>
      <c r="PTK1177" s="237">
        <v>0</v>
      </c>
      <c r="PTL1177" s="238"/>
      <c r="PTM1177" s="239" t="e">
        <f>PTM1178</f>
        <v>#REF!</v>
      </c>
      <c r="PTN1177" s="233" t="s">
        <v>237</v>
      </c>
      <c r="PTO1177" s="234" t="s">
        <v>26</v>
      </c>
      <c r="PTP1177" s="235">
        <v>7</v>
      </c>
      <c r="PTQ1177" s="235">
        <v>2</v>
      </c>
      <c r="PTR1177" s="236" t="s">
        <v>238</v>
      </c>
      <c r="PTS1177" s="237">
        <v>0</v>
      </c>
      <c r="PTT1177" s="238"/>
      <c r="PTU1177" s="239" t="e">
        <f>PTU1178</f>
        <v>#REF!</v>
      </c>
      <c r="PTV1177" s="233" t="s">
        <v>237</v>
      </c>
      <c r="PTW1177" s="234" t="s">
        <v>26</v>
      </c>
      <c r="PTX1177" s="235">
        <v>7</v>
      </c>
      <c r="PTY1177" s="235">
        <v>2</v>
      </c>
      <c r="PTZ1177" s="236" t="s">
        <v>238</v>
      </c>
      <c r="PUA1177" s="237">
        <v>0</v>
      </c>
      <c r="PUB1177" s="238"/>
      <c r="PUC1177" s="239" t="e">
        <f>PUC1178</f>
        <v>#REF!</v>
      </c>
      <c r="PUD1177" s="233" t="s">
        <v>237</v>
      </c>
      <c r="PUE1177" s="234" t="s">
        <v>26</v>
      </c>
      <c r="PUF1177" s="235">
        <v>7</v>
      </c>
      <c r="PUG1177" s="235">
        <v>2</v>
      </c>
      <c r="PUH1177" s="236" t="s">
        <v>238</v>
      </c>
      <c r="PUI1177" s="237">
        <v>0</v>
      </c>
      <c r="PUJ1177" s="238"/>
      <c r="PUK1177" s="239" t="e">
        <f>PUK1178</f>
        <v>#REF!</v>
      </c>
      <c r="PUL1177" s="233" t="s">
        <v>237</v>
      </c>
      <c r="PUM1177" s="234" t="s">
        <v>26</v>
      </c>
      <c r="PUN1177" s="235">
        <v>7</v>
      </c>
      <c r="PUO1177" s="235">
        <v>2</v>
      </c>
      <c r="PUP1177" s="236" t="s">
        <v>238</v>
      </c>
      <c r="PUQ1177" s="237">
        <v>0</v>
      </c>
      <c r="PUR1177" s="238"/>
      <c r="PUS1177" s="239" t="e">
        <f>PUS1178</f>
        <v>#REF!</v>
      </c>
      <c r="PUT1177" s="233" t="s">
        <v>237</v>
      </c>
      <c r="PUU1177" s="234" t="s">
        <v>26</v>
      </c>
      <c r="PUV1177" s="235">
        <v>7</v>
      </c>
      <c r="PUW1177" s="235">
        <v>2</v>
      </c>
      <c r="PUX1177" s="236" t="s">
        <v>238</v>
      </c>
      <c r="PUY1177" s="237">
        <v>0</v>
      </c>
      <c r="PUZ1177" s="238"/>
      <c r="PVA1177" s="239" t="e">
        <f>PVA1178</f>
        <v>#REF!</v>
      </c>
      <c r="PVB1177" s="233" t="s">
        <v>237</v>
      </c>
      <c r="PVC1177" s="234" t="s">
        <v>26</v>
      </c>
      <c r="PVD1177" s="235">
        <v>7</v>
      </c>
      <c r="PVE1177" s="235">
        <v>2</v>
      </c>
      <c r="PVF1177" s="236" t="s">
        <v>238</v>
      </c>
      <c r="PVG1177" s="237">
        <v>0</v>
      </c>
      <c r="PVH1177" s="238"/>
      <c r="PVI1177" s="239" t="e">
        <f>PVI1178</f>
        <v>#REF!</v>
      </c>
      <c r="PVJ1177" s="233" t="s">
        <v>237</v>
      </c>
      <c r="PVK1177" s="234" t="s">
        <v>26</v>
      </c>
      <c r="PVL1177" s="235">
        <v>7</v>
      </c>
      <c r="PVM1177" s="235">
        <v>2</v>
      </c>
      <c r="PVN1177" s="236" t="s">
        <v>238</v>
      </c>
      <c r="PVO1177" s="237">
        <v>0</v>
      </c>
      <c r="PVP1177" s="238"/>
      <c r="PVQ1177" s="239" t="e">
        <f>PVQ1178</f>
        <v>#REF!</v>
      </c>
      <c r="PVR1177" s="233" t="s">
        <v>237</v>
      </c>
      <c r="PVS1177" s="234" t="s">
        <v>26</v>
      </c>
      <c r="PVT1177" s="235">
        <v>7</v>
      </c>
      <c r="PVU1177" s="235">
        <v>2</v>
      </c>
      <c r="PVV1177" s="236" t="s">
        <v>238</v>
      </c>
      <c r="PVW1177" s="237">
        <v>0</v>
      </c>
      <c r="PVX1177" s="238"/>
      <c r="PVY1177" s="239" t="e">
        <f>PVY1178</f>
        <v>#REF!</v>
      </c>
      <c r="PVZ1177" s="233" t="s">
        <v>237</v>
      </c>
      <c r="PWA1177" s="234" t="s">
        <v>26</v>
      </c>
      <c r="PWB1177" s="235">
        <v>7</v>
      </c>
      <c r="PWC1177" s="235">
        <v>2</v>
      </c>
      <c r="PWD1177" s="236" t="s">
        <v>238</v>
      </c>
      <c r="PWE1177" s="237">
        <v>0</v>
      </c>
      <c r="PWF1177" s="238"/>
      <c r="PWG1177" s="239" t="e">
        <f>PWG1178</f>
        <v>#REF!</v>
      </c>
      <c r="PWH1177" s="233" t="s">
        <v>237</v>
      </c>
      <c r="PWI1177" s="234" t="s">
        <v>26</v>
      </c>
      <c r="PWJ1177" s="235">
        <v>7</v>
      </c>
      <c r="PWK1177" s="235">
        <v>2</v>
      </c>
      <c r="PWL1177" s="236" t="s">
        <v>238</v>
      </c>
      <c r="PWM1177" s="237">
        <v>0</v>
      </c>
      <c r="PWN1177" s="238"/>
      <c r="PWO1177" s="239" t="e">
        <f>PWO1178</f>
        <v>#REF!</v>
      </c>
      <c r="PWP1177" s="233" t="s">
        <v>237</v>
      </c>
      <c r="PWQ1177" s="234" t="s">
        <v>26</v>
      </c>
      <c r="PWR1177" s="235">
        <v>7</v>
      </c>
      <c r="PWS1177" s="235">
        <v>2</v>
      </c>
      <c r="PWT1177" s="236" t="s">
        <v>238</v>
      </c>
      <c r="PWU1177" s="237">
        <v>0</v>
      </c>
      <c r="PWV1177" s="238"/>
      <c r="PWW1177" s="239" t="e">
        <f>PWW1178</f>
        <v>#REF!</v>
      </c>
      <c r="PWX1177" s="233" t="s">
        <v>237</v>
      </c>
      <c r="PWY1177" s="234" t="s">
        <v>26</v>
      </c>
      <c r="PWZ1177" s="235">
        <v>7</v>
      </c>
      <c r="PXA1177" s="235">
        <v>2</v>
      </c>
      <c r="PXB1177" s="236" t="s">
        <v>238</v>
      </c>
      <c r="PXC1177" s="237">
        <v>0</v>
      </c>
      <c r="PXD1177" s="238"/>
      <c r="PXE1177" s="239" t="e">
        <f>PXE1178</f>
        <v>#REF!</v>
      </c>
      <c r="PXF1177" s="233" t="s">
        <v>237</v>
      </c>
      <c r="PXG1177" s="234" t="s">
        <v>26</v>
      </c>
      <c r="PXH1177" s="235">
        <v>7</v>
      </c>
      <c r="PXI1177" s="235">
        <v>2</v>
      </c>
      <c r="PXJ1177" s="236" t="s">
        <v>238</v>
      </c>
      <c r="PXK1177" s="237">
        <v>0</v>
      </c>
      <c r="PXL1177" s="238"/>
      <c r="PXM1177" s="239" t="e">
        <f>PXM1178</f>
        <v>#REF!</v>
      </c>
      <c r="PXN1177" s="233" t="s">
        <v>237</v>
      </c>
      <c r="PXO1177" s="234" t="s">
        <v>26</v>
      </c>
      <c r="PXP1177" s="235">
        <v>7</v>
      </c>
      <c r="PXQ1177" s="235">
        <v>2</v>
      </c>
      <c r="PXR1177" s="236" t="s">
        <v>238</v>
      </c>
      <c r="PXS1177" s="237">
        <v>0</v>
      </c>
      <c r="PXT1177" s="238"/>
      <c r="PXU1177" s="239" t="e">
        <f>PXU1178</f>
        <v>#REF!</v>
      </c>
      <c r="PXV1177" s="233" t="s">
        <v>237</v>
      </c>
      <c r="PXW1177" s="234" t="s">
        <v>26</v>
      </c>
      <c r="PXX1177" s="235">
        <v>7</v>
      </c>
      <c r="PXY1177" s="235">
        <v>2</v>
      </c>
      <c r="PXZ1177" s="236" t="s">
        <v>238</v>
      </c>
      <c r="PYA1177" s="237">
        <v>0</v>
      </c>
      <c r="PYB1177" s="238"/>
      <c r="PYC1177" s="239" t="e">
        <f>PYC1178</f>
        <v>#REF!</v>
      </c>
      <c r="PYD1177" s="233" t="s">
        <v>237</v>
      </c>
      <c r="PYE1177" s="234" t="s">
        <v>26</v>
      </c>
      <c r="PYF1177" s="235">
        <v>7</v>
      </c>
      <c r="PYG1177" s="235">
        <v>2</v>
      </c>
      <c r="PYH1177" s="236" t="s">
        <v>238</v>
      </c>
      <c r="PYI1177" s="237">
        <v>0</v>
      </c>
      <c r="PYJ1177" s="238"/>
      <c r="PYK1177" s="239" t="e">
        <f>PYK1178</f>
        <v>#REF!</v>
      </c>
      <c r="PYL1177" s="233" t="s">
        <v>237</v>
      </c>
      <c r="PYM1177" s="234" t="s">
        <v>26</v>
      </c>
      <c r="PYN1177" s="235">
        <v>7</v>
      </c>
      <c r="PYO1177" s="235">
        <v>2</v>
      </c>
      <c r="PYP1177" s="236" t="s">
        <v>238</v>
      </c>
      <c r="PYQ1177" s="237">
        <v>0</v>
      </c>
      <c r="PYR1177" s="238"/>
      <c r="PYS1177" s="239" t="e">
        <f>PYS1178</f>
        <v>#REF!</v>
      </c>
      <c r="PYT1177" s="233" t="s">
        <v>237</v>
      </c>
      <c r="PYU1177" s="234" t="s">
        <v>26</v>
      </c>
      <c r="PYV1177" s="235">
        <v>7</v>
      </c>
      <c r="PYW1177" s="235">
        <v>2</v>
      </c>
      <c r="PYX1177" s="236" t="s">
        <v>238</v>
      </c>
      <c r="PYY1177" s="237">
        <v>0</v>
      </c>
      <c r="PYZ1177" s="238"/>
      <c r="PZA1177" s="239" t="e">
        <f>PZA1178</f>
        <v>#REF!</v>
      </c>
      <c r="PZB1177" s="233" t="s">
        <v>237</v>
      </c>
      <c r="PZC1177" s="234" t="s">
        <v>26</v>
      </c>
      <c r="PZD1177" s="235">
        <v>7</v>
      </c>
      <c r="PZE1177" s="235">
        <v>2</v>
      </c>
      <c r="PZF1177" s="236" t="s">
        <v>238</v>
      </c>
      <c r="PZG1177" s="237">
        <v>0</v>
      </c>
      <c r="PZH1177" s="238"/>
      <c r="PZI1177" s="239" t="e">
        <f>PZI1178</f>
        <v>#REF!</v>
      </c>
      <c r="PZJ1177" s="233" t="s">
        <v>237</v>
      </c>
      <c r="PZK1177" s="234" t="s">
        <v>26</v>
      </c>
      <c r="PZL1177" s="235">
        <v>7</v>
      </c>
      <c r="PZM1177" s="235">
        <v>2</v>
      </c>
      <c r="PZN1177" s="236" t="s">
        <v>238</v>
      </c>
      <c r="PZO1177" s="237">
        <v>0</v>
      </c>
      <c r="PZP1177" s="238"/>
      <c r="PZQ1177" s="239" t="e">
        <f>PZQ1178</f>
        <v>#REF!</v>
      </c>
      <c r="PZR1177" s="233" t="s">
        <v>237</v>
      </c>
      <c r="PZS1177" s="234" t="s">
        <v>26</v>
      </c>
      <c r="PZT1177" s="235">
        <v>7</v>
      </c>
      <c r="PZU1177" s="235">
        <v>2</v>
      </c>
      <c r="PZV1177" s="236" t="s">
        <v>238</v>
      </c>
      <c r="PZW1177" s="237">
        <v>0</v>
      </c>
      <c r="PZX1177" s="238"/>
      <c r="PZY1177" s="239" t="e">
        <f>PZY1178</f>
        <v>#REF!</v>
      </c>
      <c r="PZZ1177" s="233" t="s">
        <v>237</v>
      </c>
      <c r="QAA1177" s="234" t="s">
        <v>26</v>
      </c>
      <c r="QAB1177" s="235">
        <v>7</v>
      </c>
      <c r="QAC1177" s="235">
        <v>2</v>
      </c>
      <c r="QAD1177" s="236" t="s">
        <v>238</v>
      </c>
      <c r="QAE1177" s="237">
        <v>0</v>
      </c>
      <c r="QAF1177" s="238"/>
      <c r="QAG1177" s="239" t="e">
        <f>QAG1178</f>
        <v>#REF!</v>
      </c>
      <c r="QAH1177" s="233" t="s">
        <v>237</v>
      </c>
      <c r="QAI1177" s="234" t="s">
        <v>26</v>
      </c>
      <c r="QAJ1177" s="235">
        <v>7</v>
      </c>
      <c r="QAK1177" s="235">
        <v>2</v>
      </c>
      <c r="QAL1177" s="236" t="s">
        <v>238</v>
      </c>
      <c r="QAM1177" s="237">
        <v>0</v>
      </c>
      <c r="QAN1177" s="238"/>
      <c r="QAO1177" s="239" t="e">
        <f>QAO1178</f>
        <v>#REF!</v>
      </c>
      <c r="QAP1177" s="233" t="s">
        <v>237</v>
      </c>
      <c r="QAQ1177" s="234" t="s">
        <v>26</v>
      </c>
      <c r="QAR1177" s="235">
        <v>7</v>
      </c>
      <c r="QAS1177" s="235">
        <v>2</v>
      </c>
      <c r="QAT1177" s="236" t="s">
        <v>238</v>
      </c>
      <c r="QAU1177" s="237">
        <v>0</v>
      </c>
      <c r="QAV1177" s="238"/>
      <c r="QAW1177" s="239" t="e">
        <f>QAW1178</f>
        <v>#REF!</v>
      </c>
      <c r="QAX1177" s="233" t="s">
        <v>237</v>
      </c>
      <c r="QAY1177" s="234" t="s">
        <v>26</v>
      </c>
      <c r="QAZ1177" s="235">
        <v>7</v>
      </c>
      <c r="QBA1177" s="235">
        <v>2</v>
      </c>
      <c r="QBB1177" s="236" t="s">
        <v>238</v>
      </c>
      <c r="QBC1177" s="237">
        <v>0</v>
      </c>
      <c r="QBD1177" s="238"/>
      <c r="QBE1177" s="239" t="e">
        <f>QBE1178</f>
        <v>#REF!</v>
      </c>
      <c r="QBF1177" s="233" t="s">
        <v>237</v>
      </c>
      <c r="QBG1177" s="234" t="s">
        <v>26</v>
      </c>
      <c r="QBH1177" s="235">
        <v>7</v>
      </c>
      <c r="QBI1177" s="235">
        <v>2</v>
      </c>
      <c r="QBJ1177" s="236" t="s">
        <v>238</v>
      </c>
      <c r="QBK1177" s="237">
        <v>0</v>
      </c>
      <c r="QBL1177" s="238"/>
      <c r="QBM1177" s="239" t="e">
        <f>QBM1178</f>
        <v>#REF!</v>
      </c>
      <c r="QBN1177" s="233" t="s">
        <v>237</v>
      </c>
      <c r="QBO1177" s="234" t="s">
        <v>26</v>
      </c>
      <c r="QBP1177" s="235">
        <v>7</v>
      </c>
      <c r="QBQ1177" s="235">
        <v>2</v>
      </c>
      <c r="QBR1177" s="236" t="s">
        <v>238</v>
      </c>
      <c r="QBS1177" s="237">
        <v>0</v>
      </c>
      <c r="QBT1177" s="238"/>
      <c r="QBU1177" s="239" t="e">
        <f>QBU1178</f>
        <v>#REF!</v>
      </c>
      <c r="QBV1177" s="233" t="s">
        <v>237</v>
      </c>
      <c r="QBW1177" s="234" t="s">
        <v>26</v>
      </c>
      <c r="QBX1177" s="235">
        <v>7</v>
      </c>
      <c r="QBY1177" s="235">
        <v>2</v>
      </c>
      <c r="QBZ1177" s="236" t="s">
        <v>238</v>
      </c>
      <c r="QCA1177" s="237">
        <v>0</v>
      </c>
      <c r="QCB1177" s="238"/>
      <c r="QCC1177" s="239" t="e">
        <f>QCC1178</f>
        <v>#REF!</v>
      </c>
      <c r="QCD1177" s="233" t="s">
        <v>237</v>
      </c>
      <c r="QCE1177" s="234" t="s">
        <v>26</v>
      </c>
      <c r="QCF1177" s="235">
        <v>7</v>
      </c>
      <c r="QCG1177" s="235">
        <v>2</v>
      </c>
      <c r="QCH1177" s="236" t="s">
        <v>238</v>
      </c>
      <c r="QCI1177" s="237">
        <v>0</v>
      </c>
      <c r="QCJ1177" s="238"/>
      <c r="QCK1177" s="239" t="e">
        <f>QCK1178</f>
        <v>#REF!</v>
      </c>
      <c r="QCL1177" s="233" t="s">
        <v>237</v>
      </c>
      <c r="QCM1177" s="234" t="s">
        <v>26</v>
      </c>
      <c r="QCN1177" s="235">
        <v>7</v>
      </c>
      <c r="QCO1177" s="235">
        <v>2</v>
      </c>
      <c r="QCP1177" s="236" t="s">
        <v>238</v>
      </c>
      <c r="QCQ1177" s="237">
        <v>0</v>
      </c>
      <c r="QCR1177" s="238"/>
      <c r="QCS1177" s="239" t="e">
        <f>QCS1178</f>
        <v>#REF!</v>
      </c>
      <c r="QCT1177" s="233" t="s">
        <v>237</v>
      </c>
      <c r="QCU1177" s="234" t="s">
        <v>26</v>
      </c>
      <c r="QCV1177" s="235">
        <v>7</v>
      </c>
      <c r="QCW1177" s="235">
        <v>2</v>
      </c>
      <c r="QCX1177" s="236" t="s">
        <v>238</v>
      </c>
      <c r="QCY1177" s="237">
        <v>0</v>
      </c>
      <c r="QCZ1177" s="238"/>
      <c r="QDA1177" s="239" t="e">
        <f>QDA1178</f>
        <v>#REF!</v>
      </c>
      <c r="QDB1177" s="233" t="s">
        <v>237</v>
      </c>
      <c r="QDC1177" s="234" t="s">
        <v>26</v>
      </c>
      <c r="QDD1177" s="235">
        <v>7</v>
      </c>
      <c r="QDE1177" s="235">
        <v>2</v>
      </c>
      <c r="QDF1177" s="236" t="s">
        <v>238</v>
      </c>
      <c r="QDG1177" s="237">
        <v>0</v>
      </c>
      <c r="QDH1177" s="238"/>
      <c r="QDI1177" s="239" t="e">
        <f>QDI1178</f>
        <v>#REF!</v>
      </c>
      <c r="QDJ1177" s="233" t="s">
        <v>237</v>
      </c>
      <c r="QDK1177" s="234" t="s">
        <v>26</v>
      </c>
      <c r="QDL1177" s="235">
        <v>7</v>
      </c>
      <c r="QDM1177" s="235">
        <v>2</v>
      </c>
      <c r="QDN1177" s="236" t="s">
        <v>238</v>
      </c>
      <c r="QDO1177" s="237">
        <v>0</v>
      </c>
      <c r="QDP1177" s="238"/>
      <c r="QDQ1177" s="239" t="e">
        <f>QDQ1178</f>
        <v>#REF!</v>
      </c>
      <c r="QDR1177" s="233" t="s">
        <v>237</v>
      </c>
      <c r="QDS1177" s="234" t="s">
        <v>26</v>
      </c>
      <c r="QDT1177" s="235">
        <v>7</v>
      </c>
      <c r="QDU1177" s="235">
        <v>2</v>
      </c>
      <c r="QDV1177" s="236" t="s">
        <v>238</v>
      </c>
      <c r="QDW1177" s="237">
        <v>0</v>
      </c>
      <c r="QDX1177" s="238"/>
      <c r="QDY1177" s="239" t="e">
        <f>QDY1178</f>
        <v>#REF!</v>
      </c>
      <c r="QDZ1177" s="233" t="s">
        <v>237</v>
      </c>
      <c r="QEA1177" s="234" t="s">
        <v>26</v>
      </c>
      <c r="QEB1177" s="235">
        <v>7</v>
      </c>
      <c r="QEC1177" s="235">
        <v>2</v>
      </c>
      <c r="QED1177" s="236" t="s">
        <v>238</v>
      </c>
      <c r="QEE1177" s="237">
        <v>0</v>
      </c>
      <c r="QEF1177" s="238"/>
      <c r="QEG1177" s="239" t="e">
        <f>QEG1178</f>
        <v>#REF!</v>
      </c>
      <c r="QEH1177" s="233" t="s">
        <v>237</v>
      </c>
      <c r="QEI1177" s="234" t="s">
        <v>26</v>
      </c>
      <c r="QEJ1177" s="235">
        <v>7</v>
      </c>
      <c r="QEK1177" s="235">
        <v>2</v>
      </c>
      <c r="QEL1177" s="236" t="s">
        <v>238</v>
      </c>
      <c r="QEM1177" s="237">
        <v>0</v>
      </c>
      <c r="QEN1177" s="238"/>
      <c r="QEO1177" s="239" t="e">
        <f>QEO1178</f>
        <v>#REF!</v>
      </c>
      <c r="QEP1177" s="233" t="s">
        <v>237</v>
      </c>
      <c r="QEQ1177" s="234" t="s">
        <v>26</v>
      </c>
      <c r="QER1177" s="235">
        <v>7</v>
      </c>
      <c r="QES1177" s="235">
        <v>2</v>
      </c>
      <c r="QET1177" s="236" t="s">
        <v>238</v>
      </c>
      <c r="QEU1177" s="237">
        <v>0</v>
      </c>
      <c r="QEV1177" s="238"/>
      <c r="QEW1177" s="239" t="e">
        <f>QEW1178</f>
        <v>#REF!</v>
      </c>
      <c r="QEX1177" s="233" t="s">
        <v>237</v>
      </c>
      <c r="QEY1177" s="234" t="s">
        <v>26</v>
      </c>
      <c r="QEZ1177" s="235">
        <v>7</v>
      </c>
      <c r="QFA1177" s="235">
        <v>2</v>
      </c>
      <c r="QFB1177" s="236" t="s">
        <v>238</v>
      </c>
      <c r="QFC1177" s="237">
        <v>0</v>
      </c>
      <c r="QFD1177" s="238"/>
      <c r="QFE1177" s="239" t="e">
        <f>QFE1178</f>
        <v>#REF!</v>
      </c>
      <c r="QFF1177" s="233" t="s">
        <v>237</v>
      </c>
      <c r="QFG1177" s="234" t="s">
        <v>26</v>
      </c>
      <c r="QFH1177" s="235">
        <v>7</v>
      </c>
      <c r="QFI1177" s="235">
        <v>2</v>
      </c>
      <c r="QFJ1177" s="236" t="s">
        <v>238</v>
      </c>
      <c r="QFK1177" s="237">
        <v>0</v>
      </c>
      <c r="QFL1177" s="238"/>
      <c r="QFM1177" s="239" t="e">
        <f>QFM1178</f>
        <v>#REF!</v>
      </c>
      <c r="QFN1177" s="233" t="s">
        <v>237</v>
      </c>
      <c r="QFO1177" s="234" t="s">
        <v>26</v>
      </c>
      <c r="QFP1177" s="235">
        <v>7</v>
      </c>
      <c r="QFQ1177" s="235">
        <v>2</v>
      </c>
      <c r="QFR1177" s="236" t="s">
        <v>238</v>
      </c>
      <c r="QFS1177" s="237">
        <v>0</v>
      </c>
      <c r="QFT1177" s="238"/>
      <c r="QFU1177" s="239" t="e">
        <f>QFU1178</f>
        <v>#REF!</v>
      </c>
      <c r="QFV1177" s="233" t="s">
        <v>237</v>
      </c>
      <c r="QFW1177" s="234" t="s">
        <v>26</v>
      </c>
      <c r="QFX1177" s="235">
        <v>7</v>
      </c>
      <c r="QFY1177" s="235">
        <v>2</v>
      </c>
      <c r="QFZ1177" s="236" t="s">
        <v>238</v>
      </c>
      <c r="QGA1177" s="237">
        <v>0</v>
      </c>
      <c r="QGB1177" s="238"/>
      <c r="QGC1177" s="239" t="e">
        <f>QGC1178</f>
        <v>#REF!</v>
      </c>
      <c r="QGD1177" s="233" t="s">
        <v>237</v>
      </c>
      <c r="QGE1177" s="234" t="s">
        <v>26</v>
      </c>
      <c r="QGF1177" s="235">
        <v>7</v>
      </c>
      <c r="QGG1177" s="235">
        <v>2</v>
      </c>
      <c r="QGH1177" s="236" t="s">
        <v>238</v>
      </c>
      <c r="QGI1177" s="237">
        <v>0</v>
      </c>
      <c r="QGJ1177" s="238"/>
      <c r="QGK1177" s="239" t="e">
        <f>QGK1178</f>
        <v>#REF!</v>
      </c>
      <c r="QGL1177" s="233" t="s">
        <v>237</v>
      </c>
      <c r="QGM1177" s="234" t="s">
        <v>26</v>
      </c>
      <c r="QGN1177" s="235">
        <v>7</v>
      </c>
      <c r="QGO1177" s="235">
        <v>2</v>
      </c>
      <c r="QGP1177" s="236" t="s">
        <v>238</v>
      </c>
      <c r="QGQ1177" s="237">
        <v>0</v>
      </c>
      <c r="QGR1177" s="238"/>
      <c r="QGS1177" s="239" t="e">
        <f>QGS1178</f>
        <v>#REF!</v>
      </c>
      <c r="QGT1177" s="233" t="s">
        <v>237</v>
      </c>
      <c r="QGU1177" s="234" t="s">
        <v>26</v>
      </c>
      <c r="QGV1177" s="235">
        <v>7</v>
      </c>
      <c r="QGW1177" s="235">
        <v>2</v>
      </c>
      <c r="QGX1177" s="236" t="s">
        <v>238</v>
      </c>
      <c r="QGY1177" s="237">
        <v>0</v>
      </c>
      <c r="QGZ1177" s="238"/>
      <c r="QHA1177" s="239" t="e">
        <f>QHA1178</f>
        <v>#REF!</v>
      </c>
      <c r="QHB1177" s="233" t="s">
        <v>237</v>
      </c>
      <c r="QHC1177" s="234" t="s">
        <v>26</v>
      </c>
      <c r="QHD1177" s="235">
        <v>7</v>
      </c>
      <c r="QHE1177" s="235">
        <v>2</v>
      </c>
      <c r="QHF1177" s="236" t="s">
        <v>238</v>
      </c>
      <c r="QHG1177" s="237">
        <v>0</v>
      </c>
      <c r="QHH1177" s="238"/>
      <c r="QHI1177" s="239" t="e">
        <f>QHI1178</f>
        <v>#REF!</v>
      </c>
      <c r="QHJ1177" s="233" t="s">
        <v>237</v>
      </c>
      <c r="QHK1177" s="234" t="s">
        <v>26</v>
      </c>
      <c r="QHL1177" s="235">
        <v>7</v>
      </c>
      <c r="QHM1177" s="235">
        <v>2</v>
      </c>
      <c r="QHN1177" s="236" t="s">
        <v>238</v>
      </c>
      <c r="QHO1177" s="237">
        <v>0</v>
      </c>
      <c r="QHP1177" s="238"/>
      <c r="QHQ1177" s="239" t="e">
        <f>QHQ1178</f>
        <v>#REF!</v>
      </c>
      <c r="QHR1177" s="233" t="s">
        <v>237</v>
      </c>
      <c r="QHS1177" s="234" t="s">
        <v>26</v>
      </c>
      <c r="QHT1177" s="235">
        <v>7</v>
      </c>
      <c r="QHU1177" s="235">
        <v>2</v>
      </c>
      <c r="QHV1177" s="236" t="s">
        <v>238</v>
      </c>
      <c r="QHW1177" s="237">
        <v>0</v>
      </c>
      <c r="QHX1177" s="238"/>
      <c r="QHY1177" s="239" t="e">
        <f>QHY1178</f>
        <v>#REF!</v>
      </c>
      <c r="QHZ1177" s="233" t="s">
        <v>237</v>
      </c>
      <c r="QIA1177" s="234" t="s">
        <v>26</v>
      </c>
      <c r="QIB1177" s="235">
        <v>7</v>
      </c>
      <c r="QIC1177" s="235">
        <v>2</v>
      </c>
      <c r="QID1177" s="236" t="s">
        <v>238</v>
      </c>
      <c r="QIE1177" s="237">
        <v>0</v>
      </c>
      <c r="QIF1177" s="238"/>
      <c r="QIG1177" s="239" t="e">
        <f>QIG1178</f>
        <v>#REF!</v>
      </c>
      <c r="QIH1177" s="233" t="s">
        <v>237</v>
      </c>
      <c r="QII1177" s="234" t="s">
        <v>26</v>
      </c>
      <c r="QIJ1177" s="235">
        <v>7</v>
      </c>
      <c r="QIK1177" s="235">
        <v>2</v>
      </c>
      <c r="QIL1177" s="236" t="s">
        <v>238</v>
      </c>
      <c r="QIM1177" s="237">
        <v>0</v>
      </c>
      <c r="QIN1177" s="238"/>
      <c r="QIO1177" s="239" t="e">
        <f>QIO1178</f>
        <v>#REF!</v>
      </c>
      <c r="QIP1177" s="233" t="s">
        <v>237</v>
      </c>
      <c r="QIQ1177" s="234" t="s">
        <v>26</v>
      </c>
      <c r="QIR1177" s="235">
        <v>7</v>
      </c>
      <c r="QIS1177" s="235">
        <v>2</v>
      </c>
      <c r="QIT1177" s="236" t="s">
        <v>238</v>
      </c>
      <c r="QIU1177" s="237">
        <v>0</v>
      </c>
      <c r="QIV1177" s="238"/>
      <c r="QIW1177" s="239" t="e">
        <f>QIW1178</f>
        <v>#REF!</v>
      </c>
      <c r="QIX1177" s="233" t="s">
        <v>237</v>
      </c>
      <c r="QIY1177" s="234" t="s">
        <v>26</v>
      </c>
      <c r="QIZ1177" s="235">
        <v>7</v>
      </c>
      <c r="QJA1177" s="235">
        <v>2</v>
      </c>
      <c r="QJB1177" s="236" t="s">
        <v>238</v>
      </c>
      <c r="QJC1177" s="237">
        <v>0</v>
      </c>
      <c r="QJD1177" s="238"/>
      <c r="QJE1177" s="239" t="e">
        <f>QJE1178</f>
        <v>#REF!</v>
      </c>
      <c r="QJF1177" s="233" t="s">
        <v>237</v>
      </c>
      <c r="QJG1177" s="234" t="s">
        <v>26</v>
      </c>
      <c r="QJH1177" s="235">
        <v>7</v>
      </c>
      <c r="QJI1177" s="235">
        <v>2</v>
      </c>
      <c r="QJJ1177" s="236" t="s">
        <v>238</v>
      </c>
      <c r="QJK1177" s="237">
        <v>0</v>
      </c>
      <c r="QJL1177" s="238"/>
      <c r="QJM1177" s="239" t="e">
        <f>QJM1178</f>
        <v>#REF!</v>
      </c>
      <c r="QJN1177" s="233" t="s">
        <v>237</v>
      </c>
      <c r="QJO1177" s="234" t="s">
        <v>26</v>
      </c>
      <c r="QJP1177" s="235">
        <v>7</v>
      </c>
      <c r="QJQ1177" s="235">
        <v>2</v>
      </c>
      <c r="QJR1177" s="236" t="s">
        <v>238</v>
      </c>
      <c r="QJS1177" s="237">
        <v>0</v>
      </c>
      <c r="QJT1177" s="238"/>
      <c r="QJU1177" s="239" t="e">
        <f>QJU1178</f>
        <v>#REF!</v>
      </c>
      <c r="QJV1177" s="233" t="s">
        <v>237</v>
      </c>
      <c r="QJW1177" s="234" t="s">
        <v>26</v>
      </c>
      <c r="QJX1177" s="235">
        <v>7</v>
      </c>
      <c r="QJY1177" s="235">
        <v>2</v>
      </c>
      <c r="QJZ1177" s="236" t="s">
        <v>238</v>
      </c>
      <c r="QKA1177" s="237">
        <v>0</v>
      </c>
      <c r="QKB1177" s="238"/>
      <c r="QKC1177" s="239" t="e">
        <f>QKC1178</f>
        <v>#REF!</v>
      </c>
      <c r="QKD1177" s="233" t="s">
        <v>237</v>
      </c>
      <c r="QKE1177" s="234" t="s">
        <v>26</v>
      </c>
      <c r="QKF1177" s="235">
        <v>7</v>
      </c>
      <c r="QKG1177" s="235">
        <v>2</v>
      </c>
      <c r="QKH1177" s="236" t="s">
        <v>238</v>
      </c>
      <c r="QKI1177" s="237">
        <v>0</v>
      </c>
      <c r="QKJ1177" s="238"/>
      <c r="QKK1177" s="239" t="e">
        <f>QKK1178</f>
        <v>#REF!</v>
      </c>
      <c r="QKL1177" s="233" t="s">
        <v>237</v>
      </c>
      <c r="QKM1177" s="234" t="s">
        <v>26</v>
      </c>
      <c r="QKN1177" s="235">
        <v>7</v>
      </c>
      <c r="QKO1177" s="235">
        <v>2</v>
      </c>
      <c r="QKP1177" s="236" t="s">
        <v>238</v>
      </c>
      <c r="QKQ1177" s="237">
        <v>0</v>
      </c>
      <c r="QKR1177" s="238"/>
      <c r="QKS1177" s="239" t="e">
        <f>QKS1178</f>
        <v>#REF!</v>
      </c>
      <c r="QKT1177" s="233" t="s">
        <v>237</v>
      </c>
      <c r="QKU1177" s="234" t="s">
        <v>26</v>
      </c>
      <c r="QKV1177" s="235">
        <v>7</v>
      </c>
      <c r="QKW1177" s="235">
        <v>2</v>
      </c>
      <c r="QKX1177" s="236" t="s">
        <v>238</v>
      </c>
      <c r="QKY1177" s="237">
        <v>0</v>
      </c>
      <c r="QKZ1177" s="238"/>
      <c r="QLA1177" s="239" t="e">
        <f>QLA1178</f>
        <v>#REF!</v>
      </c>
      <c r="QLB1177" s="233" t="s">
        <v>237</v>
      </c>
      <c r="QLC1177" s="234" t="s">
        <v>26</v>
      </c>
      <c r="QLD1177" s="235">
        <v>7</v>
      </c>
      <c r="QLE1177" s="235">
        <v>2</v>
      </c>
      <c r="QLF1177" s="236" t="s">
        <v>238</v>
      </c>
      <c r="QLG1177" s="237">
        <v>0</v>
      </c>
      <c r="QLH1177" s="238"/>
      <c r="QLI1177" s="239" t="e">
        <f>QLI1178</f>
        <v>#REF!</v>
      </c>
      <c r="QLJ1177" s="233" t="s">
        <v>237</v>
      </c>
      <c r="QLK1177" s="234" t="s">
        <v>26</v>
      </c>
      <c r="QLL1177" s="235">
        <v>7</v>
      </c>
      <c r="QLM1177" s="235">
        <v>2</v>
      </c>
      <c r="QLN1177" s="236" t="s">
        <v>238</v>
      </c>
      <c r="QLO1177" s="237">
        <v>0</v>
      </c>
      <c r="QLP1177" s="238"/>
      <c r="QLQ1177" s="239" t="e">
        <f>QLQ1178</f>
        <v>#REF!</v>
      </c>
      <c r="QLR1177" s="233" t="s">
        <v>237</v>
      </c>
      <c r="QLS1177" s="234" t="s">
        <v>26</v>
      </c>
      <c r="QLT1177" s="235">
        <v>7</v>
      </c>
      <c r="QLU1177" s="235">
        <v>2</v>
      </c>
      <c r="QLV1177" s="236" t="s">
        <v>238</v>
      </c>
      <c r="QLW1177" s="237">
        <v>0</v>
      </c>
      <c r="QLX1177" s="238"/>
      <c r="QLY1177" s="239" t="e">
        <f>QLY1178</f>
        <v>#REF!</v>
      </c>
      <c r="QLZ1177" s="233" t="s">
        <v>237</v>
      </c>
      <c r="QMA1177" s="234" t="s">
        <v>26</v>
      </c>
      <c r="QMB1177" s="235">
        <v>7</v>
      </c>
      <c r="QMC1177" s="235">
        <v>2</v>
      </c>
      <c r="QMD1177" s="236" t="s">
        <v>238</v>
      </c>
      <c r="QME1177" s="237">
        <v>0</v>
      </c>
      <c r="QMF1177" s="238"/>
      <c r="QMG1177" s="239" t="e">
        <f>QMG1178</f>
        <v>#REF!</v>
      </c>
      <c r="QMH1177" s="233" t="s">
        <v>237</v>
      </c>
      <c r="QMI1177" s="234" t="s">
        <v>26</v>
      </c>
      <c r="QMJ1177" s="235">
        <v>7</v>
      </c>
      <c r="QMK1177" s="235">
        <v>2</v>
      </c>
      <c r="QML1177" s="236" t="s">
        <v>238</v>
      </c>
      <c r="QMM1177" s="237">
        <v>0</v>
      </c>
      <c r="QMN1177" s="238"/>
      <c r="QMO1177" s="239" t="e">
        <f>QMO1178</f>
        <v>#REF!</v>
      </c>
      <c r="QMP1177" s="233" t="s">
        <v>237</v>
      </c>
      <c r="QMQ1177" s="234" t="s">
        <v>26</v>
      </c>
      <c r="QMR1177" s="235">
        <v>7</v>
      </c>
      <c r="QMS1177" s="235">
        <v>2</v>
      </c>
      <c r="QMT1177" s="236" t="s">
        <v>238</v>
      </c>
      <c r="QMU1177" s="237">
        <v>0</v>
      </c>
      <c r="QMV1177" s="238"/>
      <c r="QMW1177" s="239" t="e">
        <f>QMW1178</f>
        <v>#REF!</v>
      </c>
      <c r="QMX1177" s="233" t="s">
        <v>237</v>
      </c>
      <c r="QMY1177" s="234" t="s">
        <v>26</v>
      </c>
      <c r="QMZ1177" s="235">
        <v>7</v>
      </c>
      <c r="QNA1177" s="235">
        <v>2</v>
      </c>
      <c r="QNB1177" s="236" t="s">
        <v>238</v>
      </c>
      <c r="QNC1177" s="237">
        <v>0</v>
      </c>
      <c r="QND1177" s="238"/>
      <c r="QNE1177" s="239" t="e">
        <f>QNE1178</f>
        <v>#REF!</v>
      </c>
      <c r="QNF1177" s="233" t="s">
        <v>237</v>
      </c>
      <c r="QNG1177" s="234" t="s">
        <v>26</v>
      </c>
      <c r="QNH1177" s="235">
        <v>7</v>
      </c>
      <c r="QNI1177" s="235">
        <v>2</v>
      </c>
      <c r="QNJ1177" s="236" t="s">
        <v>238</v>
      </c>
      <c r="QNK1177" s="237">
        <v>0</v>
      </c>
      <c r="QNL1177" s="238"/>
      <c r="QNM1177" s="239" t="e">
        <f>QNM1178</f>
        <v>#REF!</v>
      </c>
      <c r="QNN1177" s="233" t="s">
        <v>237</v>
      </c>
      <c r="QNO1177" s="234" t="s">
        <v>26</v>
      </c>
      <c r="QNP1177" s="235">
        <v>7</v>
      </c>
      <c r="QNQ1177" s="235">
        <v>2</v>
      </c>
      <c r="QNR1177" s="236" t="s">
        <v>238</v>
      </c>
      <c r="QNS1177" s="237">
        <v>0</v>
      </c>
      <c r="QNT1177" s="238"/>
      <c r="QNU1177" s="239" t="e">
        <f>QNU1178</f>
        <v>#REF!</v>
      </c>
      <c r="QNV1177" s="233" t="s">
        <v>237</v>
      </c>
      <c r="QNW1177" s="234" t="s">
        <v>26</v>
      </c>
      <c r="QNX1177" s="235">
        <v>7</v>
      </c>
      <c r="QNY1177" s="235">
        <v>2</v>
      </c>
      <c r="QNZ1177" s="236" t="s">
        <v>238</v>
      </c>
      <c r="QOA1177" s="237">
        <v>0</v>
      </c>
      <c r="QOB1177" s="238"/>
      <c r="QOC1177" s="239" t="e">
        <f>QOC1178</f>
        <v>#REF!</v>
      </c>
      <c r="QOD1177" s="233" t="s">
        <v>237</v>
      </c>
      <c r="QOE1177" s="234" t="s">
        <v>26</v>
      </c>
      <c r="QOF1177" s="235">
        <v>7</v>
      </c>
      <c r="QOG1177" s="235">
        <v>2</v>
      </c>
      <c r="QOH1177" s="236" t="s">
        <v>238</v>
      </c>
      <c r="QOI1177" s="237">
        <v>0</v>
      </c>
      <c r="QOJ1177" s="238"/>
      <c r="QOK1177" s="239" t="e">
        <f>QOK1178</f>
        <v>#REF!</v>
      </c>
      <c r="QOL1177" s="233" t="s">
        <v>237</v>
      </c>
      <c r="QOM1177" s="234" t="s">
        <v>26</v>
      </c>
      <c r="QON1177" s="235">
        <v>7</v>
      </c>
      <c r="QOO1177" s="235">
        <v>2</v>
      </c>
      <c r="QOP1177" s="236" t="s">
        <v>238</v>
      </c>
      <c r="QOQ1177" s="237">
        <v>0</v>
      </c>
      <c r="QOR1177" s="238"/>
      <c r="QOS1177" s="239" t="e">
        <f>QOS1178</f>
        <v>#REF!</v>
      </c>
      <c r="QOT1177" s="233" t="s">
        <v>237</v>
      </c>
      <c r="QOU1177" s="234" t="s">
        <v>26</v>
      </c>
      <c r="QOV1177" s="235">
        <v>7</v>
      </c>
      <c r="QOW1177" s="235">
        <v>2</v>
      </c>
      <c r="QOX1177" s="236" t="s">
        <v>238</v>
      </c>
      <c r="QOY1177" s="237">
        <v>0</v>
      </c>
      <c r="QOZ1177" s="238"/>
      <c r="QPA1177" s="239" t="e">
        <f>QPA1178</f>
        <v>#REF!</v>
      </c>
      <c r="QPB1177" s="233" t="s">
        <v>237</v>
      </c>
      <c r="QPC1177" s="234" t="s">
        <v>26</v>
      </c>
      <c r="QPD1177" s="235">
        <v>7</v>
      </c>
      <c r="QPE1177" s="235">
        <v>2</v>
      </c>
      <c r="QPF1177" s="236" t="s">
        <v>238</v>
      </c>
      <c r="QPG1177" s="237">
        <v>0</v>
      </c>
      <c r="QPH1177" s="238"/>
      <c r="QPI1177" s="239" t="e">
        <f>QPI1178</f>
        <v>#REF!</v>
      </c>
      <c r="QPJ1177" s="233" t="s">
        <v>237</v>
      </c>
      <c r="QPK1177" s="234" t="s">
        <v>26</v>
      </c>
      <c r="QPL1177" s="235">
        <v>7</v>
      </c>
      <c r="QPM1177" s="235">
        <v>2</v>
      </c>
      <c r="QPN1177" s="236" t="s">
        <v>238</v>
      </c>
      <c r="QPO1177" s="237">
        <v>0</v>
      </c>
      <c r="QPP1177" s="238"/>
      <c r="QPQ1177" s="239" t="e">
        <f>QPQ1178</f>
        <v>#REF!</v>
      </c>
      <c r="QPR1177" s="233" t="s">
        <v>237</v>
      </c>
      <c r="QPS1177" s="234" t="s">
        <v>26</v>
      </c>
      <c r="QPT1177" s="235">
        <v>7</v>
      </c>
      <c r="QPU1177" s="235">
        <v>2</v>
      </c>
      <c r="QPV1177" s="236" t="s">
        <v>238</v>
      </c>
      <c r="QPW1177" s="237">
        <v>0</v>
      </c>
      <c r="QPX1177" s="238"/>
      <c r="QPY1177" s="239" t="e">
        <f>QPY1178</f>
        <v>#REF!</v>
      </c>
      <c r="QPZ1177" s="233" t="s">
        <v>237</v>
      </c>
      <c r="QQA1177" s="234" t="s">
        <v>26</v>
      </c>
      <c r="QQB1177" s="235">
        <v>7</v>
      </c>
      <c r="QQC1177" s="235">
        <v>2</v>
      </c>
      <c r="QQD1177" s="236" t="s">
        <v>238</v>
      </c>
      <c r="QQE1177" s="237">
        <v>0</v>
      </c>
      <c r="QQF1177" s="238"/>
      <c r="QQG1177" s="239" t="e">
        <f>QQG1178</f>
        <v>#REF!</v>
      </c>
      <c r="QQH1177" s="233" t="s">
        <v>237</v>
      </c>
      <c r="QQI1177" s="234" t="s">
        <v>26</v>
      </c>
      <c r="QQJ1177" s="235">
        <v>7</v>
      </c>
      <c r="QQK1177" s="235">
        <v>2</v>
      </c>
      <c r="QQL1177" s="236" t="s">
        <v>238</v>
      </c>
      <c r="QQM1177" s="237">
        <v>0</v>
      </c>
      <c r="QQN1177" s="238"/>
      <c r="QQO1177" s="239" t="e">
        <f>QQO1178</f>
        <v>#REF!</v>
      </c>
      <c r="QQP1177" s="233" t="s">
        <v>237</v>
      </c>
      <c r="QQQ1177" s="234" t="s">
        <v>26</v>
      </c>
      <c r="QQR1177" s="235">
        <v>7</v>
      </c>
      <c r="QQS1177" s="235">
        <v>2</v>
      </c>
      <c r="QQT1177" s="236" t="s">
        <v>238</v>
      </c>
      <c r="QQU1177" s="237">
        <v>0</v>
      </c>
      <c r="QQV1177" s="238"/>
      <c r="QQW1177" s="239" t="e">
        <f>QQW1178</f>
        <v>#REF!</v>
      </c>
      <c r="QQX1177" s="233" t="s">
        <v>237</v>
      </c>
      <c r="QQY1177" s="234" t="s">
        <v>26</v>
      </c>
      <c r="QQZ1177" s="235">
        <v>7</v>
      </c>
      <c r="QRA1177" s="235">
        <v>2</v>
      </c>
      <c r="QRB1177" s="236" t="s">
        <v>238</v>
      </c>
      <c r="QRC1177" s="237">
        <v>0</v>
      </c>
      <c r="QRD1177" s="238"/>
      <c r="QRE1177" s="239" t="e">
        <f>QRE1178</f>
        <v>#REF!</v>
      </c>
      <c r="QRF1177" s="233" t="s">
        <v>237</v>
      </c>
      <c r="QRG1177" s="234" t="s">
        <v>26</v>
      </c>
      <c r="QRH1177" s="235">
        <v>7</v>
      </c>
      <c r="QRI1177" s="235">
        <v>2</v>
      </c>
      <c r="QRJ1177" s="236" t="s">
        <v>238</v>
      </c>
      <c r="QRK1177" s="237">
        <v>0</v>
      </c>
      <c r="QRL1177" s="238"/>
      <c r="QRM1177" s="239" t="e">
        <f>QRM1178</f>
        <v>#REF!</v>
      </c>
      <c r="QRN1177" s="233" t="s">
        <v>237</v>
      </c>
      <c r="QRO1177" s="234" t="s">
        <v>26</v>
      </c>
      <c r="QRP1177" s="235">
        <v>7</v>
      </c>
      <c r="QRQ1177" s="235">
        <v>2</v>
      </c>
      <c r="QRR1177" s="236" t="s">
        <v>238</v>
      </c>
      <c r="QRS1177" s="237">
        <v>0</v>
      </c>
      <c r="QRT1177" s="238"/>
      <c r="QRU1177" s="239" t="e">
        <f>QRU1178</f>
        <v>#REF!</v>
      </c>
      <c r="QRV1177" s="233" t="s">
        <v>237</v>
      </c>
      <c r="QRW1177" s="234" t="s">
        <v>26</v>
      </c>
      <c r="QRX1177" s="235">
        <v>7</v>
      </c>
      <c r="QRY1177" s="235">
        <v>2</v>
      </c>
      <c r="QRZ1177" s="236" t="s">
        <v>238</v>
      </c>
      <c r="QSA1177" s="237">
        <v>0</v>
      </c>
      <c r="QSB1177" s="238"/>
      <c r="QSC1177" s="239" t="e">
        <f>QSC1178</f>
        <v>#REF!</v>
      </c>
      <c r="QSD1177" s="233" t="s">
        <v>237</v>
      </c>
      <c r="QSE1177" s="234" t="s">
        <v>26</v>
      </c>
      <c r="QSF1177" s="235">
        <v>7</v>
      </c>
      <c r="QSG1177" s="235">
        <v>2</v>
      </c>
      <c r="QSH1177" s="236" t="s">
        <v>238</v>
      </c>
      <c r="QSI1177" s="237">
        <v>0</v>
      </c>
      <c r="QSJ1177" s="238"/>
      <c r="QSK1177" s="239" t="e">
        <f>QSK1178</f>
        <v>#REF!</v>
      </c>
      <c r="QSL1177" s="233" t="s">
        <v>237</v>
      </c>
      <c r="QSM1177" s="234" t="s">
        <v>26</v>
      </c>
      <c r="QSN1177" s="235">
        <v>7</v>
      </c>
      <c r="QSO1177" s="235">
        <v>2</v>
      </c>
      <c r="QSP1177" s="236" t="s">
        <v>238</v>
      </c>
      <c r="QSQ1177" s="237">
        <v>0</v>
      </c>
      <c r="QSR1177" s="238"/>
      <c r="QSS1177" s="239" t="e">
        <f>QSS1178</f>
        <v>#REF!</v>
      </c>
      <c r="QST1177" s="233" t="s">
        <v>237</v>
      </c>
      <c r="QSU1177" s="234" t="s">
        <v>26</v>
      </c>
      <c r="QSV1177" s="235">
        <v>7</v>
      </c>
      <c r="QSW1177" s="235">
        <v>2</v>
      </c>
      <c r="QSX1177" s="236" t="s">
        <v>238</v>
      </c>
      <c r="QSY1177" s="237">
        <v>0</v>
      </c>
      <c r="QSZ1177" s="238"/>
      <c r="QTA1177" s="239" t="e">
        <f>QTA1178</f>
        <v>#REF!</v>
      </c>
      <c r="QTB1177" s="233" t="s">
        <v>237</v>
      </c>
      <c r="QTC1177" s="234" t="s">
        <v>26</v>
      </c>
      <c r="QTD1177" s="235">
        <v>7</v>
      </c>
      <c r="QTE1177" s="235">
        <v>2</v>
      </c>
      <c r="QTF1177" s="236" t="s">
        <v>238</v>
      </c>
      <c r="QTG1177" s="237">
        <v>0</v>
      </c>
      <c r="QTH1177" s="238"/>
      <c r="QTI1177" s="239" t="e">
        <f>QTI1178</f>
        <v>#REF!</v>
      </c>
      <c r="QTJ1177" s="233" t="s">
        <v>237</v>
      </c>
      <c r="QTK1177" s="234" t="s">
        <v>26</v>
      </c>
      <c r="QTL1177" s="235">
        <v>7</v>
      </c>
      <c r="QTM1177" s="235">
        <v>2</v>
      </c>
      <c r="QTN1177" s="236" t="s">
        <v>238</v>
      </c>
      <c r="QTO1177" s="237">
        <v>0</v>
      </c>
      <c r="QTP1177" s="238"/>
      <c r="QTQ1177" s="239" t="e">
        <f>QTQ1178</f>
        <v>#REF!</v>
      </c>
      <c r="QTR1177" s="233" t="s">
        <v>237</v>
      </c>
      <c r="QTS1177" s="234" t="s">
        <v>26</v>
      </c>
      <c r="QTT1177" s="235">
        <v>7</v>
      </c>
      <c r="QTU1177" s="235">
        <v>2</v>
      </c>
      <c r="QTV1177" s="236" t="s">
        <v>238</v>
      </c>
      <c r="QTW1177" s="237">
        <v>0</v>
      </c>
      <c r="QTX1177" s="238"/>
      <c r="QTY1177" s="239" t="e">
        <f>QTY1178</f>
        <v>#REF!</v>
      </c>
      <c r="QTZ1177" s="233" t="s">
        <v>237</v>
      </c>
      <c r="QUA1177" s="234" t="s">
        <v>26</v>
      </c>
      <c r="QUB1177" s="235">
        <v>7</v>
      </c>
      <c r="QUC1177" s="235">
        <v>2</v>
      </c>
      <c r="QUD1177" s="236" t="s">
        <v>238</v>
      </c>
      <c r="QUE1177" s="237">
        <v>0</v>
      </c>
      <c r="QUF1177" s="238"/>
      <c r="QUG1177" s="239" t="e">
        <f>QUG1178</f>
        <v>#REF!</v>
      </c>
      <c r="QUH1177" s="233" t="s">
        <v>237</v>
      </c>
      <c r="QUI1177" s="234" t="s">
        <v>26</v>
      </c>
      <c r="QUJ1177" s="235">
        <v>7</v>
      </c>
      <c r="QUK1177" s="235">
        <v>2</v>
      </c>
      <c r="QUL1177" s="236" t="s">
        <v>238</v>
      </c>
      <c r="QUM1177" s="237">
        <v>0</v>
      </c>
      <c r="QUN1177" s="238"/>
      <c r="QUO1177" s="239" t="e">
        <f>QUO1178</f>
        <v>#REF!</v>
      </c>
      <c r="QUP1177" s="233" t="s">
        <v>237</v>
      </c>
      <c r="QUQ1177" s="234" t="s">
        <v>26</v>
      </c>
      <c r="QUR1177" s="235">
        <v>7</v>
      </c>
      <c r="QUS1177" s="235">
        <v>2</v>
      </c>
      <c r="QUT1177" s="236" t="s">
        <v>238</v>
      </c>
      <c r="QUU1177" s="237">
        <v>0</v>
      </c>
      <c r="QUV1177" s="238"/>
      <c r="QUW1177" s="239" t="e">
        <f>QUW1178</f>
        <v>#REF!</v>
      </c>
      <c r="QUX1177" s="233" t="s">
        <v>237</v>
      </c>
      <c r="QUY1177" s="234" t="s">
        <v>26</v>
      </c>
      <c r="QUZ1177" s="235">
        <v>7</v>
      </c>
      <c r="QVA1177" s="235">
        <v>2</v>
      </c>
      <c r="QVB1177" s="236" t="s">
        <v>238</v>
      </c>
      <c r="QVC1177" s="237">
        <v>0</v>
      </c>
      <c r="QVD1177" s="238"/>
      <c r="QVE1177" s="239" t="e">
        <f>QVE1178</f>
        <v>#REF!</v>
      </c>
      <c r="QVF1177" s="233" t="s">
        <v>237</v>
      </c>
      <c r="QVG1177" s="234" t="s">
        <v>26</v>
      </c>
      <c r="QVH1177" s="235">
        <v>7</v>
      </c>
      <c r="QVI1177" s="235">
        <v>2</v>
      </c>
      <c r="QVJ1177" s="236" t="s">
        <v>238</v>
      </c>
      <c r="QVK1177" s="237">
        <v>0</v>
      </c>
      <c r="QVL1177" s="238"/>
      <c r="QVM1177" s="239" t="e">
        <f>QVM1178</f>
        <v>#REF!</v>
      </c>
      <c r="QVN1177" s="233" t="s">
        <v>237</v>
      </c>
      <c r="QVO1177" s="234" t="s">
        <v>26</v>
      </c>
      <c r="QVP1177" s="235">
        <v>7</v>
      </c>
      <c r="QVQ1177" s="235">
        <v>2</v>
      </c>
      <c r="QVR1177" s="236" t="s">
        <v>238</v>
      </c>
      <c r="QVS1177" s="237">
        <v>0</v>
      </c>
      <c r="QVT1177" s="238"/>
      <c r="QVU1177" s="239" t="e">
        <f>QVU1178</f>
        <v>#REF!</v>
      </c>
      <c r="QVV1177" s="233" t="s">
        <v>237</v>
      </c>
      <c r="QVW1177" s="234" t="s">
        <v>26</v>
      </c>
      <c r="QVX1177" s="235">
        <v>7</v>
      </c>
      <c r="QVY1177" s="235">
        <v>2</v>
      </c>
      <c r="QVZ1177" s="236" t="s">
        <v>238</v>
      </c>
      <c r="QWA1177" s="237">
        <v>0</v>
      </c>
      <c r="QWB1177" s="238"/>
      <c r="QWC1177" s="239" t="e">
        <f>QWC1178</f>
        <v>#REF!</v>
      </c>
      <c r="QWD1177" s="233" t="s">
        <v>237</v>
      </c>
      <c r="QWE1177" s="234" t="s">
        <v>26</v>
      </c>
      <c r="QWF1177" s="235">
        <v>7</v>
      </c>
      <c r="QWG1177" s="235">
        <v>2</v>
      </c>
      <c r="QWH1177" s="236" t="s">
        <v>238</v>
      </c>
      <c r="QWI1177" s="237">
        <v>0</v>
      </c>
      <c r="QWJ1177" s="238"/>
      <c r="QWK1177" s="239" t="e">
        <f>QWK1178</f>
        <v>#REF!</v>
      </c>
      <c r="QWL1177" s="233" t="s">
        <v>237</v>
      </c>
      <c r="QWM1177" s="234" t="s">
        <v>26</v>
      </c>
      <c r="QWN1177" s="235">
        <v>7</v>
      </c>
      <c r="QWO1177" s="235">
        <v>2</v>
      </c>
      <c r="QWP1177" s="236" t="s">
        <v>238</v>
      </c>
      <c r="QWQ1177" s="237">
        <v>0</v>
      </c>
      <c r="QWR1177" s="238"/>
      <c r="QWS1177" s="239" t="e">
        <f>QWS1178</f>
        <v>#REF!</v>
      </c>
      <c r="QWT1177" s="233" t="s">
        <v>237</v>
      </c>
      <c r="QWU1177" s="234" t="s">
        <v>26</v>
      </c>
      <c r="QWV1177" s="235">
        <v>7</v>
      </c>
      <c r="QWW1177" s="235">
        <v>2</v>
      </c>
      <c r="QWX1177" s="236" t="s">
        <v>238</v>
      </c>
      <c r="QWY1177" s="237">
        <v>0</v>
      </c>
      <c r="QWZ1177" s="238"/>
      <c r="QXA1177" s="239" t="e">
        <f>QXA1178</f>
        <v>#REF!</v>
      </c>
      <c r="QXB1177" s="233" t="s">
        <v>237</v>
      </c>
      <c r="QXC1177" s="234" t="s">
        <v>26</v>
      </c>
      <c r="QXD1177" s="235">
        <v>7</v>
      </c>
      <c r="QXE1177" s="235">
        <v>2</v>
      </c>
      <c r="QXF1177" s="236" t="s">
        <v>238</v>
      </c>
      <c r="QXG1177" s="237">
        <v>0</v>
      </c>
      <c r="QXH1177" s="238"/>
      <c r="QXI1177" s="239" t="e">
        <f>QXI1178</f>
        <v>#REF!</v>
      </c>
      <c r="QXJ1177" s="233" t="s">
        <v>237</v>
      </c>
      <c r="QXK1177" s="234" t="s">
        <v>26</v>
      </c>
      <c r="QXL1177" s="235">
        <v>7</v>
      </c>
      <c r="QXM1177" s="235">
        <v>2</v>
      </c>
      <c r="QXN1177" s="236" t="s">
        <v>238</v>
      </c>
      <c r="QXO1177" s="237">
        <v>0</v>
      </c>
      <c r="QXP1177" s="238"/>
      <c r="QXQ1177" s="239" t="e">
        <f>QXQ1178</f>
        <v>#REF!</v>
      </c>
      <c r="QXR1177" s="233" t="s">
        <v>237</v>
      </c>
      <c r="QXS1177" s="234" t="s">
        <v>26</v>
      </c>
      <c r="QXT1177" s="235">
        <v>7</v>
      </c>
      <c r="QXU1177" s="235">
        <v>2</v>
      </c>
      <c r="QXV1177" s="236" t="s">
        <v>238</v>
      </c>
      <c r="QXW1177" s="237">
        <v>0</v>
      </c>
      <c r="QXX1177" s="238"/>
      <c r="QXY1177" s="239" t="e">
        <f>QXY1178</f>
        <v>#REF!</v>
      </c>
      <c r="QXZ1177" s="233" t="s">
        <v>237</v>
      </c>
      <c r="QYA1177" s="234" t="s">
        <v>26</v>
      </c>
      <c r="QYB1177" s="235">
        <v>7</v>
      </c>
      <c r="QYC1177" s="235">
        <v>2</v>
      </c>
      <c r="QYD1177" s="236" t="s">
        <v>238</v>
      </c>
      <c r="QYE1177" s="237">
        <v>0</v>
      </c>
      <c r="QYF1177" s="238"/>
      <c r="QYG1177" s="239" t="e">
        <f>QYG1178</f>
        <v>#REF!</v>
      </c>
      <c r="QYH1177" s="233" t="s">
        <v>237</v>
      </c>
      <c r="QYI1177" s="234" t="s">
        <v>26</v>
      </c>
      <c r="QYJ1177" s="235">
        <v>7</v>
      </c>
      <c r="QYK1177" s="235">
        <v>2</v>
      </c>
      <c r="QYL1177" s="236" t="s">
        <v>238</v>
      </c>
      <c r="QYM1177" s="237">
        <v>0</v>
      </c>
      <c r="QYN1177" s="238"/>
      <c r="QYO1177" s="239" t="e">
        <f>QYO1178</f>
        <v>#REF!</v>
      </c>
      <c r="QYP1177" s="233" t="s">
        <v>237</v>
      </c>
      <c r="QYQ1177" s="234" t="s">
        <v>26</v>
      </c>
      <c r="QYR1177" s="235">
        <v>7</v>
      </c>
      <c r="QYS1177" s="235">
        <v>2</v>
      </c>
      <c r="QYT1177" s="236" t="s">
        <v>238</v>
      </c>
      <c r="QYU1177" s="237">
        <v>0</v>
      </c>
      <c r="QYV1177" s="238"/>
      <c r="QYW1177" s="239" t="e">
        <f>QYW1178</f>
        <v>#REF!</v>
      </c>
      <c r="QYX1177" s="233" t="s">
        <v>237</v>
      </c>
      <c r="QYY1177" s="234" t="s">
        <v>26</v>
      </c>
      <c r="QYZ1177" s="235">
        <v>7</v>
      </c>
      <c r="QZA1177" s="235">
        <v>2</v>
      </c>
      <c r="QZB1177" s="236" t="s">
        <v>238</v>
      </c>
      <c r="QZC1177" s="237">
        <v>0</v>
      </c>
      <c r="QZD1177" s="238"/>
      <c r="QZE1177" s="239" t="e">
        <f>QZE1178</f>
        <v>#REF!</v>
      </c>
      <c r="QZF1177" s="233" t="s">
        <v>237</v>
      </c>
      <c r="QZG1177" s="234" t="s">
        <v>26</v>
      </c>
      <c r="QZH1177" s="235">
        <v>7</v>
      </c>
      <c r="QZI1177" s="235">
        <v>2</v>
      </c>
      <c r="QZJ1177" s="236" t="s">
        <v>238</v>
      </c>
      <c r="QZK1177" s="237">
        <v>0</v>
      </c>
      <c r="QZL1177" s="238"/>
      <c r="QZM1177" s="239" t="e">
        <f>QZM1178</f>
        <v>#REF!</v>
      </c>
      <c r="QZN1177" s="233" t="s">
        <v>237</v>
      </c>
      <c r="QZO1177" s="234" t="s">
        <v>26</v>
      </c>
      <c r="QZP1177" s="235">
        <v>7</v>
      </c>
      <c r="QZQ1177" s="235">
        <v>2</v>
      </c>
      <c r="QZR1177" s="236" t="s">
        <v>238</v>
      </c>
      <c r="QZS1177" s="237">
        <v>0</v>
      </c>
      <c r="QZT1177" s="238"/>
      <c r="QZU1177" s="239" t="e">
        <f>QZU1178</f>
        <v>#REF!</v>
      </c>
      <c r="QZV1177" s="233" t="s">
        <v>237</v>
      </c>
      <c r="QZW1177" s="234" t="s">
        <v>26</v>
      </c>
      <c r="QZX1177" s="235">
        <v>7</v>
      </c>
      <c r="QZY1177" s="235">
        <v>2</v>
      </c>
      <c r="QZZ1177" s="236" t="s">
        <v>238</v>
      </c>
      <c r="RAA1177" s="237">
        <v>0</v>
      </c>
      <c r="RAB1177" s="238"/>
      <c r="RAC1177" s="239" t="e">
        <f>RAC1178</f>
        <v>#REF!</v>
      </c>
      <c r="RAD1177" s="233" t="s">
        <v>237</v>
      </c>
      <c r="RAE1177" s="234" t="s">
        <v>26</v>
      </c>
      <c r="RAF1177" s="235">
        <v>7</v>
      </c>
      <c r="RAG1177" s="235">
        <v>2</v>
      </c>
      <c r="RAH1177" s="236" t="s">
        <v>238</v>
      </c>
      <c r="RAI1177" s="237">
        <v>0</v>
      </c>
      <c r="RAJ1177" s="238"/>
      <c r="RAK1177" s="239" t="e">
        <f>RAK1178</f>
        <v>#REF!</v>
      </c>
      <c r="RAL1177" s="233" t="s">
        <v>237</v>
      </c>
      <c r="RAM1177" s="234" t="s">
        <v>26</v>
      </c>
      <c r="RAN1177" s="235">
        <v>7</v>
      </c>
      <c r="RAO1177" s="235">
        <v>2</v>
      </c>
      <c r="RAP1177" s="236" t="s">
        <v>238</v>
      </c>
      <c r="RAQ1177" s="237">
        <v>0</v>
      </c>
      <c r="RAR1177" s="238"/>
      <c r="RAS1177" s="239" t="e">
        <f>RAS1178</f>
        <v>#REF!</v>
      </c>
      <c r="RAT1177" s="233" t="s">
        <v>237</v>
      </c>
      <c r="RAU1177" s="234" t="s">
        <v>26</v>
      </c>
      <c r="RAV1177" s="235">
        <v>7</v>
      </c>
      <c r="RAW1177" s="235">
        <v>2</v>
      </c>
      <c r="RAX1177" s="236" t="s">
        <v>238</v>
      </c>
      <c r="RAY1177" s="237">
        <v>0</v>
      </c>
      <c r="RAZ1177" s="238"/>
      <c r="RBA1177" s="239" t="e">
        <f>RBA1178</f>
        <v>#REF!</v>
      </c>
      <c r="RBB1177" s="233" t="s">
        <v>237</v>
      </c>
      <c r="RBC1177" s="234" t="s">
        <v>26</v>
      </c>
      <c r="RBD1177" s="235">
        <v>7</v>
      </c>
      <c r="RBE1177" s="235">
        <v>2</v>
      </c>
      <c r="RBF1177" s="236" t="s">
        <v>238</v>
      </c>
      <c r="RBG1177" s="237">
        <v>0</v>
      </c>
      <c r="RBH1177" s="238"/>
      <c r="RBI1177" s="239" t="e">
        <f>RBI1178</f>
        <v>#REF!</v>
      </c>
      <c r="RBJ1177" s="233" t="s">
        <v>237</v>
      </c>
      <c r="RBK1177" s="234" t="s">
        <v>26</v>
      </c>
      <c r="RBL1177" s="235">
        <v>7</v>
      </c>
      <c r="RBM1177" s="235">
        <v>2</v>
      </c>
      <c r="RBN1177" s="236" t="s">
        <v>238</v>
      </c>
      <c r="RBO1177" s="237">
        <v>0</v>
      </c>
      <c r="RBP1177" s="238"/>
      <c r="RBQ1177" s="239" t="e">
        <f>RBQ1178</f>
        <v>#REF!</v>
      </c>
      <c r="RBR1177" s="233" t="s">
        <v>237</v>
      </c>
      <c r="RBS1177" s="234" t="s">
        <v>26</v>
      </c>
      <c r="RBT1177" s="235">
        <v>7</v>
      </c>
      <c r="RBU1177" s="235">
        <v>2</v>
      </c>
      <c r="RBV1177" s="236" t="s">
        <v>238</v>
      </c>
      <c r="RBW1177" s="237">
        <v>0</v>
      </c>
      <c r="RBX1177" s="238"/>
      <c r="RBY1177" s="239" t="e">
        <f>RBY1178</f>
        <v>#REF!</v>
      </c>
      <c r="RBZ1177" s="233" t="s">
        <v>237</v>
      </c>
      <c r="RCA1177" s="234" t="s">
        <v>26</v>
      </c>
      <c r="RCB1177" s="235">
        <v>7</v>
      </c>
      <c r="RCC1177" s="235">
        <v>2</v>
      </c>
      <c r="RCD1177" s="236" t="s">
        <v>238</v>
      </c>
      <c r="RCE1177" s="237">
        <v>0</v>
      </c>
      <c r="RCF1177" s="238"/>
      <c r="RCG1177" s="239" t="e">
        <f>RCG1178</f>
        <v>#REF!</v>
      </c>
      <c r="RCH1177" s="233" t="s">
        <v>237</v>
      </c>
      <c r="RCI1177" s="234" t="s">
        <v>26</v>
      </c>
      <c r="RCJ1177" s="235">
        <v>7</v>
      </c>
      <c r="RCK1177" s="235">
        <v>2</v>
      </c>
      <c r="RCL1177" s="236" t="s">
        <v>238</v>
      </c>
      <c r="RCM1177" s="237">
        <v>0</v>
      </c>
      <c r="RCN1177" s="238"/>
      <c r="RCO1177" s="239" t="e">
        <f>RCO1178</f>
        <v>#REF!</v>
      </c>
      <c r="RCP1177" s="233" t="s">
        <v>237</v>
      </c>
      <c r="RCQ1177" s="234" t="s">
        <v>26</v>
      </c>
      <c r="RCR1177" s="235">
        <v>7</v>
      </c>
      <c r="RCS1177" s="235">
        <v>2</v>
      </c>
      <c r="RCT1177" s="236" t="s">
        <v>238</v>
      </c>
      <c r="RCU1177" s="237">
        <v>0</v>
      </c>
      <c r="RCV1177" s="238"/>
      <c r="RCW1177" s="239" t="e">
        <f>RCW1178</f>
        <v>#REF!</v>
      </c>
      <c r="RCX1177" s="233" t="s">
        <v>237</v>
      </c>
      <c r="RCY1177" s="234" t="s">
        <v>26</v>
      </c>
      <c r="RCZ1177" s="235">
        <v>7</v>
      </c>
      <c r="RDA1177" s="235">
        <v>2</v>
      </c>
      <c r="RDB1177" s="236" t="s">
        <v>238</v>
      </c>
      <c r="RDC1177" s="237">
        <v>0</v>
      </c>
      <c r="RDD1177" s="238"/>
      <c r="RDE1177" s="239" t="e">
        <f>RDE1178</f>
        <v>#REF!</v>
      </c>
      <c r="RDF1177" s="233" t="s">
        <v>237</v>
      </c>
      <c r="RDG1177" s="234" t="s">
        <v>26</v>
      </c>
      <c r="RDH1177" s="235">
        <v>7</v>
      </c>
      <c r="RDI1177" s="235">
        <v>2</v>
      </c>
      <c r="RDJ1177" s="236" t="s">
        <v>238</v>
      </c>
      <c r="RDK1177" s="237">
        <v>0</v>
      </c>
      <c r="RDL1177" s="238"/>
      <c r="RDM1177" s="239" t="e">
        <f>RDM1178</f>
        <v>#REF!</v>
      </c>
      <c r="RDN1177" s="233" t="s">
        <v>237</v>
      </c>
      <c r="RDO1177" s="234" t="s">
        <v>26</v>
      </c>
      <c r="RDP1177" s="235">
        <v>7</v>
      </c>
      <c r="RDQ1177" s="235">
        <v>2</v>
      </c>
      <c r="RDR1177" s="236" t="s">
        <v>238</v>
      </c>
      <c r="RDS1177" s="237">
        <v>0</v>
      </c>
      <c r="RDT1177" s="238"/>
      <c r="RDU1177" s="239" t="e">
        <f>RDU1178</f>
        <v>#REF!</v>
      </c>
      <c r="RDV1177" s="233" t="s">
        <v>237</v>
      </c>
      <c r="RDW1177" s="234" t="s">
        <v>26</v>
      </c>
      <c r="RDX1177" s="235">
        <v>7</v>
      </c>
      <c r="RDY1177" s="235">
        <v>2</v>
      </c>
      <c r="RDZ1177" s="236" t="s">
        <v>238</v>
      </c>
      <c r="REA1177" s="237">
        <v>0</v>
      </c>
      <c r="REB1177" s="238"/>
      <c r="REC1177" s="239" t="e">
        <f>REC1178</f>
        <v>#REF!</v>
      </c>
      <c r="RED1177" s="233" t="s">
        <v>237</v>
      </c>
      <c r="REE1177" s="234" t="s">
        <v>26</v>
      </c>
      <c r="REF1177" s="235">
        <v>7</v>
      </c>
      <c r="REG1177" s="235">
        <v>2</v>
      </c>
      <c r="REH1177" s="236" t="s">
        <v>238</v>
      </c>
      <c r="REI1177" s="237">
        <v>0</v>
      </c>
      <c r="REJ1177" s="238"/>
      <c r="REK1177" s="239" t="e">
        <f>REK1178</f>
        <v>#REF!</v>
      </c>
      <c r="REL1177" s="233" t="s">
        <v>237</v>
      </c>
      <c r="REM1177" s="234" t="s">
        <v>26</v>
      </c>
      <c r="REN1177" s="235">
        <v>7</v>
      </c>
      <c r="REO1177" s="235">
        <v>2</v>
      </c>
      <c r="REP1177" s="236" t="s">
        <v>238</v>
      </c>
      <c r="REQ1177" s="237">
        <v>0</v>
      </c>
      <c r="RER1177" s="238"/>
      <c r="RES1177" s="239" t="e">
        <f>RES1178</f>
        <v>#REF!</v>
      </c>
      <c r="RET1177" s="233" t="s">
        <v>237</v>
      </c>
      <c r="REU1177" s="234" t="s">
        <v>26</v>
      </c>
      <c r="REV1177" s="235">
        <v>7</v>
      </c>
      <c r="REW1177" s="235">
        <v>2</v>
      </c>
      <c r="REX1177" s="236" t="s">
        <v>238</v>
      </c>
      <c r="REY1177" s="237">
        <v>0</v>
      </c>
      <c r="REZ1177" s="238"/>
      <c r="RFA1177" s="239" t="e">
        <f>RFA1178</f>
        <v>#REF!</v>
      </c>
      <c r="RFB1177" s="233" t="s">
        <v>237</v>
      </c>
      <c r="RFC1177" s="234" t="s">
        <v>26</v>
      </c>
      <c r="RFD1177" s="235">
        <v>7</v>
      </c>
      <c r="RFE1177" s="235">
        <v>2</v>
      </c>
      <c r="RFF1177" s="236" t="s">
        <v>238</v>
      </c>
      <c r="RFG1177" s="237">
        <v>0</v>
      </c>
      <c r="RFH1177" s="238"/>
      <c r="RFI1177" s="239" t="e">
        <f>RFI1178</f>
        <v>#REF!</v>
      </c>
      <c r="RFJ1177" s="233" t="s">
        <v>237</v>
      </c>
      <c r="RFK1177" s="234" t="s">
        <v>26</v>
      </c>
      <c r="RFL1177" s="235">
        <v>7</v>
      </c>
      <c r="RFM1177" s="235">
        <v>2</v>
      </c>
      <c r="RFN1177" s="236" t="s">
        <v>238</v>
      </c>
      <c r="RFO1177" s="237">
        <v>0</v>
      </c>
      <c r="RFP1177" s="238"/>
      <c r="RFQ1177" s="239" t="e">
        <f>RFQ1178</f>
        <v>#REF!</v>
      </c>
      <c r="RFR1177" s="233" t="s">
        <v>237</v>
      </c>
      <c r="RFS1177" s="234" t="s">
        <v>26</v>
      </c>
      <c r="RFT1177" s="235">
        <v>7</v>
      </c>
      <c r="RFU1177" s="235">
        <v>2</v>
      </c>
      <c r="RFV1177" s="236" t="s">
        <v>238</v>
      </c>
      <c r="RFW1177" s="237">
        <v>0</v>
      </c>
      <c r="RFX1177" s="238"/>
      <c r="RFY1177" s="239" t="e">
        <f>RFY1178</f>
        <v>#REF!</v>
      </c>
      <c r="RFZ1177" s="233" t="s">
        <v>237</v>
      </c>
      <c r="RGA1177" s="234" t="s">
        <v>26</v>
      </c>
      <c r="RGB1177" s="235">
        <v>7</v>
      </c>
      <c r="RGC1177" s="235">
        <v>2</v>
      </c>
      <c r="RGD1177" s="236" t="s">
        <v>238</v>
      </c>
      <c r="RGE1177" s="237">
        <v>0</v>
      </c>
      <c r="RGF1177" s="238"/>
      <c r="RGG1177" s="239" t="e">
        <f>RGG1178</f>
        <v>#REF!</v>
      </c>
      <c r="RGH1177" s="233" t="s">
        <v>237</v>
      </c>
      <c r="RGI1177" s="234" t="s">
        <v>26</v>
      </c>
      <c r="RGJ1177" s="235">
        <v>7</v>
      </c>
      <c r="RGK1177" s="235">
        <v>2</v>
      </c>
      <c r="RGL1177" s="236" t="s">
        <v>238</v>
      </c>
      <c r="RGM1177" s="237">
        <v>0</v>
      </c>
      <c r="RGN1177" s="238"/>
      <c r="RGO1177" s="239" t="e">
        <f>RGO1178</f>
        <v>#REF!</v>
      </c>
      <c r="RGP1177" s="233" t="s">
        <v>237</v>
      </c>
      <c r="RGQ1177" s="234" t="s">
        <v>26</v>
      </c>
      <c r="RGR1177" s="235">
        <v>7</v>
      </c>
      <c r="RGS1177" s="235">
        <v>2</v>
      </c>
      <c r="RGT1177" s="236" t="s">
        <v>238</v>
      </c>
      <c r="RGU1177" s="237">
        <v>0</v>
      </c>
      <c r="RGV1177" s="238"/>
      <c r="RGW1177" s="239" t="e">
        <f>RGW1178</f>
        <v>#REF!</v>
      </c>
      <c r="RGX1177" s="233" t="s">
        <v>237</v>
      </c>
      <c r="RGY1177" s="234" t="s">
        <v>26</v>
      </c>
      <c r="RGZ1177" s="235">
        <v>7</v>
      </c>
      <c r="RHA1177" s="235">
        <v>2</v>
      </c>
      <c r="RHB1177" s="236" t="s">
        <v>238</v>
      </c>
      <c r="RHC1177" s="237">
        <v>0</v>
      </c>
      <c r="RHD1177" s="238"/>
      <c r="RHE1177" s="239" t="e">
        <f>RHE1178</f>
        <v>#REF!</v>
      </c>
      <c r="RHF1177" s="233" t="s">
        <v>237</v>
      </c>
      <c r="RHG1177" s="234" t="s">
        <v>26</v>
      </c>
      <c r="RHH1177" s="235">
        <v>7</v>
      </c>
      <c r="RHI1177" s="235">
        <v>2</v>
      </c>
      <c r="RHJ1177" s="236" t="s">
        <v>238</v>
      </c>
      <c r="RHK1177" s="237">
        <v>0</v>
      </c>
      <c r="RHL1177" s="238"/>
      <c r="RHM1177" s="239" t="e">
        <f>RHM1178</f>
        <v>#REF!</v>
      </c>
      <c r="RHN1177" s="233" t="s">
        <v>237</v>
      </c>
      <c r="RHO1177" s="234" t="s">
        <v>26</v>
      </c>
      <c r="RHP1177" s="235">
        <v>7</v>
      </c>
      <c r="RHQ1177" s="235">
        <v>2</v>
      </c>
      <c r="RHR1177" s="236" t="s">
        <v>238</v>
      </c>
      <c r="RHS1177" s="237">
        <v>0</v>
      </c>
      <c r="RHT1177" s="238"/>
      <c r="RHU1177" s="239" t="e">
        <f>RHU1178</f>
        <v>#REF!</v>
      </c>
      <c r="RHV1177" s="233" t="s">
        <v>237</v>
      </c>
      <c r="RHW1177" s="234" t="s">
        <v>26</v>
      </c>
      <c r="RHX1177" s="235">
        <v>7</v>
      </c>
      <c r="RHY1177" s="235">
        <v>2</v>
      </c>
      <c r="RHZ1177" s="236" t="s">
        <v>238</v>
      </c>
      <c r="RIA1177" s="237">
        <v>0</v>
      </c>
      <c r="RIB1177" s="238"/>
      <c r="RIC1177" s="239" t="e">
        <f>RIC1178</f>
        <v>#REF!</v>
      </c>
      <c r="RID1177" s="233" t="s">
        <v>237</v>
      </c>
      <c r="RIE1177" s="234" t="s">
        <v>26</v>
      </c>
      <c r="RIF1177" s="235">
        <v>7</v>
      </c>
      <c r="RIG1177" s="235">
        <v>2</v>
      </c>
      <c r="RIH1177" s="236" t="s">
        <v>238</v>
      </c>
      <c r="RII1177" s="237">
        <v>0</v>
      </c>
      <c r="RIJ1177" s="238"/>
      <c r="RIK1177" s="239" t="e">
        <f>RIK1178</f>
        <v>#REF!</v>
      </c>
      <c r="RIL1177" s="233" t="s">
        <v>237</v>
      </c>
      <c r="RIM1177" s="234" t="s">
        <v>26</v>
      </c>
      <c r="RIN1177" s="235">
        <v>7</v>
      </c>
      <c r="RIO1177" s="235">
        <v>2</v>
      </c>
      <c r="RIP1177" s="236" t="s">
        <v>238</v>
      </c>
      <c r="RIQ1177" s="237">
        <v>0</v>
      </c>
      <c r="RIR1177" s="238"/>
      <c r="RIS1177" s="239" t="e">
        <f>RIS1178</f>
        <v>#REF!</v>
      </c>
      <c r="RIT1177" s="233" t="s">
        <v>237</v>
      </c>
      <c r="RIU1177" s="234" t="s">
        <v>26</v>
      </c>
      <c r="RIV1177" s="235">
        <v>7</v>
      </c>
      <c r="RIW1177" s="235">
        <v>2</v>
      </c>
      <c r="RIX1177" s="236" t="s">
        <v>238</v>
      </c>
      <c r="RIY1177" s="237">
        <v>0</v>
      </c>
      <c r="RIZ1177" s="238"/>
      <c r="RJA1177" s="239" t="e">
        <f>RJA1178</f>
        <v>#REF!</v>
      </c>
      <c r="RJB1177" s="233" t="s">
        <v>237</v>
      </c>
      <c r="RJC1177" s="234" t="s">
        <v>26</v>
      </c>
      <c r="RJD1177" s="235">
        <v>7</v>
      </c>
      <c r="RJE1177" s="235">
        <v>2</v>
      </c>
      <c r="RJF1177" s="236" t="s">
        <v>238</v>
      </c>
      <c r="RJG1177" s="237">
        <v>0</v>
      </c>
      <c r="RJH1177" s="238"/>
      <c r="RJI1177" s="239" t="e">
        <f>RJI1178</f>
        <v>#REF!</v>
      </c>
      <c r="RJJ1177" s="233" t="s">
        <v>237</v>
      </c>
      <c r="RJK1177" s="234" t="s">
        <v>26</v>
      </c>
      <c r="RJL1177" s="235">
        <v>7</v>
      </c>
      <c r="RJM1177" s="235">
        <v>2</v>
      </c>
      <c r="RJN1177" s="236" t="s">
        <v>238</v>
      </c>
      <c r="RJO1177" s="237">
        <v>0</v>
      </c>
      <c r="RJP1177" s="238"/>
      <c r="RJQ1177" s="239" t="e">
        <f>RJQ1178</f>
        <v>#REF!</v>
      </c>
      <c r="RJR1177" s="233" t="s">
        <v>237</v>
      </c>
      <c r="RJS1177" s="234" t="s">
        <v>26</v>
      </c>
      <c r="RJT1177" s="235">
        <v>7</v>
      </c>
      <c r="RJU1177" s="235">
        <v>2</v>
      </c>
      <c r="RJV1177" s="236" t="s">
        <v>238</v>
      </c>
      <c r="RJW1177" s="237">
        <v>0</v>
      </c>
      <c r="RJX1177" s="238"/>
      <c r="RJY1177" s="239" t="e">
        <f>RJY1178</f>
        <v>#REF!</v>
      </c>
      <c r="RJZ1177" s="233" t="s">
        <v>237</v>
      </c>
      <c r="RKA1177" s="234" t="s">
        <v>26</v>
      </c>
      <c r="RKB1177" s="235">
        <v>7</v>
      </c>
      <c r="RKC1177" s="235">
        <v>2</v>
      </c>
      <c r="RKD1177" s="236" t="s">
        <v>238</v>
      </c>
      <c r="RKE1177" s="237">
        <v>0</v>
      </c>
      <c r="RKF1177" s="238"/>
      <c r="RKG1177" s="239" t="e">
        <f>RKG1178</f>
        <v>#REF!</v>
      </c>
      <c r="RKH1177" s="233" t="s">
        <v>237</v>
      </c>
      <c r="RKI1177" s="234" t="s">
        <v>26</v>
      </c>
      <c r="RKJ1177" s="235">
        <v>7</v>
      </c>
      <c r="RKK1177" s="235">
        <v>2</v>
      </c>
      <c r="RKL1177" s="236" t="s">
        <v>238</v>
      </c>
      <c r="RKM1177" s="237">
        <v>0</v>
      </c>
      <c r="RKN1177" s="238"/>
      <c r="RKO1177" s="239" t="e">
        <f>RKO1178</f>
        <v>#REF!</v>
      </c>
      <c r="RKP1177" s="233" t="s">
        <v>237</v>
      </c>
      <c r="RKQ1177" s="234" t="s">
        <v>26</v>
      </c>
      <c r="RKR1177" s="235">
        <v>7</v>
      </c>
      <c r="RKS1177" s="235">
        <v>2</v>
      </c>
      <c r="RKT1177" s="236" t="s">
        <v>238</v>
      </c>
      <c r="RKU1177" s="237">
        <v>0</v>
      </c>
      <c r="RKV1177" s="238"/>
      <c r="RKW1177" s="239" t="e">
        <f>RKW1178</f>
        <v>#REF!</v>
      </c>
      <c r="RKX1177" s="233" t="s">
        <v>237</v>
      </c>
      <c r="RKY1177" s="234" t="s">
        <v>26</v>
      </c>
      <c r="RKZ1177" s="235">
        <v>7</v>
      </c>
      <c r="RLA1177" s="235">
        <v>2</v>
      </c>
      <c r="RLB1177" s="236" t="s">
        <v>238</v>
      </c>
      <c r="RLC1177" s="237">
        <v>0</v>
      </c>
      <c r="RLD1177" s="238"/>
      <c r="RLE1177" s="239" t="e">
        <f>RLE1178</f>
        <v>#REF!</v>
      </c>
      <c r="RLF1177" s="233" t="s">
        <v>237</v>
      </c>
      <c r="RLG1177" s="234" t="s">
        <v>26</v>
      </c>
      <c r="RLH1177" s="235">
        <v>7</v>
      </c>
      <c r="RLI1177" s="235">
        <v>2</v>
      </c>
      <c r="RLJ1177" s="236" t="s">
        <v>238</v>
      </c>
      <c r="RLK1177" s="237">
        <v>0</v>
      </c>
      <c r="RLL1177" s="238"/>
      <c r="RLM1177" s="239" t="e">
        <f>RLM1178</f>
        <v>#REF!</v>
      </c>
      <c r="RLN1177" s="233" t="s">
        <v>237</v>
      </c>
      <c r="RLO1177" s="234" t="s">
        <v>26</v>
      </c>
      <c r="RLP1177" s="235">
        <v>7</v>
      </c>
      <c r="RLQ1177" s="235">
        <v>2</v>
      </c>
      <c r="RLR1177" s="236" t="s">
        <v>238</v>
      </c>
      <c r="RLS1177" s="237">
        <v>0</v>
      </c>
      <c r="RLT1177" s="238"/>
      <c r="RLU1177" s="239" t="e">
        <f>RLU1178</f>
        <v>#REF!</v>
      </c>
      <c r="RLV1177" s="233" t="s">
        <v>237</v>
      </c>
      <c r="RLW1177" s="234" t="s">
        <v>26</v>
      </c>
      <c r="RLX1177" s="235">
        <v>7</v>
      </c>
      <c r="RLY1177" s="235">
        <v>2</v>
      </c>
      <c r="RLZ1177" s="236" t="s">
        <v>238</v>
      </c>
      <c r="RMA1177" s="237">
        <v>0</v>
      </c>
      <c r="RMB1177" s="238"/>
      <c r="RMC1177" s="239" t="e">
        <f>RMC1178</f>
        <v>#REF!</v>
      </c>
      <c r="RMD1177" s="233" t="s">
        <v>237</v>
      </c>
      <c r="RME1177" s="234" t="s">
        <v>26</v>
      </c>
      <c r="RMF1177" s="235">
        <v>7</v>
      </c>
      <c r="RMG1177" s="235">
        <v>2</v>
      </c>
      <c r="RMH1177" s="236" t="s">
        <v>238</v>
      </c>
      <c r="RMI1177" s="237">
        <v>0</v>
      </c>
      <c r="RMJ1177" s="238"/>
      <c r="RMK1177" s="239" t="e">
        <f>RMK1178</f>
        <v>#REF!</v>
      </c>
      <c r="RML1177" s="233" t="s">
        <v>237</v>
      </c>
      <c r="RMM1177" s="234" t="s">
        <v>26</v>
      </c>
      <c r="RMN1177" s="235">
        <v>7</v>
      </c>
      <c r="RMO1177" s="235">
        <v>2</v>
      </c>
      <c r="RMP1177" s="236" t="s">
        <v>238</v>
      </c>
      <c r="RMQ1177" s="237">
        <v>0</v>
      </c>
      <c r="RMR1177" s="238"/>
      <c r="RMS1177" s="239" t="e">
        <f>RMS1178</f>
        <v>#REF!</v>
      </c>
      <c r="RMT1177" s="233" t="s">
        <v>237</v>
      </c>
      <c r="RMU1177" s="234" t="s">
        <v>26</v>
      </c>
      <c r="RMV1177" s="235">
        <v>7</v>
      </c>
      <c r="RMW1177" s="235">
        <v>2</v>
      </c>
      <c r="RMX1177" s="236" t="s">
        <v>238</v>
      </c>
      <c r="RMY1177" s="237">
        <v>0</v>
      </c>
      <c r="RMZ1177" s="238"/>
      <c r="RNA1177" s="239" t="e">
        <f>RNA1178</f>
        <v>#REF!</v>
      </c>
      <c r="RNB1177" s="233" t="s">
        <v>237</v>
      </c>
      <c r="RNC1177" s="234" t="s">
        <v>26</v>
      </c>
      <c r="RND1177" s="235">
        <v>7</v>
      </c>
      <c r="RNE1177" s="235">
        <v>2</v>
      </c>
      <c r="RNF1177" s="236" t="s">
        <v>238</v>
      </c>
      <c r="RNG1177" s="237">
        <v>0</v>
      </c>
      <c r="RNH1177" s="238"/>
      <c r="RNI1177" s="239" t="e">
        <f>RNI1178</f>
        <v>#REF!</v>
      </c>
      <c r="RNJ1177" s="233" t="s">
        <v>237</v>
      </c>
      <c r="RNK1177" s="234" t="s">
        <v>26</v>
      </c>
      <c r="RNL1177" s="235">
        <v>7</v>
      </c>
      <c r="RNM1177" s="235">
        <v>2</v>
      </c>
      <c r="RNN1177" s="236" t="s">
        <v>238</v>
      </c>
      <c r="RNO1177" s="237">
        <v>0</v>
      </c>
      <c r="RNP1177" s="238"/>
      <c r="RNQ1177" s="239" t="e">
        <f>RNQ1178</f>
        <v>#REF!</v>
      </c>
      <c r="RNR1177" s="233" t="s">
        <v>237</v>
      </c>
      <c r="RNS1177" s="234" t="s">
        <v>26</v>
      </c>
      <c r="RNT1177" s="235">
        <v>7</v>
      </c>
      <c r="RNU1177" s="235">
        <v>2</v>
      </c>
      <c r="RNV1177" s="236" t="s">
        <v>238</v>
      </c>
      <c r="RNW1177" s="237">
        <v>0</v>
      </c>
      <c r="RNX1177" s="238"/>
      <c r="RNY1177" s="239" t="e">
        <f>RNY1178</f>
        <v>#REF!</v>
      </c>
      <c r="RNZ1177" s="233" t="s">
        <v>237</v>
      </c>
      <c r="ROA1177" s="234" t="s">
        <v>26</v>
      </c>
      <c r="ROB1177" s="235">
        <v>7</v>
      </c>
      <c r="ROC1177" s="235">
        <v>2</v>
      </c>
      <c r="ROD1177" s="236" t="s">
        <v>238</v>
      </c>
      <c r="ROE1177" s="237">
        <v>0</v>
      </c>
      <c r="ROF1177" s="238"/>
      <c r="ROG1177" s="239" t="e">
        <f>ROG1178</f>
        <v>#REF!</v>
      </c>
      <c r="ROH1177" s="233" t="s">
        <v>237</v>
      </c>
      <c r="ROI1177" s="234" t="s">
        <v>26</v>
      </c>
      <c r="ROJ1177" s="235">
        <v>7</v>
      </c>
      <c r="ROK1177" s="235">
        <v>2</v>
      </c>
      <c r="ROL1177" s="236" t="s">
        <v>238</v>
      </c>
      <c r="ROM1177" s="237">
        <v>0</v>
      </c>
      <c r="RON1177" s="238"/>
      <c r="ROO1177" s="239" t="e">
        <f>ROO1178</f>
        <v>#REF!</v>
      </c>
      <c r="ROP1177" s="233" t="s">
        <v>237</v>
      </c>
      <c r="ROQ1177" s="234" t="s">
        <v>26</v>
      </c>
      <c r="ROR1177" s="235">
        <v>7</v>
      </c>
      <c r="ROS1177" s="235">
        <v>2</v>
      </c>
      <c r="ROT1177" s="236" t="s">
        <v>238</v>
      </c>
      <c r="ROU1177" s="237">
        <v>0</v>
      </c>
      <c r="ROV1177" s="238"/>
      <c r="ROW1177" s="239" t="e">
        <f>ROW1178</f>
        <v>#REF!</v>
      </c>
      <c r="ROX1177" s="233" t="s">
        <v>237</v>
      </c>
      <c r="ROY1177" s="234" t="s">
        <v>26</v>
      </c>
      <c r="ROZ1177" s="235">
        <v>7</v>
      </c>
      <c r="RPA1177" s="235">
        <v>2</v>
      </c>
      <c r="RPB1177" s="236" t="s">
        <v>238</v>
      </c>
      <c r="RPC1177" s="237">
        <v>0</v>
      </c>
      <c r="RPD1177" s="238"/>
      <c r="RPE1177" s="239" t="e">
        <f>RPE1178</f>
        <v>#REF!</v>
      </c>
      <c r="RPF1177" s="233" t="s">
        <v>237</v>
      </c>
      <c r="RPG1177" s="234" t="s">
        <v>26</v>
      </c>
      <c r="RPH1177" s="235">
        <v>7</v>
      </c>
      <c r="RPI1177" s="235">
        <v>2</v>
      </c>
      <c r="RPJ1177" s="236" t="s">
        <v>238</v>
      </c>
      <c r="RPK1177" s="237">
        <v>0</v>
      </c>
      <c r="RPL1177" s="238"/>
      <c r="RPM1177" s="239" t="e">
        <f>RPM1178</f>
        <v>#REF!</v>
      </c>
      <c r="RPN1177" s="233" t="s">
        <v>237</v>
      </c>
      <c r="RPO1177" s="234" t="s">
        <v>26</v>
      </c>
      <c r="RPP1177" s="235">
        <v>7</v>
      </c>
      <c r="RPQ1177" s="235">
        <v>2</v>
      </c>
      <c r="RPR1177" s="236" t="s">
        <v>238</v>
      </c>
      <c r="RPS1177" s="237">
        <v>0</v>
      </c>
      <c r="RPT1177" s="238"/>
      <c r="RPU1177" s="239" t="e">
        <f>RPU1178</f>
        <v>#REF!</v>
      </c>
      <c r="RPV1177" s="233" t="s">
        <v>237</v>
      </c>
      <c r="RPW1177" s="234" t="s">
        <v>26</v>
      </c>
      <c r="RPX1177" s="235">
        <v>7</v>
      </c>
      <c r="RPY1177" s="235">
        <v>2</v>
      </c>
      <c r="RPZ1177" s="236" t="s">
        <v>238</v>
      </c>
      <c r="RQA1177" s="237">
        <v>0</v>
      </c>
      <c r="RQB1177" s="238"/>
      <c r="RQC1177" s="239" t="e">
        <f>RQC1178</f>
        <v>#REF!</v>
      </c>
      <c r="RQD1177" s="233" t="s">
        <v>237</v>
      </c>
      <c r="RQE1177" s="234" t="s">
        <v>26</v>
      </c>
      <c r="RQF1177" s="235">
        <v>7</v>
      </c>
      <c r="RQG1177" s="235">
        <v>2</v>
      </c>
      <c r="RQH1177" s="236" t="s">
        <v>238</v>
      </c>
      <c r="RQI1177" s="237">
        <v>0</v>
      </c>
      <c r="RQJ1177" s="238"/>
      <c r="RQK1177" s="239" t="e">
        <f>RQK1178</f>
        <v>#REF!</v>
      </c>
      <c r="RQL1177" s="233" t="s">
        <v>237</v>
      </c>
      <c r="RQM1177" s="234" t="s">
        <v>26</v>
      </c>
      <c r="RQN1177" s="235">
        <v>7</v>
      </c>
      <c r="RQO1177" s="235">
        <v>2</v>
      </c>
      <c r="RQP1177" s="236" t="s">
        <v>238</v>
      </c>
      <c r="RQQ1177" s="237">
        <v>0</v>
      </c>
      <c r="RQR1177" s="238"/>
      <c r="RQS1177" s="239" t="e">
        <f>RQS1178</f>
        <v>#REF!</v>
      </c>
      <c r="RQT1177" s="233" t="s">
        <v>237</v>
      </c>
      <c r="RQU1177" s="234" t="s">
        <v>26</v>
      </c>
      <c r="RQV1177" s="235">
        <v>7</v>
      </c>
      <c r="RQW1177" s="235">
        <v>2</v>
      </c>
      <c r="RQX1177" s="236" t="s">
        <v>238</v>
      </c>
      <c r="RQY1177" s="237">
        <v>0</v>
      </c>
      <c r="RQZ1177" s="238"/>
      <c r="RRA1177" s="239" t="e">
        <f>RRA1178</f>
        <v>#REF!</v>
      </c>
      <c r="RRB1177" s="233" t="s">
        <v>237</v>
      </c>
      <c r="RRC1177" s="234" t="s">
        <v>26</v>
      </c>
      <c r="RRD1177" s="235">
        <v>7</v>
      </c>
      <c r="RRE1177" s="235">
        <v>2</v>
      </c>
      <c r="RRF1177" s="236" t="s">
        <v>238</v>
      </c>
      <c r="RRG1177" s="237">
        <v>0</v>
      </c>
      <c r="RRH1177" s="238"/>
      <c r="RRI1177" s="239" t="e">
        <f>RRI1178</f>
        <v>#REF!</v>
      </c>
      <c r="RRJ1177" s="233" t="s">
        <v>237</v>
      </c>
      <c r="RRK1177" s="234" t="s">
        <v>26</v>
      </c>
      <c r="RRL1177" s="235">
        <v>7</v>
      </c>
      <c r="RRM1177" s="235">
        <v>2</v>
      </c>
      <c r="RRN1177" s="236" t="s">
        <v>238</v>
      </c>
      <c r="RRO1177" s="237">
        <v>0</v>
      </c>
      <c r="RRP1177" s="238"/>
      <c r="RRQ1177" s="239" t="e">
        <f>RRQ1178</f>
        <v>#REF!</v>
      </c>
      <c r="RRR1177" s="233" t="s">
        <v>237</v>
      </c>
      <c r="RRS1177" s="234" t="s">
        <v>26</v>
      </c>
      <c r="RRT1177" s="235">
        <v>7</v>
      </c>
      <c r="RRU1177" s="235">
        <v>2</v>
      </c>
      <c r="RRV1177" s="236" t="s">
        <v>238</v>
      </c>
      <c r="RRW1177" s="237">
        <v>0</v>
      </c>
      <c r="RRX1177" s="238"/>
      <c r="RRY1177" s="239" t="e">
        <f>RRY1178</f>
        <v>#REF!</v>
      </c>
      <c r="RRZ1177" s="233" t="s">
        <v>237</v>
      </c>
      <c r="RSA1177" s="234" t="s">
        <v>26</v>
      </c>
      <c r="RSB1177" s="235">
        <v>7</v>
      </c>
      <c r="RSC1177" s="235">
        <v>2</v>
      </c>
      <c r="RSD1177" s="236" t="s">
        <v>238</v>
      </c>
      <c r="RSE1177" s="237">
        <v>0</v>
      </c>
      <c r="RSF1177" s="238"/>
      <c r="RSG1177" s="239" t="e">
        <f>RSG1178</f>
        <v>#REF!</v>
      </c>
      <c r="RSH1177" s="233" t="s">
        <v>237</v>
      </c>
      <c r="RSI1177" s="234" t="s">
        <v>26</v>
      </c>
      <c r="RSJ1177" s="235">
        <v>7</v>
      </c>
      <c r="RSK1177" s="235">
        <v>2</v>
      </c>
      <c r="RSL1177" s="236" t="s">
        <v>238</v>
      </c>
      <c r="RSM1177" s="237">
        <v>0</v>
      </c>
      <c r="RSN1177" s="238"/>
      <c r="RSO1177" s="239" t="e">
        <f>RSO1178</f>
        <v>#REF!</v>
      </c>
      <c r="RSP1177" s="233" t="s">
        <v>237</v>
      </c>
      <c r="RSQ1177" s="234" t="s">
        <v>26</v>
      </c>
      <c r="RSR1177" s="235">
        <v>7</v>
      </c>
      <c r="RSS1177" s="235">
        <v>2</v>
      </c>
      <c r="RST1177" s="236" t="s">
        <v>238</v>
      </c>
      <c r="RSU1177" s="237">
        <v>0</v>
      </c>
      <c r="RSV1177" s="238"/>
      <c r="RSW1177" s="239" t="e">
        <f>RSW1178</f>
        <v>#REF!</v>
      </c>
      <c r="RSX1177" s="233" t="s">
        <v>237</v>
      </c>
      <c r="RSY1177" s="234" t="s">
        <v>26</v>
      </c>
      <c r="RSZ1177" s="235">
        <v>7</v>
      </c>
      <c r="RTA1177" s="235">
        <v>2</v>
      </c>
      <c r="RTB1177" s="236" t="s">
        <v>238</v>
      </c>
      <c r="RTC1177" s="237">
        <v>0</v>
      </c>
      <c r="RTD1177" s="238"/>
      <c r="RTE1177" s="239" t="e">
        <f>RTE1178</f>
        <v>#REF!</v>
      </c>
      <c r="RTF1177" s="233" t="s">
        <v>237</v>
      </c>
      <c r="RTG1177" s="234" t="s">
        <v>26</v>
      </c>
      <c r="RTH1177" s="235">
        <v>7</v>
      </c>
      <c r="RTI1177" s="235">
        <v>2</v>
      </c>
      <c r="RTJ1177" s="236" t="s">
        <v>238</v>
      </c>
      <c r="RTK1177" s="237">
        <v>0</v>
      </c>
      <c r="RTL1177" s="238"/>
      <c r="RTM1177" s="239" t="e">
        <f>RTM1178</f>
        <v>#REF!</v>
      </c>
      <c r="RTN1177" s="233" t="s">
        <v>237</v>
      </c>
      <c r="RTO1177" s="234" t="s">
        <v>26</v>
      </c>
      <c r="RTP1177" s="235">
        <v>7</v>
      </c>
      <c r="RTQ1177" s="235">
        <v>2</v>
      </c>
      <c r="RTR1177" s="236" t="s">
        <v>238</v>
      </c>
      <c r="RTS1177" s="237">
        <v>0</v>
      </c>
      <c r="RTT1177" s="238"/>
      <c r="RTU1177" s="239" t="e">
        <f>RTU1178</f>
        <v>#REF!</v>
      </c>
      <c r="RTV1177" s="233" t="s">
        <v>237</v>
      </c>
      <c r="RTW1177" s="234" t="s">
        <v>26</v>
      </c>
      <c r="RTX1177" s="235">
        <v>7</v>
      </c>
      <c r="RTY1177" s="235">
        <v>2</v>
      </c>
      <c r="RTZ1177" s="236" t="s">
        <v>238</v>
      </c>
      <c r="RUA1177" s="237">
        <v>0</v>
      </c>
      <c r="RUB1177" s="238"/>
      <c r="RUC1177" s="239" t="e">
        <f>RUC1178</f>
        <v>#REF!</v>
      </c>
      <c r="RUD1177" s="233" t="s">
        <v>237</v>
      </c>
      <c r="RUE1177" s="234" t="s">
        <v>26</v>
      </c>
      <c r="RUF1177" s="235">
        <v>7</v>
      </c>
      <c r="RUG1177" s="235">
        <v>2</v>
      </c>
      <c r="RUH1177" s="236" t="s">
        <v>238</v>
      </c>
      <c r="RUI1177" s="237">
        <v>0</v>
      </c>
      <c r="RUJ1177" s="238"/>
      <c r="RUK1177" s="239" t="e">
        <f>RUK1178</f>
        <v>#REF!</v>
      </c>
      <c r="RUL1177" s="233" t="s">
        <v>237</v>
      </c>
      <c r="RUM1177" s="234" t="s">
        <v>26</v>
      </c>
      <c r="RUN1177" s="235">
        <v>7</v>
      </c>
      <c r="RUO1177" s="235">
        <v>2</v>
      </c>
      <c r="RUP1177" s="236" t="s">
        <v>238</v>
      </c>
      <c r="RUQ1177" s="237">
        <v>0</v>
      </c>
      <c r="RUR1177" s="238"/>
      <c r="RUS1177" s="239" t="e">
        <f>RUS1178</f>
        <v>#REF!</v>
      </c>
      <c r="RUT1177" s="233" t="s">
        <v>237</v>
      </c>
      <c r="RUU1177" s="234" t="s">
        <v>26</v>
      </c>
      <c r="RUV1177" s="235">
        <v>7</v>
      </c>
      <c r="RUW1177" s="235">
        <v>2</v>
      </c>
      <c r="RUX1177" s="236" t="s">
        <v>238</v>
      </c>
      <c r="RUY1177" s="237">
        <v>0</v>
      </c>
      <c r="RUZ1177" s="238"/>
      <c r="RVA1177" s="239" t="e">
        <f>RVA1178</f>
        <v>#REF!</v>
      </c>
      <c r="RVB1177" s="233" t="s">
        <v>237</v>
      </c>
      <c r="RVC1177" s="234" t="s">
        <v>26</v>
      </c>
      <c r="RVD1177" s="235">
        <v>7</v>
      </c>
      <c r="RVE1177" s="235">
        <v>2</v>
      </c>
      <c r="RVF1177" s="236" t="s">
        <v>238</v>
      </c>
      <c r="RVG1177" s="237">
        <v>0</v>
      </c>
      <c r="RVH1177" s="238"/>
      <c r="RVI1177" s="239" t="e">
        <f>RVI1178</f>
        <v>#REF!</v>
      </c>
      <c r="RVJ1177" s="233" t="s">
        <v>237</v>
      </c>
      <c r="RVK1177" s="234" t="s">
        <v>26</v>
      </c>
      <c r="RVL1177" s="235">
        <v>7</v>
      </c>
      <c r="RVM1177" s="235">
        <v>2</v>
      </c>
      <c r="RVN1177" s="236" t="s">
        <v>238</v>
      </c>
      <c r="RVO1177" s="237">
        <v>0</v>
      </c>
      <c r="RVP1177" s="238"/>
      <c r="RVQ1177" s="239" t="e">
        <f>RVQ1178</f>
        <v>#REF!</v>
      </c>
      <c r="RVR1177" s="233" t="s">
        <v>237</v>
      </c>
      <c r="RVS1177" s="234" t="s">
        <v>26</v>
      </c>
      <c r="RVT1177" s="235">
        <v>7</v>
      </c>
      <c r="RVU1177" s="235">
        <v>2</v>
      </c>
      <c r="RVV1177" s="236" t="s">
        <v>238</v>
      </c>
      <c r="RVW1177" s="237">
        <v>0</v>
      </c>
      <c r="RVX1177" s="238"/>
      <c r="RVY1177" s="239" t="e">
        <f>RVY1178</f>
        <v>#REF!</v>
      </c>
      <c r="RVZ1177" s="233" t="s">
        <v>237</v>
      </c>
      <c r="RWA1177" s="234" t="s">
        <v>26</v>
      </c>
      <c r="RWB1177" s="235">
        <v>7</v>
      </c>
      <c r="RWC1177" s="235">
        <v>2</v>
      </c>
      <c r="RWD1177" s="236" t="s">
        <v>238</v>
      </c>
      <c r="RWE1177" s="237">
        <v>0</v>
      </c>
      <c r="RWF1177" s="238"/>
      <c r="RWG1177" s="239" t="e">
        <f>RWG1178</f>
        <v>#REF!</v>
      </c>
      <c r="RWH1177" s="233" t="s">
        <v>237</v>
      </c>
      <c r="RWI1177" s="234" t="s">
        <v>26</v>
      </c>
      <c r="RWJ1177" s="235">
        <v>7</v>
      </c>
      <c r="RWK1177" s="235">
        <v>2</v>
      </c>
      <c r="RWL1177" s="236" t="s">
        <v>238</v>
      </c>
      <c r="RWM1177" s="237">
        <v>0</v>
      </c>
      <c r="RWN1177" s="238"/>
      <c r="RWO1177" s="239" t="e">
        <f>RWO1178</f>
        <v>#REF!</v>
      </c>
      <c r="RWP1177" s="233" t="s">
        <v>237</v>
      </c>
      <c r="RWQ1177" s="234" t="s">
        <v>26</v>
      </c>
      <c r="RWR1177" s="235">
        <v>7</v>
      </c>
      <c r="RWS1177" s="235">
        <v>2</v>
      </c>
      <c r="RWT1177" s="236" t="s">
        <v>238</v>
      </c>
      <c r="RWU1177" s="237">
        <v>0</v>
      </c>
      <c r="RWV1177" s="238"/>
      <c r="RWW1177" s="239" t="e">
        <f>RWW1178</f>
        <v>#REF!</v>
      </c>
      <c r="RWX1177" s="233" t="s">
        <v>237</v>
      </c>
      <c r="RWY1177" s="234" t="s">
        <v>26</v>
      </c>
      <c r="RWZ1177" s="235">
        <v>7</v>
      </c>
      <c r="RXA1177" s="235">
        <v>2</v>
      </c>
      <c r="RXB1177" s="236" t="s">
        <v>238</v>
      </c>
      <c r="RXC1177" s="237">
        <v>0</v>
      </c>
      <c r="RXD1177" s="238"/>
      <c r="RXE1177" s="239" t="e">
        <f>RXE1178</f>
        <v>#REF!</v>
      </c>
      <c r="RXF1177" s="233" t="s">
        <v>237</v>
      </c>
      <c r="RXG1177" s="234" t="s">
        <v>26</v>
      </c>
      <c r="RXH1177" s="235">
        <v>7</v>
      </c>
      <c r="RXI1177" s="235">
        <v>2</v>
      </c>
      <c r="RXJ1177" s="236" t="s">
        <v>238</v>
      </c>
      <c r="RXK1177" s="237">
        <v>0</v>
      </c>
      <c r="RXL1177" s="238"/>
      <c r="RXM1177" s="239" t="e">
        <f>RXM1178</f>
        <v>#REF!</v>
      </c>
      <c r="RXN1177" s="233" t="s">
        <v>237</v>
      </c>
      <c r="RXO1177" s="234" t="s">
        <v>26</v>
      </c>
      <c r="RXP1177" s="235">
        <v>7</v>
      </c>
      <c r="RXQ1177" s="235">
        <v>2</v>
      </c>
      <c r="RXR1177" s="236" t="s">
        <v>238</v>
      </c>
      <c r="RXS1177" s="237">
        <v>0</v>
      </c>
      <c r="RXT1177" s="238"/>
      <c r="RXU1177" s="239" t="e">
        <f>RXU1178</f>
        <v>#REF!</v>
      </c>
      <c r="RXV1177" s="233" t="s">
        <v>237</v>
      </c>
      <c r="RXW1177" s="234" t="s">
        <v>26</v>
      </c>
      <c r="RXX1177" s="235">
        <v>7</v>
      </c>
      <c r="RXY1177" s="235">
        <v>2</v>
      </c>
      <c r="RXZ1177" s="236" t="s">
        <v>238</v>
      </c>
      <c r="RYA1177" s="237">
        <v>0</v>
      </c>
      <c r="RYB1177" s="238"/>
      <c r="RYC1177" s="239" t="e">
        <f>RYC1178</f>
        <v>#REF!</v>
      </c>
      <c r="RYD1177" s="233" t="s">
        <v>237</v>
      </c>
      <c r="RYE1177" s="234" t="s">
        <v>26</v>
      </c>
      <c r="RYF1177" s="235">
        <v>7</v>
      </c>
      <c r="RYG1177" s="235">
        <v>2</v>
      </c>
      <c r="RYH1177" s="236" t="s">
        <v>238</v>
      </c>
      <c r="RYI1177" s="237">
        <v>0</v>
      </c>
      <c r="RYJ1177" s="238"/>
      <c r="RYK1177" s="239" t="e">
        <f>RYK1178</f>
        <v>#REF!</v>
      </c>
      <c r="RYL1177" s="233" t="s">
        <v>237</v>
      </c>
      <c r="RYM1177" s="234" t="s">
        <v>26</v>
      </c>
      <c r="RYN1177" s="235">
        <v>7</v>
      </c>
      <c r="RYO1177" s="235">
        <v>2</v>
      </c>
      <c r="RYP1177" s="236" t="s">
        <v>238</v>
      </c>
      <c r="RYQ1177" s="237">
        <v>0</v>
      </c>
      <c r="RYR1177" s="238"/>
      <c r="RYS1177" s="239" t="e">
        <f>RYS1178</f>
        <v>#REF!</v>
      </c>
      <c r="RYT1177" s="233" t="s">
        <v>237</v>
      </c>
      <c r="RYU1177" s="234" t="s">
        <v>26</v>
      </c>
      <c r="RYV1177" s="235">
        <v>7</v>
      </c>
      <c r="RYW1177" s="235">
        <v>2</v>
      </c>
      <c r="RYX1177" s="236" t="s">
        <v>238</v>
      </c>
      <c r="RYY1177" s="237">
        <v>0</v>
      </c>
      <c r="RYZ1177" s="238"/>
      <c r="RZA1177" s="239" t="e">
        <f>RZA1178</f>
        <v>#REF!</v>
      </c>
      <c r="RZB1177" s="233" t="s">
        <v>237</v>
      </c>
      <c r="RZC1177" s="234" t="s">
        <v>26</v>
      </c>
      <c r="RZD1177" s="235">
        <v>7</v>
      </c>
      <c r="RZE1177" s="235">
        <v>2</v>
      </c>
      <c r="RZF1177" s="236" t="s">
        <v>238</v>
      </c>
      <c r="RZG1177" s="237">
        <v>0</v>
      </c>
      <c r="RZH1177" s="238"/>
      <c r="RZI1177" s="239" t="e">
        <f>RZI1178</f>
        <v>#REF!</v>
      </c>
      <c r="RZJ1177" s="233" t="s">
        <v>237</v>
      </c>
      <c r="RZK1177" s="234" t="s">
        <v>26</v>
      </c>
      <c r="RZL1177" s="235">
        <v>7</v>
      </c>
      <c r="RZM1177" s="235">
        <v>2</v>
      </c>
      <c r="RZN1177" s="236" t="s">
        <v>238</v>
      </c>
      <c r="RZO1177" s="237">
        <v>0</v>
      </c>
      <c r="RZP1177" s="238"/>
      <c r="RZQ1177" s="239" t="e">
        <f>RZQ1178</f>
        <v>#REF!</v>
      </c>
      <c r="RZR1177" s="233" t="s">
        <v>237</v>
      </c>
      <c r="RZS1177" s="234" t="s">
        <v>26</v>
      </c>
      <c r="RZT1177" s="235">
        <v>7</v>
      </c>
      <c r="RZU1177" s="235">
        <v>2</v>
      </c>
      <c r="RZV1177" s="236" t="s">
        <v>238</v>
      </c>
      <c r="RZW1177" s="237">
        <v>0</v>
      </c>
      <c r="RZX1177" s="238"/>
      <c r="RZY1177" s="239" t="e">
        <f>RZY1178</f>
        <v>#REF!</v>
      </c>
      <c r="RZZ1177" s="233" t="s">
        <v>237</v>
      </c>
      <c r="SAA1177" s="234" t="s">
        <v>26</v>
      </c>
      <c r="SAB1177" s="235">
        <v>7</v>
      </c>
      <c r="SAC1177" s="235">
        <v>2</v>
      </c>
      <c r="SAD1177" s="236" t="s">
        <v>238</v>
      </c>
      <c r="SAE1177" s="237">
        <v>0</v>
      </c>
      <c r="SAF1177" s="238"/>
      <c r="SAG1177" s="239" t="e">
        <f>SAG1178</f>
        <v>#REF!</v>
      </c>
      <c r="SAH1177" s="233" t="s">
        <v>237</v>
      </c>
      <c r="SAI1177" s="234" t="s">
        <v>26</v>
      </c>
      <c r="SAJ1177" s="235">
        <v>7</v>
      </c>
      <c r="SAK1177" s="235">
        <v>2</v>
      </c>
      <c r="SAL1177" s="236" t="s">
        <v>238</v>
      </c>
      <c r="SAM1177" s="237">
        <v>0</v>
      </c>
      <c r="SAN1177" s="238"/>
      <c r="SAO1177" s="239" t="e">
        <f>SAO1178</f>
        <v>#REF!</v>
      </c>
      <c r="SAP1177" s="233" t="s">
        <v>237</v>
      </c>
      <c r="SAQ1177" s="234" t="s">
        <v>26</v>
      </c>
      <c r="SAR1177" s="235">
        <v>7</v>
      </c>
      <c r="SAS1177" s="235">
        <v>2</v>
      </c>
      <c r="SAT1177" s="236" t="s">
        <v>238</v>
      </c>
      <c r="SAU1177" s="237">
        <v>0</v>
      </c>
      <c r="SAV1177" s="238"/>
      <c r="SAW1177" s="239" t="e">
        <f>SAW1178</f>
        <v>#REF!</v>
      </c>
      <c r="SAX1177" s="233" t="s">
        <v>237</v>
      </c>
      <c r="SAY1177" s="234" t="s">
        <v>26</v>
      </c>
      <c r="SAZ1177" s="235">
        <v>7</v>
      </c>
      <c r="SBA1177" s="235">
        <v>2</v>
      </c>
      <c r="SBB1177" s="236" t="s">
        <v>238</v>
      </c>
      <c r="SBC1177" s="237">
        <v>0</v>
      </c>
      <c r="SBD1177" s="238"/>
      <c r="SBE1177" s="239" t="e">
        <f>SBE1178</f>
        <v>#REF!</v>
      </c>
      <c r="SBF1177" s="233" t="s">
        <v>237</v>
      </c>
      <c r="SBG1177" s="234" t="s">
        <v>26</v>
      </c>
      <c r="SBH1177" s="235">
        <v>7</v>
      </c>
      <c r="SBI1177" s="235">
        <v>2</v>
      </c>
      <c r="SBJ1177" s="236" t="s">
        <v>238</v>
      </c>
      <c r="SBK1177" s="237">
        <v>0</v>
      </c>
      <c r="SBL1177" s="238"/>
      <c r="SBM1177" s="239" t="e">
        <f>SBM1178</f>
        <v>#REF!</v>
      </c>
      <c r="SBN1177" s="233" t="s">
        <v>237</v>
      </c>
      <c r="SBO1177" s="234" t="s">
        <v>26</v>
      </c>
      <c r="SBP1177" s="235">
        <v>7</v>
      </c>
      <c r="SBQ1177" s="235">
        <v>2</v>
      </c>
      <c r="SBR1177" s="236" t="s">
        <v>238</v>
      </c>
      <c r="SBS1177" s="237">
        <v>0</v>
      </c>
      <c r="SBT1177" s="238"/>
      <c r="SBU1177" s="239" t="e">
        <f>SBU1178</f>
        <v>#REF!</v>
      </c>
      <c r="SBV1177" s="233" t="s">
        <v>237</v>
      </c>
      <c r="SBW1177" s="234" t="s">
        <v>26</v>
      </c>
      <c r="SBX1177" s="235">
        <v>7</v>
      </c>
      <c r="SBY1177" s="235">
        <v>2</v>
      </c>
      <c r="SBZ1177" s="236" t="s">
        <v>238</v>
      </c>
      <c r="SCA1177" s="237">
        <v>0</v>
      </c>
      <c r="SCB1177" s="238"/>
      <c r="SCC1177" s="239" t="e">
        <f>SCC1178</f>
        <v>#REF!</v>
      </c>
      <c r="SCD1177" s="233" t="s">
        <v>237</v>
      </c>
      <c r="SCE1177" s="234" t="s">
        <v>26</v>
      </c>
      <c r="SCF1177" s="235">
        <v>7</v>
      </c>
      <c r="SCG1177" s="235">
        <v>2</v>
      </c>
      <c r="SCH1177" s="236" t="s">
        <v>238</v>
      </c>
      <c r="SCI1177" s="237">
        <v>0</v>
      </c>
      <c r="SCJ1177" s="238"/>
      <c r="SCK1177" s="239" t="e">
        <f>SCK1178</f>
        <v>#REF!</v>
      </c>
      <c r="SCL1177" s="233" t="s">
        <v>237</v>
      </c>
      <c r="SCM1177" s="234" t="s">
        <v>26</v>
      </c>
      <c r="SCN1177" s="235">
        <v>7</v>
      </c>
      <c r="SCO1177" s="235">
        <v>2</v>
      </c>
      <c r="SCP1177" s="236" t="s">
        <v>238</v>
      </c>
      <c r="SCQ1177" s="237">
        <v>0</v>
      </c>
      <c r="SCR1177" s="238"/>
      <c r="SCS1177" s="239" t="e">
        <f>SCS1178</f>
        <v>#REF!</v>
      </c>
      <c r="SCT1177" s="233" t="s">
        <v>237</v>
      </c>
      <c r="SCU1177" s="234" t="s">
        <v>26</v>
      </c>
      <c r="SCV1177" s="235">
        <v>7</v>
      </c>
      <c r="SCW1177" s="235">
        <v>2</v>
      </c>
      <c r="SCX1177" s="236" t="s">
        <v>238</v>
      </c>
      <c r="SCY1177" s="237">
        <v>0</v>
      </c>
      <c r="SCZ1177" s="238"/>
      <c r="SDA1177" s="239" t="e">
        <f>SDA1178</f>
        <v>#REF!</v>
      </c>
      <c r="SDB1177" s="233" t="s">
        <v>237</v>
      </c>
      <c r="SDC1177" s="234" t="s">
        <v>26</v>
      </c>
      <c r="SDD1177" s="235">
        <v>7</v>
      </c>
      <c r="SDE1177" s="235">
        <v>2</v>
      </c>
      <c r="SDF1177" s="236" t="s">
        <v>238</v>
      </c>
      <c r="SDG1177" s="237">
        <v>0</v>
      </c>
      <c r="SDH1177" s="238"/>
      <c r="SDI1177" s="239" t="e">
        <f>SDI1178</f>
        <v>#REF!</v>
      </c>
      <c r="SDJ1177" s="233" t="s">
        <v>237</v>
      </c>
      <c r="SDK1177" s="234" t="s">
        <v>26</v>
      </c>
      <c r="SDL1177" s="235">
        <v>7</v>
      </c>
      <c r="SDM1177" s="235">
        <v>2</v>
      </c>
      <c r="SDN1177" s="236" t="s">
        <v>238</v>
      </c>
      <c r="SDO1177" s="237">
        <v>0</v>
      </c>
      <c r="SDP1177" s="238"/>
      <c r="SDQ1177" s="239" t="e">
        <f>SDQ1178</f>
        <v>#REF!</v>
      </c>
      <c r="SDR1177" s="233" t="s">
        <v>237</v>
      </c>
      <c r="SDS1177" s="234" t="s">
        <v>26</v>
      </c>
      <c r="SDT1177" s="235">
        <v>7</v>
      </c>
      <c r="SDU1177" s="235">
        <v>2</v>
      </c>
      <c r="SDV1177" s="236" t="s">
        <v>238</v>
      </c>
      <c r="SDW1177" s="237">
        <v>0</v>
      </c>
      <c r="SDX1177" s="238"/>
      <c r="SDY1177" s="239" t="e">
        <f>SDY1178</f>
        <v>#REF!</v>
      </c>
      <c r="SDZ1177" s="233" t="s">
        <v>237</v>
      </c>
      <c r="SEA1177" s="234" t="s">
        <v>26</v>
      </c>
      <c r="SEB1177" s="235">
        <v>7</v>
      </c>
      <c r="SEC1177" s="235">
        <v>2</v>
      </c>
      <c r="SED1177" s="236" t="s">
        <v>238</v>
      </c>
      <c r="SEE1177" s="237">
        <v>0</v>
      </c>
      <c r="SEF1177" s="238"/>
      <c r="SEG1177" s="239" t="e">
        <f>SEG1178</f>
        <v>#REF!</v>
      </c>
      <c r="SEH1177" s="233" t="s">
        <v>237</v>
      </c>
      <c r="SEI1177" s="234" t="s">
        <v>26</v>
      </c>
      <c r="SEJ1177" s="235">
        <v>7</v>
      </c>
      <c r="SEK1177" s="235">
        <v>2</v>
      </c>
      <c r="SEL1177" s="236" t="s">
        <v>238</v>
      </c>
      <c r="SEM1177" s="237">
        <v>0</v>
      </c>
      <c r="SEN1177" s="238"/>
      <c r="SEO1177" s="239" t="e">
        <f>SEO1178</f>
        <v>#REF!</v>
      </c>
      <c r="SEP1177" s="233" t="s">
        <v>237</v>
      </c>
      <c r="SEQ1177" s="234" t="s">
        <v>26</v>
      </c>
      <c r="SER1177" s="235">
        <v>7</v>
      </c>
      <c r="SES1177" s="235">
        <v>2</v>
      </c>
      <c r="SET1177" s="236" t="s">
        <v>238</v>
      </c>
      <c r="SEU1177" s="237">
        <v>0</v>
      </c>
      <c r="SEV1177" s="238"/>
      <c r="SEW1177" s="239" t="e">
        <f>SEW1178</f>
        <v>#REF!</v>
      </c>
      <c r="SEX1177" s="233" t="s">
        <v>237</v>
      </c>
      <c r="SEY1177" s="234" t="s">
        <v>26</v>
      </c>
      <c r="SEZ1177" s="235">
        <v>7</v>
      </c>
      <c r="SFA1177" s="235">
        <v>2</v>
      </c>
      <c r="SFB1177" s="236" t="s">
        <v>238</v>
      </c>
      <c r="SFC1177" s="237">
        <v>0</v>
      </c>
      <c r="SFD1177" s="238"/>
      <c r="SFE1177" s="239" t="e">
        <f>SFE1178</f>
        <v>#REF!</v>
      </c>
      <c r="SFF1177" s="233" t="s">
        <v>237</v>
      </c>
      <c r="SFG1177" s="234" t="s">
        <v>26</v>
      </c>
      <c r="SFH1177" s="235">
        <v>7</v>
      </c>
      <c r="SFI1177" s="235">
        <v>2</v>
      </c>
      <c r="SFJ1177" s="236" t="s">
        <v>238</v>
      </c>
      <c r="SFK1177" s="237">
        <v>0</v>
      </c>
      <c r="SFL1177" s="238"/>
      <c r="SFM1177" s="239" t="e">
        <f>SFM1178</f>
        <v>#REF!</v>
      </c>
      <c r="SFN1177" s="233" t="s">
        <v>237</v>
      </c>
      <c r="SFO1177" s="234" t="s">
        <v>26</v>
      </c>
      <c r="SFP1177" s="235">
        <v>7</v>
      </c>
      <c r="SFQ1177" s="235">
        <v>2</v>
      </c>
      <c r="SFR1177" s="236" t="s">
        <v>238</v>
      </c>
      <c r="SFS1177" s="237">
        <v>0</v>
      </c>
      <c r="SFT1177" s="238"/>
      <c r="SFU1177" s="239" t="e">
        <f>SFU1178</f>
        <v>#REF!</v>
      </c>
      <c r="SFV1177" s="233" t="s">
        <v>237</v>
      </c>
      <c r="SFW1177" s="234" t="s">
        <v>26</v>
      </c>
      <c r="SFX1177" s="235">
        <v>7</v>
      </c>
      <c r="SFY1177" s="235">
        <v>2</v>
      </c>
      <c r="SFZ1177" s="236" t="s">
        <v>238</v>
      </c>
      <c r="SGA1177" s="237">
        <v>0</v>
      </c>
      <c r="SGB1177" s="238"/>
      <c r="SGC1177" s="239" t="e">
        <f>SGC1178</f>
        <v>#REF!</v>
      </c>
      <c r="SGD1177" s="233" t="s">
        <v>237</v>
      </c>
      <c r="SGE1177" s="234" t="s">
        <v>26</v>
      </c>
      <c r="SGF1177" s="235">
        <v>7</v>
      </c>
      <c r="SGG1177" s="235">
        <v>2</v>
      </c>
      <c r="SGH1177" s="236" t="s">
        <v>238</v>
      </c>
      <c r="SGI1177" s="237">
        <v>0</v>
      </c>
      <c r="SGJ1177" s="238"/>
      <c r="SGK1177" s="239" t="e">
        <f>SGK1178</f>
        <v>#REF!</v>
      </c>
      <c r="SGL1177" s="233" t="s">
        <v>237</v>
      </c>
      <c r="SGM1177" s="234" t="s">
        <v>26</v>
      </c>
      <c r="SGN1177" s="235">
        <v>7</v>
      </c>
      <c r="SGO1177" s="235">
        <v>2</v>
      </c>
      <c r="SGP1177" s="236" t="s">
        <v>238</v>
      </c>
      <c r="SGQ1177" s="237">
        <v>0</v>
      </c>
      <c r="SGR1177" s="238"/>
      <c r="SGS1177" s="239" t="e">
        <f>SGS1178</f>
        <v>#REF!</v>
      </c>
      <c r="SGT1177" s="233" t="s">
        <v>237</v>
      </c>
      <c r="SGU1177" s="234" t="s">
        <v>26</v>
      </c>
      <c r="SGV1177" s="235">
        <v>7</v>
      </c>
      <c r="SGW1177" s="235">
        <v>2</v>
      </c>
      <c r="SGX1177" s="236" t="s">
        <v>238</v>
      </c>
      <c r="SGY1177" s="237">
        <v>0</v>
      </c>
      <c r="SGZ1177" s="238"/>
      <c r="SHA1177" s="239" t="e">
        <f>SHA1178</f>
        <v>#REF!</v>
      </c>
      <c r="SHB1177" s="233" t="s">
        <v>237</v>
      </c>
      <c r="SHC1177" s="234" t="s">
        <v>26</v>
      </c>
      <c r="SHD1177" s="235">
        <v>7</v>
      </c>
      <c r="SHE1177" s="235">
        <v>2</v>
      </c>
      <c r="SHF1177" s="236" t="s">
        <v>238</v>
      </c>
      <c r="SHG1177" s="237">
        <v>0</v>
      </c>
      <c r="SHH1177" s="238"/>
      <c r="SHI1177" s="239" t="e">
        <f>SHI1178</f>
        <v>#REF!</v>
      </c>
      <c r="SHJ1177" s="233" t="s">
        <v>237</v>
      </c>
      <c r="SHK1177" s="234" t="s">
        <v>26</v>
      </c>
      <c r="SHL1177" s="235">
        <v>7</v>
      </c>
      <c r="SHM1177" s="235">
        <v>2</v>
      </c>
      <c r="SHN1177" s="236" t="s">
        <v>238</v>
      </c>
      <c r="SHO1177" s="237">
        <v>0</v>
      </c>
      <c r="SHP1177" s="238"/>
      <c r="SHQ1177" s="239" t="e">
        <f>SHQ1178</f>
        <v>#REF!</v>
      </c>
      <c r="SHR1177" s="233" t="s">
        <v>237</v>
      </c>
      <c r="SHS1177" s="234" t="s">
        <v>26</v>
      </c>
      <c r="SHT1177" s="235">
        <v>7</v>
      </c>
      <c r="SHU1177" s="235">
        <v>2</v>
      </c>
      <c r="SHV1177" s="236" t="s">
        <v>238</v>
      </c>
      <c r="SHW1177" s="237">
        <v>0</v>
      </c>
      <c r="SHX1177" s="238"/>
      <c r="SHY1177" s="239" t="e">
        <f>SHY1178</f>
        <v>#REF!</v>
      </c>
      <c r="SHZ1177" s="233" t="s">
        <v>237</v>
      </c>
      <c r="SIA1177" s="234" t="s">
        <v>26</v>
      </c>
      <c r="SIB1177" s="235">
        <v>7</v>
      </c>
      <c r="SIC1177" s="235">
        <v>2</v>
      </c>
      <c r="SID1177" s="236" t="s">
        <v>238</v>
      </c>
      <c r="SIE1177" s="237">
        <v>0</v>
      </c>
      <c r="SIF1177" s="238"/>
      <c r="SIG1177" s="239" t="e">
        <f>SIG1178</f>
        <v>#REF!</v>
      </c>
      <c r="SIH1177" s="233" t="s">
        <v>237</v>
      </c>
      <c r="SII1177" s="234" t="s">
        <v>26</v>
      </c>
      <c r="SIJ1177" s="235">
        <v>7</v>
      </c>
      <c r="SIK1177" s="235">
        <v>2</v>
      </c>
      <c r="SIL1177" s="236" t="s">
        <v>238</v>
      </c>
      <c r="SIM1177" s="237">
        <v>0</v>
      </c>
      <c r="SIN1177" s="238"/>
      <c r="SIO1177" s="239" t="e">
        <f>SIO1178</f>
        <v>#REF!</v>
      </c>
      <c r="SIP1177" s="233" t="s">
        <v>237</v>
      </c>
      <c r="SIQ1177" s="234" t="s">
        <v>26</v>
      </c>
      <c r="SIR1177" s="235">
        <v>7</v>
      </c>
      <c r="SIS1177" s="235">
        <v>2</v>
      </c>
      <c r="SIT1177" s="236" t="s">
        <v>238</v>
      </c>
      <c r="SIU1177" s="237">
        <v>0</v>
      </c>
      <c r="SIV1177" s="238"/>
      <c r="SIW1177" s="239" t="e">
        <f>SIW1178</f>
        <v>#REF!</v>
      </c>
      <c r="SIX1177" s="233" t="s">
        <v>237</v>
      </c>
      <c r="SIY1177" s="234" t="s">
        <v>26</v>
      </c>
      <c r="SIZ1177" s="235">
        <v>7</v>
      </c>
      <c r="SJA1177" s="235">
        <v>2</v>
      </c>
      <c r="SJB1177" s="236" t="s">
        <v>238</v>
      </c>
      <c r="SJC1177" s="237">
        <v>0</v>
      </c>
      <c r="SJD1177" s="238"/>
      <c r="SJE1177" s="239" t="e">
        <f>SJE1178</f>
        <v>#REF!</v>
      </c>
      <c r="SJF1177" s="233" t="s">
        <v>237</v>
      </c>
      <c r="SJG1177" s="234" t="s">
        <v>26</v>
      </c>
      <c r="SJH1177" s="235">
        <v>7</v>
      </c>
      <c r="SJI1177" s="235">
        <v>2</v>
      </c>
      <c r="SJJ1177" s="236" t="s">
        <v>238</v>
      </c>
      <c r="SJK1177" s="237">
        <v>0</v>
      </c>
      <c r="SJL1177" s="238"/>
      <c r="SJM1177" s="239" t="e">
        <f>SJM1178</f>
        <v>#REF!</v>
      </c>
      <c r="SJN1177" s="233" t="s">
        <v>237</v>
      </c>
      <c r="SJO1177" s="234" t="s">
        <v>26</v>
      </c>
      <c r="SJP1177" s="235">
        <v>7</v>
      </c>
      <c r="SJQ1177" s="235">
        <v>2</v>
      </c>
      <c r="SJR1177" s="236" t="s">
        <v>238</v>
      </c>
      <c r="SJS1177" s="237">
        <v>0</v>
      </c>
      <c r="SJT1177" s="238"/>
      <c r="SJU1177" s="239" t="e">
        <f>SJU1178</f>
        <v>#REF!</v>
      </c>
      <c r="SJV1177" s="233" t="s">
        <v>237</v>
      </c>
      <c r="SJW1177" s="234" t="s">
        <v>26</v>
      </c>
      <c r="SJX1177" s="235">
        <v>7</v>
      </c>
      <c r="SJY1177" s="235">
        <v>2</v>
      </c>
      <c r="SJZ1177" s="236" t="s">
        <v>238</v>
      </c>
      <c r="SKA1177" s="237">
        <v>0</v>
      </c>
      <c r="SKB1177" s="238"/>
      <c r="SKC1177" s="239" t="e">
        <f>SKC1178</f>
        <v>#REF!</v>
      </c>
      <c r="SKD1177" s="233" t="s">
        <v>237</v>
      </c>
      <c r="SKE1177" s="234" t="s">
        <v>26</v>
      </c>
      <c r="SKF1177" s="235">
        <v>7</v>
      </c>
      <c r="SKG1177" s="235">
        <v>2</v>
      </c>
      <c r="SKH1177" s="236" t="s">
        <v>238</v>
      </c>
      <c r="SKI1177" s="237">
        <v>0</v>
      </c>
      <c r="SKJ1177" s="238"/>
      <c r="SKK1177" s="239" t="e">
        <f>SKK1178</f>
        <v>#REF!</v>
      </c>
      <c r="SKL1177" s="233" t="s">
        <v>237</v>
      </c>
      <c r="SKM1177" s="234" t="s">
        <v>26</v>
      </c>
      <c r="SKN1177" s="235">
        <v>7</v>
      </c>
      <c r="SKO1177" s="235">
        <v>2</v>
      </c>
      <c r="SKP1177" s="236" t="s">
        <v>238</v>
      </c>
      <c r="SKQ1177" s="237">
        <v>0</v>
      </c>
      <c r="SKR1177" s="238"/>
      <c r="SKS1177" s="239" t="e">
        <f>SKS1178</f>
        <v>#REF!</v>
      </c>
      <c r="SKT1177" s="233" t="s">
        <v>237</v>
      </c>
      <c r="SKU1177" s="234" t="s">
        <v>26</v>
      </c>
      <c r="SKV1177" s="235">
        <v>7</v>
      </c>
      <c r="SKW1177" s="235">
        <v>2</v>
      </c>
      <c r="SKX1177" s="236" t="s">
        <v>238</v>
      </c>
      <c r="SKY1177" s="237">
        <v>0</v>
      </c>
      <c r="SKZ1177" s="238"/>
      <c r="SLA1177" s="239" t="e">
        <f>SLA1178</f>
        <v>#REF!</v>
      </c>
      <c r="SLB1177" s="233" t="s">
        <v>237</v>
      </c>
      <c r="SLC1177" s="234" t="s">
        <v>26</v>
      </c>
      <c r="SLD1177" s="235">
        <v>7</v>
      </c>
      <c r="SLE1177" s="235">
        <v>2</v>
      </c>
      <c r="SLF1177" s="236" t="s">
        <v>238</v>
      </c>
      <c r="SLG1177" s="237">
        <v>0</v>
      </c>
      <c r="SLH1177" s="238"/>
      <c r="SLI1177" s="239" t="e">
        <f>SLI1178</f>
        <v>#REF!</v>
      </c>
      <c r="SLJ1177" s="233" t="s">
        <v>237</v>
      </c>
      <c r="SLK1177" s="234" t="s">
        <v>26</v>
      </c>
      <c r="SLL1177" s="235">
        <v>7</v>
      </c>
      <c r="SLM1177" s="235">
        <v>2</v>
      </c>
      <c r="SLN1177" s="236" t="s">
        <v>238</v>
      </c>
      <c r="SLO1177" s="237">
        <v>0</v>
      </c>
      <c r="SLP1177" s="238"/>
      <c r="SLQ1177" s="239" t="e">
        <f>SLQ1178</f>
        <v>#REF!</v>
      </c>
      <c r="SLR1177" s="233" t="s">
        <v>237</v>
      </c>
      <c r="SLS1177" s="234" t="s">
        <v>26</v>
      </c>
      <c r="SLT1177" s="235">
        <v>7</v>
      </c>
      <c r="SLU1177" s="235">
        <v>2</v>
      </c>
      <c r="SLV1177" s="236" t="s">
        <v>238</v>
      </c>
      <c r="SLW1177" s="237">
        <v>0</v>
      </c>
      <c r="SLX1177" s="238"/>
      <c r="SLY1177" s="239" t="e">
        <f>SLY1178</f>
        <v>#REF!</v>
      </c>
      <c r="SLZ1177" s="233" t="s">
        <v>237</v>
      </c>
      <c r="SMA1177" s="234" t="s">
        <v>26</v>
      </c>
      <c r="SMB1177" s="235">
        <v>7</v>
      </c>
      <c r="SMC1177" s="235">
        <v>2</v>
      </c>
      <c r="SMD1177" s="236" t="s">
        <v>238</v>
      </c>
      <c r="SME1177" s="237">
        <v>0</v>
      </c>
      <c r="SMF1177" s="238"/>
      <c r="SMG1177" s="239" t="e">
        <f>SMG1178</f>
        <v>#REF!</v>
      </c>
      <c r="SMH1177" s="233" t="s">
        <v>237</v>
      </c>
      <c r="SMI1177" s="234" t="s">
        <v>26</v>
      </c>
      <c r="SMJ1177" s="235">
        <v>7</v>
      </c>
      <c r="SMK1177" s="235">
        <v>2</v>
      </c>
      <c r="SML1177" s="236" t="s">
        <v>238</v>
      </c>
      <c r="SMM1177" s="237">
        <v>0</v>
      </c>
      <c r="SMN1177" s="238"/>
      <c r="SMO1177" s="239" t="e">
        <f>SMO1178</f>
        <v>#REF!</v>
      </c>
      <c r="SMP1177" s="233" t="s">
        <v>237</v>
      </c>
      <c r="SMQ1177" s="234" t="s">
        <v>26</v>
      </c>
      <c r="SMR1177" s="235">
        <v>7</v>
      </c>
      <c r="SMS1177" s="235">
        <v>2</v>
      </c>
      <c r="SMT1177" s="236" t="s">
        <v>238</v>
      </c>
      <c r="SMU1177" s="237">
        <v>0</v>
      </c>
      <c r="SMV1177" s="238"/>
      <c r="SMW1177" s="239" t="e">
        <f>SMW1178</f>
        <v>#REF!</v>
      </c>
      <c r="SMX1177" s="233" t="s">
        <v>237</v>
      </c>
      <c r="SMY1177" s="234" t="s">
        <v>26</v>
      </c>
      <c r="SMZ1177" s="235">
        <v>7</v>
      </c>
      <c r="SNA1177" s="235">
        <v>2</v>
      </c>
      <c r="SNB1177" s="236" t="s">
        <v>238</v>
      </c>
      <c r="SNC1177" s="237">
        <v>0</v>
      </c>
      <c r="SND1177" s="238"/>
      <c r="SNE1177" s="239" t="e">
        <f>SNE1178</f>
        <v>#REF!</v>
      </c>
      <c r="SNF1177" s="233" t="s">
        <v>237</v>
      </c>
      <c r="SNG1177" s="234" t="s">
        <v>26</v>
      </c>
      <c r="SNH1177" s="235">
        <v>7</v>
      </c>
      <c r="SNI1177" s="235">
        <v>2</v>
      </c>
      <c r="SNJ1177" s="236" t="s">
        <v>238</v>
      </c>
      <c r="SNK1177" s="237">
        <v>0</v>
      </c>
      <c r="SNL1177" s="238"/>
      <c r="SNM1177" s="239" t="e">
        <f>SNM1178</f>
        <v>#REF!</v>
      </c>
      <c r="SNN1177" s="233" t="s">
        <v>237</v>
      </c>
      <c r="SNO1177" s="234" t="s">
        <v>26</v>
      </c>
      <c r="SNP1177" s="235">
        <v>7</v>
      </c>
      <c r="SNQ1177" s="235">
        <v>2</v>
      </c>
      <c r="SNR1177" s="236" t="s">
        <v>238</v>
      </c>
      <c r="SNS1177" s="237">
        <v>0</v>
      </c>
      <c r="SNT1177" s="238"/>
      <c r="SNU1177" s="239" t="e">
        <f>SNU1178</f>
        <v>#REF!</v>
      </c>
      <c r="SNV1177" s="233" t="s">
        <v>237</v>
      </c>
      <c r="SNW1177" s="234" t="s">
        <v>26</v>
      </c>
      <c r="SNX1177" s="235">
        <v>7</v>
      </c>
      <c r="SNY1177" s="235">
        <v>2</v>
      </c>
      <c r="SNZ1177" s="236" t="s">
        <v>238</v>
      </c>
      <c r="SOA1177" s="237">
        <v>0</v>
      </c>
      <c r="SOB1177" s="238"/>
      <c r="SOC1177" s="239" t="e">
        <f>SOC1178</f>
        <v>#REF!</v>
      </c>
      <c r="SOD1177" s="233" t="s">
        <v>237</v>
      </c>
      <c r="SOE1177" s="234" t="s">
        <v>26</v>
      </c>
      <c r="SOF1177" s="235">
        <v>7</v>
      </c>
      <c r="SOG1177" s="235">
        <v>2</v>
      </c>
      <c r="SOH1177" s="236" t="s">
        <v>238</v>
      </c>
      <c r="SOI1177" s="237">
        <v>0</v>
      </c>
      <c r="SOJ1177" s="238"/>
      <c r="SOK1177" s="239" t="e">
        <f>SOK1178</f>
        <v>#REF!</v>
      </c>
      <c r="SOL1177" s="233" t="s">
        <v>237</v>
      </c>
      <c r="SOM1177" s="234" t="s">
        <v>26</v>
      </c>
      <c r="SON1177" s="235">
        <v>7</v>
      </c>
      <c r="SOO1177" s="235">
        <v>2</v>
      </c>
      <c r="SOP1177" s="236" t="s">
        <v>238</v>
      </c>
      <c r="SOQ1177" s="237">
        <v>0</v>
      </c>
      <c r="SOR1177" s="238"/>
      <c r="SOS1177" s="239" t="e">
        <f>SOS1178</f>
        <v>#REF!</v>
      </c>
      <c r="SOT1177" s="233" t="s">
        <v>237</v>
      </c>
      <c r="SOU1177" s="234" t="s">
        <v>26</v>
      </c>
      <c r="SOV1177" s="235">
        <v>7</v>
      </c>
      <c r="SOW1177" s="235">
        <v>2</v>
      </c>
      <c r="SOX1177" s="236" t="s">
        <v>238</v>
      </c>
      <c r="SOY1177" s="237">
        <v>0</v>
      </c>
      <c r="SOZ1177" s="238"/>
      <c r="SPA1177" s="239" t="e">
        <f>SPA1178</f>
        <v>#REF!</v>
      </c>
      <c r="SPB1177" s="233" t="s">
        <v>237</v>
      </c>
      <c r="SPC1177" s="234" t="s">
        <v>26</v>
      </c>
      <c r="SPD1177" s="235">
        <v>7</v>
      </c>
      <c r="SPE1177" s="235">
        <v>2</v>
      </c>
      <c r="SPF1177" s="236" t="s">
        <v>238</v>
      </c>
      <c r="SPG1177" s="237">
        <v>0</v>
      </c>
      <c r="SPH1177" s="238"/>
      <c r="SPI1177" s="239" t="e">
        <f>SPI1178</f>
        <v>#REF!</v>
      </c>
      <c r="SPJ1177" s="233" t="s">
        <v>237</v>
      </c>
      <c r="SPK1177" s="234" t="s">
        <v>26</v>
      </c>
      <c r="SPL1177" s="235">
        <v>7</v>
      </c>
      <c r="SPM1177" s="235">
        <v>2</v>
      </c>
      <c r="SPN1177" s="236" t="s">
        <v>238</v>
      </c>
      <c r="SPO1177" s="237">
        <v>0</v>
      </c>
      <c r="SPP1177" s="238"/>
      <c r="SPQ1177" s="239" t="e">
        <f>SPQ1178</f>
        <v>#REF!</v>
      </c>
      <c r="SPR1177" s="233" t="s">
        <v>237</v>
      </c>
      <c r="SPS1177" s="234" t="s">
        <v>26</v>
      </c>
      <c r="SPT1177" s="235">
        <v>7</v>
      </c>
      <c r="SPU1177" s="235">
        <v>2</v>
      </c>
      <c r="SPV1177" s="236" t="s">
        <v>238</v>
      </c>
      <c r="SPW1177" s="237">
        <v>0</v>
      </c>
      <c r="SPX1177" s="238"/>
      <c r="SPY1177" s="239" t="e">
        <f>SPY1178</f>
        <v>#REF!</v>
      </c>
      <c r="SPZ1177" s="233" t="s">
        <v>237</v>
      </c>
      <c r="SQA1177" s="234" t="s">
        <v>26</v>
      </c>
      <c r="SQB1177" s="235">
        <v>7</v>
      </c>
      <c r="SQC1177" s="235">
        <v>2</v>
      </c>
      <c r="SQD1177" s="236" t="s">
        <v>238</v>
      </c>
      <c r="SQE1177" s="237">
        <v>0</v>
      </c>
      <c r="SQF1177" s="238"/>
      <c r="SQG1177" s="239" t="e">
        <f>SQG1178</f>
        <v>#REF!</v>
      </c>
      <c r="SQH1177" s="233" t="s">
        <v>237</v>
      </c>
      <c r="SQI1177" s="234" t="s">
        <v>26</v>
      </c>
      <c r="SQJ1177" s="235">
        <v>7</v>
      </c>
      <c r="SQK1177" s="235">
        <v>2</v>
      </c>
      <c r="SQL1177" s="236" t="s">
        <v>238</v>
      </c>
      <c r="SQM1177" s="237">
        <v>0</v>
      </c>
      <c r="SQN1177" s="238"/>
      <c r="SQO1177" s="239" t="e">
        <f>SQO1178</f>
        <v>#REF!</v>
      </c>
      <c r="SQP1177" s="233" t="s">
        <v>237</v>
      </c>
      <c r="SQQ1177" s="234" t="s">
        <v>26</v>
      </c>
      <c r="SQR1177" s="235">
        <v>7</v>
      </c>
      <c r="SQS1177" s="235">
        <v>2</v>
      </c>
      <c r="SQT1177" s="236" t="s">
        <v>238</v>
      </c>
      <c r="SQU1177" s="237">
        <v>0</v>
      </c>
      <c r="SQV1177" s="238"/>
      <c r="SQW1177" s="239" t="e">
        <f>SQW1178</f>
        <v>#REF!</v>
      </c>
      <c r="SQX1177" s="233" t="s">
        <v>237</v>
      </c>
      <c r="SQY1177" s="234" t="s">
        <v>26</v>
      </c>
      <c r="SQZ1177" s="235">
        <v>7</v>
      </c>
      <c r="SRA1177" s="235">
        <v>2</v>
      </c>
      <c r="SRB1177" s="236" t="s">
        <v>238</v>
      </c>
      <c r="SRC1177" s="237">
        <v>0</v>
      </c>
      <c r="SRD1177" s="238"/>
      <c r="SRE1177" s="239" t="e">
        <f>SRE1178</f>
        <v>#REF!</v>
      </c>
      <c r="SRF1177" s="233" t="s">
        <v>237</v>
      </c>
      <c r="SRG1177" s="234" t="s">
        <v>26</v>
      </c>
      <c r="SRH1177" s="235">
        <v>7</v>
      </c>
      <c r="SRI1177" s="235">
        <v>2</v>
      </c>
      <c r="SRJ1177" s="236" t="s">
        <v>238</v>
      </c>
      <c r="SRK1177" s="237">
        <v>0</v>
      </c>
      <c r="SRL1177" s="238"/>
      <c r="SRM1177" s="239" t="e">
        <f>SRM1178</f>
        <v>#REF!</v>
      </c>
      <c r="SRN1177" s="233" t="s">
        <v>237</v>
      </c>
      <c r="SRO1177" s="234" t="s">
        <v>26</v>
      </c>
      <c r="SRP1177" s="235">
        <v>7</v>
      </c>
      <c r="SRQ1177" s="235">
        <v>2</v>
      </c>
      <c r="SRR1177" s="236" t="s">
        <v>238</v>
      </c>
      <c r="SRS1177" s="237">
        <v>0</v>
      </c>
      <c r="SRT1177" s="238"/>
      <c r="SRU1177" s="239" t="e">
        <f>SRU1178</f>
        <v>#REF!</v>
      </c>
      <c r="SRV1177" s="233" t="s">
        <v>237</v>
      </c>
      <c r="SRW1177" s="234" t="s">
        <v>26</v>
      </c>
      <c r="SRX1177" s="235">
        <v>7</v>
      </c>
      <c r="SRY1177" s="235">
        <v>2</v>
      </c>
      <c r="SRZ1177" s="236" t="s">
        <v>238</v>
      </c>
      <c r="SSA1177" s="237">
        <v>0</v>
      </c>
      <c r="SSB1177" s="238"/>
      <c r="SSC1177" s="239" t="e">
        <f>SSC1178</f>
        <v>#REF!</v>
      </c>
      <c r="SSD1177" s="233" t="s">
        <v>237</v>
      </c>
      <c r="SSE1177" s="234" t="s">
        <v>26</v>
      </c>
      <c r="SSF1177" s="235">
        <v>7</v>
      </c>
      <c r="SSG1177" s="235">
        <v>2</v>
      </c>
      <c r="SSH1177" s="236" t="s">
        <v>238</v>
      </c>
      <c r="SSI1177" s="237">
        <v>0</v>
      </c>
      <c r="SSJ1177" s="238"/>
      <c r="SSK1177" s="239" t="e">
        <f>SSK1178</f>
        <v>#REF!</v>
      </c>
      <c r="SSL1177" s="233" t="s">
        <v>237</v>
      </c>
      <c r="SSM1177" s="234" t="s">
        <v>26</v>
      </c>
      <c r="SSN1177" s="235">
        <v>7</v>
      </c>
      <c r="SSO1177" s="235">
        <v>2</v>
      </c>
      <c r="SSP1177" s="236" t="s">
        <v>238</v>
      </c>
      <c r="SSQ1177" s="237">
        <v>0</v>
      </c>
      <c r="SSR1177" s="238"/>
      <c r="SSS1177" s="239" t="e">
        <f>SSS1178</f>
        <v>#REF!</v>
      </c>
      <c r="SST1177" s="233" t="s">
        <v>237</v>
      </c>
      <c r="SSU1177" s="234" t="s">
        <v>26</v>
      </c>
      <c r="SSV1177" s="235">
        <v>7</v>
      </c>
      <c r="SSW1177" s="235">
        <v>2</v>
      </c>
      <c r="SSX1177" s="236" t="s">
        <v>238</v>
      </c>
      <c r="SSY1177" s="237">
        <v>0</v>
      </c>
      <c r="SSZ1177" s="238"/>
      <c r="STA1177" s="239" t="e">
        <f>STA1178</f>
        <v>#REF!</v>
      </c>
      <c r="STB1177" s="233" t="s">
        <v>237</v>
      </c>
      <c r="STC1177" s="234" t="s">
        <v>26</v>
      </c>
      <c r="STD1177" s="235">
        <v>7</v>
      </c>
      <c r="STE1177" s="235">
        <v>2</v>
      </c>
      <c r="STF1177" s="236" t="s">
        <v>238</v>
      </c>
      <c r="STG1177" s="237">
        <v>0</v>
      </c>
      <c r="STH1177" s="238"/>
      <c r="STI1177" s="239" t="e">
        <f>STI1178</f>
        <v>#REF!</v>
      </c>
      <c r="STJ1177" s="233" t="s">
        <v>237</v>
      </c>
      <c r="STK1177" s="234" t="s">
        <v>26</v>
      </c>
      <c r="STL1177" s="235">
        <v>7</v>
      </c>
      <c r="STM1177" s="235">
        <v>2</v>
      </c>
      <c r="STN1177" s="236" t="s">
        <v>238</v>
      </c>
      <c r="STO1177" s="237">
        <v>0</v>
      </c>
      <c r="STP1177" s="238"/>
      <c r="STQ1177" s="239" t="e">
        <f>STQ1178</f>
        <v>#REF!</v>
      </c>
      <c r="STR1177" s="233" t="s">
        <v>237</v>
      </c>
      <c r="STS1177" s="234" t="s">
        <v>26</v>
      </c>
      <c r="STT1177" s="235">
        <v>7</v>
      </c>
      <c r="STU1177" s="235">
        <v>2</v>
      </c>
      <c r="STV1177" s="236" t="s">
        <v>238</v>
      </c>
      <c r="STW1177" s="237">
        <v>0</v>
      </c>
      <c r="STX1177" s="238"/>
      <c r="STY1177" s="239" t="e">
        <f>STY1178</f>
        <v>#REF!</v>
      </c>
      <c r="STZ1177" s="233" t="s">
        <v>237</v>
      </c>
      <c r="SUA1177" s="234" t="s">
        <v>26</v>
      </c>
      <c r="SUB1177" s="235">
        <v>7</v>
      </c>
      <c r="SUC1177" s="235">
        <v>2</v>
      </c>
      <c r="SUD1177" s="236" t="s">
        <v>238</v>
      </c>
      <c r="SUE1177" s="237">
        <v>0</v>
      </c>
      <c r="SUF1177" s="238"/>
      <c r="SUG1177" s="239" t="e">
        <f>SUG1178</f>
        <v>#REF!</v>
      </c>
      <c r="SUH1177" s="233" t="s">
        <v>237</v>
      </c>
      <c r="SUI1177" s="234" t="s">
        <v>26</v>
      </c>
      <c r="SUJ1177" s="235">
        <v>7</v>
      </c>
      <c r="SUK1177" s="235">
        <v>2</v>
      </c>
      <c r="SUL1177" s="236" t="s">
        <v>238</v>
      </c>
      <c r="SUM1177" s="237">
        <v>0</v>
      </c>
      <c r="SUN1177" s="238"/>
      <c r="SUO1177" s="239" t="e">
        <f>SUO1178</f>
        <v>#REF!</v>
      </c>
      <c r="SUP1177" s="233" t="s">
        <v>237</v>
      </c>
      <c r="SUQ1177" s="234" t="s">
        <v>26</v>
      </c>
      <c r="SUR1177" s="235">
        <v>7</v>
      </c>
      <c r="SUS1177" s="235">
        <v>2</v>
      </c>
      <c r="SUT1177" s="236" t="s">
        <v>238</v>
      </c>
      <c r="SUU1177" s="237">
        <v>0</v>
      </c>
      <c r="SUV1177" s="238"/>
      <c r="SUW1177" s="239" t="e">
        <f>SUW1178</f>
        <v>#REF!</v>
      </c>
      <c r="SUX1177" s="233" t="s">
        <v>237</v>
      </c>
      <c r="SUY1177" s="234" t="s">
        <v>26</v>
      </c>
      <c r="SUZ1177" s="235">
        <v>7</v>
      </c>
      <c r="SVA1177" s="235">
        <v>2</v>
      </c>
      <c r="SVB1177" s="236" t="s">
        <v>238</v>
      </c>
      <c r="SVC1177" s="237">
        <v>0</v>
      </c>
      <c r="SVD1177" s="238"/>
      <c r="SVE1177" s="239" t="e">
        <f>SVE1178</f>
        <v>#REF!</v>
      </c>
      <c r="SVF1177" s="233" t="s">
        <v>237</v>
      </c>
      <c r="SVG1177" s="234" t="s">
        <v>26</v>
      </c>
      <c r="SVH1177" s="235">
        <v>7</v>
      </c>
      <c r="SVI1177" s="235">
        <v>2</v>
      </c>
      <c r="SVJ1177" s="236" t="s">
        <v>238</v>
      </c>
      <c r="SVK1177" s="237">
        <v>0</v>
      </c>
      <c r="SVL1177" s="238"/>
      <c r="SVM1177" s="239" t="e">
        <f>SVM1178</f>
        <v>#REF!</v>
      </c>
      <c r="SVN1177" s="233" t="s">
        <v>237</v>
      </c>
      <c r="SVO1177" s="234" t="s">
        <v>26</v>
      </c>
      <c r="SVP1177" s="235">
        <v>7</v>
      </c>
      <c r="SVQ1177" s="235">
        <v>2</v>
      </c>
      <c r="SVR1177" s="236" t="s">
        <v>238</v>
      </c>
      <c r="SVS1177" s="237">
        <v>0</v>
      </c>
      <c r="SVT1177" s="238"/>
      <c r="SVU1177" s="239" t="e">
        <f>SVU1178</f>
        <v>#REF!</v>
      </c>
      <c r="SVV1177" s="233" t="s">
        <v>237</v>
      </c>
      <c r="SVW1177" s="234" t="s">
        <v>26</v>
      </c>
      <c r="SVX1177" s="235">
        <v>7</v>
      </c>
      <c r="SVY1177" s="235">
        <v>2</v>
      </c>
      <c r="SVZ1177" s="236" t="s">
        <v>238</v>
      </c>
      <c r="SWA1177" s="237">
        <v>0</v>
      </c>
      <c r="SWB1177" s="238"/>
      <c r="SWC1177" s="239" t="e">
        <f>SWC1178</f>
        <v>#REF!</v>
      </c>
      <c r="SWD1177" s="233" t="s">
        <v>237</v>
      </c>
      <c r="SWE1177" s="234" t="s">
        <v>26</v>
      </c>
      <c r="SWF1177" s="235">
        <v>7</v>
      </c>
      <c r="SWG1177" s="235">
        <v>2</v>
      </c>
      <c r="SWH1177" s="236" t="s">
        <v>238</v>
      </c>
      <c r="SWI1177" s="237">
        <v>0</v>
      </c>
      <c r="SWJ1177" s="238"/>
      <c r="SWK1177" s="239" t="e">
        <f>SWK1178</f>
        <v>#REF!</v>
      </c>
      <c r="SWL1177" s="233" t="s">
        <v>237</v>
      </c>
      <c r="SWM1177" s="234" t="s">
        <v>26</v>
      </c>
      <c r="SWN1177" s="235">
        <v>7</v>
      </c>
      <c r="SWO1177" s="235">
        <v>2</v>
      </c>
      <c r="SWP1177" s="236" t="s">
        <v>238</v>
      </c>
      <c r="SWQ1177" s="237">
        <v>0</v>
      </c>
      <c r="SWR1177" s="238"/>
      <c r="SWS1177" s="239" t="e">
        <f>SWS1178</f>
        <v>#REF!</v>
      </c>
      <c r="SWT1177" s="233" t="s">
        <v>237</v>
      </c>
      <c r="SWU1177" s="234" t="s">
        <v>26</v>
      </c>
      <c r="SWV1177" s="235">
        <v>7</v>
      </c>
      <c r="SWW1177" s="235">
        <v>2</v>
      </c>
      <c r="SWX1177" s="236" t="s">
        <v>238</v>
      </c>
      <c r="SWY1177" s="237">
        <v>0</v>
      </c>
      <c r="SWZ1177" s="238"/>
      <c r="SXA1177" s="239" t="e">
        <f>SXA1178</f>
        <v>#REF!</v>
      </c>
      <c r="SXB1177" s="233" t="s">
        <v>237</v>
      </c>
      <c r="SXC1177" s="234" t="s">
        <v>26</v>
      </c>
      <c r="SXD1177" s="235">
        <v>7</v>
      </c>
      <c r="SXE1177" s="235">
        <v>2</v>
      </c>
      <c r="SXF1177" s="236" t="s">
        <v>238</v>
      </c>
      <c r="SXG1177" s="237">
        <v>0</v>
      </c>
      <c r="SXH1177" s="238"/>
      <c r="SXI1177" s="239" t="e">
        <f>SXI1178</f>
        <v>#REF!</v>
      </c>
      <c r="SXJ1177" s="233" t="s">
        <v>237</v>
      </c>
      <c r="SXK1177" s="234" t="s">
        <v>26</v>
      </c>
      <c r="SXL1177" s="235">
        <v>7</v>
      </c>
      <c r="SXM1177" s="235">
        <v>2</v>
      </c>
      <c r="SXN1177" s="236" t="s">
        <v>238</v>
      </c>
      <c r="SXO1177" s="237">
        <v>0</v>
      </c>
      <c r="SXP1177" s="238"/>
      <c r="SXQ1177" s="239" t="e">
        <f>SXQ1178</f>
        <v>#REF!</v>
      </c>
      <c r="SXR1177" s="233" t="s">
        <v>237</v>
      </c>
      <c r="SXS1177" s="234" t="s">
        <v>26</v>
      </c>
      <c r="SXT1177" s="235">
        <v>7</v>
      </c>
      <c r="SXU1177" s="235">
        <v>2</v>
      </c>
      <c r="SXV1177" s="236" t="s">
        <v>238</v>
      </c>
      <c r="SXW1177" s="237">
        <v>0</v>
      </c>
      <c r="SXX1177" s="238"/>
      <c r="SXY1177" s="239" t="e">
        <f>SXY1178</f>
        <v>#REF!</v>
      </c>
      <c r="SXZ1177" s="233" t="s">
        <v>237</v>
      </c>
      <c r="SYA1177" s="234" t="s">
        <v>26</v>
      </c>
      <c r="SYB1177" s="235">
        <v>7</v>
      </c>
      <c r="SYC1177" s="235">
        <v>2</v>
      </c>
      <c r="SYD1177" s="236" t="s">
        <v>238</v>
      </c>
      <c r="SYE1177" s="237">
        <v>0</v>
      </c>
      <c r="SYF1177" s="238"/>
      <c r="SYG1177" s="239" t="e">
        <f>SYG1178</f>
        <v>#REF!</v>
      </c>
      <c r="SYH1177" s="233" t="s">
        <v>237</v>
      </c>
      <c r="SYI1177" s="234" t="s">
        <v>26</v>
      </c>
      <c r="SYJ1177" s="235">
        <v>7</v>
      </c>
      <c r="SYK1177" s="235">
        <v>2</v>
      </c>
      <c r="SYL1177" s="236" t="s">
        <v>238</v>
      </c>
      <c r="SYM1177" s="237">
        <v>0</v>
      </c>
      <c r="SYN1177" s="238"/>
      <c r="SYO1177" s="239" t="e">
        <f>SYO1178</f>
        <v>#REF!</v>
      </c>
      <c r="SYP1177" s="233" t="s">
        <v>237</v>
      </c>
      <c r="SYQ1177" s="234" t="s">
        <v>26</v>
      </c>
      <c r="SYR1177" s="235">
        <v>7</v>
      </c>
      <c r="SYS1177" s="235">
        <v>2</v>
      </c>
      <c r="SYT1177" s="236" t="s">
        <v>238</v>
      </c>
      <c r="SYU1177" s="237">
        <v>0</v>
      </c>
      <c r="SYV1177" s="238"/>
      <c r="SYW1177" s="239" t="e">
        <f>SYW1178</f>
        <v>#REF!</v>
      </c>
      <c r="SYX1177" s="233" t="s">
        <v>237</v>
      </c>
      <c r="SYY1177" s="234" t="s">
        <v>26</v>
      </c>
      <c r="SYZ1177" s="235">
        <v>7</v>
      </c>
      <c r="SZA1177" s="235">
        <v>2</v>
      </c>
      <c r="SZB1177" s="236" t="s">
        <v>238</v>
      </c>
      <c r="SZC1177" s="237">
        <v>0</v>
      </c>
      <c r="SZD1177" s="238"/>
      <c r="SZE1177" s="239" t="e">
        <f>SZE1178</f>
        <v>#REF!</v>
      </c>
      <c r="SZF1177" s="233" t="s">
        <v>237</v>
      </c>
      <c r="SZG1177" s="234" t="s">
        <v>26</v>
      </c>
      <c r="SZH1177" s="235">
        <v>7</v>
      </c>
      <c r="SZI1177" s="235">
        <v>2</v>
      </c>
      <c r="SZJ1177" s="236" t="s">
        <v>238</v>
      </c>
      <c r="SZK1177" s="237">
        <v>0</v>
      </c>
      <c r="SZL1177" s="238"/>
      <c r="SZM1177" s="239" t="e">
        <f>SZM1178</f>
        <v>#REF!</v>
      </c>
      <c r="SZN1177" s="233" t="s">
        <v>237</v>
      </c>
      <c r="SZO1177" s="234" t="s">
        <v>26</v>
      </c>
      <c r="SZP1177" s="235">
        <v>7</v>
      </c>
      <c r="SZQ1177" s="235">
        <v>2</v>
      </c>
      <c r="SZR1177" s="236" t="s">
        <v>238</v>
      </c>
      <c r="SZS1177" s="237">
        <v>0</v>
      </c>
      <c r="SZT1177" s="238"/>
      <c r="SZU1177" s="239" t="e">
        <f>SZU1178</f>
        <v>#REF!</v>
      </c>
      <c r="SZV1177" s="233" t="s">
        <v>237</v>
      </c>
      <c r="SZW1177" s="234" t="s">
        <v>26</v>
      </c>
      <c r="SZX1177" s="235">
        <v>7</v>
      </c>
      <c r="SZY1177" s="235">
        <v>2</v>
      </c>
      <c r="SZZ1177" s="236" t="s">
        <v>238</v>
      </c>
      <c r="TAA1177" s="237">
        <v>0</v>
      </c>
      <c r="TAB1177" s="238"/>
      <c r="TAC1177" s="239" t="e">
        <f>TAC1178</f>
        <v>#REF!</v>
      </c>
      <c r="TAD1177" s="233" t="s">
        <v>237</v>
      </c>
      <c r="TAE1177" s="234" t="s">
        <v>26</v>
      </c>
      <c r="TAF1177" s="235">
        <v>7</v>
      </c>
      <c r="TAG1177" s="235">
        <v>2</v>
      </c>
      <c r="TAH1177" s="236" t="s">
        <v>238</v>
      </c>
      <c r="TAI1177" s="237">
        <v>0</v>
      </c>
      <c r="TAJ1177" s="238"/>
      <c r="TAK1177" s="239" t="e">
        <f>TAK1178</f>
        <v>#REF!</v>
      </c>
      <c r="TAL1177" s="233" t="s">
        <v>237</v>
      </c>
      <c r="TAM1177" s="234" t="s">
        <v>26</v>
      </c>
      <c r="TAN1177" s="235">
        <v>7</v>
      </c>
      <c r="TAO1177" s="235">
        <v>2</v>
      </c>
      <c r="TAP1177" s="236" t="s">
        <v>238</v>
      </c>
      <c r="TAQ1177" s="237">
        <v>0</v>
      </c>
      <c r="TAR1177" s="238"/>
      <c r="TAS1177" s="239" t="e">
        <f>TAS1178</f>
        <v>#REF!</v>
      </c>
      <c r="TAT1177" s="233" t="s">
        <v>237</v>
      </c>
      <c r="TAU1177" s="234" t="s">
        <v>26</v>
      </c>
      <c r="TAV1177" s="235">
        <v>7</v>
      </c>
      <c r="TAW1177" s="235">
        <v>2</v>
      </c>
      <c r="TAX1177" s="236" t="s">
        <v>238</v>
      </c>
      <c r="TAY1177" s="237">
        <v>0</v>
      </c>
      <c r="TAZ1177" s="238"/>
      <c r="TBA1177" s="239" t="e">
        <f>TBA1178</f>
        <v>#REF!</v>
      </c>
      <c r="TBB1177" s="233" t="s">
        <v>237</v>
      </c>
      <c r="TBC1177" s="234" t="s">
        <v>26</v>
      </c>
      <c r="TBD1177" s="235">
        <v>7</v>
      </c>
      <c r="TBE1177" s="235">
        <v>2</v>
      </c>
      <c r="TBF1177" s="236" t="s">
        <v>238</v>
      </c>
      <c r="TBG1177" s="237">
        <v>0</v>
      </c>
      <c r="TBH1177" s="238"/>
      <c r="TBI1177" s="239" t="e">
        <f>TBI1178</f>
        <v>#REF!</v>
      </c>
      <c r="TBJ1177" s="233" t="s">
        <v>237</v>
      </c>
      <c r="TBK1177" s="234" t="s">
        <v>26</v>
      </c>
      <c r="TBL1177" s="235">
        <v>7</v>
      </c>
      <c r="TBM1177" s="235">
        <v>2</v>
      </c>
      <c r="TBN1177" s="236" t="s">
        <v>238</v>
      </c>
      <c r="TBO1177" s="237">
        <v>0</v>
      </c>
      <c r="TBP1177" s="238"/>
      <c r="TBQ1177" s="239" t="e">
        <f>TBQ1178</f>
        <v>#REF!</v>
      </c>
      <c r="TBR1177" s="233" t="s">
        <v>237</v>
      </c>
      <c r="TBS1177" s="234" t="s">
        <v>26</v>
      </c>
      <c r="TBT1177" s="235">
        <v>7</v>
      </c>
      <c r="TBU1177" s="235">
        <v>2</v>
      </c>
      <c r="TBV1177" s="236" t="s">
        <v>238</v>
      </c>
      <c r="TBW1177" s="237">
        <v>0</v>
      </c>
      <c r="TBX1177" s="238"/>
      <c r="TBY1177" s="239" t="e">
        <f>TBY1178</f>
        <v>#REF!</v>
      </c>
      <c r="TBZ1177" s="233" t="s">
        <v>237</v>
      </c>
      <c r="TCA1177" s="234" t="s">
        <v>26</v>
      </c>
      <c r="TCB1177" s="235">
        <v>7</v>
      </c>
      <c r="TCC1177" s="235">
        <v>2</v>
      </c>
      <c r="TCD1177" s="236" t="s">
        <v>238</v>
      </c>
      <c r="TCE1177" s="237">
        <v>0</v>
      </c>
      <c r="TCF1177" s="238"/>
      <c r="TCG1177" s="239" t="e">
        <f>TCG1178</f>
        <v>#REF!</v>
      </c>
      <c r="TCH1177" s="233" t="s">
        <v>237</v>
      </c>
      <c r="TCI1177" s="234" t="s">
        <v>26</v>
      </c>
      <c r="TCJ1177" s="235">
        <v>7</v>
      </c>
      <c r="TCK1177" s="235">
        <v>2</v>
      </c>
      <c r="TCL1177" s="236" t="s">
        <v>238</v>
      </c>
      <c r="TCM1177" s="237">
        <v>0</v>
      </c>
      <c r="TCN1177" s="238"/>
      <c r="TCO1177" s="239" t="e">
        <f>TCO1178</f>
        <v>#REF!</v>
      </c>
      <c r="TCP1177" s="233" t="s">
        <v>237</v>
      </c>
      <c r="TCQ1177" s="234" t="s">
        <v>26</v>
      </c>
      <c r="TCR1177" s="235">
        <v>7</v>
      </c>
      <c r="TCS1177" s="235">
        <v>2</v>
      </c>
      <c r="TCT1177" s="236" t="s">
        <v>238</v>
      </c>
      <c r="TCU1177" s="237">
        <v>0</v>
      </c>
      <c r="TCV1177" s="238"/>
      <c r="TCW1177" s="239" t="e">
        <f>TCW1178</f>
        <v>#REF!</v>
      </c>
      <c r="TCX1177" s="233" t="s">
        <v>237</v>
      </c>
      <c r="TCY1177" s="234" t="s">
        <v>26</v>
      </c>
      <c r="TCZ1177" s="235">
        <v>7</v>
      </c>
      <c r="TDA1177" s="235">
        <v>2</v>
      </c>
      <c r="TDB1177" s="236" t="s">
        <v>238</v>
      </c>
      <c r="TDC1177" s="237">
        <v>0</v>
      </c>
      <c r="TDD1177" s="238"/>
      <c r="TDE1177" s="239" t="e">
        <f>TDE1178</f>
        <v>#REF!</v>
      </c>
      <c r="TDF1177" s="233" t="s">
        <v>237</v>
      </c>
      <c r="TDG1177" s="234" t="s">
        <v>26</v>
      </c>
      <c r="TDH1177" s="235">
        <v>7</v>
      </c>
      <c r="TDI1177" s="235">
        <v>2</v>
      </c>
      <c r="TDJ1177" s="236" t="s">
        <v>238</v>
      </c>
      <c r="TDK1177" s="237">
        <v>0</v>
      </c>
      <c r="TDL1177" s="238"/>
      <c r="TDM1177" s="239" t="e">
        <f>TDM1178</f>
        <v>#REF!</v>
      </c>
      <c r="TDN1177" s="233" t="s">
        <v>237</v>
      </c>
      <c r="TDO1177" s="234" t="s">
        <v>26</v>
      </c>
      <c r="TDP1177" s="235">
        <v>7</v>
      </c>
      <c r="TDQ1177" s="235">
        <v>2</v>
      </c>
      <c r="TDR1177" s="236" t="s">
        <v>238</v>
      </c>
      <c r="TDS1177" s="237">
        <v>0</v>
      </c>
      <c r="TDT1177" s="238"/>
      <c r="TDU1177" s="239" t="e">
        <f>TDU1178</f>
        <v>#REF!</v>
      </c>
      <c r="TDV1177" s="233" t="s">
        <v>237</v>
      </c>
      <c r="TDW1177" s="234" t="s">
        <v>26</v>
      </c>
      <c r="TDX1177" s="235">
        <v>7</v>
      </c>
      <c r="TDY1177" s="235">
        <v>2</v>
      </c>
      <c r="TDZ1177" s="236" t="s">
        <v>238</v>
      </c>
      <c r="TEA1177" s="237">
        <v>0</v>
      </c>
      <c r="TEB1177" s="238"/>
      <c r="TEC1177" s="239" t="e">
        <f>TEC1178</f>
        <v>#REF!</v>
      </c>
      <c r="TED1177" s="233" t="s">
        <v>237</v>
      </c>
      <c r="TEE1177" s="234" t="s">
        <v>26</v>
      </c>
      <c r="TEF1177" s="235">
        <v>7</v>
      </c>
      <c r="TEG1177" s="235">
        <v>2</v>
      </c>
      <c r="TEH1177" s="236" t="s">
        <v>238</v>
      </c>
      <c r="TEI1177" s="237">
        <v>0</v>
      </c>
      <c r="TEJ1177" s="238"/>
      <c r="TEK1177" s="239" t="e">
        <f>TEK1178</f>
        <v>#REF!</v>
      </c>
      <c r="TEL1177" s="233" t="s">
        <v>237</v>
      </c>
      <c r="TEM1177" s="234" t="s">
        <v>26</v>
      </c>
      <c r="TEN1177" s="235">
        <v>7</v>
      </c>
      <c r="TEO1177" s="235">
        <v>2</v>
      </c>
      <c r="TEP1177" s="236" t="s">
        <v>238</v>
      </c>
      <c r="TEQ1177" s="237">
        <v>0</v>
      </c>
      <c r="TER1177" s="238"/>
      <c r="TES1177" s="239" t="e">
        <f>TES1178</f>
        <v>#REF!</v>
      </c>
      <c r="TET1177" s="233" t="s">
        <v>237</v>
      </c>
      <c r="TEU1177" s="234" t="s">
        <v>26</v>
      </c>
      <c r="TEV1177" s="235">
        <v>7</v>
      </c>
      <c r="TEW1177" s="235">
        <v>2</v>
      </c>
      <c r="TEX1177" s="236" t="s">
        <v>238</v>
      </c>
      <c r="TEY1177" s="237">
        <v>0</v>
      </c>
      <c r="TEZ1177" s="238"/>
      <c r="TFA1177" s="239" t="e">
        <f>TFA1178</f>
        <v>#REF!</v>
      </c>
      <c r="TFB1177" s="233" t="s">
        <v>237</v>
      </c>
      <c r="TFC1177" s="234" t="s">
        <v>26</v>
      </c>
      <c r="TFD1177" s="235">
        <v>7</v>
      </c>
      <c r="TFE1177" s="235">
        <v>2</v>
      </c>
      <c r="TFF1177" s="236" t="s">
        <v>238</v>
      </c>
      <c r="TFG1177" s="237">
        <v>0</v>
      </c>
      <c r="TFH1177" s="238"/>
      <c r="TFI1177" s="239" t="e">
        <f>TFI1178</f>
        <v>#REF!</v>
      </c>
      <c r="TFJ1177" s="233" t="s">
        <v>237</v>
      </c>
      <c r="TFK1177" s="234" t="s">
        <v>26</v>
      </c>
      <c r="TFL1177" s="235">
        <v>7</v>
      </c>
      <c r="TFM1177" s="235">
        <v>2</v>
      </c>
      <c r="TFN1177" s="236" t="s">
        <v>238</v>
      </c>
      <c r="TFO1177" s="237">
        <v>0</v>
      </c>
      <c r="TFP1177" s="238"/>
      <c r="TFQ1177" s="239" t="e">
        <f>TFQ1178</f>
        <v>#REF!</v>
      </c>
      <c r="TFR1177" s="233" t="s">
        <v>237</v>
      </c>
      <c r="TFS1177" s="234" t="s">
        <v>26</v>
      </c>
      <c r="TFT1177" s="235">
        <v>7</v>
      </c>
      <c r="TFU1177" s="235">
        <v>2</v>
      </c>
      <c r="TFV1177" s="236" t="s">
        <v>238</v>
      </c>
      <c r="TFW1177" s="237">
        <v>0</v>
      </c>
      <c r="TFX1177" s="238"/>
      <c r="TFY1177" s="239" t="e">
        <f>TFY1178</f>
        <v>#REF!</v>
      </c>
      <c r="TFZ1177" s="233" t="s">
        <v>237</v>
      </c>
      <c r="TGA1177" s="234" t="s">
        <v>26</v>
      </c>
      <c r="TGB1177" s="235">
        <v>7</v>
      </c>
      <c r="TGC1177" s="235">
        <v>2</v>
      </c>
      <c r="TGD1177" s="236" t="s">
        <v>238</v>
      </c>
      <c r="TGE1177" s="237">
        <v>0</v>
      </c>
      <c r="TGF1177" s="238"/>
      <c r="TGG1177" s="239" t="e">
        <f>TGG1178</f>
        <v>#REF!</v>
      </c>
      <c r="TGH1177" s="233" t="s">
        <v>237</v>
      </c>
      <c r="TGI1177" s="234" t="s">
        <v>26</v>
      </c>
      <c r="TGJ1177" s="235">
        <v>7</v>
      </c>
      <c r="TGK1177" s="235">
        <v>2</v>
      </c>
      <c r="TGL1177" s="236" t="s">
        <v>238</v>
      </c>
      <c r="TGM1177" s="237">
        <v>0</v>
      </c>
      <c r="TGN1177" s="238"/>
      <c r="TGO1177" s="239" t="e">
        <f>TGO1178</f>
        <v>#REF!</v>
      </c>
      <c r="TGP1177" s="233" t="s">
        <v>237</v>
      </c>
      <c r="TGQ1177" s="234" t="s">
        <v>26</v>
      </c>
      <c r="TGR1177" s="235">
        <v>7</v>
      </c>
      <c r="TGS1177" s="235">
        <v>2</v>
      </c>
      <c r="TGT1177" s="236" t="s">
        <v>238</v>
      </c>
      <c r="TGU1177" s="237">
        <v>0</v>
      </c>
      <c r="TGV1177" s="238"/>
      <c r="TGW1177" s="239" t="e">
        <f>TGW1178</f>
        <v>#REF!</v>
      </c>
      <c r="TGX1177" s="233" t="s">
        <v>237</v>
      </c>
      <c r="TGY1177" s="234" t="s">
        <v>26</v>
      </c>
      <c r="TGZ1177" s="235">
        <v>7</v>
      </c>
      <c r="THA1177" s="235">
        <v>2</v>
      </c>
      <c r="THB1177" s="236" t="s">
        <v>238</v>
      </c>
      <c r="THC1177" s="237">
        <v>0</v>
      </c>
      <c r="THD1177" s="238"/>
      <c r="THE1177" s="239" t="e">
        <f>THE1178</f>
        <v>#REF!</v>
      </c>
      <c r="THF1177" s="233" t="s">
        <v>237</v>
      </c>
      <c r="THG1177" s="234" t="s">
        <v>26</v>
      </c>
      <c r="THH1177" s="235">
        <v>7</v>
      </c>
      <c r="THI1177" s="235">
        <v>2</v>
      </c>
      <c r="THJ1177" s="236" t="s">
        <v>238</v>
      </c>
      <c r="THK1177" s="237">
        <v>0</v>
      </c>
      <c r="THL1177" s="238"/>
      <c r="THM1177" s="239" t="e">
        <f>THM1178</f>
        <v>#REF!</v>
      </c>
      <c r="THN1177" s="233" t="s">
        <v>237</v>
      </c>
      <c r="THO1177" s="234" t="s">
        <v>26</v>
      </c>
      <c r="THP1177" s="235">
        <v>7</v>
      </c>
      <c r="THQ1177" s="235">
        <v>2</v>
      </c>
      <c r="THR1177" s="236" t="s">
        <v>238</v>
      </c>
      <c r="THS1177" s="237">
        <v>0</v>
      </c>
      <c r="THT1177" s="238"/>
      <c r="THU1177" s="239" t="e">
        <f>THU1178</f>
        <v>#REF!</v>
      </c>
      <c r="THV1177" s="233" t="s">
        <v>237</v>
      </c>
      <c r="THW1177" s="234" t="s">
        <v>26</v>
      </c>
      <c r="THX1177" s="235">
        <v>7</v>
      </c>
      <c r="THY1177" s="235">
        <v>2</v>
      </c>
      <c r="THZ1177" s="236" t="s">
        <v>238</v>
      </c>
      <c r="TIA1177" s="237">
        <v>0</v>
      </c>
      <c r="TIB1177" s="238"/>
      <c r="TIC1177" s="239" t="e">
        <f>TIC1178</f>
        <v>#REF!</v>
      </c>
      <c r="TID1177" s="233" t="s">
        <v>237</v>
      </c>
      <c r="TIE1177" s="234" t="s">
        <v>26</v>
      </c>
      <c r="TIF1177" s="235">
        <v>7</v>
      </c>
      <c r="TIG1177" s="235">
        <v>2</v>
      </c>
      <c r="TIH1177" s="236" t="s">
        <v>238</v>
      </c>
      <c r="TII1177" s="237">
        <v>0</v>
      </c>
      <c r="TIJ1177" s="238"/>
      <c r="TIK1177" s="239" t="e">
        <f>TIK1178</f>
        <v>#REF!</v>
      </c>
      <c r="TIL1177" s="233" t="s">
        <v>237</v>
      </c>
      <c r="TIM1177" s="234" t="s">
        <v>26</v>
      </c>
      <c r="TIN1177" s="235">
        <v>7</v>
      </c>
      <c r="TIO1177" s="235">
        <v>2</v>
      </c>
      <c r="TIP1177" s="236" t="s">
        <v>238</v>
      </c>
      <c r="TIQ1177" s="237">
        <v>0</v>
      </c>
      <c r="TIR1177" s="238"/>
      <c r="TIS1177" s="239" t="e">
        <f>TIS1178</f>
        <v>#REF!</v>
      </c>
      <c r="TIT1177" s="233" t="s">
        <v>237</v>
      </c>
      <c r="TIU1177" s="234" t="s">
        <v>26</v>
      </c>
      <c r="TIV1177" s="235">
        <v>7</v>
      </c>
      <c r="TIW1177" s="235">
        <v>2</v>
      </c>
      <c r="TIX1177" s="236" t="s">
        <v>238</v>
      </c>
      <c r="TIY1177" s="237">
        <v>0</v>
      </c>
      <c r="TIZ1177" s="238"/>
      <c r="TJA1177" s="239" t="e">
        <f>TJA1178</f>
        <v>#REF!</v>
      </c>
      <c r="TJB1177" s="233" t="s">
        <v>237</v>
      </c>
      <c r="TJC1177" s="234" t="s">
        <v>26</v>
      </c>
      <c r="TJD1177" s="235">
        <v>7</v>
      </c>
      <c r="TJE1177" s="235">
        <v>2</v>
      </c>
      <c r="TJF1177" s="236" t="s">
        <v>238</v>
      </c>
      <c r="TJG1177" s="237">
        <v>0</v>
      </c>
      <c r="TJH1177" s="238"/>
      <c r="TJI1177" s="239" t="e">
        <f>TJI1178</f>
        <v>#REF!</v>
      </c>
      <c r="TJJ1177" s="233" t="s">
        <v>237</v>
      </c>
      <c r="TJK1177" s="234" t="s">
        <v>26</v>
      </c>
      <c r="TJL1177" s="235">
        <v>7</v>
      </c>
      <c r="TJM1177" s="235">
        <v>2</v>
      </c>
      <c r="TJN1177" s="236" t="s">
        <v>238</v>
      </c>
      <c r="TJO1177" s="237">
        <v>0</v>
      </c>
      <c r="TJP1177" s="238"/>
      <c r="TJQ1177" s="239" t="e">
        <f>TJQ1178</f>
        <v>#REF!</v>
      </c>
      <c r="TJR1177" s="233" t="s">
        <v>237</v>
      </c>
      <c r="TJS1177" s="234" t="s">
        <v>26</v>
      </c>
      <c r="TJT1177" s="235">
        <v>7</v>
      </c>
      <c r="TJU1177" s="235">
        <v>2</v>
      </c>
      <c r="TJV1177" s="236" t="s">
        <v>238</v>
      </c>
      <c r="TJW1177" s="237">
        <v>0</v>
      </c>
      <c r="TJX1177" s="238"/>
      <c r="TJY1177" s="239" t="e">
        <f>TJY1178</f>
        <v>#REF!</v>
      </c>
      <c r="TJZ1177" s="233" t="s">
        <v>237</v>
      </c>
      <c r="TKA1177" s="234" t="s">
        <v>26</v>
      </c>
      <c r="TKB1177" s="235">
        <v>7</v>
      </c>
      <c r="TKC1177" s="235">
        <v>2</v>
      </c>
      <c r="TKD1177" s="236" t="s">
        <v>238</v>
      </c>
      <c r="TKE1177" s="237">
        <v>0</v>
      </c>
      <c r="TKF1177" s="238"/>
      <c r="TKG1177" s="239" t="e">
        <f>TKG1178</f>
        <v>#REF!</v>
      </c>
      <c r="TKH1177" s="233" t="s">
        <v>237</v>
      </c>
      <c r="TKI1177" s="234" t="s">
        <v>26</v>
      </c>
      <c r="TKJ1177" s="235">
        <v>7</v>
      </c>
      <c r="TKK1177" s="235">
        <v>2</v>
      </c>
      <c r="TKL1177" s="236" t="s">
        <v>238</v>
      </c>
      <c r="TKM1177" s="237">
        <v>0</v>
      </c>
      <c r="TKN1177" s="238"/>
      <c r="TKO1177" s="239" t="e">
        <f>TKO1178</f>
        <v>#REF!</v>
      </c>
      <c r="TKP1177" s="233" t="s">
        <v>237</v>
      </c>
      <c r="TKQ1177" s="234" t="s">
        <v>26</v>
      </c>
      <c r="TKR1177" s="235">
        <v>7</v>
      </c>
      <c r="TKS1177" s="235">
        <v>2</v>
      </c>
      <c r="TKT1177" s="236" t="s">
        <v>238</v>
      </c>
      <c r="TKU1177" s="237">
        <v>0</v>
      </c>
      <c r="TKV1177" s="238"/>
      <c r="TKW1177" s="239" t="e">
        <f>TKW1178</f>
        <v>#REF!</v>
      </c>
      <c r="TKX1177" s="233" t="s">
        <v>237</v>
      </c>
      <c r="TKY1177" s="234" t="s">
        <v>26</v>
      </c>
      <c r="TKZ1177" s="235">
        <v>7</v>
      </c>
      <c r="TLA1177" s="235">
        <v>2</v>
      </c>
      <c r="TLB1177" s="236" t="s">
        <v>238</v>
      </c>
      <c r="TLC1177" s="237">
        <v>0</v>
      </c>
      <c r="TLD1177" s="238"/>
      <c r="TLE1177" s="239" t="e">
        <f>TLE1178</f>
        <v>#REF!</v>
      </c>
      <c r="TLF1177" s="233" t="s">
        <v>237</v>
      </c>
      <c r="TLG1177" s="234" t="s">
        <v>26</v>
      </c>
      <c r="TLH1177" s="235">
        <v>7</v>
      </c>
      <c r="TLI1177" s="235">
        <v>2</v>
      </c>
      <c r="TLJ1177" s="236" t="s">
        <v>238</v>
      </c>
      <c r="TLK1177" s="237">
        <v>0</v>
      </c>
      <c r="TLL1177" s="238"/>
      <c r="TLM1177" s="239" t="e">
        <f>TLM1178</f>
        <v>#REF!</v>
      </c>
      <c r="TLN1177" s="233" t="s">
        <v>237</v>
      </c>
      <c r="TLO1177" s="234" t="s">
        <v>26</v>
      </c>
      <c r="TLP1177" s="235">
        <v>7</v>
      </c>
      <c r="TLQ1177" s="235">
        <v>2</v>
      </c>
      <c r="TLR1177" s="236" t="s">
        <v>238</v>
      </c>
      <c r="TLS1177" s="237">
        <v>0</v>
      </c>
      <c r="TLT1177" s="238"/>
      <c r="TLU1177" s="239" t="e">
        <f>TLU1178</f>
        <v>#REF!</v>
      </c>
      <c r="TLV1177" s="233" t="s">
        <v>237</v>
      </c>
      <c r="TLW1177" s="234" t="s">
        <v>26</v>
      </c>
      <c r="TLX1177" s="235">
        <v>7</v>
      </c>
      <c r="TLY1177" s="235">
        <v>2</v>
      </c>
      <c r="TLZ1177" s="236" t="s">
        <v>238</v>
      </c>
      <c r="TMA1177" s="237">
        <v>0</v>
      </c>
      <c r="TMB1177" s="238"/>
      <c r="TMC1177" s="239" t="e">
        <f>TMC1178</f>
        <v>#REF!</v>
      </c>
      <c r="TMD1177" s="233" t="s">
        <v>237</v>
      </c>
      <c r="TME1177" s="234" t="s">
        <v>26</v>
      </c>
      <c r="TMF1177" s="235">
        <v>7</v>
      </c>
      <c r="TMG1177" s="235">
        <v>2</v>
      </c>
      <c r="TMH1177" s="236" t="s">
        <v>238</v>
      </c>
      <c r="TMI1177" s="237">
        <v>0</v>
      </c>
      <c r="TMJ1177" s="238"/>
      <c r="TMK1177" s="239" t="e">
        <f>TMK1178</f>
        <v>#REF!</v>
      </c>
      <c r="TML1177" s="233" t="s">
        <v>237</v>
      </c>
      <c r="TMM1177" s="234" t="s">
        <v>26</v>
      </c>
      <c r="TMN1177" s="235">
        <v>7</v>
      </c>
      <c r="TMO1177" s="235">
        <v>2</v>
      </c>
      <c r="TMP1177" s="236" t="s">
        <v>238</v>
      </c>
      <c r="TMQ1177" s="237">
        <v>0</v>
      </c>
      <c r="TMR1177" s="238"/>
      <c r="TMS1177" s="239" t="e">
        <f>TMS1178</f>
        <v>#REF!</v>
      </c>
      <c r="TMT1177" s="233" t="s">
        <v>237</v>
      </c>
      <c r="TMU1177" s="234" t="s">
        <v>26</v>
      </c>
      <c r="TMV1177" s="235">
        <v>7</v>
      </c>
      <c r="TMW1177" s="235">
        <v>2</v>
      </c>
      <c r="TMX1177" s="236" t="s">
        <v>238</v>
      </c>
      <c r="TMY1177" s="237">
        <v>0</v>
      </c>
      <c r="TMZ1177" s="238"/>
      <c r="TNA1177" s="239" t="e">
        <f>TNA1178</f>
        <v>#REF!</v>
      </c>
      <c r="TNB1177" s="233" t="s">
        <v>237</v>
      </c>
      <c r="TNC1177" s="234" t="s">
        <v>26</v>
      </c>
      <c r="TND1177" s="235">
        <v>7</v>
      </c>
      <c r="TNE1177" s="235">
        <v>2</v>
      </c>
      <c r="TNF1177" s="236" t="s">
        <v>238</v>
      </c>
      <c r="TNG1177" s="237">
        <v>0</v>
      </c>
      <c r="TNH1177" s="238"/>
      <c r="TNI1177" s="239" t="e">
        <f>TNI1178</f>
        <v>#REF!</v>
      </c>
      <c r="TNJ1177" s="233" t="s">
        <v>237</v>
      </c>
      <c r="TNK1177" s="234" t="s">
        <v>26</v>
      </c>
      <c r="TNL1177" s="235">
        <v>7</v>
      </c>
      <c r="TNM1177" s="235">
        <v>2</v>
      </c>
      <c r="TNN1177" s="236" t="s">
        <v>238</v>
      </c>
      <c r="TNO1177" s="237">
        <v>0</v>
      </c>
      <c r="TNP1177" s="238"/>
      <c r="TNQ1177" s="239" t="e">
        <f>TNQ1178</f>
        <v>#REF!</v>
      </c>
      <c r="TNR1177" s="233" t="s">
        <v>237</v>
      </c>
      <c r="TNS1177" s="234" t="s">
        <v>26</v>
      </c>
      <c r="TNT1177" s="235">
        <v>7</v>
      </c>
      <c r="TNU1177" s="235">
        <v>2</v>
      </c>
      <c r="TNV1177" s="236" t="s">
        <v>238</v>
      </c>
      <c r="TNW1177" s="237">
        <v>0</v>
      </c>
      <c r="TNX1177" s="238"/>
      <c r="TNY1177" s="239" t="e">
        <f>TNY1178</f>
        <v>#REF!</v>
      </c>
      <c r="TNZ1177" s="233" t="s">
        <v>237</v>
      </c>
      <c r="TOA1177" s="234" t="s">
        <v>26</v>
      </c>
      <c r="TOB1177" s="235">
        <v>7</v>
      </c>
      <c r="TOC1177" s="235">
        <v>2</v>
      </c>
      <c r="TOD1177" s="236" t="s">
        <v>238</v>
      </c>
      <c r="TOE1177" s="237">
        <v>0</v>
      </c>
      <c r="TOF1177" s="238"/>
      <c r="TOG1177" s="239" t="e">
        <f>TOG1178</f>
        <v>#REF!</v>
      </c>
      <c r="TOH1177" s="233" t="s">
        <v>237</v>
      </c>
      <c r="TOI1177" s="234" t="s">
        <v>26</v>
      </c>
      <c r="TOJ1177" s="235">
        <v>7</v>
      </c>
      <c r="TOK1177" s="235">
        <v>2</v>
      </c>
      <c r="TOL1177" s="236" t="s">
        <v>238</v>
      </c>
      <c r="TOM1177" s="237">
        <v>0</v>
      </c>
      <c r="TON1177" s="238"/>
      <c r="TOO1177" s="239" t="e">
        <f>TOO1178</f>
        <v>#REF!</v>
      </c>
      <c r="TOP1177" s="233" t="s">
        <v>237</v>
      </c>
      <c r="TOQ1177" s="234" t="s">
        <v>26</v>
      </c>
      <c r="TOR1177" s="235">
        <v>7</v>
      </c>
      <c r="TOS1177" s="235">
        <v>2</v>
      </c>
      <c r="TOT1177" s="236" t="s">
        <v>238</v>
      </c>
      <c r="TOU1177" s="237">
        <v>0</v>
      </c>
      <c r="TOV1177" s="238"/>
      <c r="TOW1177" s="239" t="e">
        <f>TOW1178</f>
        <v>#REF!</v>
      </c>
      <c r="TOX1177" s="233" t="s">
        <v>237</v>
      </c>
      <c r="TOY1177" s="234" t="s">
        <v>26</v>
      </c>
      <c r="TOZ1177" s="235">
        <v>7</v>
      </c>
      <c r="TPA1177" s="235">
        <v>2</v>
      </c>
      <c r="TPB1177" s="236" t="s">
        <v>238</v>
      </c>
      <c r="TPC1177" s="237">
        <v>0</v>
      </c>
      <c r="TPD1177" s="238"/>
      <c r="TPE1177" s="239" t="e">
        <f>TPE1178</f>
        <v>#REF!</v>
      </c>
      <c r="TPF1177" s="233" t="s">
        <v>237</v>
      </c>
      <c r="TPG1177" s="234" t="s">
        <v>26</v>
      </c>
      <c r="TPH1177" s="235">
        <v>7</v>
      </c>
      <c r="TPI1177" s="235">
        <v>2</v>
      </c>
      <c r="TPJ1177" s="236" t="s">
        <v>238</v>
      </c>
      <c r="TPK1177" s="237">
        <v>0</v>
      </c>
      <c r="TPL1177" s="238"/>
      <c r="TPM1177" s="239" t="e">
        <f>TPM1178</f>
        <v>#REF!</v>
      </c>
      <c r="TPN1177" s="233" t="s">
        <v>237</v>
      </c>
      <c r="TPO1177" s="234" t="s">
        <v>26</v>
      </c>
      <c r="TPP1177" s="235">
        <v>7</v>
      </c>
      <c r="TPQ1177" s="235">
        <v>2</v>
      </c>
      <c r="TPR1177" s="236" t="s">
        <v>238</v>
      </c>
      <c r="TPS1177" s="237">
        <v>0</v>
      </c>
      <c r="TPT1177" s="238"/>
      <c r="TPU1177" s="239" t="e">
        <f>TPU1178</f>
        <v>#REF!</v>
      </c>
      <c r="TPV1177" s="233" t="s">
        <v>237</v>
      </c>
      <c r="TPW1177" s="234" t="s">
        <v>26</v>
      </c>
      <c r="TPX1177" s="235">
        <v>7</v>
      </c>
      <c r="TPY1177" s="235">
        <v>2</v>
      </c>
      <c r="TPZ1177" s="236" t="s">
        <v>238</v>
      </c>
      <c r="TQA1177" s="237">
        <v>0</v>
      </c>
      <c r="TQB1177" s="238"/>
      <c r="TQC1177" s="239" t="e">
        <f>TQC1178</f>
        <v>#REF!</v>
      </c>
      <c r="TQD1177" s="233" t="s">
        <v>237</v>
      </c>
      <c r="TQE1177" s="234" t="s">
        <v>26</v>
      </c>
      <c r="TQF1177" s="235">
        <v>7</v>
      </c>
      <c r="TQG1177" s="235">
        <v>2</v>
      </c>
      <c r="TQH1177" s="236" t="s">
        <v>238</v>
      </c>
      <c r="TQI1177" s="237">
        <v>0</v>
      </c>
      <c r="TQJ1177" s="238"/>
      <c r="TQK1177" s="239" t="e">
        <f>TQK1178</f>
        <v>#REF!</v>
      </c>
      <c r="TQL1177" s="233" t="s">
        <v>237</v>
      </c>
      <c r="TQM1177" s="234" t="s">
        <v>26</v>
      </c>
      <c r="TQN1177" s="235">
        <v>7</v>
      </c>
      <c r="TQO1177" s="235">
        <v>2</v>
      </c>
      <c r="TQP1177" s="236" t="s">
        <v>238</v>
      </c>
      <c r="TQQ1177" s="237">
        <v>0</v>
      </c>
      <c r="TQR1177" s="238"/>
      <c r="TQS1177" s="239" t="e">
        <f>TQS1178</f>
        <v>#REF!</v>
      </c>
      <c r="TQT1177" s="233" t="s">
        <v>237</v>
      </c>
      <c r="TQU1177" s="234" t="s">
        <v>26</v>
      </c>
      <c r="TQV1177" s="235">
        <v>7</v>
      </c>
      <c r="TQW1177" s="235">
        <v>2</v>
      </c>
      <c r="TQX1177" s="236" t="s">
        <v>238</v>
      </c>
      <c r="TQY1177" s="237">
        <v>0</v>
      </c>
      <c r="TQZ1177" s="238"/>
      <c r="TRA1177" s="239" t="e">
        <f>TRA1178</f>
        <v>#REF!</v>
      </c>
      <c r="TRB1177" s="233" t="s">
        <v>237</v>
      </c>
      <c r="TRC1177" s="234" t="s">
        <v>26</v>
      </c>
      <c r="TRD1177" s="235">
        <v>7</v>
      </c>
      <c r="TRE1177" s="235">
        <v>2</v>
      </c>
      <c r="TRF1177" s="236" t="s">
        <v>238</v>
      </c>
      <c r="TRG1177" s="237">
        <v>0</v>
      </c>
      <c r="TRH1177" s="238"/>
      <c r="TRI1177" s="239" t="e">
        <f>TRI1178</f>
        <v>#REF!</v>
      </c>
      <c r="TRJ1177" s="233" t="s">
        <v>237</v>
      </c>
      <c r="TRK1177" s="234" t="s">
        <v>26</v>
      </c>
      <c r="TRL1177" s="235">
        <v>7</v>
      </c>
      <c r="TRM1177" s="235">
        <v>2</v>
      </c>
      <c r="TRN1177" s="236" t="s">
        <v>238</v>
      </c>
      <c r="TRO1177" s="237">
        <v>0</v>
      </c>
      <c r="TRP1177" s="238"/>
      <c r="TRQ1177" s="239" t="e">
        <f>TRQ1178</f>
        <v>#REF!</v>
      </c>
      <c r="TRR1177" s="233" t="s">
        <v>237</v>
      </c>
      <c r="TRS1177" s="234" t="s">
        <v>26</v>
      </c>
      <c r="TRT1177" s="235">
        <v>7</v>
      </c>
      <c r="TRU1177" s="235">
        <v>2</v>
      </c>
      <c r="TRV1177" s="236" t="s">
        <v>238</v>
      </c>
      <c r="TRW1177" s="237">
        <v>0</v>
      </c>
      <c r="TRX1177" s="238"/>
      <c r="TRY1177" s="239" t="e">
        <f>TRY1178</f>
        <v>#REF!</v>
      </c>
      <c r="TRZ1177" s="233" t="s">
        <v>237</v>
      </c>
      <c r="TSA1177" s="234" t="s">
        <v>26</v>
      </c>
      <c r="TSB1177" s="235">
        <v>7</v>
      </c>
      <c r="TSC1177" s="235">
        <v>2</v>
      </c>
      <c r="TSD1177" s="236" t="s">
        <v>238</v>
      </c>
      <c r="TSE1177" s="237">
        <v>0</v>
      </c>
      <c r="TSF1177" s="238"/>
      <c r="TSG1177" s="239" t="e">
        <f>TSG1178</f>
        <v>#REF!</v>
      </c>
      <c r="TSH1177" s="233" t="s">
        <v>237</v>
      </c>
      <c r="TSI1177" s="234" t="s">
        <v>26</v>
      </c>
      <c r="TSJ1177" s="235">
        <v>7</v>
      </c>
      <c r="TSK1177" s="235">
        <v>2</v>
      </c>
      <c r="TSL1177" s="236" t="s">
        <v>238</v>
      </c>
      <c r="TSM1177" s="237">
        <v>0</v>
      </c>
      <c r="TSN1177" s="238"/>
      <c r="TSO1177" s="239" t="e">
        <f>TSO1178</f>
        <v>#REF!</v>
      </c>
      <c r="TSP1177" s="233" t="s">
        <v>237</v>
      </c>
      <c r="TSQ1177" s="234" t="s">
        <v>26</v>
      </c>
      <c r="TSR1177" s="235">
        <v>7</v>
      </c>
      <c r="TSS1177" s="235">
        <v>2</v>
      </c>
      <c r="TST1177" s="236" t="s">
        <v>238</v>
      </c>
      <c r="TSU1177" s="237">
        <v>0</v>
      </c>
      <c r="TSV1177" s="238"/>
      <c r="TSW1177" s="239" t="e">
        <f>TSW1178</f>
        <v>#REF!</v>
      </c>
      <c r="TSX1177" s="233" t="s">
        <v>237</v>
      </c>
      <c r="TSY1177" s="234" t="s">
        <v>26</v>
      </c>
      <c r="TSZ1177" s="235">
        <v>7</v>
      </c>
      <c r="TTA1177" s="235">
        <v>2</v>
      </c>
      <c r="TTB1177" s="236" t="s">
        <v>238</v>
      </c>
      <c r="TTC1177" s="237">
        <v>0</v>
      </c>
      <c r="TTD1177" s="238"/>
      <c r="TTE1177" s="239" t="e">
        <f>TTE1178</f>
        <v>#REF!</v>
      </c>
      <c r="TTF1177" s="233" t="s">
        <v>237</v>
      </c>
      <c r="TTG1177" s="234" t="s">
        <v>26</v>
      </c>
      <c r="TTH1177" s="235">
        <v>7</v>
      </c>
      <c r="TTI1177" s="235">
        <v>2</v>
      </c>
      <c r="TTJ1177" s="236" t="s">
        <v>238</v>
      </c>
      <c r="TTK1177" s="237">
        <v>0</v>
      </c>
      <c r="TTL1177" s="238"/>
      <c r="TTM1177" s="239" t="e">
        <f>TTM1178</f>
        <v>#REF!</v>
      </c>
      <c r="TTN1177" s="233" t="s">
        <v>237</v>
      </c>
      <c r="TTO1177" s="234" t="s">
        <v>26</v>
      </c>
      <c r="TTP1177" s="235">
        <v>7</v>
      </c>
      <c r="TTQ1177" s="235">
        <v>2</v>
      </c>
      <c r="TTR1177" s="236" t="s">
        <v>238</v>
      </c>
      <c r="TTS1177" s="237">
        <v>0</v>
      </c>
      <c r="TTT1177" s="238"/>
      <c r="TTU1177" s="239" t="e">
        <f>TTU1178</f>
        <v>#REF!</v>
      </c>
      <c r="TTV1177" s="233" t="s">
        <v>237</v>
      </c>
      <c r="TTW1177" s="234" t="s">
        <v>26</v>
      </c>
      <c r="TTX1177" s="235">
        <v>7</v>
      </c>
      <c r="TTY1177" s="235">
        <v>2</v>
      </c>
      <c r="TTZ1177" s="236" t="s">
        <v>238</v>
      </c>
      <c r="TUA1177" s="237">
        <v>0</v>
      </c>
      <c r="TUB1177" s="238"/>
      <c r="TUC1177" s="239" t="e">
        <f>TUC1178</f>
        <v>#REF!</v>
      </c>
      <c r="TUD1177" s="233" t="s">
        <v>237</v>
      </c>
      <c r="TUE1177" s="234" t="s">
        <v>26</v>
      </c>
      <c r="TUF1177" s="235">
        <v>7</v>
      </c>
      <c r="TUG1177" s="235">
        <v>2</v>
      </c>
      <c r="TUH1177" s="236" t="s">
        <v>238</v>
      </c>
      <c r="TUI1177" s="237">
        <v>0</v>
      </c>
      <c r="TUJ1177" s="238"/>
      <c r="TUK1177" s="239" t="e">
        <f>TUK1178</f>
        <v>#REF!</v>
      </c>
      <c r="TUL1177" s="233" t="s">
        <v>237</v>
      </c>
      <c r="TUM1177" s="234" t="s">
        <v>26</v>
      </c>
      <c r="TUN1177" s="235">
        <v>7</v>
      </c>
      <c r="TUO1177" s="235">
        <v>2</v>
      </c>
      <c r="TUP1177" s="236" t="s">
        <v>238</v>
      </c>
      <c r="TUQ1177" s="237">
        <v>0</v>
      </c>
      <c r="TUR1177" s="238"/>
      <c r="TUS1177" s="239" t="e">
        <f>TUS1178</f>
        <v>#REF!</v>
      </c>
      <c r="TUT1177" s="233" t="s">
        <v>237</v>
      </c>
      <c r="TUU1177" s="234" t="s">
        <v>26</v>
      </c>
      <c r="TUV1177" s="235">
        <v>7</v>
      </c>
      <c r="TUW1177" s="235">
        <v>2</v>
      </c>
      <c r="TUX1177" s="236" t="s">
        <v>238</v>
      </c>
      <c r="TUY1177" s="237">
        <v>0</v>
      </c>
      <c r="TUZ1177" s="238"/>
      <c r="TVA1177" s="239" t="e">
        <f>TVA1178</f>
        <v>#REF!</v>
      </c>
      <c r="TVB1177" s="233" t="s">
        <v>237</v>
      </c>
      <c r="TVC1177" s="234" t="s">
        <v>26</v>
      </c>
      <c r="TVD1177" s="235">
        <v>7</v>
      </c>
      <c r="TVE1177" s="235">
        <v>2</v>
      </c>
      <c r="TVF1177" s="236" t="s">
        <v>238</v>
      </c>
      <c r="TVG1177" s="237">
        <v>0</v>
      </c>
      <c r="TVH1177" s="238"/>
      <c r="TVI1177" s="239" t="e">
        <f>TVI1178</f>
        <v>#REF!</v>
      </c>
      <c r="TVJ1177" s="233" t="s">
        <v>237</v>
      </c>
      <c r="TVK1177" s="234" t="s">
        <v>26</v>
      </c>
      <c r="TVL1177" s="235">
        <v>7</v>
      </c>
      <c r="TVM1177" s="235">
        <v>2</v>
      </c>
      <c r="TVN1177" s="236" t="s">
        <v>238</v>
      </c>
      <c r="TVO1177" s="237">
        <v>0</v>
      </c>
      <c r="TVP1177" s="238"/>
      <c r="TVQ1177" s="239" t="e">
        <f>TVQ1178</f>
        <v>#REF!</v>
      </c>
      <c r="TVR1177" s="233" t="s">
        <v>237</v>
      </c>
      <c r="TVS1177" s="234" t="s">
        <v>26</v>
      </c>
      <c r="TVT1177" s="235">
        <v>7</v>
      </c>
      <c r="TVU1177" s="235">
        <v>2</v>
      </c>
      <c r="TVV1177" s="236" t="s">
        <v>238</v>
      </c>
      <c r="TVW1177" s="237">
        <v>0</v>
      </c>
      <c r="TVX1177" s="238"/>
      <c r="TVY1177" s="239" t="e">
        <f>TVY1178</f>
        <v>#REF!</v>
      </c>
      <c r="TVZ1177" s="233" t="s">
        <v>237</v>
      </c>
      <c r="TWA1177" s="234" t="s">
        <v>26</v>
      </c>
      <c r="TWB1177" s="235">
        <v>7</v>
      </c>
      <c r="TWC1177" s="235">
        <v>2</v>
      </c>
      <c r="TWD1177" s="236" t="s">
        <v>238</v>
      </c>
      <c r="TWE1177" s="237">
        <v>0</v>
      </c>
      <c r="TWF1177" s="238"/>
      <c r="TWG1177" s="239" t="e">
        <f>TWG1178</f>
        <v>#REF!</v>
      </c>
      <c r="TWH1177" s="233" t="s">
        <v>237</v>
      </c>
      <c r="TWI1177" s="234" t="s">
        <v>26</v>
      </c>
      <c r="TWJ1177" s="235">
        <v>7</v>
      </c>
      <c r="TWK1177" s="235">
        <v>2</v>
      </c>
      <c r="TWL1177" s="236" t="s">
        <v>238</v>
      </c>
      <c r="TWM1177" s="237">
        <v>0</v>
      </c>
      <c r="TWN1177" s="238"/>
      <c r="TWO1177" s="239" t="e">
        <f>TWO1178</f>
        <v>#REF!</v>
      </c>
      <c r="TWP1177" s="233" t="s">
        <v>237</v>
      </c>
      <c r="TWQ1177" s="234" t="s">
        <v>26</v>
      </c>
      <c r="TWR1177" s="235">
        <v>7</v>
      </c>
      <c r="TWS1177" s="235">
        <v>2</v>
      </c>
      <c r="TWT1177" s="236" t="s">
        <v>238</v>
      </c>
      <c r="TWU1177" s="237">
        <v>0</v>
      </c>
      <c r="TWV1177" s="238"/>
      <c r="TWW1177" s="239" t="e">
        <f>TWW1178</f>
        <v>#REF!</v>
      </c>
      <c r="TWX1177" s="233" t="s">
        <v>237</v>
      </c>
      <c r="TWY1177" s="234" t="s">
        <v>26</v>
      </c>
      <c r="TWZ1177" s="235">
        <v>7</v>
      </c>
      <c r="TXA1177" s="235">
        <v>2</v>
      </c>
      <c r="TXB1177" s="236" t="s">
        <v>238</v>
      </c>
      <c r="TXC1177" s="237">
        <v>0</v>
      </c>
      <c r="TXD1177" s="238"/>
      <c r="TXE1177" s="239" t="e">
        <f>TXE1178</f>
        <v>#REF!</v>
      </c>
      <c r="TXF1177" s="233" t="s">
        <v>237</v>
      </c>
      <c r="TXG1177" s="234" t="s">
        <v>26</v>
      </c>
      <c r="TXH1177" s="235">
        <v>7</v>
      </c>
      <c r="TXI1177" s="235">
        <v>2</v>
      </c>
      <c r="TXJ1177" s="236" t="s">
        <v>238</v>
      </c>
      <c r="TXK1177" s="237">
        <v>0</v>
      </c>
      <c r="TXL1177" s="238"/>
      <c r="TXM1177" s="239" t="e">
        <f>TXM1178</f>
        <v>#REF!</v>
      </c>
      <c r="TXN1177" s="233" t="s">
        <v>237</v>
      </c>
      <c r="TXO1177" s="234" t="s">
        <v>26</v>
      </c>
      <c r="TXP1177" s="235">
        <v>7</v>
      </c>
      <c r="TXQ1177" s="235">
        <v>2</v>
      </c>
      <c r="TXR1177" s="236" t="s">
        <v>238</v>
      </c>
      <c r="TXS1177" s="237">
        <v>0</v>
      </c>
      <c r="TXT1177" s="238"/>
      <c r="TXU1177" s="239" t="e">
        <f>TXU1178</f>
        <v>#REF!</v>
      </c>
      <c r="TXV1177" s="233" t="s">
        <v>237</v>
      </c>
      <c r="TXW1177" s="234" t="s">
        <v>26</v>
      </c>
      <c r="TXX1177" s="235">
        <v>7</v>
      </c>
      <c r="TXY1177" s="235">
        <v>2</v>
      </c>
      <c r="TXZ1177" s="236" t="s">
        <v>238</v>
      </c>
      <c r="TYA1177" s="237">
        <v>0</v>
      </c>
      <c r="TYB1177" s="238"/>
      <c r="TYC1177" s="239" t="e">
        <f>TYC1178</f>
        <v>#REF!</v>
      </c>
      <c r="TYD1177" s="233" t="s">
        <v>237</v>
      </c>
      <c r="TYE1177" s="234" t="s">
        <v>26</v>
      </c>
      <c r="TYF1177" s="235">
        <v>7</v>
      </c>
      <c r="TYG1177" s="235">
        <v>2</v>
      </c>
      <c r="TYH1177" s="236" t="s">
        <v>238</v>
      </c>
      <c r="TYI1177" s="237">
        <v>0</v>
      </c>
      <c r="TYJ1177" s="238"/>
      <c r="TYK1177" s="239" t="e">
        <f>TYK1178</f>
        <v>#REF!</v>
      </c>
      <c r="TYL1177" s="233" t="s">
        <v>237</v>
      </c>
      <c r="TYM1177" s="234" t="s">
        <v>26</v>
      </c>
      <c r="TYN1177" s="235">
        <v>7</v>
      </c>
      <c r="TYO1177" s="235">
        <v>2</v>
      </c>
      <c r="TYP1177" s="236" t="s">
        <v>238</v>
      </c>
      <c r="TYQ1177" s="237">
        <v>0</v>
      </c>
      <c r="TYR1177" s="238"/>
      <c r="TYS1177" s="239" t="e">
        <f>TYS1178</f>
        <v>#REF!</v>
      </c>
      <c r="TYT1177" s="233" t="s">
        <v>237</v>
      </c>
      <c r="TYU1177" s="234" t="s">
        <v>26</v>
      </c>
      <c r="TYV1177" s="235">
        <v>7</v>
      </c>
      <c r="TYW1177" s="235">
        <v>2</v>
      </c>
      <c r="TYX1177" s="236" t="s">
        <v>238</v>
      </c>
      <c r="TYY1177" s="237">
        <v>0</v>
      </c>
      <c r="TYZ1177" s="238"/>
      <c r="TZA1177" s="239" t="e">
        <f>TZA1178</f>
        <v>#REF!</v>
      </c>
      <c r="TZB1177" s="233" t="s">
        <v>237</v>
      </c>
      <c r="TZC1177" s="234" t="s">
        <v>26</v>
      </c>
      <c r="TZD1177" s="235">
        <v>7</v>
      </c>
      <c r="TZE1177" s="235">
        <v>2</v>
      </c>
      <c r="TZF1177" s="236" t="s">
        <v>238</v>
      </c>
      <c r="TZG1177" s="237">
        <v>0</v>
      </c>
      <c r="TZH1177" s="238"/>
      <c r="TZI1177" s="239" t="e">
        <f>TZI1178</f>
        <v>#REF!</v>
      </c>
      <c r="TZJ1177" s="233" t="s">
        <v>237</v>
      </c>
      <c r="TZK1177" s="234" t="s">
        <v>26</v>
      </c>
      <c r="TZL1177" s="235">
        <v>7</v>
      </c>
      <c r="TZM1177" s="235">
        <v>2</v>
      </c>
      <c r="TZN1177" s="236" t="s">
        <v>238</v>
      </c>
      <c r="TZO1177" s="237">
        <v>0</v>
      </c>
      <c r="TZP1177" s="238"/>
      <c r="TZQ1177" s="239" t="e">
        <f>TZQ1178</f>
        <v>#REF!</v>
      </c>
      <c r="TZR1177" s="233" t="s">
        <v>237</v>
      </c>
      <c r="TZS1177" s="234" t="s">
        <v>26</v>
      </c>
      <c r="TZT1177" s="235">
        <v>7</v>
      </c>
      <c r="TZU1177" s="235">
        <v>2</v>
      </c>
      <c r="TZV1177" s="236" t="s">
        <v>238</v>
      </c>
      <c r="TZW1177" s="237">
        <v>0</v>
      </c>
      <c r="TZX1177" s="238"/>
      <c r="TZY1177" s="239" t="e">
        <f>TZY1178</f>
        <v>#REF!</v>
      </c>
      <c r="TZZ1177" s="233" t="s">
        <v>237</v>
      </c>
      <c r="UAA1177" s="234" t="s">
        <v>26</v>
      </c>
      <c r="UAB1177" s="235">
        <v>7</v>
      </c>
      <c r="UAC1177" s="235">
        <v>2</v>
      </c>
      <c r="UAD1177" s="236" t="s">
        <v>238</v>
      </c>
      <c r="UAE1177" s="237">
        <v>0</v>
      </c>
      <c r="UAF1177" s="238"/>
      <c r="UAG1177" s="239" t="e">
        <f>UAG1178</f>
        <v>#REF!</v>
      </c>
      <c r="UAH1177" s="233" t="s">
        <v>237</v>
      </c>
      <c r="UAI1177" s="234" t="s">
        <v>26</v>
      </c>
      <c r="UAJ1177" s="235">
        <v>7</v>
      </c>
      <c r="UAK1177" s="235">
        <v>2</v>
      </c>
      <c r="UAL1177" s="236" t="s">
        <v>238</v>
      </c>
      <c r="UAM1177" s="237">
        <v>0</v>
      </c>
      <c r="UAN1177" s="238"/>
      <c r="UAO1177" s="239" t="e">
        <f>UAO1178</f>
        <v>#REF!</v>
      </c>
      <c r="UAP1177" s="233" t="s">
        <v>237</v>
      </c>
      <c r="UAQ1177" s="234" t="s">
        <v>26</v>
      </c>
      <c r="UAR1177" s="235">
        <v>7</v>
      </c>
      <c r="UAS1177" s="235">
        <v>2</v>
      </c>
      <c r="UAT1177" s="236" t="s">
        <v>238</v>
      </c>
      <c r="UAU1177" s="237">
        <v>0</v>
      </c>
      <c r="UAV1177" s="238"/>
      <c r="UAW1177" s="239" t="e">
        <f>UAW1178</f>
        <v>#REF!</v>
      </c>
      <c r="UAX1177" s="233" t="s">
        <v>237</v>
      </c>
      <c r="UAY1177" s="234" t="s">
        <v>26</v>
      </c>
      <c r="UAZ1177" s="235">
        <v>7</v>
      </c>
      <c r="UBA1177" s="235">
        <v>2</v>
      </c>
      <c r="UBB1177" s="236" t="s">
        <v>238</v>
      </c>
      <c r="UBC1177" s="237">
        <v>0</v>
      </c>
      <c r="UBD1177" s="238"/>
      <c r="UBE1177" s="239" t="e">
        <f>UBE1178</f>
        <v>#REF!</v>
      </c>
      <c r="UBF1177" s="233" t="s">
        <v>237</v>
      </c>
      <c r="UBG1177" s="234" t="s">
        <v>26</v>
      </c>
      <c r="UBH1177" s="235">
        <v>7</v>
      </c>
      <c r="UBI1177" s="235">
        <v>2</v>
      </c>
      <c r="UBJ1177" s="236" t="s">
        <v>238</v>
      </c>
      <c r="UBK1177" s="237">
        <v>0</v>
      </c>
      <c r="UBL1177" s="238"/>
      <c r="UBM1177" s="239" t="e">
        <f>UBM1178</f>
        <v>#REF!</v>
      </c>
      <c r="UBN1177" s="233" t="s">
        <v>237</v>
      </c>
      <c r="UBO1177" s="234" t="s">
        <v>26</v>
      </c>
      <c r="UBP1177" s="235">
        <v>7</v>
      </c>
      <c r="UBQ1177" s="235">
        <v>2</v>
      </c>
      <c r="UBR1177" s="236" t="s">
        <v>238</v>
      </c>
      <c r="UBS1177" s="237">
        <v>0</v>
      </c>
      <c r="UBT1177" s="238"/>
      <c r="UBU1177" s="239" t="e">
        <f>UBU1178</f>
        <v>#REF!</v>
      </c>
      <c r="UBV1177" s="233" t="s">
        <v>237</v>
      </c>
      <c r="UBW1177" s="234" t="s">
        <v>26</v>
      </c>
      <c r="UBX1177" s="235">
        <v>7</v>
      </c>
      <c r="UBY1177" s="235">
        <v>2</v>
      </c>
      <c r="UBZ1177" s="236" t="s">
        <v>238</v>
      </c>
      <c r="UCA1177" s="237">
        <v>0</v>
      </c>
      <c r="UCB1177" s="238"/>
      <c r="UCC1177" s="239" t="e">
        <f>UCC1178</f>
        <v>#REF!</v>
      </c>
      <c r="UCD1177" s="233" t="s">
        <v>237</v>
      </c>
      <c r="UCE1177" s="234" t="s">
        <v>26</v>
      </c>
      <c r="UCF1177" s="235">
        <v>7</v>
      </c>
      <c r="UCG1177" s="235">
        <v>2</v>
      </c>
      <c r="UCH1177" s="236" t="s">
        <v>238</v>
      </c>
      <c r="UCI1177" s="237">
        <v>0</v>
      </c>
      <c r="UCJ1177" s="238"/>
      <c r="UCK1177" s="239" t="e">
        <f>UCK1178</f>
        <v>#REF!</v>
      </c>
      <c r="UCL1177" s="233" t="s">
        <v>237</v>
      </c>
      <c r="UCM1177" s="234" t="s">
        <v>26</v>
      </c>
      <c r="UCN1177" s="235">
        <v>7</v>
      </c>
      <c r="UCO1177" s="235">
        <v>2</v>
      </c>
      <c r="UCP1177" s="236" t="s">
        <v>238</v>
      </c>
      <c r="UCQ1177" s="237">
        <v>0</v>
      </c>
      <c r="UCR1177" s="238"/>
      <c r="UCS1177" s="239" t="e">
        <f>UCS1178</f>
        <v>#REF!</v>
      </c>
      <c r="UCT1177" s="233" t="s">
        <v>237</v>
      </c>
      <c r="UCU1177" s="234" t="s">
        <v>26</v>
      </c>
      <c r="UCV1177" s="235">
        <v>7</v>
      </c>
      <c r="UCW1177" s="235">
        <v>2</v>
      </c>
      <c r="UCX1177" s="236" t="s">
        <v>238</v>
      </c>
      <c r="UCY1177" s="237">
        <v>0</v>
      </c>
      <c r="UCZ1177" s="238"/>
      <c r="UDA1177" s="239" t="e">
        <f>UDA1178</f>
        <v>#REF!</v>
      </c>
      <c r="UDB1177" s="233" t="s">
        <v>237</v>
      </c>
      <c r="UDC1177" s="234" t="s">
        <v>26</v>
      </c>
      <c r="UDD1177" s="235">
        <v>7</v>
      </c>
      <c r="UDE1177" s="235">
        <v>2</v>
      </c>
      <c r="UDF1177" s="236" t="s">
        <v>238</v>
      </c>
      <c r="UDG1177" s="237">
        <v>0</v>
      </c>
      <c r="UDH1177" s="238"/>
      <c r="UDI1177" s="239" t="e">
        <f>UDI1178</f>
        <v>#REF!</v>
      </c>
      <c r="UDJ1177" s="233" t="s">
        <v>237</v>
      </c>
      <c r="UDK1177" s="234" t="s">
        <v>26</v>
      </c>
      <c r="UDL1177" s="235">
        <v>7</v>
      </c>
      <c r="UDM1177" s="235">
        <v>2</v>
      </c>
      <c r="UDN1177" s="236" t="s">
        <v>238</v>
      </c>
      <c r="UDO1177" s="237">
        <v>0</v>
      </c>
      <c r="UDP1177" s="238"/>
      <c r="UDQ1177" s="239" t="e">
        <f>UDQ1178</f>
        <v>#REF!</v>
      </c>
      <c r="UDR1177" s="233" t="s">
        <v>237</v>
      </c>
      <c r="UDS1177" s="234" t="s">
        <v>26</v>
      </c>
      <c r="UDT1177" s="235">
        <v>7</v>
      </c>
      <c r="UDU1177" s="235">
        <v>2</v>
      </c>
      <c r="UDV1177" s="236" t="s">
        <v>238</v>
      </c>
      <c r="UDW1177" s="237">
        <v>0</v>
      </c>
      <c r="UDX1177" s="238"/>
      <c r="UDY1177" s="239" t="e">
        <f>UDY1178</f>
        <v>#REF!</v>
      </c>
      <c r="UDZ1177" s="233" t="s">
        <v>237</v>
      </c>
      <c r="UEA1177" s="234" t="s">
        <v>26</v>
      </c>
      <c r="UEB1177" s="235">
        <v>7</v>
      </c>
      <c r="UEC1177" s="235">
        <v>2</v>
      </c>
      <c r="UED1177" s="236" t="s">
        <v>238</v>
      </c>
      <c r="UEE1177" s="237">
        <v>0</v>
      </c>
      <c r="UEF1177" s="238"/>
      <c r="UEG1177" s="239" t="e">
        <f>UEG1178</f>
        <v>#REF!</v>
      </c>
      <c r="UEH1177" s="233" t="s">
        <v>237</v>
      </c>
      <c r="UEI1177" s="234" t="s">
        <v>26</v>
      </c>
      <c r="UEJ1177" s="235">
        <v>7</v>
      </c>
      <c r="UEK1177" s="235">
        <v>2</v>
      </c>
      <c r="UEL1177" s="236" t="s">
        <v>238</v>
      </c>
      <c r="UEM1177" s="237">
        <v>0</v>
      </c>
      <c r="UEN1177" s="238"/>
      <c r="UEO1177" s="239" t="e">
        <f>UEO1178</f>
        <v>#REF!</v>
      </c>
      <c r="UEP1177" s="233" t="s">
        <v>237</v>
      </c>
      <c r="UEQ1177" s="234" t="s">
        <v>26</v>
      </c>
      <c r="UER1177" s="235">
        <v>7</v>
      </c>
      <c r="UES1177" s="235">
        <v>2</v>
      </c>
      <c r="UET1177" s="236" t="s">
        <v>238</v>
      </c>
      <c r="UEU1177" s="237">
        <v>0</v>
      </c>
      <c r="UEV1177" s="238"/>
      <c r="UEW1177" s="239" t="e">
        <f>UEW1178</f>
        <v>#REF!</v>
      </c>
      <c r="UEX1177" s="233" t="s">
        <v>237</v>
      </c>
      <c r="UEY1177" s="234" t="s">
        <v>26</v>
      </c>
      <c r="UEZ1177" s="235">
        <v>7</v>
      </c>
      <c r="UFA1177" s="235">
        <v>2</v>
      </c>
      <c r="UFB1177" s="236" t="s">
        <v>238</v>
      </c>
      <c r="UFC1177" s="237">
        <v>0</v>
      </c>
      <c r="UFD1177" s="238"/>
      <c r="UFE1177" s="239" t="e">
        <f>UFE1178</f>
        <v>#REF!</v>
      </c>
      <c r="UFF1177" s="233" t="s">
        <v>237</v>
      </c>
      <c r="UFG1177" s="234" t="s">
        <v>26</v>
      </c>
      <c r="UFH1177" s="235">
        <v>7</v>
      </c>
      <c r="UFI1177" s="235">
        <v>2</v>
      </c>
      <c r="UFJ1177" s="236" t="s">
        <v>238</v>
      </c>
      <c r="UFK1177" s="237">
        <v>0</v>
      </c>
      <c r="UFL1177" s="238"/>
      <c r="UFM1177" s="239" t="e">
        <f>UFM1178</f>
        <v>#REF!</v>
      </c>
      <c r="UFN1177" s="233" t="s">
        <v>237</v>
      </c>
      <c r="UFO1177" s="234" t="s">
        <v>26</v>
      </c>
      <c r="UFP1177" s="235">
        <v>7</v>
      </c>
      <c r="UFQ1177" s="235">
        <v>2</v>
      </c>
      <c r="UFR1177" s="236" t="s">
        <v>238</v>
      </c>
      <c r="UFS1177" s="237">
        <v>0</v>
      </c>
      <c r="UFT1177" s="238"/>
      <c r="UFU1177" s="239" t="e">
        <f>UFU1178</f>
        <v>#REF!</v>
      </c>
      <c r="UFV1177" s="233" t="s">
        <v>237</v>
      </c>
      <c r="UFW1177" s="234" t="s">
        <v>26</v>
      </c>
      <c r="UFX1177" s="235">
        <v>7</v>
      </c>
      <c r="UFY1177" s="235">
        <v>2</v>
      </c>
      <c r="UFZ1177" s="236" t="s">
        <v>238</v>
      </c>
      <c r="UGA1177" s="237">
        <v>0</v>
      </c>
      <c r="UGB1177" s="238"/>
      <c r="UGC1177" s="239" t="e">
        <f>UGC1178</f>
        <v>#REF!</v>
      </c>
      <c r="UGD1177" s="233" t="s">
        <v>237</v>
      </c>
      <c r="UGE1177" s="234" t="s">
        <v>26</v>
      </c>
      <c r="UGF1177" s="235">
        <v>7</v>
      </c>
      <c r="UGG1177" s="235">
        <v>2</v>
      </c>
      <c r="UGH1177" s="236" t="s">
        <v>238</v>
      </c>
      <c r="UGI1177" s="237">
        <v>0</v>
      </c>
      <c r="UGJ1177" s="238"/>
      <c r="UGK1177" s="239" t="e">
        <f>UGK1178</f>
        <v>#REF!</v>
      </c>
      <c r="UGL1177" s="233" t="s">
        <v>237</v>
      </c>
      <c r="UGM1177" s="234" t="s">
        <v>26</v>
      </c>
      <c r="UGN1177" s="235">
        <v>7</v>
      </c>
      <c r="UGO1177" s="235">
        <v>2</v>
      </c>
      <c r="UGP1177" s="236" t="s">
        <v>238</v>
      </c>
      <c r="UGQ1177" s="237">
        <v>0</v>
      </c>
      <c r="UGR1177" s="238"/>
      <c r="UGS1177" s="239" t="e">
        <f>UGS1178</f>
        <v>#REF!</v>
      </c>
      <c r="UGT1177" s="233" t="s">
        <v>237</v>
      </c>
      <c r="UGU1177" s="234" t="s">
        <v>26</v>
      </c>
      <c r="UGV1177" s="235">
        <v>7</v>
      </c>
      <c r="UGW1177" s="235">
        <v>2</v>
      </c>
      <c r="UGX1177" s="236" t="s">
        <v>238</v>
      </c>
      <c r="UGY1177" s="237">
        <v>0</v>
      </c>
      <c r="UGZ1177" s="238"/>
      <c r="UHA1177" s="239" t="e">
        <f>UHA1178</f>
        <v>#REF!</v>
      </c>
      <c r="UHB1177" s="233" t="s">
        <v>237</v>
      </c>
      <c r="UHC1177" s="234" t="s">
        <v>26</v>
      </c>
      <c r="UHD1177" s="235">
        <v>7</v>
      </c>
      <c r="UHE1177" s="235">
        <v>2</v>
      </c>
      <c r="UHF1177" s="236" t="s">
        <v>238</v>
      </c>
      <c r="UHG1177" s="237">
        <v>0</v>
      </c>
      <c r="UHH1177" s="238"/>
      <c r="UHI1177" s="239" t="e">
        <f>UHI1178</f>
        <v>#REF!</v>
      </c>
      <c r="UHJ1177" s="233" t="s">
        <v>237</v>
      </c>
      <c r="UHK1177" s="234" t="s">
        <v>26</v>
      </c>
      <c r="UHL1177" s="235">
        <v>7</v>
      </c>
      <c r="UHM1177" s="235">
        <v>2</v>
      </c>
      <c r="UHN1177" s="236" t="s">
        <v>238</v>
      </c>
      <c r="UHO1177" s="237">
        <v>0</v>
      </c>
      <c r="UHP1177" s="238"/>
      <c r="UHQ1177" s="239" t="e">
        <f>UHQ1178</f>
        <v>#REF!</v>
      </c>
      <c r="UHR1177" s="233" t="s">
        <v>237</v>
      </c>
      <c r="UHS1177" s="234" t="s">
        <v>26</v>
      </c>
      <c r="UHT1177" s="235">
        <v>7</v>
      </c>
      <c r="UHU1177" s="235">
        <v>2</v>
      </c>
      <c r="UHV1177" s="236" t="s">
        <v>238</v>
      </c>
      <c r="UHW1177" s="237">
        <v>0</v>
      </c>
      <c r="UHX1177" s="238"/>
      <c r="UHY1177" s="239" t="e">
        <f>UHY1178</f>
        <v>#REF!</v>
      </c>
      <c r="UHZ1177" s="233" t="s">
        <v>237</v>
      </c>
      <c r="UIA1177" s="234" t="s">
        <v>26</v>
      </c>
      <c r="UIB1177" s="235">
        <v>7</v>
      </c>
      <c r="UIC1177" s="235">
        <v>2</v>
      </c>
      <c r="UID1177" s="236" t="s">
        <v>238</v>
      </c>
      <c r="UIE1177" s="237">
        <v>0</v>
      </c>
      <c r="UIF1177" s="238"/>
      <c r="UIG1177" s="239" t="e">
        <f>UIG1178</f>
        <v>#REF!</v>
      </c>
      <c r="UIH1177" s="233" t="s">
        <v>237</v>
      </c>
      <c r="UII1177" s="234" t="s">
        <v>26</v>
      </c>
      <c r="UIJ1177" s="235">
        <v>7</v>
      </c>
      <c r="UIK1177" s="235">
        <v>2</v>
      </c>
      <c r="UIL1177" s="236" t="s">
        <v>238</v>
      </c>
      <c r="UIM1177" s="237">
        <v>0</v>
      </c>
      <c r="UIN1177" s="238"/>
      <c r="UIO1177" s="239" t="e">
        <f>UIO1178</f>
        <v>#REF!</v>
      </c>
      <c r="UIP1177" s="233" t="s">
        <v>237</v>
      </c>
      <c r="UIQ1177" s="234" t="s">
        <v>26</v>
      </c>
      <c r="UIR1177" s="235">
        <v>7</v>
      </c>
      <c r="UIS1177" s="235">
        <v>2</v>
      </c>
      <c r="UIT1177" s="236" t="s">
        <v>238</v>
      </c>
      <c r="UIU1177" s="237">
        <v>0</v>
      </c>
      <c r="UIV1177" s="238"/>
      <c r="UIW1177" s="239" t="e">
        <f>UIW1178</f>
        <v>#REF!</v>
      </c>
      <c r="UIX1177" s="233" t="s">
        <v>237</v>
      </c>
      <c r="UIY1177" s="234" t="s">
        <v>26</v>
      </c>
      <c r="UIZ1177" s="235">
        <v>7</v>
      </c>
      <c r="UJA1177" s="235">
        <v>2</v>
      </c>
      <c r="UJB1177" s="236" t="s">
        <v>238</v>
      </c>
      <c r="UJC1177" s="237">
        <v>0</v>
      </c>
      <c r="UJD1177" s="238"/>
      <c r="UJE1177" s="239" t="e">
        <f>UJE1178</f>
        <v>#REF!</v>
      </c>
      <c r="UJF1177" s="233" t="s">
        <v>237</v>
      </c>
      <c r="UJG1177" s="234" t="s">
        <v>26</v>
      </c>
      <c r="UJH1177" s="235">
        <v>7</v>
      </c>
      <c r="UJI1177" s="235">
        <v>2</v>
      </c>
      <c r="UJJ1177" s="236" t="s">
        <v>238</v>
      </c>
      <c r="UJK1177" s="237">
        <v>0</v>
      </c>
      <c r="UJL1177" s="238"/>
      <c r="UJM1177" s="239" t="e">
        <f>UJM1178</f>
        <v>#REF!</v>
      </c>
      <c r="UJN1177" s="233" t="s">
        <v>237</v>
      </c>
      <c r="UJO1177" s="234" t="s">
        <v>26</v>
      </c>
      <c r="UJP1177" s="235">
        <v>7</v>
      </c>
      <c r="UJQ1177" s="235">
        <v>2</v>
      </c>
      <c r="UJR1177" s="236" t="s">
        <v>238</v>
      </c>
      <c r="UJS1177" s="237">
        <v>0</v>
      </c>
      <c r="UJT1177" s="238"/>
      <c r="UJU1177" s="239" t="e">
        <f>UJU1178</f>
        <v>#REF!</v>
      </c>
      <c r="UJV1177" s="233" t="s">
        <v>237</v>
      </c>
      <c r="UJW1177" s="234" t="s">
        <v>26</v>
      </c>
      <c r="UJX1177" s="235">
        <v>7</v>
      </c>
      <c r="UJY1177" s="235">
        <v>2</v>
      </c>
      <c r="UJZ1177" s="236" t="s">
        <v>238</v>
      </c>
      <c r="UKA1177" s="237">
        <v>0</v>
      </c>
      <c r="UKB1177" s="238"/>
      <c r="UKC1177" s="239" t="e">
        <f>UKC1178</f>
        <v>#REF!</v>
      </c>
      <c r="UKD1177" s="233" t="s">
        <v>237</v>
      </c>
      <c r="UKE1177" s="234" t="s">
        <v>26</v>
      </c>
      <c r="UKF1177" s="235">
        <v>7</v>
      </c>
      <c r="UKG1177" s="235">
        <v>2</v>
      </c>
      <c r="UKH1177" s="236" t="s">
        <v>238</v>
      </c>
      <c r="UKI1177" s="237">
        <v>0</v>
      </c>
      <c r="UKJ1177" s="238"/>
      <c r="UKK1177" s="239" t="e">
        <f>UKK1178</f>
        <v>#REF!</v>
      </c>
      <c r="UKL1177" s="233" t="s">
        <v>237</v>
      </c>
      <c r="UKM1177" s="234" t="s">
        <v>26</v>
      </c>
      <c r="UKN1177" s="235">
        <v>7</v>
      </c>
      <c r="UKO1177" s="235">
        <v>2</v>
      </c>
      <c r="UKP1177" s="236" t="s">
        <v>238</v>
      </c>
      <c r="UKQ1177" s="237">
        <v>0</v>
      </c>
      <c r="UKR1177" s="238"/>
      <c r="UKS1177" s="239" t="e">
        <f>UKS1178</f>
        <v>#REF!</v>
      </c>
      <c r="UKT1177" s="233" t="s">
        <v>237</v>
      </c>
      <c r="UKU1177" s="234" t="s">
        <v>26</v>
      </c>
      <c r="UKV1177" s="235">
        <v>7</v>
      </c>
      <c r="UKW1177" s="235">
        <v>2</v>
      </c>
      <c r="UKX1177" s="236" t="s">
        <v>238</v>
      </c>
      <c r="UKY1177" s="237">
        <v>0</v>
      </c>
      <c r="UKZ1177" s="238"/>
      <c r="ULA1177" s="239" t="e">
        <f>ULA1178</f>
        <v>#REF!</v>
      </c>
      <c r="ULB1177" s="233" t="s">
        <v>237</v>
      </c>
      <c r="ULC1177" s="234" t="s">
        <v>26</v>
      </c>
      <c r="ULD1177" s="235">
        <v>7</v>
      </c>
      <c r="ULE1177" s="235">
        <v>2</v>
      </c>
      <c r="ULF1177" s="236" t="s">
        <v>238</v>
      </c>
      <c r="ULG1177" s="237">
        <v>0</v>
      </c>
      <c r="ULH1177" s="238"/>
      <c r="ULI1177" s="239" t="e">
        <f>ULI1178</f>
        <v>#REF!</v>
      </c>
      <c r="ULJ1177" s="233" t="s">
        <v>237</v>
      </c>
      <c r="ULK1177" s="234" t="s">
        <v>26</v>
      </c>
      <c r="ULL1177" s="235">
        <v>7</v>
      </c>
      <c r="ULM1177" s="235">
        <v>2</v>
      </c>
      <c r="ULN1177" s="236" t="s">
        <v>238</v>
      </c>
      <c r="ULO1177" s="237">
        <v>0</v>
      </c>
      <c r="ULP1177" s="238"/>
      <c r="ULQ1177" s="239" t="e">
        <f>ULQ1178</f>
        <v>#REF!</v>
      </c>
      <c r="ULR1177" s="233" t="s">
        <v>237</v>
      </c>
      <c r="ULS1177" s="234" t="s">
        <v>26</v>
      </c>
      <c r="ULT1177" s="235">
        <v>7</v>
      </c>
      <c r="ULU1177" s="235">
        <v>2</v>
      </c>
      <c r="ULV1177" s="236" t="s">
        <v>238</v>
      </c>
      <c r="ULW1177" s="237">
        <v>0</v>
      </c>
      <c r="ULX1177" s="238"/>
      <c r="ULY1177" s="239" t="e">
        <f>ULY1178</f>
        <v>#REF!</v>
      </c>
      <c r="ULZ1177" s="233" t="s">
        <v>237</v>
      </c>
      <c r="UMA1177" s="234" t="s">
        <v>26</v>
      </c>
      <c r="UMB1177" s="235">
        <v>7</v>
      </c>
      <c r="UMC1177" s="235">
        <v>2</v>
      </c>
      <c r="UMD1177" s="236" t="s">
        <v>238</v>
      </c>
      <c r="UME1177" s="237">
        <v>0</v>
      </c>
      <c r="UMF1177" s="238"/>
      <c r="UMG1177" s="239" t="e">
        <f>UMG1178</f>
        <v>#REF!</v>
      </c>
      <c r="UMH1177" s="233" t="s">
        <v>237</v>
      </c>
      <c r="UMI1177" s="234" t="s">
        <v>26</v>
      </c>
      <c r="UMJ1177" s="235">
        <v>7</v>
      </c>
      <c r="UMK1177" s="235">
        <v>2</v>
      </c>
      <c r="UML1177" s="236" t="s">
        <v>238</v>
      </c>
      <c r="UMM1177" s="237">
        <v>0</v>
      </c>
      <c r="UMN1177" s="238"/>
      <c r="UMO1177" s="239" t="e">
        <f>UMO1178</f>
        <v>#REF!</v>
      </c>
      <c r="UMP1177" s="233" t="s">
        <v>237</v>
      </c>
      <c r="UMQ1177" s="234" t="s">
        <v>26</v>
      </c>
      <c r="UMR1177" s="235">
        <v>7</v>
      </c>
      <c r="UMS1177" s="235">
        <v>2</v>
      </c>
      <c r="UMT1177" s="236" t="s">
        <v>238</v>
      </c>
      <c r="UMU1177" s="237">
        <v>0</v>
      </c>
      <c r="UMV1177" s="238"/>
      <c r="UMW1177" s="239" t="e">
        <f>UMW1178</f>
        <v>#REF!</v>
      </c>
      <c r="UMX1177" s="233" t="s">
        <v>237</v>
      </c>
      <c r="UMY1177" s="234" t="s">
        <v>26</v>
      </c>
      <c r="UMZ1177" s="235">
        <v>7</v>
      </c>
      <c r="UNA1177" s="235">
        <v>2</v>
      </c>
      <c r="UNB1177" s="236" t="s">
        <v>238</v>
      </c>
      <c r="UNC1177" s="237">
        <v>0</v>
      </c>
      <c r="UND1177" s="238"/>
      <c r="UNE1177" s="239" t="e">
        <f>UNE1178</f>
        <v>#REF!</v>
      </c>
      <c r="UNF1177" s="233" t="s">
        <v>237</v>
      </c>
      <c r="UNG1177" s="234" t="s">
        <v>26</v>
      </c>
      <c r="UNH1177" s="235">
        <v>7</v>
      </c>
      <c r="UNI1177" s="235">
        <v>2</v>
      </c>
      <c r="UNJ1177" s="236" t="s">
        <v>238</v>
      </c>
      <c r="UNK1177" s="237">
        <v>0</v>
      </c>
      <c r="UNL1177" s="238"/>
      <c r="UNM1177" s="239" t="e">
        <f>UNM1178</f>
        <v>#REF!</v>
      </c>
      <c r="UNN1177" s="233" t="s">
        <v>237</v>
      </c>
      <c r="UNO1177" s="234" t="s">
        <v>26</v>
      </c>
      <c r="UNP1177" s="235">
        <v>7</v>
      </c>
      <c r="UNQ1177" s="235">
        <v>2</v>
      </c>
      <c r="UNR1177" s="236" t="s">
        <v>238</v>
      </c>
      <c r="UNS1177" s="237">
        <v>0</v>
      </c>
      <c r="UNT1177" s="238"/>
      <c r="UNU1177" s="239" t="e">
        <f>UNU1178</f>
        <v>#REF!</v>
      </c>
      <c r="UNV1177" s="233" t="s">
        <v>237</v>
      </c>
      <c r="UNW1177" s="234" t="s">
        <v>26</v>
      </c>
      <c r="UNX1177" s="235">
        <v>7</v>
      </c>
      <c r="UNY1177" s="235">
        <v>2</v>
      </c>
      <c r="UNZ1177" s="236" t="s">
        <v>238</v>
      </c>
      <c r="UOA1177" s="237">
        <v>0</v>
      </c>
      <c r="UOB1177" s="238"/>
      <c r="UOC1177" s="239" t="e">
        <f>UOC1178</f>
        <v>#REF!</v>
      </c>
      <c r="UOD1177" s="233" t="s">
        <v>237</v>
      </c>
      <c r="UOE1177" s="234" t="s">
        <v>26</v>
      </c>
      <c r="UOF1177" s="235">
        <v>7</v>
      </c>
      <c r="UOG1177" s="235">
        <v>2</v>
      </c>
      <c r="UOH1177" s="236" t="s">
        <v>238</v>
      </c>
      <c r="UOI1177" s="237">
        <v>0</v>
      </c>
      <c r="UOJ1177" s="238"/>
      <c r="UOK1177" s="239" t="e">
        <f>UOK1178</f>
        <v>#REF!</v>
      </c>
      <c r="UOL1177" s="233" t="s">
        <v>237</v>
      </c>
      <c r="UOM1177" s="234" t="s">
        <v>26</v>
      </c>
      <c r="UON1177" s="235">
        <v>7</v>
      </c>
      <c r="UOO1177" s="235">
        <v>2</v>
      </c>
      <c r="UOP1177" s="236" t="s">
        <v>238</v>
      </c>
      <c r="UOQ1177" s="237">
        <v>0</v>
      </c>
      <c r="UOR1177" s="238"/>
      <c r="UOS1177" s="239" t="e">
        <f>UOS1178</f>
        <v>#REF!</v>
      </c>
      <c r="UOT1177" s="233" t="s">
        <v>237</v>
      </c>
      <c r="UOU1177" s="234" t="s">
        <v>26</v>
      </c>
      <c r="UOV1177" s="235">
        <v>7</v>
      </c>
      <c r="UOW1177" s="235">
        <v>2</v>
      </c>
      <c r="UOX1177" s="236" t="s">
        <v>238</v>
      </c>
      <c r="UOY1177" s="237">
        <v>0</v>
      </c>
      <c r="UOZ1177" s="238"/>
      <c r="UPA1177" s="239" t="e">
        <f>UPA1178</f>
        <v>#REF!</v>
      </c>
      <c r="UPB1177" s="233" t="s">
        <v>237</v>
      </c>
      <c r="UPC1177" s="234" t="s">
        <v>26</v>
      </c>
      <c r="UPD1177" s="235">
        <v>7</v>
      </c>
      <c r="UPE1177" s="235">
        <v>2</v>
      </c>
      <c r="UPF1177" s="236" t="s">
        <v>238</v>
      </c>
      <c r="UPG1177" s="237">
        <v>0</v>
      </c>
      <c r="UPH1177" s="238"/>
      <c r="UPI1177" s="239" t="e">
        <f>UPI1178</f>
        <v>#REF!</v>
      </c>
      <c r="UPJ1177" s="233" t="s">
        <v>237</v>
      </c>
      <c r="UPK1177" s="234" t="s">
        <v>26</v>
      </c>
      <c r="UPL1177" s="235">
        <v>7</v>
      </c>
      <c r="UPM1177" s="235">
        <v>2</v>
      </c>
      <c r="UPN1177" s="236" t="s">
        <v>238</v>
      </c>
      <c r="UPO1177" s="237">
        <v>0</v>
      </c>
      <c r="UPP1177" s="238"/>
      <c r="UPQ1177" s="239" t="e">
        <f>UPQ1178</f>
        <v>#REF!</v>
      </c>
      <c r="UPR1177" s="233" t="s">
        <v>237</v>
      </c>
      <c r="UPS1177" s="234" t="s">
        <v>26</v>
      </c>
      <c r="UPT1177" s="235">
        <v>7</v>
      </c>
      <c r="UPU1177" s="235">
        <v>2</v>
      </c>
      <c r="UPV1177" s="236" t="s">
        <v>238</v>
      </c>
      <c r="UPW1177" s="237">
        <v>0</v>
      </c>
      <c r="UPX1177" s="238"/>
      <c r="UPY1177" s="239" t="e">
        <f>UPY1178</f>
        <v>#REF!</v>
      </c>
      <c r="UPZ1177" s="233" t="s">
        <v>237</v>
      </c>
      <c r="UQA1177" s="234" t="s">
        <v>26</v>
      </c>
      <c r="UQB1177" s="235">
        <v>7</v>
      </c>
      <c r="UQC1177" s="235">
        <v>2</v>
      </c>
      <c r="UQD1177" s="236" t="s">
        <v>238</v>
      </c>
      <c r="UQE1177" s="237">
        <v>0</v>
      </c>
      <c r="UQF1177" s="238"/>
      <c r="UQG1177" s="239" t="e">
        <f>UQG1178</f>
        <v>#REF!</v>
      </c>
      <c r="UQH1177" s="233" t="s">
        <v>237</v>
      </c>
      <c r="UQI1177" s="234" t="s">
        <v>26</v>
      </c>
      <c r="UQJ1177" s="235">
        <v>7</v>
      </c>
      <c r="UQK1177" s="235">
        <v>2</v>
      </c>
      <c r="UQL1177" s="236" t="s">
        <v>238</v>
      </c>
      <c r="UQM1177" s="237">
        <v>0</v>
      </c>
      <c r="UQN1177" s="238"/>
      <c r="UQO1177" s="239" t="e">
        <f>UQO1178</f>
        <v>#REF!</v>
      </c>
      <c r="UQP1177" s="233" t="s">
        <v>237</v>
      </c>
      <c r="UQQ1177" s="234" t="s">
        <v>26</v>
      </c>
      <c r="UQR1177" s="235">
        <v>7</v>
      </c>
      <c r="UQS1177" s="235">
        <v>2</v>
      </c>
      <c r="UQT1177" s="236" t="s">
        <v>238</v>
      </c>
      <c r="UQU1177" s="237">
        <v>0</v>
      </c>
      <c r="UQV1177" s="238"/>
      <c r="UQW1177" s="239" t="e">
        <f>UQW1178</f>
        <v>#REF!</v>
      </c>
      <c r="UQX1177" s="233" t="s">
        <v>237</v>
      </c>
      <c r="UQY1177" s="234" t="s">
        <v>26</v>
      </c>
      <c r="UQZ1177" s="235">
        <v>7</v>
      </c>
      <c r="URA1177" s="235">
        <v>2</v>
      </c>
      <c r="URB1177" s="236" t="s">
        <v>238</v>
      </c>
      <c r="URC1177" s="237">
        <v>0</v>
      </c>
      <c r="URD1177" s="238"/>
      <c r="URE1177" s="239" t="e">
        <f>URE1178</f>
        <v>#REF!</v>
      </c>
      <c r="URF1177" s="233" t="s">
        <v>237</v>
      </c>
      <c r="URG1177" s="234" t="s">
        <v>26</v>
      </c>
      <c r="URH1177" s="235">
        <v>7</v>
      </c>
      <c r="URI1177" s="235">
        <v>2</v>
      </c>
      <c r="URJ1177" s="236" t="s">
        <v>238</v>
      </c>
      <c r="URK1177" s="237">
        <v>0</v>
      </c>
      <c r="URL1177" s="238"/>
      <c r="URM1177" s="239" t="e">
        <f>URM1178</f>
        <v>#REF!</v>
      </c>
      <c r="URN1177" s="233" t="s">
        <v>237</v>
      </c>
      <c r="URO1177" s="234" t="s">
        <v>26</v>
      </c>
      <c r="URP1177" s="235">
        <v>7</v>
      </c>
      <c r="URQ1177" s="235">
        <v>2</v>
      </c>
      <c r="URR1177" s="236" t="s">
        <v>238</v>
      </c>
      <c r="URS1177" s="237">
        <v>0</v>
      </c>
      <c r="URT1177" s="238"/>
      <c r="URU1177" s="239" t="e">
        <f>URU1178</f>
        <v>#REF!</v>
      </c>
      <c r="URV1177" s="233" t="s">
        <v>237</v>
      </c>
      <c r="URW1177" s="234" t="s">
        <v>26</v>
      </c>
      <c r="URX1177" s="235">
        <v>7</v>
      </c>
      <c r="URY1177" s="235">
        <v>2</v>
      </c>
      <c r="URZ1177" s="236" t="s">
        <v>238</v>
      </c>
      <c r="USA1177" s="237">
        <v>0</v>
      </c>
      <c r="USB1177" s="238"/>
      <c r="USC1177" s="239" t="e">
        <f>USC1178</f>
        <v>#REF!</v>
      </c>
      <c r="USD1177" s="233" t="s">
        <v>237</v>
      </c>
      <c r="USE1177" s="234" t="s">
        <v>26</v>
      </c>
      <c r="USF1177" s="235">
        <v>7</v>
      </c>
      <c r="USG1177" s="235">
        <v>2</v>
      </c>
      <c r="USH1177" s="236" t="s">
        <v>238</v>
      </c>
      <c r="USI1177" s="237">
        <v>0</v>
      </c>
      <c r="USJ1177" s="238"/>
      <c r="USK1177" s="239" t="e">
        <f>USK1178</f>
        <v>#REF!</v>
      </c>
      <c r="USL1177" s="233" t="s">
        <v>237</v>
      </c>
      <c r="USM1177" s="234" t="s">
        <v>26</v>
      </c>
      <c r="USN1177" s="235">
        <v>7</v>
      </c>
      <c r="USO1177" s="235">
        <v>2</v>
      </c>
      <c r="USP1177" s="236" t="s">
        <v>238</v>
      </c>
      <c r="USQ1177" s="237">
        <v>0</v>
      </c>
      <c r="USR1177" s="238"/>
      <c r="USS1177" s="239" t="e">
        <f>USS1178</f>
        <v>#REF!</v>
      </c>
      <c r="UST1177" s="233" t="s">
        <v>237</v>
      </c>
      <c r="USU1177" s="234" t="s">
        <v>26</v>
      </c>
      <c r="USV1177" s="235">
        <v>7</v>
      </c>
      <c r="USW1177" s="235">
        <v>2</v>
      </c>
      <c r="USX1177" s="236" t="s">
        <v>238</v>
      </c>
      <c r="USY1177" s="237">
        <v>0</v>
      </c>
      <c r="USZ1177" s="238"/>
      <c r="UTA1177" s="239" t="e">
        <f>UTA1178</f>
        <v>#REF!</v>
      </c>
      <c r="UTB1177" s="233" t="s">
        <v>237</v>
      </c>
      <c r="UTC1177" s="234" t="s">
        <v>26</v>
      </c>
      <c r="UTD1177" s="235">
        <v>7</v>
      </c>
      <c r="UTE1177" s="235">
        <v>2</v>
      </c>
      <c r="UTF1177" s="236" t="s">
        <v>238</v>
      </c>
      <c r="UTG1177" s="237">
        <v>0</v>
      </c>
      <c r="UTH1177" s="238"/>
      <c r="UTI1177" s="239" t="e">
        <f>UTI1178</f>
        <v>#REF!</v>
      </c>
      <c r="UTJ1177" s="233" t="s">
        <v>237</v>
      </c>
      <c r="UTK1177" s="234" t="s">
        <v>26</v>
      </c>
      <c r="UTL1177" s="235">
        <v>7</v>
      </c>
      <c r="UTM1177" s="235">
        <v>2</v>
      </c>
      <c r="UTN1177" s="236" t="s">
        <v>238</v>
      </c>
      <c r="UTO1177" s="237">
        <v>0</v>
      </c>
      <c r="UTP1177" s="238"/>
      <c r="UTQ1177" s="239" t="e">
        <f>UTQ1178</f>
        <v>#REF!</v>
      </c>
      <c r="UTR1177" s="233" t="s">
        <v>237</v>
      </c>
      <c r="UTS1177" s="234" t="s">
        <v>26</v>
      </c>
      <c r="UTT1177" s="235">
        <v>7</v>
      </c>
      <c r="UTU1177" s="235">
        <v>2</v>
      </c>
      <c r="UTV1177" s="236" t="s">
        <v>238</v>
      </c>
      <c r="UTW1177" s="237">
        <v>0</v>
      </c>
      <c r="UTX1177" s="238"/>
      <c r="UTY1177" s="239" t="e">
        <f>UTY1178</f>
        <v>#REF!</v>
      </c>
      <c r="UTZ1177" s="233" t="s">
        <v>237</v>
      </c>
      <c r="UUA1177" s="234" t="s">
        <v>26</v>
      </c>
      <c r="UUB1177" s="235">
        <v>7</v>
      </c>
      <c r="UUC1177" s="235">
        <v>2</v>
      </c>
      <c r="UUD1177" s="236" t="s">
        <v>238</v>
      </c>
      <c r="UUE1177" s="237">
        <v>0</v>
      </c>
      <c r="UUF1177" s="238"/>
      <c r="UUG1177" s="239" t="e">
        <f>UUG1178</f>
        <v>#REF!</v>
      </c>
      <c r="UUH1177" s="233" t="s">
        <v>237</v>
      </c>
      <c r="UUI1177" s="234" t="s">
        <v>26</v>
      </c>
      <c r="UUJ1177" s="235">
        <v>7</v>
      </c>
      <c r="UUK1177" s="235">
        <v>2</v>
      </c>
      <c r="UUL1177" s="236" t="s">
        <v>238</v>
      </c>
      <c r="UUM1177" s="237">
        <v>0</v>
      </c>
      <c r="UUN1177" s="238"/>
      <c r="UUO1177" s="239" t="e">
        <f>UUO1178</f>
        <v>#REF!</v>
      </c>
      <c r="UUP1177" s="233" t="s">
        <v>237</v>
      </c>
      <c r="UUQ1177" s="234" t="s">
        <v>26</v>
      </c>
      <c r="UUR1177" s="235">
        <v>7</v>
      </c>
      <c r="UUS1177" s="235">
        <v>2</v>
      </c>
      <c r="UUT1177" s="236" t="s">
        <v>238</v>
      </c>
      <c r="UUU1177" s="237">
        <v>0</v>
      </c>
      <c r="UUV1177" s="238"/>
      <c r="UUW1177" s="239" t="e">
        <f>UUW1178</f>
        <v>#REF!</v>
      </c>
      <c r="UUX1177" s="233" t="s">
        <v>237</v>
      </c>
      <c r="UUY1177" s="234" t="s">
        <v>26</v>
      </c>
      <c r="UUZ1177" s="235">
        <v>7</v>
      </c>
      <c r="UVA1177" s="235">
        <v>2</v>
      </c>
      <c r="UVB1177" s="236" t="s">
        <v>238</v>
      </c>
      <c r="UVC1177" s="237">
        <v>0</v>
      </c>
      <c r="UVD1177" s="238"/>
      <c r="UVE1177" s="239" t="e">
        <f>UVE1178</f>
        <v>#REF!</v>
      </c>
      <c r="UVF1177" s="233" t="s">
        <v>237</v>
      </c>
      <c r="UVG1177" s="234" t="s">
        <v>26</v>
      </c>
      <c r="UVH1177" s="235">
        <v>7</v>
      </c>
      <c r="UVI1177" s="235">
        <v>2</v>
      </c>
      <c r="UVJ1177" s="236" t="s">
        <v>238</v>
      </c>
      <c r="UVK1177" s="237">
        <v>0</v>
      </c>
      <c r="UVL1177" s="238"/>
      <c r="UVM1177" s="239" t="e">
        <f>UVM1178</f>
        <v>#REF!</v>
      </c>
      <c r="UVN1177" s="233" t="s">
        <v>237</v>
      </c>
      <c r="UVO1177" s="234" t="s">
        <v>26</v>
      </c>
      <c r="UVP1177" s="235">
        <v>7</v>
      </c>
      <c r="UVQ1177" s="235">
        <v>2</v>
      </c>
      <c r="UVR1177" s="236" t="s">
        <v>238</v>
      </c>
      <c r="UVS1177" s="237">
        <v>0</v>
      </c>
      <c r="UVT1177" s="238"/>
      <c r="UVU1177" s="239" t="e">
        <f>UVU1178</f>
        <v>#REF!</v>
      </c>
      <c r="UVV1177" s="233" t="s">
        <v>237</v>
      </c>
      <c r="UVW1177" s="234" t="s">
        <v>26</v>
      </c>
      <c r="UVX1177" s="235">
        <v>7</v>
      </c>
      <c r="UVY1177" s="235">
        <v>2</v>
      </c>
      <c r="UVZ1177" s="236" t="s">
        <v>238</v>
      </c>
      <c r="UWA1177" s="237">
        <v>0</v>
      </c>
      <c r="UWB1177" s="238"/>
      <c r="UWC1177" s="239" t="e">
        <f>UWC1178</f>
        <v>#REF!</v>
      </c>
      <c r="UWD1177" s="233" t="s">
        <v>237</v>
      </c>
      <c r="UWE1177" s="234" t="s">
        <v>26</v>
      </c>
      <c r="UWF1177" s="235">
        <v>7</v>
      </c>
      <c r="UWG1177" s="235">
        <v>2</v>
      </c>
      <c r="UWH1177" s="236" t="s">
        <v>238</v>
      </c>
      <c r="UWI1177" s="237">
        <v>0</v>
      </c>
      <c r="UWJ1177" s="238"/>
      <c r="UWK1177" s="239" t="e">
        <f>UWK1178</f>
        <v>#REF!</v>
      </c>
      <c r="UWL1177" s="233" t="s">
        <v>237</v>
      </c>
      <c r="UWM1177" s="234" t="s">
        <v>26</v>
      </c>
      <c r="UWN1177" s="235">
        <v>7</v>
      </c>
      <c r="UWO1177" s="235">
        <v>2</v>
      </c>
      <c r="UWP1177" s="236" t="s">
        <v>238</v>
      </c>
      <c r="UWQ1177" s="237">
        <v>0</v>
      </c>
      <c r="UWR1177" s="238"/>
      <c r="UWS1177" s="239" t="e">
        <f>UWS1178</f>
        <v>#REF!</v>
      </c>
      <c r="UWT1177" s="233" t="s">
        <v>237</v>
      </c>
      <c r="UWU1177" s="234" t="s">
        <v>26</v>
      </c>
      <c r="UWV1177" s="235">
        <v>7</v>
      </c>
      <c r="UWW1177" s="235">
        <v>2</v>
      </c>
      <c r="UWX1177" s="236" t="s">
        <v>238</v>
      </c>
      <c r="UWY1177" s="237">
        <v>0</v>
      </c>
      <c r="UWZ1177" s="238"/>
      <c r="UXA1177" s="239" t="e">
        <f>UXA1178</f>
        <v>#REF!</v>
      </c>
      <c r="UXB1177" s="233" t="s">
        <v>237</v>
      </c>
      <c r="UXC1177" s="234" t="s">
        <v>26</v>
      </c>
      <c r="UXD1177" s="235">
        <v>7</v>
      </c>
      <c r="UXE1177" s="235">
        <v>2</v>
      </c>
      <c r="UXF1177" s="236" t="s">
        <v>238</v>
      </c>
      <c r="UXG1177" s="237">
        <v>0</v>
      </c>
      <c r="UXH1177" s="238"/>
      <c r="UXI1177" s="239" t="e">
        <f>UXI1178</f>
        <v>#REF!</v>
      </c>
      <c r="UXJ1177" s="233" t="s">
        <v>237</v>
      </c>
      <c r="UXK1177" s="234" t="s">
        <v>26</v>
      </c>
      <c r="UXL1177" s="235">
        <v>7</v>
      </c>
      <c r="UXM1177" s="235">
        <v>2</v>
      </c>
      <c r="UXN1177" s="236" t="s">
        <v>238</v>
      </c>
      <c r="UXO1177" s="237">
        <v>0</v>
      </c>
      <c r="UXP1177" s="238"/>
      <c r="UXQ1177" s="239" t="e">
        <f>UXQ1178</f>
        <v>#REF!</v>
      </c>
      <c r="UXR1177" s="233" t="s">
        <v>237</v>
      </c>
      <c r="UXS1177" s="234" t="s">
        <v>26</v>
      </c>
      <c r="UXT1177" s="235">
        <v>7</v>
      </c>
      <c r="UXU1177" s="235">
        <v>2</v>
      </c>
      <c r="UXV1177" s="236" t="s">
        <v>238</v>
      </c>
      <c r="UXW1177" s="237">
        <v>0</v>
      </c>
      <c r="UXX1177" s="238"/>
      <c r="UXY1177" s="239" t="e">
        <f>UXY1178</f>
        <v>#REF!</v>
      </c>
      <c r="UXZ1177" s="233" t="s">
        <v>237</v>
      </c>
      <c r="UYA1177" s="234" t="s">
        <v>26</v>
      </c>
      <c r="UYB1177" s="235">
        <v>7</v>
      </c>
      <c r="UYC1177" s="235">
        <v>2</v>
      </c>
      <c r="UYD1177" s="236" t="s">
        <v>238</v>
      </c>
      <c r="UYE1177" s="237">
        <v>0</v>
      </c>
      <c r="UYF1177" s="238"/>
      <c r="UYG1177" s="239" t="e">
        <f>UYG1178</f>
        <v>#REF!</v>
      </c>
      <c r="UYH1177" s="233" t="s">
        <v>237</v>
      </c>
      <c r="UYI1177" s="234" t="s">
        <v>26</v>
      </c>
      <c r="UYJ1177" s="235">
        <v>7</v>
      </c>
      <c r="UYK1177" s="235">
        <v>2</v>
      </c>
      <c r="UYL1177" s="236" t="s">
        <v>238</v>
      </c>
      <c r="UYM1177" s="237">
        <v>0</v>
      </c>
      <c r="UYN1177" s="238"/>
      <c r="UYO1177" s="239" t="e">
        <f>UYO1178</f>
        <v>#REF!</v>
      </c>
      <c r="UYP1177" s="233" t="s">
        <v>237</v>
      </c>
      <c r="UYQ1177" s="234" t="s">
        <v>26</v>
      </c>
      <c r="UYR1177" s="235">
        <v>7</v>
      </c>
      <c r="UYS1177" s="235">
        <v>2</v>
      </c>
      <c r="UYT1177" s="236" t="s">
        <v>238</v>
      </c>
      <c r="UYU1177" s="237">
        <v>0</v>
      </c>
      <c r="UYV1177" s="238"/>
      <c r="UYW1177" s="239" t="e">
        <f>UYW1178</f>
        <v>#REF!</v>
      </c>
      <c r="UYX1177" s="233" t="s">
        <v>237</v>
      </c>
      <c r="UYY1177" s="234" t="s">
        <v>26</v>
      </c>
      <c r="UYZ1177" s="235">
        <v>7</v>
      </c>
      <c r="UZA1177" s="235">
        <v>2</v>
      </c>
      <c r="UZB1177" s="236" t="s">
        <v>238</v>
      </c>
      <c r="UZC1177" s="237">
        <v>0</v>
      </c>
      <c r="UZD1177" s="238"/>
      <c r="UZE1177" s="239" t="e">
        <f>UZE1178</f>
        <v>#REF!</v>
      </c>
      <c r="UZF1177" s="233" t="s">
        <v>237</v>
      </c>
      <c r="UZG1177" s="234" t="s">
        <v>26</v>
      </c>
      <c r="UZH1177" s="235">
        <v>7</v>
      </c>
      <c r="UZI1177" s="235">
        <v>2</v>
      </c>
      <c r="UZJ1177" s="236" t="s">
        <v>238</v>
      </c>
      <c r="UZK1177" s="237">
        <v>0</v>
      </c>
      <c r="UZL1177" s="238"/>
      <c r="UZM1177" s="239" t="e">
        <f>UZM1178</f>
        <v>#REF!</v>
      </c>
      <c r="UZN1177" s="233" t="s">
        <v>237</v>
      </c>
      <c r="UZO1177" s="234" t="s">
        <v>26</v>
      </c>
      <c r="UZP1177" s="235">
        <v>7</v>
      </c>
      <c r="UZQ1177" s="235">
        <v>2</v>
      </c>
      <c r="UZR1177" s="236" t="s">
        <v>238</v>
      </c>
      <c r="UZS1177" s="237">
        <v>0</v>
      </c>
      <c r="UZT1177" s="238"/>
      <c r="UZU1177" s="239" t="e">
        <f>UZU1178</f>
        <v>#REF!</v>
      </c>
      <c r="UZV1177" s="233" t="s">
        <v>237</v>
      </c>
      <c r="UZW1177" s="234" t="s">
        <v>26</v>
      </c>
      <c r="UZX1177" s="235">
        <v>7</v>
      </c>
      <c r="UZY1177" s="235">
        <v>2</v>
      </c>
      <c r="UZZ1177" s="236" t="s">
        <v>238</v>
      </c>
      <c r="VAA1177" s="237">
        <v>0</v>
      </c>
      <c r="VAB1177" s="238"/>
      <c r="VAC1177" s="239" t="e">
        <f>VAC1178</f>
        <v>#REF!</v>
      </c>
      <c r="VAD1177" s="233" t="s">
        <v>237</v>
      </c>
      <c r="VAE1177" s="234" t="s">
        <v>26</v>
      </c>
      <c r="VAF1177" s="235">
        <v>7</v>
      </c>
      <c r="VAG1177" s="235">
        <v>2</v>
      </c>
      <c r="VAH1177" s="236" t="s">
        <v>238</v>
      </c>
      <c r="VAI1177" s="237">
        <v>0</v>
      </c>
      <c r="VAJ1177" s="238"/>
      <c r="VAK1177" s="239" t="e">
        <f>VAK1178</f>
        <v>#REF!</v>
      </c>
      <c r="VAL1177" s="233" t="s">
        <v>237</v>
      </c>
      <c r="VAM1177" s="234" t="s">
        <v>26</v>
      </c>
      <c r="VAN1177" s="235">
        <v>7</v>
      </c>
      <c r="VAO1177" s="235">
        <v>2</v>
      </c>
      <c r="VAP1177" s="236" t="s">
        <v>238</v>
      </c>
      <c r="VAQ1177" s="237">
        <v>0</v>
      </c>
      <c r="VAR1177" s="238"/>
      <c r="VAS1177" s="239" t="e">
        <f>VAS1178</f>
        <v>#REF!</v>
      </c>
      <c r="VAT1177" s="233" t="s">
        <v>237</v>
      </c>
      <c r="VAU1177" s="234" t="s">
        <v>26</v>
      </c>
      <c r="VAV1177" s="235">
        <v>7</v>
      </c>
      <c r="VAW1177" s="235">
        <v>2</v>
      </c>
      <c r="VAX1177" s="236" t="s">
        <v>238</v>
      </c>
      <c r="VAY1177" s="237">
        <v>0</v>
      </c>
      <c r="VAZ1177" s="238"/>
      <c r="VBA1177" s="239" t="e">
        <f>VBA1178</f>
        <v>#REF!</v>
      </c>
      <c r="VBB1177" s="233" t="s">
        <v>237</v>
      </c>
      <c r="VBC1177" s="234" t="s">
        <v>26</v>
      </c>
      <c r="VBD1177" s="235">
        <v>7</v>
      </c>
      <c r="VBE1177" s="235">
        <v>2</v>
      </c>
      <c r="VBF1177" s="236" t="s">
        <v>238</v>
      </c>
      <c r="VBG1177" s="237">
        <v>0</v>
      </c>
      <c r="VBH1177" s="238"/>
      <c r="VBI1177" s="239" t="e">
        <f>VBI1178</f>
        <v>#REF!</v>
      </c>
      <c r="VBJ1177" s="233" t="s">
        <v>237</v>
      </c>
      <c r="VBK1177" s="234" t="s">
        <v>26</v>
      </c>
      <c r="VBL1177" s="235">
        <v>7</v>
      </c>
      <c r="VBM1177" s="235">
        <v>2</v>
      </c>
      <c r="VBN1177" s="236" t="s">
        <v>238</v>
      </c>
      <c r="VBO1177" s="237">
        <v>0</v>
      </c>
      <c r="VBP1177" s="238"/>
      <c r="VBQ1177" s="239" t="e">
        <f>VBQ1178</f>
        <v>#REF!</v>
      </c>
      <c r="VBR1177" s="233" t="s">
        <v>237</v>
      </c>
      <c r="VBS1177" s="234" t="s">
        <v>26</v>
      </c>
      <c r="VBT1177" s="235">
        <v>7</v>
      </c>
      <c r="VBU1177" s="235">
        <v>2</v>
      </c>
      <c r="VBV1177" s="236" t="s">
        <v>238</v>
      </c>
      <c r="VBW1177" s="237">
        <v>0</v>
      </c>
      <c r="VBX1177" s="238"/>
      <c r="VBY1177" s="239" t="e">
        <f>VBY1178</f>
        <v>#REF!</v>
      </c>
      <c r="VBZ1177" s="233" t="s">
        <v>237</v>
      </c>
      <c r="VCA1177" s="234" t="s">
        <v>26</v>
      </c>
      <c r="VCB1177" s="235">
        <v>7</v>
      </c>
      <c r="VCC1177" s="235">
        <v>2</v>
      </c>
      <c r="VCD1177" s="236" t="s">
        <v>238</v>
      </c>
      <c r="VCE1177" s="237">
        <v>0</v>
      </c>
      <c r="VCF1177" s="238"/>
      <c r="VCG1177" s="239" t="e">
        <f>VCG1178</f>
        <v>#REF!</v>
      </c>
      <c r="VCH1177" s="233" t="s">
        <v>237</v>
      </c>
      <c r="VCI1177" s="234" t="s">
        <v>26</v>
      </c>
      <c r="VCJ1177" s="235">
        <v>7</v>
      </c>
      <c r="VCK1177" s="235">
        <v>2</v>
      </c>
      <c r="VCL1177" s="236" t="s">
        <v>238</v>
      </c>
      <c r="VCM1177" s="237">
        <v>0</v>
      </c>
      <c r="VCN1177" s="238"/>
      <c r="VCO1177" s="239" t="e">
        <f>VCO1178</f>
        <v>#REF!</v>
      </c>
      <c r="VCP1177" s="233" t="s">
        <v>237</v>
      </c>
      <c r="VCQ1177" s="234" t="s">
        <v>26</v>
      </c>
      <c r="VCR1177" s="235">
        <v>7</v>
      </c>
      <c r="VCS1177" s="235">
        <v>2</v>
      </c>
      <c r="VCT1177" s="236" t="s">
        <v>238</v>
      </c>
      <c r="VCU1177" s="237">
        <v>0</v>
      </c>
      <c r="VCV1177" s="238"/>
      <c r="VCW1177" s="239" t="e">
        <f>VCW1178</f>
        <v>#REF!</v>
      </c>
      <c r="VCX1177" s="233" t="s">
        <v>237</v>
      </c>
      <c r="VCY1177" s="234" t="s">
        <v>26</v>
      </c>
      <c r="VCZ1177" s="235">
        <v>7</v>
      </c>
      <c r="VDA1177" s="235">
        <v>2</v>
      </c>
      <c r="VDB1177" s="236" t="s">
        <v>238</v>
      </c>
      <c r="VDC1177" s="237">
        <v>0</v>
      </c>
      <c r="VDD1177" s="238"/>
      <c r="VDE1177" s="239" t="e">
        <f>VDE1178</f>
        <v>#REF!</v>
      </c>
      <c r="VDF1177" s="233" t="s">
        <v>237</v>
      </c>
      <c r="VDG1177" s="234" t="s">
        <v>26</v>
      </c>
      <c r="VDH1177" s="235">
        <v>7</v>
      </c>
      <c r="VDI1177" s="235">
        <v>2</v>
      </c>
      <c r="VDJ1177" s="236" t="s">
        <v>238</v>
      </c>
      <c r="VDK1177" s="237">
        <v>0</v>
      </c>
      <c r="VDL1177" s="238"/>
      <c r="VDM1177" s="239" t="e">
        <f>VDM1178</f>
        <v>#REF!</v>
      </c>
      <c r="VDN1177" s="233" t="s">
        <v>237</v>
      </c>
      <c r="VDO1177" s="234" t="s">
        <v>26</v>
      </c>
      <c r="VDP1177" s="235">
        <v>7</v>
      </c>
      <c r="VDQ1177" s="235">
        <v>2</v>
      </c>
      <c r="VDR1177" s="236" t="s">
        <v>238</v>
      </c>
      <c r="VDS1177" s="237">
        <v>0</v>
      </c>
      <c r="VDT1177" s="238"/>
      <c r="VDU1177" s="239" t="e">
        <f>VDU1178</f>
        <v>#REF!</v>
      </c>
      <c r="VDV1177" s="233" t="s">
        <v>237</v>
      </c>
      <c r="VDW1177" s="234" t="s">
        <v>26</v>
      </c>
      <c r="VDX1177" s="235">
        <v>7</v>
      </c>
      <c r="VDY1177" s="235">
        <v>2</v>
      </c>
      <c r="VDZ1177" s="236" t="s">
        <v>238</v>
      </c>
      <c r="VEA1177" s="237">
        <v>0</v>
      </c>
      <c r="VEB1177" s="238"/>
      <c r="VEC1177" s="239" t="e">
        <f>VEC1178</f>
        <v>#REF!</v>
      </c>
      <c r="VED1177" s="233" t="s">
        <v>237</v>
      </c>
      <c r="VEE1177" s="234" t="s">
        <v>26</v>
      </c>
      <c r="VEF1177" s="235">
        <v>7</v>
      </c>
      <c r="VEG1177" s="235">
        <v>2</v>
      </c>
      <c r="VEH1177" s="236" t="s">
        <v>238</v>
      </c>
      <c r="VEI1177" s="237">
        <v>0</v>
      </c>
      <c r="VEJ1177" s="238"/>
      <c r="VEK1177" s="239" t="e">
        <f>VEK1178</f>
        <v>#REF!</v>
      </c>
      <c r="VEL1177" s="233" t="s">
        <v>237</v>
      </c>
      <c r="VEM1177" s="234" t="s">
        <v>26</v>
      </c>
      <c r="VEN1177" s="235">
        <v>7</v>
      </c>
      <c r="VEO1177" s="235">
        <v>2</v>
      </c>
      <c r="VEP1177" s="236" t="s">
        <v>238</v>
      </c>
      <c r="VEQ1177" s="237">
        <v>0</v>
      </c>
      <c r="VER1177" s="238"/>
      <c r="VES1177" s="239" t="e">
        <f>VES1178</f>
        <v>#REF!</v>
      </c>
      <c r="VET1177" s="233" t="s">
        <v>237</v>
      </c>
      <c r="VEU1177" s="234" t="s">
        <v>26</v>
      </c>
      <c r="VEV1177" s="235">
        <v>7</v>
      </c>
      <c r="VEW1177" s="235">
        <v>2</v>
      </c>
      <c r="VEX1177" s="236" t="s">
        <v>238</v>
      </c>
      <c r="VEY1177" s="237">
        <v>0</v>
      </c>
      <c r="VEZ1177" s="238"/>
      <c r="VFA1177" s="239" t="e">
        <f>VFA1178</f>
        <v>#REF!</v>
      </c>
      <c r="VFB1177" s="233" t="s">
        <v>237</v>
      </c>
      <c r="VFC1177" s="234" t="s">
        <v>26</v>
      </c>
      <c r="VFD1177" s="235">
        <v>7</v>
      </c>
      <c r="VFE1177" s="235">
        <v>2</v>
      </c>
      <c r="VFF1177" s="236" t="s">
        <v>238</v>
      </c>
      <c r="VFG1177" s="237">
        <v>0</v>
      </c>
      <c r="VFH1177" s="238"/>
      <c r="VFI1177" s="239" t="e">
        <f>VFI1178</f>
        <v>#REF!</v>
      </c>
      <c r="VFJ1177" s="233" t="s">
        <v>237</v>
      </c>
      <c r="VFK1177" s="234" t="s">
        <v>26</v>
      </c>
      <c r="VFL1177" s="235">
        <v>7</v>
      </c>
      <c r="VFM1177" s="235">
        <v>2</v>
      </c>
      <c r="VFN1177" s="236" t="s">
        <v>238</v>
      </c>
      <c r="VFO1177" s="237">
        <v>0</v>
      </c>
      <c r="VFP1177" s="238"/>
      <c r="VFQ1177" s="239" t="e">
        <f>VFQ1178</f>
        <v>#REF!</v>
      </c>
      <c r="VFR1177" s="233" t="s">
        <v>237</v>
      </c>
      <c r="VFS1177" s="234" t="s">
        <v>26</v>
      </c>
      <c r="VFT1177" s="235">
        <v>7</v>
      </c>
      <c r="VFU1177" s="235">
        <v>2</v>
      </c>
      <c r="VFV1177" s="236" t="s">
        <v>238</v>
      </c>
      <c r="VFW1177" s="237">
        <v>0</v>
      </c>
      <c r="VFX1177" s="238"/>
      <c r="VFY1177" s="239" t="e">
        <f>VFY1178</f>
        <v>#REF!</v>
      </c>
      <c r="VFZ1177" s="233" t="s">
        <v>237</v>
      </c>
      <c r="VGA1177" s="234" t="s">
        <v>26</v>
      </c>
      <c r="VGB1177" s="235">
        <v>7</v>
      </c>
      <c r="VGC1177" s="235">
        <v>2</v>
      </c>
      <c r="VGD1177" s="236" t="s">
        <v>238</v>
      </c>
      <c r="VGE1177" s="237">
        <v>0</v>
      </c>
      <c r="VGF1177" s="238"/>
      <c r="VGG1177" s="239" t="e">
        <f>VGG1178</f>
        <v>#REF!</v>
      </c>
      <c r="VGH1177" s="233" t="s">
        <v>237</v>
      </c>
      <c r="VGI1177" s="234" t="s">
        <v>26</v>
      </c>
      <c r="VGJ1177" s="235">
        <v>7</v>
      </c>
      <c r="VGK1177" s="235">
        <v>2</v>
      </c>
      <c r="VGL1177" s="236" t="s">
        <v>238</v>
      </c>
      <c r="VGM1177" s="237">
        <v>0</v>
      </c>
      <c r="VGN1177" s="238"/>
      <c r="VGO1177" s="239" t="e">
        <f>VGO1178</f>
        <v>#REF!</v>
      </c>
      <c r="VGP1177" s="233" t="s">
        <v>237</v>
      </c>
      <c r="VGQ1177" s="234" t="s">
        <v>26</v>
      </c>
      <c r="VGR1177" s="235">
        <v>7</v>
      </c>
      <c r="VGS1177" s="235">
        <v>2</v>
      </c>
      <c r="VGT1177" s="236" t="s">
        <v>238</v>
      </c>
      <c r="VGU1177" s="237">
        <v>0</v>
      </c>
      <c r="VGV1177" s="238"/>
      <c r="VGW1177" s="239" t="e">
        <f>VGW1178</f>
        <v>#REF!</v>
      </c>
      <c r="VGX1177" s="233" t="s">
        <v>237</v>
      </c>
      <c r="VGY1177" s="234" t="s">
        <v>26</v>
      </c>
      <c r="VGZ1177" s="235">
        <v>7</v>
      </c>
      <c r="VHA1177" s="235">
        <v>2</v>
      </c>
      <c r="VHB1177" s="236" t="s">
        <v>238</v>
      </c>
      <c r="VHC1177" s="237">
        <v>0</v>
      </c>
      <c r="VHD1177" s="238"/>
      <c r="VHE1177" s="239" t="e">
        <f>VHE1178</f>
        <v>#REF!</v>
      </c>
      <c r="VHF1177" s="233" t="s">
        <v>237</v>
      </c>
      <c r="VHG1177" s="234" t="s">
        <v>26</v>
      </c>
      <c r="VHH1177" s="235">
        <v>7</v>
      </c>
      <c r="VHI1177" s="235">
        <v>2</v>
      </c>
      <c r="VHJ1177" s="236" t="s">
        <v>238</v>
      </c>
      <c r="VHK1177" s="237">
        <v>0</v>
      </c>
      <c r="VHL1177" s="238"/>
      <c r="VHM1177" s="239" t="e">
        <f>VHM1178</f>
        <v>#REF!</v>
      </c>
      <c r="VHN1177" s="233" t="s">
        <v>237</v>
      </c>
      <c r="VHO1177" s="234" t="s">
        <v>26</v>
      </c>
      <c r="VHP1177" s="235">
        <v>7</v>
      </c>
      <c r="VHQ1177" s="235">
        <v>2</v>
      </c>
      <c r="VHR1177" s="236" t="s">
        <v>238</v>
      </c>
      <c r="VHS1177" s="237">
        <v>0</v>
      </c>
      <c r="VHT1177" s="238"/>
      <c r="VHU1177" s="239" t="e">
        <f>VHU1178</f>
        <v>#REF!</v>
      </c>
      <c r="VHV1177" s="233" t="s">
        <v>237</v>
      </c>
      <c r="VHW1177" s="234" t="s">
        <v>26</v>
      </c>
      <c r="VHX1177" s="235">
        <v>7</v>
      </c>
      <c r="VHY1177" s="235">
        <v>2</v>
      </c>
      <c r="VHZ1177" s="236" t="s">
        <v>238</v>
      </c>
      <c r="VIA1177" s="237">
        <v>0</v>
      </c>
      <c r="VIB1177" s="238"/>
      <c r="VIC1177" s="239" t="e">
        <f>VIC1178</f>
        <v>#REF!</v>
      </c>
      <c r="VID1177" s="233" t="s">
        <v>237</v>
      </c>
      <c r="VIE1177" s="234" t="s">
        <v>26</v>
      </c>
      <c r="VIF1177" s="235">
        <v>7</v>
      </c>
      <c r="VIG1177" s="235">
        <v>2</v>
      </c>
      <c r="VIH1177" s="236" t="s">
        <v>238</v>
      </c>
      <c r="VII1177" s="237">
        <v>0</v>
      </c>
      <c r="VIJ1177" s="238"/>
      <c r="VIK1177" s="239" t="e">
        <f>VIK1178</f>
        <v>#REF!</v>
      </c>
      <c r="VIL1177" s="233" t="s">
        <v>237</v>
      </c>
      <c r="VIM1177" s="234" t="s">
        <v>26</v>
      </c>
      <c r="VIN1177" s="235">
        <v>7</v>
      </c>
      <c r="VIO1177" s="235">
        <v>2</v>
      </c>
      <c r="VIP1177" s="236" t="s">
        <v>238</v>
      </c>
      <c r="VIQ1177" s="237">
        <v>0</v>
      </c>
      <c r="VIR1177" s="238"/>
      <c r="VIS1177" s="239" t="e">
        <f>VIS1178</f>
        <v>#REF!</v>
      </c>
      <c r="VIT1177" s="233" t="s">
        <v>237</v>
      </c>
      <c r="VIU1177" s="234" t="s">
        <v>26</v>
      </c>
      <c r="VIV1177" s="235">
        <v>7</v>
      </c>
      <c r="VIW1177" s="235">
        <v>2</v>
      </c>
      <c r="VIX1177" s="236" t="s">
        <v>238</v>
      </c>
      <c r="VIY1177" s="237">
        <v>0</v>
      </c>
      <c r="VIZ1177" s="238"/>
      <c r="VJA1177" s="239" t="e">
        <f>VJA1178</f>
        <v>#REF!</v>
      </c>
      <c r="VJB1177" s="233" t="s">
        <v>237</v>
      </c>
      <c r="VJC1177" s="234" t="s">
        <v>26</v>
      </c>
      <c r="VJD1177" s="235">
        <v>7</v>
      </c>
      <c r="VJE1177" s="235">
        <v>2</v>
      </c>
      <c r="VJF1177" s="236" t="s">
        <v>238</v>
      </c>
      <c r="VJG1177" s="237">
        <v>0</v>
      </c>
      <c r="VJH1177" s="238"/>
      <c r="VJI1177" s="239" t="e">
        <f>VJI1178</f>
        <v>#REF!</v>
      </c>
      <c r="VJJ1177" s="233" t="s">
        <v>237</v>
      </c>
      <c r="VJK1177" s="234" t="s">
        <v>26</v>
      </c>
      <c r="VJL1177" s="235">
        <v>7</v>
      </c>
      <c r="VJM1177" s="235">
        <v>2</v>
      </c>
      <c r="VJN1177" s="236" t="s">
        <v>238</v>
      </c>
      <c r="VJO1177" s="237">
        <v>0</v>
      </c>
      <c r="VJP1177" s="238"/>
      <c r="VJQ1177" s="239" t="e">
        <f>VJQ1178</f>
        <v>#REF!</v>
      </c>
      <c r="VJR1177" s="233" t="s">
        <v>237</v>
      </c>
      <c r="VJS1177" s="234" t="s">
        <v>26</v>
      </c>
      <c r="VJT1177" s="235">
        <v>7</v>
      </c>
      <c r="VJU1177" s="235">
        <v>2</v>
      </c>
      <c r="VJV1177" s="236" t="s">
        <v>238</v>
      </c>
      <c r="VJW1177" s="237">
        <v>0</v>
      </c>
      <c r="VJX1177" s="238"/>
      <c r="VJY1177" s="239" t="e">
        <f>VJY1178</f>
        <v>#REF!</v>
      </c>
      <c r="VJZ1177" s="233" t="s">
        <v>237</v>
      </c>
      <c r="VKA1177" s="234" t="s">
        <v>26</v>
      </c>
      <c r="VKB1177" s="235">
        <v>7</v>
      </c>
      <c r="VKC1177" s="235">
        <v>2</v>
      </c>
      <c r="VKD1177" s="236" t="s">
        <v>238</v>
      </c>
      <c r="VKE1177" s="237">
        <v>0</v>
      </c>
      <c r="VKF1177" s="238"/>
      <c r="VKG1177" s="239" t="e">
        <f>VKG1178</f>
        <v>#REF!</v>
      </c>
      <c r="VKH1177" s="233" t="s">
        <v>237</v>
      </c>
      <c r="VKI1177" s="234" t="s">
        <v>26</v>
      </c>
      <c r="VKJ1177" s="235">
        <v>7</v>
      </c>
      <c r="VKK1177" s="235">
        <v>2</v>
      </c>
      <c r="VKL1177" s="236" t="s">
        <v>238</v>
      </c>
      <c r="VKM1177" s="237">
        <v>0</v>
      </c>
      <c r="VKN1177" s="238"/>
      <c r="VKO1177" s="239" t="e">
        <f>VKO1178</f>
        <v>#REF!</v>
      </c>
      <c r="VKP1177" s="233" t="s">
        <v>237</v>
      </c>
      <c r="VKQ1177" s="234" t="s">
        <v>26</v>
      </c>
      <c r="VKR1177" s="235">
        <v>7</v>
      </c>
      <c r="VKS1177" s="235">
        <v>2</v>
      </c>
      <c r="VKT1177" s="236" t="s">
        <v>238</v>
      </c>
      <c r="VKU1177" s="237">
        <v>0</v>
      </c>
      <c r="VKV1177" s="238"/>
      <c r="VKW1177" s="239" t="e">
        <f>VKW1178</f>
        <v>#REF!</v>
      </c>
      <c r="VKX1177" s="233" t="s">
        <v>237</v>
      </c>
      <c r="VKY1177" s="234" t="s">
        <v>26</v>
      </c>
      <c r="VKZ1177" s="235">
        <v>7</v>
      </c>
      <c r="VLA1177" s="235">
        <v>2</v>
      </c>
      <c r="VLB1177" s="236" t="s">
        <v>238</v>
      </c>
      <c r="VLC1177" s="237">
        <v>0</v>
      </c>
      <c r="VLD1177" s="238"/>
      <c r="VLE1177" s="239" t="e">
        <f>VLE1178</f>
        <v>#REF!</v>
      </c>
      <c r="VLF1177" s="233" t="s">
        <v>237</v>
      </c>
      <c r="VLG1177" s="234" t="s">
        <v>26</v>
      </c>
      <c r="VLH1177" s="235">
        <v>7</v>
      </c>
      <c r="VLI1177" s="235">
        <v>2</v>
      </c>
      <c r="VLJ1177" s="236" t="s">
        <v>238</v>
      </c>
      <c r="VLK1177" s="237">
        <v>0</v>
      </c>
      <c r="VLL1177" s="238"/>
      <c r="VLM1177" s="239" t="e">
        <f>VLM1178</f>
        <v>#REF!</v>
      </c>
      <c r="VLN1177" s="233" t="s">
        <v>237</v>
      </c>
      <c r="VLO1177" s="234" t="s">
        <v>26</v>
      </c>
      <c r="VLP1177" s="235">
        <v>7</v>
      </c>
      <c r="VLQ1177" s="235">
        <v>2</v>
      </c>
      <c r="VLR1177" s="236" t="s">
        <v>238</v>
      </c>
      <c r="VLS1177" s="237">
        <v>0</v>
      </c>
      <c r="VLT1177" s="238"/>
      <c r="VLU1177" s="239" t="e">
        <f>VLU1178</f>
        <v>#REF!</v>
      </c>
      <c r="VLV1177" s="233" t="s">
        <v>237</v>
      </c>
      <c r="VLW1177" s="234" t="s">
        <v>26</v>
      </c>
      <c r="VLX1177" s="235">
        <v>7</v>
      </c>
      <c r="VLY1177" s="235">
        <v>2</v>
      </c>
      <c r="VLZ1177" s="236" t="s">
        <v>238</v>
      </c>
      <c r="VMA1177" s="237">
        <v>0</v>
      </c>
      <c r="VMB1177" s="238"/>
      <c r="VMC1177" s="239" t="e">
        <f>VMC1178</f>
        <v>#REF!</v>
      </c>
      <c r="VMD1177" s="233" t="s">
        <v>237</v>
      </c>
      <c r="VME1177" s="234" t="s">
        <v>26</v>
      </c>
      <c r="VMF1177" s="235">
        <v>7</v>
      </c>
      <c r="VMG1177" s="235">
        <v>2</v>
      </c>
      <c r="VMH1177" s="236" t="s">
        <v>238</v>
      </c>
      <c r="VMI1177" s="237">
        <v>0</v>
      </c>
      <c r="VMJ1177" s="238"/>
      <c r="VMK1177" s="239" t="e">
        <f>VMK1178</f>
        <v>#REF!</v>
      </c>
      <c r="VML1177" s="233" t="s">
        <v>237</v>
      </c>
      <c r="VMM1177" s="234" t="s">
        <v>26</v>
      </c>
      <c r="VMN1177" s="235">
        <v>7</v>
      </c>
      <c r="VMO1177" s="235">
        <v>2</v>
      </c>
      <c r="VMP1177" s="236" t="s">
        <v>238</v>
      </c>
      <c r="VMQ1177" s="237">
        <v>0</v>
      </c>
      <c r="VMR1177" s="238"/>
      <c r="VMS1177" s="239" t="e">
        <f>VMS1178</f>
        <v>#REF!</v>
      </c>
      <c r="VMT1177" s="233" t="s">
        <v>237</v>
      </c>
      <c r="VMU1177" s="234" t="s">
        <v>26</v>
      </c>
      <c r="VMV1177" s="235">
        <v>7</v>
      </c>
      <c r="VMW1177" s="235">
        <v>2</v>
      </c>
      <c r="VMX1177" s="236" t="s">
        <v>238</v>
      </c>
      <c r="VMY1177" s="237">
        <v>0</v>
      </c>
      <c r="VMZ1177" s="238"/>
      <c r="VNA1177" s="239" t="e">
        <f>VNA1178</f>
        <v>#REF!</v>
      </c>
      <c r="VNB1177" s="233" t="s">
        <v>237</v>
      </c>
      <c r="VNC1177" s="234" t="s">
        <v>26</v>
      </c>
      <c r="VND1177" s="235">
        <v>7</v>
      </c>
      <c r="VNE1177" s="235">
        <v>2</v>
      </c>
      <c r="VNF1177" s="236" t="s">
        <v>238</v>
      </c>
      <c r="VNG1177" s="237">
        <v>0</v>
      </c>
      <c r="VNH1177" s="238"/>
      <c r="VNI1177" s="239" t="e">
        <f>VNI1178</f>
        <v>#REF!</v>
      </c>
      <c r="VNJ1177" s="233" t="s">
        <v>237</v>
      </c>
      <c r="VNK1177" s="234" t="s">
        <v>26</v>
      </c>
      <c r="VNL1177" s="235">
        <v>7</v>
      </c>
      <c r="VNM1177" s="235">
        <v>2</v>
      </c>
      <c r="VNN1177" s="236" t="s">
        <v>238</v>
      </c>
      <c r="VNO1177" s="237">
        <v>0</v>
      </c>
      <c r="VNP1177" s="238"/>
      <c r="VNQ1177" s="239" t="e">
        <f>VNQ1178</f>
        <v>#REF!</v>
      </c>
      <c r="VNR1177" s="233" t="s">
        <v>237</v>
      </c>
      <c r="VNS1177" s="234" t="s">
        <v>26</v>
      </c>
      <c r="VNT1177" s="235">
        <v>7</v>
      </c>
      <c r="VNU1177" s="235">
        <v>2</v>
      </c>
      <c r="VNV1177" s="236" t="s">
        <v>238</v>
      </c>
      <c r="VNW1177" s="237">
        <v>0</v>
      </c>
      <c r="VNX1177" s="238"/>
      <c r="VNY1177" s="239" t="e">
        <f>VNY1178</f>
        <v>#REF!</v>
      </c>
      <c r="VNZ1177" s="233" t="s">
        <v>237</v>
      </c>
      <c r="VOA1177" s="234" t="s">
        <v>26</v>
      </c>
      <c r="VOB1177" s="235">
        <v>7</v>
      </c>
      <c r="VOC1177" s="235">
        <v>2</v>
      </c>
      <c r="VOD1177" s="236" t="s">
        <v>238</v>
      </c>
      <c r="VOE1177" s="237">
        <v>0</v>
      </c>
      <c r="VOF1177" s="238"/>
      <c r="VOG1177" s="239" t="e">
        <f>VOG1178</f>
        <v>#REF!</v>
      </c>
      <c r="VOH1177" s="233" t="s">
        <v>237</v>
      </c>
      <c r="VOI1177" s="234" t="s">
        <v>26</v>
      </c>
      <c r="VOJ1177" s="235">
        <v>7</v>
      </c>
      <c r="VOK1177" s="235">
        <v>2</v>
      </c>
      <c r="VOL1177" s="236" t="s">
        <v>238</v>
      </c>
      <c r="VOM1177" s="237">
        <v>0</v>
      </c>
      <c r="VON1177" s="238"/>
      <c r="VOO1177" s="239" t="e">
        <f>VOO1178</f>
        <v>#REF!</v>
      </c>
      <c r="VOP1177" s="233" t="s">
        <v>237</v>
      </c>
      <c r="VOQ1177" s="234" t="s">
        <v>26</v>
      </c>
      <c r="VOR1177" s="235">
        <v>7</v>
      </c>
      <c r="VOS1177" s="235">
        <v>2</v>
      </c>
      <c r="VOT1177" s="236" t="s">
        <v>238</v>
      </c>
      <c r="VOU1177" s="237">
        <v>0</v>
      </c>
      <c r="VOV1177" s="238"/>
      <c r="VOW1177" s="239" t="e">
        <f>VOW1178</f>
        <v>#REF!</v>
      </c>
      <c r="VOX1177" s="233" t="s">
        <v>237</v>
      </c>
      <c r="VOY1177" s="234" t="s">
        <v>26</v>
      </c>
      <c r="VOZ1177" s="235">
        <v>7</v>
      </c>
      <c r="VPA1177" s="235">
        <v>2</v>
      </c>
      <c r="VPB1177" s="236" t="s">
        <v>238</v>
      </c>
      <c r="VPC1177" s="237">
        <v>0</v>
      </c>
      <c r="VPD1177" s="238"/>
      <c r="VPE1177" s="239" t="e">
        <f>VPE1178</f>
        <v>#REF!</v>
      </c>
      <c r="VPF1177" s="233" t="s">
        <v>237</v>
      </c>
      <c r="VPG1177" s="234" t="s">
        <v>26</v>
      </c>
      <c r="VPH1177" s="235">
        <v>7</v>
      </c>
      <c r="VPI1177" s="235">
        <v>2</v>
      </c>
      <c r="VPJ1177" s="236" t="s">
        <v>238</v>
      </c>
      <c r="VPK1177" s="237">
        <v>0</v>
      </c>
      <c r="VPL1177" s="238"/>
      <c r="VPM1177" s="239" t="e">
        <f>VPM1178</f>
        <v>#REF!</v>
      </c>
      <c r="VPN1177" s="233" t="s">
        <v>237</v>
      </c>
      <c r="VPO1177" s="234" t="s">
        <v>26</v>
      </c>
      <c r="VPP1177" s="235">
        <v>7</v>
      </c>
      <c r="VPQ1177" s="235">
        <v>2</v>
      </c>
      <c r="VPR1177" s="236" t="s">
        <v>238</v>
      </c>
      <c r="VPS1177" s="237">
        <v>0</v>
      </c>
      <c r="VPT1177" s="238"/>
      <c r="VPU1177" s="239" t="e">
        <f>VPU1178</f>
        <v>#REF!</v>
      </c>
      <c r="VPV1177" s="233" t="s">
        <v>237</v>
      </c>
      <c r="VPW1177" s="234" t="s">
        <v>26</v>
      </c>
      <c r="VPX1177" s="235">
        <v>7</v>
      </c>
      <c r="VPY1177" s="235">
        <v>2</v>
      </c>
      <c r="VPZ1177" s="236" t="s">
        <v>238</v>
      </c>
      <c r="VQA1177" s="237">
        <v>0</v>
      </c>
      <c r="VQB1177" s="238"/>
      <c r="VQC1177" s="239" t="e">
        <f>VQC1178</f>
        <v>#REF!</v>
      </c>
      <c r="VQD1177" s="233" t="s">
        <v>237</v>
      </c>
      <c r="VQE1177" s="234" t="s">
        <v>26</v>
      </c>
      <c r="VQF1177" s="235">
        <v>7</v>
      </c>
      <c r="VQG1177" s="235">
        <v>2</v>
      </c>
      <c r="VQH1177" s="236" t="s">
        <v>238</v>
      </c>
      <c r="VQI1177" s="237">
        <v>0</v>
      </c>
      <c r="VQJ1177" s="238"/>
      <c r="VQK1177" s="239" t="e">
        <f>VQK1178</f>
        <v>#REF!</v>
      </c>
      <c r="VQL1177" s="233" t="s">
        <v>237</v>
      </c>
      <c r="VQM1177" s="234" t="s">
        <v>26</v>
      </c>
      <c r="VQN1177" s="235">
        <v>7</v>
      </c>
      <c r="VQO1177" s="235">
        <v>2</v>
      </c>
      <c r="VQP1177" s="236" t="s">
        <v>238</v>
      </c>
      <c r="VQQ1177" s="237">
        <v>0</v>
      </c>
      <c r="VQR1177" s="238"/>
      <c r="VQS1177" s="239" t="e">
        <f>VQS1178</f>
        <v>#REF!</v>
      </c>
      <c r="VQT1177" s="233" t="s">
        <v>237</v>
      </c>
      <c r="VQU1177" s="234" t="s">
        <v>26</v>
      </c>
      <c r="VQV1177" s="235">
        <v>7</v>
      </c>
      <c r="VQW1177" s="235">
        <v>2</v>
      </c>
      <c r="VQX1177" s="236" t="s">
        <v>238</v>
      </c>
      <c r="VQY1177" s="237">
        <v>0</v>
      </c>
      <c r="VQZ1177" s="238"/>
      <c r="VRA1177" s="239" t="e">
        <f>VRA1178</f>
        <v>#REF!</v>
      </c>
      <c r="VRB1177" s="233" t="s">
        <v>237</v>
      </c>
      <c r="VRC1177" s="234" t="s">
        <v>26</v>
      </c>
      <c r="VRD1177" s="235">
        <v>7</v>
      </c>
      <c r="VRE1177" s="235">
        <v>2</v>
      </c>
      <c r="VRF1177" s="236" t="s">
        <v>238</v>
      </c>
      <c r="VRG1177" s="237">
        <v>0</v>
      </c>
      <c r="VRH1177" s="238"/>
      <c r="VRI1177" s="239" t="e">
        <f>VRI1178</f>
        <v>#REF!</v>
      </c>
      <c r="VRJ1177" s="233" t="s">
        <v>237</v>
      </c>
      <c r="VRK1177" s="234" t="s">
        <v>26</v>
      </c>
      <c r="VRL1177" s="235">
        <v>7</v>
      </c>
      <c r="VRM1177" s="235">
        <v>2</v>
      </c>
      <c r="VRN1177" s="236" t="s">
        <v>238</v>
      </c>
      <c r="VRO1177" s="237">
        <v>0</v>
      </c>
      <c r="VRP1177" s="238"/>
      <c r="VRQ1177" s="239" t="e">
        <f>VRQ1178</f>
        <v>#REF!</v>
      </c>
      <c r="VRR1177" s="233" t="s">
        <v>237</v>
      </c>
      <c r="VRS1177" s="234" t="s">
        <v>26</v>
      </c>
      <c r="VRT1177" s="235">
        <v>7</v>
      </c>
      <c r="VRU1177" s="235">
        <v>2</v>
      </c>
      <c r="VRV1177" s="236" t="s">
        <v>238</v>
      </c>
      <c r="VRW1177" s="237">
        <v>0</v>
      </c>
      <c r="VRX1177" s="238"/>
      <c r="VRY1177" s="239" t="e">
        <f>VRY1178</f>
        <v>#REF!</v>
      </c>
      <c r="VRZ1177" s="233" t="s">
        <v>237</v>
      </c>
      <c r="VSA1177" s="234" t="s">
        <v>26</v>
      </c>
      <c r="VSB1177" s="235">
        <v>7</v>
      </c>
      <c r="VSC1177" s="235">
        <v>2</v>
      </c>
      <c r="VSD1177" s="236" t="s">
        <v>238</v>
      </c>
      <c r="VSE1177" s="237">
        <v>0</v>
      </c>
      <c r="VSF1177" s="238"/>
      <c r="VSG1177" s="239" t="e">
        <f>VSG1178</f>
        <v>#REF!</v>
      </c>
      <c r="VSH1177" s="233" t="s">
        <v>237</v>
      </c>
      <c r="VSI1177" s="234" t="s">
        <v>26</v>
      </c>
      <c r="VSJ1177" s="235">
        <v>7</v>
      </c>
      <c r="VSK1177" s="235">
        <v>2</v>
      </c>
      <c r="VSL1177" s="236" t="s">
        <v>238</v>
      </c>
      <c r="VSM1177" s="237">
        <v>0</v>
      </c>
      <c r="VSN1177" s="238"/>
      <c r="VSO1177" s="239" t="e">
        <f>VSO1178</f>
        <v>#REF!</v>
      </c>
      <c r="VSP1177" s="233" t="s">
        <v>237</v>
      </c>
      <c r="VSQ1177" s="234" t="s">
        <v>26</v>
      </c>
      <c r="VSR1177" s="235">
        <v>7</v>
      </c>
      <c r="VSS1177" s="235">
        <v>2</v>
      </c>
      <c r="VST1177" s="236" t="s">
        <v>238</v>
      </c>
      <c r="VSU1177" s="237">
        <v>0</v>
      </c>
      <c r="VSV1177" s="238"/>
      <c r="VSW1177" s="239" t="e">
        <f>VSW1178</f>
        <v>#REF!</v>
      </c>
      <c r="VSX1177" s="233" t="s">
        <v>237</v>
      </c>
      <c r="VSY1177" s="234" t="s">
        <v>26</v>
      </c>
      <c r="VSZ1177" s="235">
        <v>7</v>
      </c>
      <c r="VTA1177" s="235">
        <v>2</v>
      </c>
      <c r="VTB1177" s="236" t="s">
        <v>238</v>
      </c>
      <c r="VTC1177" s="237">
        <v>0</v>
      </c>
      <c r="VTD1177" s="238"/>
      <c r="VTE1177" s="239" t="e">
        <f>VTE1178</f>
        <v>#REF!</v>
      </c>
      <c r="VTF1177" s="233" t="s">
        <v>237</v>
      </c>
      <c r="VTG1177" s="234" t="s">
        <v>26</v>
      </c>
      <c r="VTH1177" s="235">
        <v>7</v>
      </c>
      <c r="VTI1177" s="235">
        <v>2</v>
      </c>
      <c r="VTJ1177" s="236" t="s">
        <v>238</v>
      </c>
      <c r="VTK1177" s="237">
        <v>0</v>
      </c>
      <c r="VTL1177" s="238"/>
      <c r="VTM1177" s="239" t="e">
        <f>VTM1178</f>
        <v>#REF!</v>
      </c>
      <c r="VTN1177" s="233" t="s">
        <v>237</v>
      </c>
      <c r="VTO1177" s="234" t="s">
        <v>26</v>
      </c>
      <c r="VTP1177" s="235">
        <v>7</v>
      </c>
      <c r="VTQ1177" s="235">
        <v>2</v>
      </c>
      <c r="VTR1177" s="236" t="s">
        <v>238</v>
      </c>
      <c r="VTS1177" s="237">
        <v>0</v>
      </c>
      <c r="VTT1177" s="238"/>
      <c r="VTU1177" s="239" t="e">
        <f>VTU1178</f>
        <v>#REF!</v>
      </c>
      <c r="VTV1177" s="233" t="s">
        <v>237</v>
      </c>
      <c r="VTW1177" s="234" t="s">
        <v>26</v>
      </c>
      <c r="VTX1177" s="235">
        <v>7</v>
      </c>
      <c r="VTY1177" s="235">
        <v>2</v>
      </c>
      <c r="VTZ1177" s="236" t="s">
        <v>238</v>
      </c>
      <c r="VUA1177" s="237">
        <v>0</v>
      </c>
      <c r="VUB1177" s="238"/>
      <c r="VUC1177" s="239" t="e">
        <f>VUC1178</f>
        <v>#REF!</v>
      </c>
      <c r="VUD1177" s="233" t="s">
        <v>237</v>
      </c>
      <c r="VUE1177" s="234" t="s">
        <v>26</v>
      </c>
      <c r="VUF1177" s="235">
        <v>7</v>
      </c>
      <c r="VUG1177" s="235">
        <v>2</v>
      </c>
      <c r="VUH1177" s="236" t="s">
        <v>238</v>
      </c>
      <c r="VUI1177" s="237">
        <v>0</v>
      </c>
      <c r="VUJ1177" s="238"/>
      <c r="VUK1177" s="239" t="e">
        <f>VUK1178</f>
        <v>#REF!</v>
      </c>
      <c r="VUL1177" s="233" t="s">
        <v>237</v>
      </c>
      <c r="VUM1177" s="234" t="s">
        <v>26</v>
      </c>
      <c r="VUN1177" s="235">
        <v>7</v>
      </c>
      <c r="VUO1177" s="235">
        <v>2</v>
      </c>
      <c r="VUP1177" s="236" t="s">
        <v>238</v>
      </c>
      <c r="VUQ1177" s="237">
        <v>0</v>
      </c>
      <c r="VUR1177" s="238"/>
      <c r="VUS1177" s="239" t="e">
        <f>VUS1178</f>
        <v>#REF!</v>
      </c>
      <c r="VUT1177" s="233" t="s">
        <v>237</v>
      </c>
      <c r="VUU1177" s="234" t="s">
        <v>26</v>
      </c>
      <c r="VUV1177" s="235">
        <v>7</v>
      </c>
      <c r="VUW1177" s="235">
        <v>2</v>
      </c>
      <c r="VUX1177" s="236" t="s">
        <v>238</v>
      </c>
      <c r="VUY1177" s="237">
        <v>0</v>
      </c>
      <c r="VUZ1177" s="238"/>
      <c r="VVA1177" s="239" t="e">
        <f>VVA1178</f>
        <v>#REF!</v>
      </c>
      <c r="VVB1177" s="233" t="s">
        <v>237</v>
      </c>
      <c r="VVC1177" s="234" t="s">
        <v>26</v>
      </c>
      <c r="VVD1177" s="235">
        <v>7</v>
      </c>
      <c r="VVE1177" s="235">
        <v>2</v>
      </c>
      <c r="VVF1177" s="236" t="s">
        <v>238</v>
      </c>
      <c r="VVG1177" s="237">
        <v>0</v>
      </c>
      <c r="VVH1177" s="238"/>
      <c r="VVI1177" s="239" t="e">
        <f>VVI1178</f>
        <v>#REF!</v>
      </c>
      <c r="VVJ1177" s="233" t="s">
        <v>237</v>
      </c>
      <c r="VVK1177" s="234" t="s">
        <v>26</v>
      </c>
      <c r="VVL1177" s="235">
        <v>7</v>
      </c>
      <c r="VVM1177" s="235">
        <v>2</v>
      </c>
      <c r="VVN1177" s="236" t="s">
        <v>238</v>
      </c>
      <c r="VVO1177" s="237">
        <v>0</v>
      </c>
      <c r="VVP1177" s="238"/>
      <c r="VVQ1177" s="239" t="e">
        <f>VVQ1178</f>
        <v>#REF!</v>
      </c>
      <c r="VVR1177" s="233" t="s">
        <v>237</v>
      </c>
      <c r="VVS1177" s="234" t="s">
        <v>26</v>
      </c>
      <c r="VVT1177" s="235">
        <v>7</v>
      </c>
      <c r="VVU1177" s="235">
        <v>2</v>
      </c>
      <c r="VVV1177" s="236" t="s">
        <v>238</v>
      </c>
      <c r="VVW1177" s="237">
        <v>0</v>
      </c>
      <c r="VVX1177" s="238"/>
      <c r="VVY1177" s="239" t="e">
        <f>VVY1178</f>
        <v>#REF!</v>
      </c>
      <c r="VVZ1177" s="233" t="s">
        <v>237</v>
      </c>
      <c r="VWA1177" s="234" t="s">
        <v>26</v>
      </c>
      <c r="VWB1177" s="235">
        <v>7</v>
      </c>
      <c r="VWC1177" s="235">
        <v>2</v>
      </c>
      <c r="VWD1177" s="236" t="s">
        <v>238</v>
      </c>
      <c r="VWE1177" s="237">
        <v>0</v>
      </c>
      <c r="VWF1177" s="238"/>
      <c r="VWG1177" s="239" t="e">
        <f>VWG1178</f>
        <v>#REF!</v>
      </c>
      <c r="VWH1177" s="233" t="s">
        <v>237</v>
      </c>
      <c r="VWI1177" s="234" t="s">
        <v>26</v>
      </c>
      <c r="VWJ1177" s="235">
        <v>7</v>
      </c>
      <c r="VWK1177" s="235">
        <v>2</v>
      </c>
      <c r="VWL1177" s="236" t="s">
        <v>238</v>
      </c>
      <c r="VWM1177" s="237">
        <v>0</v>
      </c>
      <c r="VWN1177" s="238"/>
      <c r="VWO1177" s="239" t="e">
        <f>VWO1178</f>
        <v>#REF!</v>
      </c>
      <c r="VWP1177" s="233" t="s">
        <v>237</v>
      </c>
      <c r="VWQ1177" s="234" t="s">
        <v>26</v>
      </c>
      <c r="VWR1177" s="235">
        <v>7</v>
      </c>
      <c r="VWS1177" s="235">
        <v>2</v>
      </c>
      <c r="VWT1177" s="236" t="s">
        <v>238</v>
      </c>
      <c r="VWU1177" s="237">
        <v>0</v>
      </c>
      <c r="VWV1177" s="238"/>
      <c r="VWW1177" s="239" t="e">
        <f>VWW1178</f>
        <v>#REF!</v>
      </c>
      <c r="VWX1177" s="233" t="s">
        <v>237</v>
      </c>
      <c r="VWY1177" s="234" t="s">
        <v>26</v>
      </c>
      <c r="VWZ1177" s="235">
        <v>7</v>
      </c>
      <c r="VXA1177" s="235">
        <v>2</v>
      </c>
      <c r="VXB1177" s="236" t="s">
        <v>238</v>
      </c>
      <c r="VXC1177" s="237">
        <v>0</v>
      </c>
      <c r="VXD1177" s="238"/>
      <c r="VXE1177" s="239" t="e">
        <f>VXE1178</f>
        <v>#REF!</v>
      </c>
      <c r="VXF1177" s="233" t="s">
        <v>237</v>
      </c>
      <c r="VXG1177" s="234" t="s">
        <v>26</v>
      </c>
      <c r="VXH1177" s="235">
        <v>7</v>
      </c>
      <c r="VXI1177" s="235">
        <v>2</v>
      </c>
      <c r="VXJ1177" s="236" t="s">
        <v>238</v>
      </c>
      <c r="VXK1177" s="237">
        <v>0</v>
      </c>
      <c r="VXL1177" s="238"/>
      <c r="VXM1177" s="239" t="e">
        <f>VXM1178</f>
        <v>#REF!</v>
      </c>
      <c r="VXN1177" s="233" t="s">
        <v>237</v>
      </c>
      <c r="VXO1177" s="234" t="s">
        <v>26</v>
      </c>
      <c r="VXP1177" s="235">
        <v>7</v>
      </c>
      <c r="VXQ1177" s="235">
        <v>2</v>
      </c>
      <c r="VXR1177" s="236" t="s">
        <v>238</v>
      </c>
      <c r="VXS1177" s="237">
        <v>0</v>
      </c>
      <c r="VXT1177" s="238"/>
      <c r="VXU1177" s="239" t="e">
        <f>VXU1178</f>
        <v>#REF!</v>
      </c>
      <c r="VXV1177" s="233" t="s">
        <v>237</v>
      </c>
      <c r="VXW1177" s="234" t="s">
        <v>26</v>
      </c>
      <c r="VXX1177" s="235">
        <v>7</v>
      </c>
      <c r="VXY1177" s="235">
        <v>2</v>
      </c>
      <c r="VXZ1177" s="236" t="s">
        <v>238</v>
      </c>
      <c r="VYA1177" s="237">
        <v>0</v>
      </c>
      <c r="VYB1177" s="238"/>
      <c r="VYC1177" s="239" t="e">
        <f>VYC1178</f>
        <v>#REF!</v>
      </c>
      <c r="VYD1177" s="233" t="s">
        <v>237</v>
      </c>
      <c r="VYE1177" s="234" t="s">
        <v>26</v>
      </c>
      <c r="VYF1177" s="235">
        <v>7</v>
      </c>
      <c r="VYG1177" s="235">
        <v>2</v>
      </c>
      <c r="VYH1177" s="236" t="s">
        <v>238</v>
      </c>
      <c r="VYI1177" s="237">
        <v>0</v>
      </c>
      <c r="VYJ1177" s="238"/>
      <c r="VYK1177" s="239" t="e">
        <f>VYK1178</f>
        <v>#REF!</v>
      </c>
      <c r="VYL1177" s="233" t="s">
        <v>237</v>
      </c>
      <c r="VYM1177" s="234" t="s">
        <v>26</v>
      </c>
      <c r="VYN1177" s="235">
        <v>7</v>
      </c>
      <c r="VYO1177" s="235">
        <v>2</v>
      </c>
      <c r="VYP1177" s="236" t="s">
        <v>238</v>
      </c>
      <c r="VYQ1177" s="237">
        <v>0</v>
      </c>
      <c r="VYR1177" s="238"/>
      <c r="VYS1177" s="239" t="e">
        <f>VYS1178</f>
        <v>#REF!</v>
      </c>
      <c r="VYT1177" s="233" t="s">
        <v>237</v>
      </c>
      <c r="VYU1177" s="234" t="s">
        <v>26</v>
      </c>
      <c r="VYV1177" s="235">
        <v>7</v>
      </c>
      <c r="VYW1177" s="235">
        <v>2</v>
      </c>
      <c r="VYX1177" s="236" t="s">
        <v>238</v>
      </c>
      <c r="VYY1177" s="237">
        <v>0</v>
      </c>
      <c r="VYZ1177" s="238"/>
      <c r="VZA1177" s="239" t="e">
        <f>VZA1178</f>
        <v>#REF!</v>
      </c>
      <c r="VZB1177" s="233" t="s">
        <v>237</v>
      </c>
      <c r="VZC1177" s="234" t="s">
        <v>26</v>
      </c>
      <c r="VZD1177" s="235">
        <v>7</v>
      </c>
      <c r="VZE1177" s="235">
        <v>2</v>
      </c>
      <c r="VZF1177" s="236" t="s">
        <v>238</v>
      </c>
      <c r="VZG1177" s="237">
        <v>0</v>
      </c>
      <c r="VZH1177" s="238"/>
      <c r="VZI1177" s="239" t="e">
        <f>VZI1178</f>
        <v>#REF!</v>
      </c>
      <c r="VZJ1177" s="233" t="s">
        <v>237</v>
      </c>
      <c r="VZK1177" s="234" t="s">
        <v>26</v>
      </c>
      <c r="VZL1177" s="235">
        <v>7</v>
      </c>
      <c r="VZM1177" s="235">
        <v>2</v>
      </c>
      <c r="VZN1177" s="236" t="s">
        <v>238</v>
      </c>
      <c r="VZO1177" s="237">
        <v>0</v>
      </c>
      <c r="VZP1177" s="238"/>
      <c r="VZQ1177" s="239" t="e">
        <f>VZQ1178</f>
        <v>#REF!</v>
      </c>
      <c r="VZR1177" s="233" t="s">
        <v>237</v>
      </c>
      <c r="VZS1177" s="234" t="s">
        <v>26</v>
      </c>
      <c r="VZT1177" s="235">
        <v>7</v>
      </c>
      <c r="VZU1177" s="235">
        <v>2</v>
      </c>
      <c r="VZV1177" s="236" t="s">
        <v>238</v>
      </c>
      <c r="VZW1177" s="237">
        <v>0</v>
      </c>
      <c r="VZX1177" s="238"/>
      <c r="VZY1177" s="239" t="e">
        <f>VZY1178</f>
        <v>#REF!</v>
      </c>
      <c r="VZZ1177" s="233" t="s">
        <v>237</v>
      </c>
      <c r="WAA1177" s="234" t="s">
        <v>26</v>
      </c>
      <c r="WAB1177" s="235">
        <v>7</v>
      </c>
      <c r="WAC1177" s="235">
        <v>2</v>
      </c>
      <c r="WAD1177" s="236" t="s">
        <v>238</v>
      </c>
      <c r="WAE1177" s="237">
        <v>0</v>
      </c>
      <c r="WAF1177" s="238"/>
      <c r="WAG1177" s="239" t="e">
        <f>WAG1178</f>
        <v>#REF!</v>
      </c>
      <c r="WAH1177" s="233" t="s">
        <v>237</v>
      </c>
      <c r="WAI1177" s="234" t="s">
        <v>26</v>
      </c>
      <c r="WAJ1177" s="235">
        <v>7</v>
      </c>
      <c r="WAK1177" s="235">
        <v>2</v>
      </c>
      <c r="WAL1177" s="236" t="s">
        <v>238</v>
      </c>
      <c r="WAM1177" s="237">
        <v>0</v>
      </c>
      <c r="WAN1177" s="238"/>
      <c r="WAO1177" s="239" t="e">
        <f>WAO1178</f>
        <v>#REF!</v>
      </c>
      <c r="WAP1177" s="233" t="s">
        <v>237</v>
      </c>
      <c r="WAQ1177" s="234" t="s">
        <v>26</v>
      </c>
      <c r="WAR1177" s="235">
        <v>7</v>
      </c>
      <c r="WAS1177" s="235">
        <v>2</v>
      </c>
      <c r="WAT1177" s="236" t="s">
        <v>238</v>
      </c>
      <c r="WAU1177" s="237">
        <v>0</v>
      </c>
      <c r="WAV1177" s="238"/>
      <c r="WAW1177" s="239" t="e">
        <f>WAW1178</f>
        <v>#REF!</v>
      </c>
      <c r="WAX1177" s="233" t="s">
        <v>237</v>
      </c>
      <c r="WAY1177" s="234" t="s">
        <v>26</v>
      </c>
      <c r="WAZ1177" s="235">
        <v>7</v>
      </c>
      <c r="WBA1177" s="235">
        <v>2</v>
      </c>
      <c r="WBB1177" s="236" t="s">
        <v>238</v>
      </c>
      <c r="WBC1177" s="237">
        <v>0</v>
      </c>
      <c r="WBD1177" s="238"/>
      <c r="WBE1177" s="239" t="e">
        <f>WBE1178</f>
        <v>#REF!</v>
      </c>
      <c r="WBF1177" s="233" t="s">
        <v>237</v>
      </c>
      <c r="WBG1177" s="234" t="s">
        <v>26</v>
      </c>
      <c r="WBH1177" s="235">
        <v>7</v>
      </c>
      <c r="WBI1177" s="235">
        <v>2</v>
      </c>
      <c r="WBJ1177" s="236" t="s">
        <v>238</v>
      </c>
      <c r="WBK1177" s="237">
        <v>0</v>
      </c>
      <c r="WBL1177" s="238"/>
      <c r="WBM1177" s="239" t="e">
        <f>WBM1178</f>
        <v>#REF!</v>
      </c>
      <c r="WBN1177" s="233" t="s">
        <v>237</v>
      </c>
      <c r="WBO1177" s="234" t="s">
        <v>26</v>
      </c>
      <c r="WBP1177" s="235">
        <v>7</v>
      </c>
      <c r="WBQ1177" s="235">
        <v>2</v>
      </c>
      <c r="WBR1177" s="236" t="s">
        <v>238</v>
      </c>
      <c r="WBS1177" s="237">
        <v>0</v>
      </c>
      <c r="WBT1177" s="238"/>
      <c r="WBU1177" s="239" t="e">
        <f>WBU1178</f>
        <v>#REF!</v>
      </c>
      <c r="WBV1177" s="233" t="s">
        <v>237</v>
      </c>
      <c r="WBW1177" s="234" t="s">
        <v>26</v>
      </c>
      <c r="WBX1177" s="235">
        <v>7</v>
      </c>
      <c r="WBY1177" s="235">
        <v>2</v>
      </c>
      <c r="WBZ1177" s="236" t="s">
        <v>238</v>
      </c>
      <c r="WCA1177" s="237">
        <v>0</v>
      </c>
      <c r="WCB1177" s="238"/>
      <c r="WCC1177" s="239" t="e">
        <f>WCC1178</f>
        <v>#REF!</v>
      </c>
      <c r="WCD1177" s="233" t="s">
        <v>237</v>
      </c>
      <c r="WCE1177" s="234" t="s">
        <v>26</v>
      </c>
      <c r="WCF1177" s="235">
        <v>7</v>
      </c>
      <c r="WCG1177" s="235">
        <v>2</v>
      </c>
      <c r="WCH1177" s="236" t="s">
        <v>238</v>
      </c>
      <c r="WCI1177" s="237">
        <v>0</v>
      </c>
      <c r="WCJ1177" s="238"/>
      <c r="WCK1177" s="239" t="e">
        <f>WCK1178</f>
        <v>#REF!</v>
      </c>
      <c r="WCL1177" s="233" t="s">
        <v>237</v>
      </c>
      <c r="WCM1177" s="234" t="s">
        <v>26</v>
      </c>
      <c r="WCN1177" s="235">
        <v>7</v>
      </c>
      <c r="WCO1177" s="235">
        <v>2</v>
      </c>
      <c r="WCP1177" s="236" t="s">
        <v>238</v>
      </c>
      <c r="WCQ1177" s="237">
        <v>0</v>
      </c>
      <c r="WCR1177" s="238"/>
      <c r="WCS1177" s="239" t="e">
        <f>WCS1178</f>
        <v>#REF!</v>
      </c>
      <c r="WCT1177" s="233" t="s">
        <v>237</v>
      </c>
      <c r="WCU1177" s="234" t="s">
        <v>26</v>
      </c>
      <c r="WCV1177" s="235">
        <v>7</v>
      </c>
      <c r="WCW1177" s="235">
        <v>2</v>
      </c>
      <c r="WCX1177" s="236" t="s">
        <v>238</v>
      </c>
      <c r="WCY1177" s="237">
        <v>0</v>
      </c>
      <c r="WCZ1177" s="238"/>
      <c r="WDA1177" s="239" t="e">
        <f>WDA1178</f>
        <v>#REF!</v>
      </c>
      <c r="WDB1177" s="233" t="s">
        <v>237</v>
      </c>
      <c r="WDC1177" s="234" t="s">
        <v>26</v>
      </c>
      <c r="WDD1177" s="235">
        <v>7</v>
      </c>
      <c r="WDE1177" s="235">
        <v>2</v>
      </c>
      <c r="WDF1177" s="236" t="s">
        <v>238</v>
      </c>
      <c r="WDG1177" s="237">
        <v>0</v>
      </c>
      <c r="WDH1177" s="238"/>
      <c r="WDI1177" s="239" t="e">
        <f>WDI1178</f>
        <v>#REF!</v>
      </c>
      <c r="WDJ1177" s="233" t="s">
        <v>237</v>
      </c>
      <c r="WDK1177" s="234" t="s">
        <v>26</v>
      </c>
      <c r="WDL1177" s="235">
        <v>7</v>
      </c>
      <c r="WDM1177" s="235">
        <v>2</v>
      </c>
      <c r="WDN1177" s="236" t="s">
        <v>238</v>
      </c>
      <c r="WDO1177" s="237">
        <v>0</v>
      </c>
      <c r="WDP1177" s="238"/>
      <c r="WDQ1177" s="239" t="e">
        <f>WDQ1178</f>
        <v>#REF!</v>
      </c>
      <c r="WDR1177" s="233" t="s">
        <v>237</v>
      </c>
      <c r="WDS1177" s="234" t="s">
        <v>26</v>
      </c>
      <c r="WDT1177" s="235">
        <v>7</v>
      </c>
      <c r="WDU1177" s="235">
        <v>2</v>
      </c>
      <c r="WDV1177" s="236" t="s">
        <v>238</v>
      </c>
      <c r="WDW1177" s="237">
        <v>0</v>
      </c>
      <c r="WDX1177" s="238"/>
      <c r="WDY1177" s="239" t="e">
        <f>WDY1178</f>
        <v>#REF!</v>
      </c>
      <c r="WDZ1177" s="233" t="s">
        <v>237</v>
      </c>
      <c r="WEA1177" s="234" t="s">
        <v>26</v>
      </c>
      <c r="WEB1177" s="235">
        <v>7</v>
      </c>
      <c r="WEC1177" s="235">
        <v>2</v>
      </c>
      <c r="WED1177" s="236" t="s">
        <v>238</v>
      </c>
      <c r="WEE1177" s="237">
        <v>0</v>
      </c>
      <c r="WEF1177" s="238"/>
      <c r="WEG1177" s="239" t="e">
        <f>WEG1178</f>
        <v>#REF!</v>
      </c>
      <c r="WEH1177" s="233" t="s">
        <v>237</v>
      </c>
      <c r="WEI1177" s="234" t="s">
        <v>26</v>
      </c>
      <c r="WEJ1177" s="235">
        <v>7</v>
      </c>
      <c r="WEK1177" s="235">
        <v>2</v>
      </c>
      <c r="WEL1177" s="236" t="s">
        <v>238</v>
      </c>
      <c r="WEM1177" s="237">
        <v>0</v>
      </c>
      <c r="WEN1177" s="238"/>
      <c r="WEO1177" s="239" t="e">
        <f>WEO1178</f>
        <v>#REF!</v>
      </c>
      <c r="WEP1177" s="233" t="s">
        <v>237</v>
      </c>
      <c r="WEQ1177" s="234" t="s">
        <v>26</v>
      </c>
      <c r="WER1177" s="235">
        <v>7</v>
      </c>
      <c r="WES1177" s="235">
        <v>2</v>
      </c>
      <c r="WET1177" s="236" t="s">
        <v>238</v>
      </c>
      <c r="WEU1177" s="237">
        <v>0</v>
      </c>
      <c r="WEV1177" s="238"/>
      <c r="WEW1177" s="239" t="e">
        <f>WEW1178</f>
        <v>#REF!</v>
      </c>
      <c r="WEX1177" s="233" t="s">
        <v>237</v>
      </c>
      <c r="WEY1177" s="234" t="s">
        <v>26</v>
      </c>
      <c r="WEZ1177" s="235">
        <v>7</v>
      </c>
      <c r="WFA1177" s="235">
        <v>2</v>
      </c>
      <c r="WFB1177" s="236" t="s">
        <v>238</v>
      </c>
      <c r="WFC1177" s="237">
        <v>0</v>
      </c>
      <c r="WFD1177" s="238"/>
      <c r="WFE1177" s="239" t="e">
        <f>WFE1178</f>
        <v>#REF!</v>
      </c>
      <c r="WFF1177" s="233" t="s">
        <v>237</v>
      </c>
      <c r="WFG1177" s="234" t="s">
        <v>26</v>
      </c>
      <c r="WFH1177" s="235">
        <v>7</v>
      </c>
      <c r="WFI1177" s="235">
        <v>2</v>
      </c>
      <c r="WFJ1177" s="236" t="s">
        <v>238</v>
      </c>
      <c r="WFK1177" s="237">
        <v>0</v>
      </c>
      <c r="WFL1177" s="238"/>
      <c r="WFM1177" s="239" t="e">
        <f>WFM1178</f>
        <v>#REF!</v>
      </c>
      <c r="WFN1177" s="233" t="s">
        <v>237</v>
      </c>
      <c r="WFO1177" s="234" t="s">
        <v>26</v>
      </c>
      <c r="WFP1177" s="235">
        <v>7</v>
      </c>
      <c r="WFQ1177" s="235">
        <v>2</v>
      </c>
      <c r="WFR1177" s="236" t="s">
        <v>238</v>
      </c>
      <c r="WFS1177" s="237">
        <v>0</v>
      </c>
      <c r="WFT1177" s="238"/>
      <c r="WFU1177" s="239" t="e">
        <f>WFU1178</f>
        <v>#REF!</v>
      </c>
      <c r="WFV1177" s="233" t="s">
        <v>237</v>
      </c>
      <c r="WFW1177" s="234" t="s">
        <v>26</v>
      </c>
      <c r="WFX1177" s="235">
        <v>7</v>
      </c>
      <c r="WFY1177" s="235">
        <v>2</v>
      </c>
      <c r="WFZ1177" s="236" t="s">
        <v>238</v>
      </c>
      <c r="WGA1177" s="237">
        <v>0</v>
      </c>
      <c r="WGB1177" s="238"/>
      <c r="WGC1177" s="239" t="e">
        <f>WGC1178</f>
        <v>#REF!</v>
      </c>
      <c r="WGD1177" s="233" t="s">
        <v>237</v>
      </c>
      <c r="WGE1177" s="234" t="s">
        <v>26</v>
      </c>
      <c r="WGF1177" s="235">
        <v>7</v>
      </c>
      <c r="WGG1177" s="235">
        <v>2</v>
      </c>
      <c r="WGH1177" s="236" t="s">
        <v>238</v>
      </c>
      <c r="WGI1177" s="237">
        <v>0</v>
      </c>
      <c r="WGJ1177" s="238"/>
      <c r="WGK1177" s="239" t="e">
        <f>WGK1178</f>
        <v>#REF!</v>
      </c>
      <c r="WGL1177" s="233" t="s">
        <v>237</v>
      </c>
      <c r="WGM1177" s="234" t="s">
        <v>26</v>
      </c>
      <c r="WGN1177" s="235">
        <v>7</v>
      </c>
      <c r="WGO1177" s="235">
        <v>2</v>
      </c>
      <c r="WGP1177" s="236" t="s">
        <v>238</v>
      </c>
      <c r="WGQ1177" s="237">
        <v>0</v>
      </c>
      <c r="WGR1177" s="238"/>
      <c r="WGS1177" s="239" t="e">
        <f>WGS1178</f>
        <v>#REF!</v>
      </c>
      <c r="WGT1177" s="233" t="s">
        <v>237</v>
      </c>
      <c r="WGU1177" s="234" t="s">
        <v>26</v>
      </c>
      <c r="WGV1177" s="235">
        <v>7</v>
      </c>
      <c r="WGW1177" s="235">
        <v>2</v>
      </c>
      <c r="WGX1177" s="236" t="s">
        <v>238</v>
      </c>
      <c r="WGY1177" s="237">
        <v>0</v>
      </c>
      <c r="WGZ1177" s="238"/>
      <c r="WHA1177" s="239" t="e">
        <f>WHA1178</f>
        <v>#REF!</v>
      </c>
      <c r="WHB1177" s="233" t="s">
        <v>237</v>
      </c>
      <c r="WHC1177" s="234" t="s">
        <v>26</v>
      </c>
      <c r="WHD1177" s="235">
        <v>7</v>
      </c>
      <c r="WHE1177" s="235">
        <v>2</v>
      </c>
      <c r="WHF1177" s="236" t="s">
        <v>238</v>
      </c>
      <c r="WHG1177" s="237">
        <v>0</v>
      </c>
      <c r="WHH1177" s="238"/>
      <c r="WHI1177" s="239" t="e">
        <f>WHI1178</f>
        <v>#REF!</v>
      </c>
      <c r="WHJ1177" s="233" t="s">
        <v>237</v>
      </c>
      <c r="WHK1177" s="234" t="s">
        <v>26</v>
      </c>
      <c r="WHL1177" s="235">
        <v>7</v>
      </c>
      <c r="WHM1177" s="235">
        <v>2</v>
      </c>
      <c r="WHN1177" s="236" t="s">
        <v>238</v>
      </c>
      <c r="WHO1177" s="237">
        <v>0</v>
      </c>
      <c r="WHP1177" s="238"/>
      <c r="WHQ1177" s="239" t="e">
        <f>WHQ1178</f>
        <v>#REF!</v>
      </c>
      <c r="WHR1177" s="233" t="s">
        <v>237</v>
      </c>
      <c r="WHS1177" s="234" t="s">
        <v>26</v>
      </c>
      <c r="WHT1177" s="235">
        <v>7</v>
      </c>
      <c r="WHU1177" s="235">
        <v>2</v>
      </c>
      <c r="WHV1177" s="236" t="s">
        <v>238</v>
      </c>
      <c r="WHW1177" s="237">
        <v>0</v>
      </c>
      <c r="WHX1177" s="238"/>
      <c r="WHY1177" s="239" t="e">
        <f>WHY1178</f>
        <v>#REF!</v>
      </c>
      <c r="WHZ1177" s="233" t="s">
        <v>237</v>
      </c>
      <c r="WIA1177" s="234" t="s">
        <v>26</v>
      </c>
      <c r="WIB1177" s="235">
        <v>7</v>
      </c>
      <c r="WIC1177" s="235">
        <v>2</v>
      </c>
      <c r="WID1177" s="236" t="s">
        <v>238</v>
      </c>
      <c r="WIE1177" s="237">
        <v>0</v>
      </c>
      <c r="WIF1177" s="238"/>
      <c r="WIG1177" s="239" t="e">
        <f>WIG1178</f>
        <v>#REF!</v>
      </c>
      <c r="WIH1177" s="233" t="s">
        <v>237</v>
      </c>
      <c r="WII1177" s="234" t="s">
        <v>26</v>
      </c>
      <c r="WIJ1177" s="235">
        <v>7</v>
      </c>
      <c r="WIK1177" s="235">
        <v>2</v>
      </c>
      <c r="WIL1177" s="236" t="s">
        <v>238</v>
      </c>
      <c r="WIM1177" s="237">
        <v>0</v>
      </c>
      <c r="WIN1177" s="238"/>
      <c r="WIO1177" s="239" t="e">
        <f>WIO1178</f>
        <v>#REF!</v>
      </c>
      <c r="WIP1177" s="233" t="s">
        <v>237</v>
      </c>
      <c r="WIQ1177" s="234" t="s">
        <v>26</v>
      </c>
      <c r="WIR1177" s="235">
        <v>7</v>
      </c>
      <c r="WIS1177" s="235">
        <v>2</v>
      </c>
      <c r="WIT1177" s="236" t="s">
        <v>238</v>
      </c>
      <c r="WIU1177" s="237">
        <v>0</v>
      </c>
      <c r="WIV1177" s="238"/>
      <c r="WIW1177" s="239" t="e">
        <f>WIW1178</f>
        <v>#REF!</v>
      </c>
      <c r="WIX1177" s="233" t="s">
        <v>237</v>
      </c>
      <c r="WIY1177" s="234" t="s">
        <v>26</v>
      </c>
      <c r="WIZ1177" s="235">
        <v>7</v>
      </c>
      <c r="WJA1177" s="235">
        <v>2</v>
      </c>
      <c r="WJB1177" s="236" t="s">
        <v>238</v>
      </c>
      <c r="WJC1177" s="237">
        <v>0</v>
      </c>
      <c r="WJD1177" s="238"/>
      <c r="WJE1177" s="239" t="e">
        <f>WJE1178</f>
        <v>#REF!</v>
      </c>
      <c r="WJF1177" s="233" t="s">
        <v>237</v>
      </c>
      <c r="WJG1177" s="234" t="s">
        <v>26</v>
      </c>
      <c r="WJH1177" s="235">
        <v>7</v>
      </c>
      <c r="WJI1177" s="235">
        <v>2</v>
      </c>
      <c r="WJJ1177" s="236" t="s">
        <v>238</v>
      </c>
      <c r="WJK1177" s="237">
        <v>0</v>
      </c>
      <c r="WJL1177" s="238"/>
      <c r="WJM1177" s="239" t="e">
        <f>WJM1178</f>
        <v>#REF!</v>
      </c>
      <c r="WJN1177" s="233" t="s">
        <v>237</v>
      </c>
      <c r="WJO1177" s="234" t="s">
        <v>26</v>
      </c>
      <c r="WJP1177" s="235">
        <v>7</v>
      </c>
      <c r="WJQ1177" s="235">
        <v>2</v>
      </c>
      <c r="WJR1177" s="236" t="s">
        <v>238</v>
      </c>
      <c r="WJS1177" s="237">
        <v>0</v>
      </c>
      <c r="WJT1177" s="238"/>
      <c r="WJU1177" s="239" t="e">
        <f>WJU1178</f>
        <v>#REF!</v>
      </c>
      <c r="WJV1177" s="233" t="s">
        <v>237</v>
      </c>
      <c r="WJW1177" s="234" t="s">
        <v>26</v>
      </c>
      <c r="WJX1177" s="235">
        <v>7</v>
      </c>
      <c r="WJY1177" s="235">
        <v>2</v>
      </c>
      <c r="WJZ1177" s="236" t="s">
        <v>238</v>
      </c>
      <c r="WKA1177" s="237">
        <v>0</v>
      </c>
      <c r="WKB1177" s="238"/>
      <c r="WKC1177" s="239" t="e">
        <f>WKC1178</f>
        <v>#REF!</v>
      </c>
      <c r="WKD1177" s="233" t="s">
        <v>237</v>
      </c>
      <c r="WKE1177" s="234" t="s">
        <v>26</v>
      </c>
      <c r="WKF1177" s="235">
        <v>7</v>
      </c>
      <c r="WKG1177" s="235">
        <v>2</v>
      </c>
      <c r="WKH1177" s="236" t="s">
        <v>238</v>
      </c>
      <c r="WKI1177" s="237">
        <v>0</v>
      </c>
      <c r="WKJ1177" s="238"/>
      <c r="WKK1177" s="239" t="e">
        <f>WKK1178</f>
        <v>#REF!</v>
      </c>
      <c r="WKL1177" s="233" t="s">
        <v>237</v>
      </c>
      <c r="WKM1177" s="234" t="s">
        <v>26</v>
      </c>
      <c r="WKN1177" s="235">
        <v>7</v>
      </c>
      <c r="WKO1177" s="235">
        <v>2</v>
      </c>
      <c r="WKP1177" s="236" t="s">
        <v>238</v>
      </c>
      <c r="WKQ1177" s="237">
        <v>0</v>
      </c>
      <c r="WKR1177" s="238"/>
      <c r="WKS1177" s="239" t="e">
        <f>WKS1178</f>
        <v>#REF!</v>
      </c>
      <c r="WKT1177" s="233" t="s">
        <v>237</v>
      </c>
      <c r="WKU1177" s="234" t="s">
        <v>26</v>
      </c>
      <c r="WKV1177" s="235">
        <v>7</v>
      </c>
      <c r="WKW1177" s="235">
        <v>2</v>
      </c>
      <c r="WKX1177" s="236" t="s">
        <v>238</v>
      </c>
      <c r="WKY1177" s="237">
        <v>0</v>
      </c>
      <c r="WKZ1177" s="238"/>
      <c r="WLA1177" s="239" t="e">
        <f>WLA1178</f>
        <v>#REF!</v>
      </c>
      <c r="WLB1177" s="233" t="s">
        <v>237</v>
      </c>
      <c r="WLC1177" s="234" t="s">
        <v>26</v>
      </c>
      <c r="WLD1177" s="235">
        <v>7</v>
      </c>
      <c r="WLE1177" s="235">
        <v>2</v>
      </c>
      <c r="WLF1177" s="236" t="s">
        <v>238</v>
      </c>
      <c r="WLG1177" s="237">
        <v>0</v>
      </c>
      <c r="WLH1177" s="238"/>
      <c r="WLI1177" s="239" t="e">
        <f>WLI1178</f>
        <v>#REF!</v>
      </c>
      <c r="WLJ1177" s="233" t="s">
        <v>237</v>
      </c>
      <c r="WLK1177" s="234" t="s">
        <v>26</v>
      </c>
      <c r="WLL1177" s="235">
        <v>7</v>
      </c>
      <c r="WLM1177" s="235">
        <v>2</v>
      </c>
      <c r="WLN1177" s="236" t="s">
        <v>238</v>
      </c>
      <c r="WLO1177" s="237">
        <v>0</v>
      </c>
      <c r="WLP1177" s="238"/>
      <c r="WLQ1177" s="239" t="e">
        <f>WLQ1178</f>
        <v>#REF!</v>
      </c>
      <c r="WLR1177" s="233" t="s">
        <v>237</v>
      </c>
      <c r="WLS1177" s="234" t="s">
        <v>26</v>
      </c>
      <c r="WLT1177" s="235">
        <v>7</v>
      </c>
      <c r="WLU1177" s="235">
        <v>2</v>
      </c>
      <c r="WLV1177" s="236" t="s">
        <v>238</v>
      </c>
      <c r="WLW1177" s="237">
        <v>0</v>
      </c>
      <c r="WLX1177" s="238"/>
      <c r="WLY1177" s="239" t="e">
        <f>WLY1178</f>
        <v>#REF!</v>
      </c>
      <c r="WLZ1177" s="233" t="s">
        <v>237</v>
      </c>
      <c r="WMA1177" s="234" t="s">
        <v>26</v>
      </c>
      <c r="WMB1177" s="235">
        <v>7</v>
      </c>
      <c r="WMC1177" s="235">
        <v>2</v>
      </c>
      <c r="WMD1177" s="236" t="s">
        <v>238</v>
      </c>
      <c r="WME1177" s="237">
        <v>0</v>
      </c>
      <c r="WMF1177" s="238"/>
      <c r="WMG1177" s="239" t="e">
        <f>WMG1178</f>
        <v>#REF!</v>
      </c>
      <c r="WMH1177" s="233" t="s">
        <v>237</v>
      </c>
      <c r="WMI1177" s="234" t="s">
        <v>26</v>
      </c>
      <c r="WMJ1177" s="235">
        <v>7</v>
      </c>
      <c r="WMK1177" s="235">
        <v>2</v>
      </c>
      <c r="WML1177" s="236" t="s">
        <v>238</v>
      </c>
      <c r="WMM1177" s="237">
        <v>0</v>
      </c>
      <c r="WMN1177" s="238"/>
      <c r="WMO1177" s="239" t="e">
        <f>WMO1178</f>
        <v>#REF!</v>
      </c>
      <c r="WMP1177" s="233" t="s">
        <v>237</v>
      </c>
      <c r="WMQ1177" s="234" t="s">
        <v>26</v>
      </c>
      <c r="WMR1177" s="235">
        <v>7</v>
      </c>
      <c r="WMS1177" s="235">
        <v>2</v>
      </c>
      <c r="WMT1177" s="236" t="s">
        <v>238</v>
      </c>
      <c r="WMU1177" s="237">
        <v>0</v>
      </c>
      <c r="WMV1177" s="238"/>
      <c r="WMW1177" s="239" t="e">
        <f>WMW1178</f>
        <v>#REF!</v>
      </c>
      <c r="WMX1177" s="233" t="s">
        <v>237</v>
      </c>
      <c r="WMY1177" s="234" t="s">
        <v>26</v>
      </c>
      <c r="WMZ1177" s="235">
        <v>7</v>
      </c>
      <c r="WNA1177" s="235">
        <v>2</v>
      </c>
      <c r="WNB1177" s="236" t="s">
        <v>238</v>
      </c>
      <c r="WNC1177" s="237">
        <v>0</v>
      </c>
      <c r="WND1177" s="238"/>
      <c r="WNE1177" s="239" t="e">
        <f>WNE1178</f>
        <v>#REF!</v>
      </c>
      <c r="WNF1177" s="233" t="s">
        <v>237</v>
      </c>
      <c r="WNG1177" s="234" t="s">
        <v>26</v>
      </c>
      <c r="WNH1177" s="235">
        <v>7</v>
      </c>
      <c r="WNI1177" s="235">
        <v>2</v>
      </c>
      <c r="WNJ1177" s="236" t="s">
        <v>238</v>
      </c>
      <c r="WNK1177" s="237">
        <v>0</v>
      </c>
      <c r="WNL1177" s="238"/>
      <c r="WNM1177" s="239" t="e">
        <f>WNM1178</f>
        <v>#REF!</v>
      </c>
      <c r="WNN1177" s="233" t="s">
        <v>237</v>
      </c>
      <c r="WNO1177" s="234" t="s">
        <v>26</v>
      </c>
      <c r="WNP1177" s="235">
        <v>7</v>
      </c>
      <c r="WNQ1177" s="235">
        <v>2</v>
      </c>
      <c r="WNR1177" s="236" t="s">
        <v>238</v>
      </c>
      <c r="WNS1177" s="237">
        <v>0</v>
      </c>
      <c r="WNT1177" s="238"/>
      <c r="WNU1177" s="239" t="e">
        <f>WNU1178</f>
        <v>#REF!</v>
      </c>
      <c r="WNV1177" s="233" t="s">
        <v>237</v>
      </c>
      <c r="WNW1177" s="234" t="s">
        <v>26</v>
      </c>
      <c r="WNX1177" s="235">
        <v>7</v>
      </c>
      <c r="WNY1177" s="235">
        <v>2</v>
      </c>
      <c r="WNZ1177" s="236" t="s">
        <v>238</v>
      </c>
      <c r="WOA1177" s="237">
        <v>0</v>
      </c>
      <c r="WOB1177" s="238"/>
      <c r="WOC1177" s="239" t="e">
        <f>WOC1178</f>
        <v>#REF!</v>
      </c>
      <c r="WOD1177" s="233" t="s">
        <v>237</v>
      </c>
      <c r="WOE1177" s="234" t="s">
        <v>26</v>
      </c>
      <c r="WOF1177" s="235">
        <v>7</v>
      </c>
      <c r="WOG1177" s="235">
        <v>2</v>
      </c>
      <c r="WOH1177" s="236" t="s">
        <v>238</v>
      </c>
      <c r="WOI1177" s="237">
        <v>0</v>
      </c>
      <c r="WOJ1177" s="238"/>
      <c r="WOK1177" s="239" t="e">
        <f>WOK1178</f>
        <v>#REF!</v>
      </c>
      <c r="WOL1177" s="233" t="s">
        <v>237</v>
      </c>
      <c r="WOM1177" s="234" t="s">
        <v>26</v>
      </c>
      <c r="WON1177" s="235">
        <v>7</v>
      </c>
      <c r="WOO1177" s="235">
        <v>2</v>
      </c>
      <c r="WOP1177" s="236" t="s">
        <v>238</v>
      </c>
      <c r="WOQ1177" s="237">
        <v>0</v>
      </c>
      <c r="WOR1177" s="238"/>
      <c r="WOS1177" s="239" t="e">
        <f>WOS1178</f>
        <v>#REF!</v>
      </c>
      <c r="WOT1177" s="233" t="s">
        <v>237</v>
      </c>
      <c r="WOU1177" s="234" t="s">
        <v>26</v>
      </c>
      <c r="WOV1177" s="235">
        <v>7</v>
      </c>
      <c r="WOW1177" s="235">
        <v>2</v>
      </c>
      <c r="WOX1177" s="236" t="s">
        <v>238</v>
      </c>
      <c r="WOY1177" s="237">
        <v>0</v>
      </c>
      <c r="WOZ1177" s="238"/>
      <c r="WPA1177" s="239" t="e">
        <f>WPA1178</f>
        <v>#REF!</v>
      </c>
      <c r="WPB1177" s="233" t="s">
        <v>237</v>
      </c>
      <c r="WPC1177" s="234" t="s">
        <v>26</v>
      </c>
      <c r="WPD1177" s="235">
        <v>7</v>
      </c>
      <c r="WPE1177" s="235">
        <v>2</v>
      </c>
      <c r="WPF1177" s="236" t="s">
        <v>238</v>
      </c>
      <c r="WPG1177" s="237">
        <v>0</v>
      </c>
      <c r="WPH1177" s="238"/>
      <c r="WPI1177" s="239" t="e">
        <f>WPI1178</f>
        <v>#REF!</v>
      </c>
      <c r="WPJ1177" s="233" t="s">
        <v>237</v>
      </c>
      <c r="WPK1177" s="234" t="s">
        <v>26</v>
      </c>
      <c r="WPL1177" s="235">
        <v>7</v>
      </c>
      <c r="WPM1177" s="235">
        <v>2</v>
      </c>
      <c r="WPN1177" s="236" t="s">
        <v>238</v>
      </c>
      <c r="WPO1177" s="237">
        <v>0</v>
      </c>
      <c r="WPP1177" s="238"/>
      <c r="WPQ1177" s="239" t="e">
        <f>WPQ1178</f>
        <v>#REF!</v>
      </c>
      <c r="WPR1177" s="233" t="s">
        <v>237</v>
      </c>
      <c r="WPS1177" s="234" t="s">
        <v>26</v>
      </c>
      <c r="WPT1177" s="235">
        <v>7</v>
      </c>
      <c r="WPU1177" s="235">
        <v>2</v>
      </c>
      <c r="WPV1177" s="236" t="s">
        <v>238</v>
      </c>
      <c r="WPW1177" s="237">
        <v>0</v>
      </c>
      <c r="WPX1177" s="238"/>
      <c r="WPY1177" s="239" t="e">
        <f>WPY1178</f>
        <v>#REF!</v>
      </c>
      <c r="WPZ1177" s="233" t="s">
        <v>237</v>
      </c>
      <c r="WQA1177" s="234" t="s">
        <v>26</v>
      </c>
      <c r="WQB1177" s="235">
        <v>7</v>
      </c>
      <c r="WQC1177" s="235">
        <v>2</v>
      </c>
      <c r="WQD1177" s="236" t="s">
        <v>238</v>
      </c>
      <c r="WQE1177" s="237">
        <v>0</v>
      </c>
      <c r="WQF1177" s="238"/>
      <c r="WQG1177" s="239" t="e">
        <f>WQG1178</f>
        <v>#REF!</v>
      </c>
      <c r="WQH1177" s="233" t="s">
        <v>237</v>
      </c>
      <c r="WQI1177" s="234" t="s">
        <v>26</v>
      </c>
      <c r="WQJ1177" s="235">
        <v>7</v>
      </c>
      <c r="WQK1177" s="235">
        <v>2</v>
      </c>
      <c r="WQL1177" s="236" t="s">
        <v>238</v>
      </c>
      <c r="WQM1177" s="237">
        <v>0</v>
      </c>
      <c r="WQN1177" s="238"/>
      <c r="WQO1177" s="239" t="e">
        <f>WQO1178</f>
        <v>#REF!</v>
      </c>
      <c r="WQP1177" s="233" t="s">
        <v>237</v>
      </c>
      <c r="WQQ1177" s="234" t="s">
        <v>26</v>
      </c>
      <c r="WQR1177" s="235">
        <v>7</v>
      </c>
      <c r="WQS1177" s="235">
        <v>2</v>
      </c>
      <c r="WQT1177" s="236" t="s">
        <v>238</v>
      </c>
      <c r="WQU1177" s="237">
        <v>0</v>
      </c>
      <c r="WQV1177" s="238"/>
      <c r="WQW1177" s="239" t="e">
        <f>WQW1178</f>
        <v>#REF!</v>
      </c>
      <c r="WQX1177" s="233" t="s">
        <v>237</v>
      </c>
      <c r="WQY1177" s="234" t="s">
        <v>26</v>
      </c>
      <c r="WQZ1177" s="235">
        <v>7</v>
      </c>
      <c r="WRA1177" s="235">
        <v>2</v>
      </c>
      <c r="WRB1177" s="236" t="s">
        <v>238</v>
      </c>
      <c r="WRC1177" s="237">
        <v>0</v>
      </c>
      <c r="WRD1177" s="238"/>
      <c r="WRE1177" s="239" t="e">
        <f>WRE1178</f>
        <v>#REF!</v>
      </c>
      <c r="WRF1177" s="233" t="s">
        <v>237</v>
      </c>
      <c r="WRG1177" s="234" t="s">
        <v>26</v>
      </c>
      <c r="WRH1177" s="235">
        <v>7</v>
      </c>
      <c r="WRI1177" s="235">
        <v>2</v>
      </c>
      <c r="WRJ1177" s="236" t="s">
        <v>238</v>
      </c>
      <c r="WRK1177" s="237">
        <v>0</v>
      </c>
      <c r="WRL1177" s="238"/>
      <c r="WRM1177" s="239" t="e">
        <f>WRM1178</f>
        <v>#REF!</v>
      </c>
      <c r="WRN1177" s="233" t="s">
        <v>237</v>
      </c>
      <c r="WRO1177" s="234" t="s">
        <v>26</v>
      </c>
      <c r="WRP1177" s="235">
        <v>7</v>
      </c>
      <c r="WRQ1177" s="235">
        <v>2</v>
      </c>
      <c r="WRR1177" s="236" t="s">
        <v>238</v>
      </c>
      <c r="WRS1177" s="237">
        <v>0</v>
      </c>
      <c r="WRT1177" s="238"/>
      <c r="WRU1177" s="239" t="e">
        <f>WRU1178</f>
        <v>#REF!</v>
      </c>
      <c r="WRV1177" s="233" t="s">
        <v>237</v>
      </c>
      <c r="WRW1177" s="234" t="s">
        <v>26</v>
      </c>
      <c r="WRX1177" s="235">
        <v>7</v>
      </c>
      <c r="WRY1177" s="235">
        <v>2</v>
      </c>
      <c r="WRZ1177" s="236" t="s">
        <v>238</v>
      </c>
      <c r="WSA1177" s="237">
        <v>0</v>
      </c>
      <c r="WSB1177" s="238"/>
      <c r="WSC1177" s="239" t="e">
        <f>WSC1178</f>
        <v>#REF!</v>
      </c>
      <c r="WSD1177" s="233" t="s">
        <v>237</v>
      </c>
      <c r="WSE1177" s="234" t="s">
        <v>26</v>
      </c>
      <c r="WSF1177" s="235">
        <v>7</v>
      </c>
      <c r="WSG1177" s="235">
        <v>2</v>
      </c>
      <c r="WSH1177" s="236" t="s">
        <v>238</v>
      </c>
      <c r="WSI1177" s="237">
        <v>0</v>
      </c>
      <c r="WSJ1177" s="238"/>
      <c r="WSK1177" s="239" t="e">
        <f>WSK1178</f>
        <v>#REF!</v>
      </c>
      <c r="WSL1177" s="233" t="s">
        <v>237</v>
      </c>
      <c r="WSM1177" s="234" t="s">
        <v>26</v>
      </c>
      <c r="WSN1177" s="235">
        <v>7</v>
      </c>
      <c r="WSO1177" s="235">
        <v>2</v>
      </c>
      <c r="WSP1177" s="236" t="s">
        <v>238</v>
      </c>
      <c r="WSQ1177" s="237">
        <v>0</v>
      </c>
      <c r="WSR1177" s="238"/>
      <c r="WSS1177" s="239" t="e">
        <f>WSS1178</f>
        <v>#REF!</v>
      </c>
      <c r="WST1177" s="233" t="s">
        <v>237</v>
      </c>
      <c r="WSU1177" s="234" t="s">
        <v>26</v>
      </c>
      <c r="WSV1177" s="235">
        <v>7</v>
      </c>
      <c r="WSW1177" s="235">
        <v>2</v>
      </c>
      <c r="WSX1177" s="236" t="s">
        <v>238</v>
      </c>
      <c r="WSY1177" s="237">
        <v>0</v>
      </c>
      <c r="WSZ1177" s="238"/>
      <c r="WTA1177" s="239" t="e">
        <f>WTA1178</f>
        <v>#REF!</v>
      </c>
      <c r="WTB1177" s="233" t="s">
        <v>237</v>
      </c>
      <c r="WTC1177" s="234" t="s">
        <v>26</v>
      </c>
      <c r="WTD1177" s="235">
        <v>7</v>
      </c>
      <c r="WTE1177" s="235">
        <v>2</v>
      </c>
      <c r="WTF1177" s="236" t="s">
        <v>238</v>
      </c>
      <c r="WTG1177" s="237">
        <v>0</v>
      </c>
      <c r="WTH1177" s="238"/>
      <c r="WTI1177" s="239" t="e">
        <f>WTI1178</f>
        <v>#REF!</v>
      </c>
      <c r="WTJ1177" s="233" t="s">
        <v>237</v>
      </c>
      <c r="WTK1177" s="234" t="s">
        <v>26</v>
      </c>
      <c r="WTL1177" s="235">
        <v>7</v>
      </c>
      <c r="WTM1177" s="235">
        <v>2</v>
      </c>
      <c r="WTN1177" s="236" t="s">
        <v>238</v>
      </c>
      <c r="WTO1177" s="237">
        <v>0</v>
      </c>
      <c r="WTP1177" s="238"/>
      <c r="WTQ1177" s="239" t="e">
        <f>WTQ1178</f>
        <v>#REF!</v>
      </c>
      <c r="WTR1177" s="233" t="s">
        <v>237</v>
      </c>
      <c r="WTS1177" s="234" t="s">
        <v>26</v>
      </c>
      <c r="WTT1177" s="235">
        <v>7</v>
      </c>
      <c r="WTU1177" s="235">
        <v>2</v>
      </c>
      <c r="WTV1177" s="236" t="s">
        <v>238</v>
      </c>
      <c r="WTW1177" s="237">
        <v>0</v>
      </c>
      <c r="WTX1177" s="238"/>
      <c r="WTY1177" s="239" t="e">
        <f>WTY1178</f>
        <v>#REF!</v>
      </c>
      <c r="WTZ1177" s="233" t="s">
        <v>237</v>
      </c>
      <c r="WUA1177" s="234" t="s">
        <v>26</v>
      </c>
      <c r="WUB1177" s="235">
        <v>7</v>
      </c>
      <c r="WUC1177" s="235">
        <v>2</v>
      </c>
      <c r="WUD1177" s="236" t="s">
        <v>238</v>
      </c>
      <c r="WUE1177" s="237">
        <v>0</v>
      </c>
      <c r="WUF1177" s="238"/>
      <c r="WUG1177" s="239" t="e">
        <f>WUG1178</f>
        <v>#REF!</v>
      </c>
      <c r="WUH1177" s="233" t="s">
        <v>237</v>
      </c>
      <c r="WUI1177" s="234" t="s">
        <v>26</v>
      </c>
      <c r="WUJ1177" s="235">
        <v>7</v>
      </c>
      <c r="WUK1177" s="235">
        <v>2</v>
      </c>
      <c r="WUL1177" s="236" t="s">
        <v>238</v>
      </c>
      <c r="WUM1177" s="237">
        <v>0</v>
      </c>
      <c r="WUN1177" s="238"/>
      <c r="WUO1177" s="239" t="e">
        <f>WUO1178</f>
        <v>#REF!</v>
      </c>
      <c r="WUP1177" s="233" t="s">
        <v>237</v>
      </c>
      <c r="WUQ1177" s="234" t="s">
        <v>26</v>
      </c>
      <c r="WUR1177" s="235">
        <v>7</v>
      </c>
      <c r="WUS1177" s="235">
        <v>2</v>
      </c>
      <c r="WUT1177" s="236" t="s">
        <v>238</v>
      </c>
      <c r="WUU1177" s="237">
        <v>0</v>
      </c>
      <c r="WUV1177" s="238"/>
      <c r="WUW1177" s="239" t="e">
        <f>WUW1178</f>
        <v>#REF!</v>
      </c>
      <c r="WUX1177" s="233" t="s">
        <v>237</v>
      </c>
      <c r="WUY1177" s="234" t="s">
        <v>26</v>
      </c>
      <c r="WUZ1177" s="235">
        <v>7</v>
      </c>
      <c r="WVA1177" s="235">
        <v>2</v>
      </c>
      <c r="WVB1177" s="236" t="s">
        <v>238</v>
      </c>
      <c r="WVC1177" s="237">
        <v>0</v>
      </c>
      <c r="WVD1177" s="238"/>
      <c r="WVE1177" s="239" t="e">
        <f>WVE1178</f>
        <v>#REF!</v>
      </c>
      <c r="WVF1177" s="233" t="s">
        <v>237</v>
      </c>
      <c r="WVG1177" s="234" t="s">
        <v>26</v>
      </c>
      <c r="WVH1177" s="235">
        <v>7</v>
      </c>
      <c r="WVI1177" s="235">
        <v>2</v>
      </c>
      <c r="WVJ1177" s="236" t="s">
        <v>238</v>
      </c>
      <c r="WVK1177" s="237">
        <v>0</v>
      </c>
      <c r="WVL1177" s="238"/>
      <c r="WVM1177" s="239" t="e">
        <f>WVM1178</f>
        <v>#REF!</v>
      </c>
      <c r="WVN1177" s="233" t="s">
        <v>237</v>
      </c>
      <c r="WVO1177" s="234" t="s">
        <v>26</v>
      </c>
      <c r="WVP1177" s="235">
        <v>7</v>
      </c>
      <c r="WVQ1177" s="235">
        <v>2</v>
      </c>
      <c r="WVR1177" s="236" t="s">
        <v>238</v>
      </c>
      <c r="WVS1177" s="237">
        <v>0</v>
      </c>
      <c r="WVT1177" s="238"/>
      <c r="WVU1177" s="239" t="e">
        <f>WVU1178</f>
        <v>#REF!</v>
      </c>
      <c r="WVV1177" s="233" t="s">
        <v>237</v>
      </c>
      <c r="WVW1177" s="234" t="s">
        <v>26</v>
      </c>
      <c r="WVX1177" s="235">
        <v>7</v>
      </c>
      <c r="WVY1177" s="235">
        <v>2</v>
      </c>
      <c r="WVZ1177" s="236" t="s">
        <v>238</v>
      </c>
      <c r="WWA1177" s="237">
        <v>0</v>
      </c>
      <c r="WWB1177" s="238"/>
      <c r="WWC1177" s="239" t="e">
        <f>WWC1178</f>
        <v>#REF!</v>
      </c>
      <c r="WWD1177" s="233" t="s">
        <v>237</v>
      </c>
      <c r="WWE1177" s="234" t="s">
        <v>26</v>
      </c>
      <c r="WWF1177" s="235">
        <v>7</v>
      </c>
      <c r="WWG1177" s="235">
        <v>2</v>
      </c>
      <c r="WWH1177" s="236" t="s">
        <v>238</v>
      </c>
      <c r="WWI1177" s="237">
        <v>0</v>
      </c>
      <c r="WWJ1177" s="238"/>
      <c r="WWK1177" s="239" t="e">
        <f>WWK1178</f>
        <v>#REF!</v>
      </c>
      <c r="WWL1177" s="233" t="s">
        <v>237</v>
      </c>
      <c r="WWM1177" s="234" t="s">
        <v>26</v>
      </c>
      <c r="WWN1177" s="235">
        <v>7</v>
      </c>
      <c r="WWO1177" s="235">
        <v>2</v>
      </c>
      <c r="WWP1177" s="236" t="s">
        <v>238</v>
      </c>
      <c r="WWQ1177" s="237">
        <v>0</v>
      </c>
      <c r="WWR1177" s="238"/>
      <c r="WWS1177" s="239" t="e">
        <f>WWS1178</f>
        <v>#REF!</v>
      </c>
      <c r="WWT1177" s="233" t="s">
        <v>237</v>
      </c>
      <c r="WWU1177" s="234" t="s">
        <v>26</v>
      </c>
      <c r="WWV1177" s="235">
        <v>7</v>
      </c>
      <c r="WWW1177" s="235">
        <v>2</v>
      </c>
      <c r="WWX1177" s="236" t="s">
        <v>238</v>
      </c>
      <c r="WWY1177" s="237">
        <v>0</v>
      </c>
      <c r="WWZ1177" s="238"/>
      <c r="WXA1177" s="239" t="e">
        <f>WXA1178</f>
        <v>#REF!</v>
      </c>
      <c r="WXB1177" s="233" t="s">
        <v>237</v>
      </c>
      <c r="WXC1177" s="234" t="s">
        <v>26</v>
      </c>
      <c r="WXD1177" s="235">
        <v>7</v>
      </c>
      <c r="WXE1177" s="235">
        <v>2</v>
      </c>
      <c r="WXF1177" s="236" t="s">
        <v>238</v>
      </c>
      <c r="WXG1177" s="237">
        <v>0</v>
      </c>
      <c r="WXH1177" s="238"/>
      <c r="WXI1177" s="239" t="e">
        <f>WXI1178</f>
        <v>#REF!</v>
      </c>
      <c r="WXJ1177" s="233" t="s">
        <v>237</v>
      </c>
      <c r="WXK1177" s="234" t="s">
        <v>26</v>
      </c>
      <c r="WXL1177" s="235">
        <v>7</v>
      </c>
      <c r="WXM1177" s="235">
        <v>2</v>
      </c>
      <c r="WXN1177" s="236" t="s">
        <v>238</v>
      </c>
      <c r="WXO1177" s="237">
        <v>0</v>
      </c>
      <c r="WXP1177" s="238"/>
      <c r="WXQ1177" s="239" t="e">
        <f>WXQ1178</f>
        <v>#REF!</v>
      </c>
      <c r="WXR1177" s="233" t="s">
        <v>237</v>
      </c>
      <c r="WXS1177" s="234" t="s">
        <v>26</v>
      </c>
      <c r="WXT1177" s="235">
        <v>7</v>
      </c>
      <c r="WXU1177" s="235">
        <v>2</v>
      </c>
      <c r="WXV1177" s="236" t="s">
        <v>238</v>
      </c>
      <c r="WXW1177" s="237">
        <v>0</v>
      </c>
      <c r="WXX1177" s="238"/>
      <c r="WXY1177" s="239" t="e">
        <f>WXY1178</f>
        <v>#REF!</v>
      </c>
      <c r="WXZ1177" s="233" t="s">
        <v>237</v>
      </c>
      <c r="WYA1177" s="234" t="s">
        <v>26</v>
      </c>
      <c r="WYB1177" s="235">
        <v>7</v>
      </c>
      <c r="WYC1177" s="235">
        <v>2</v>
      </c>
      <c r="WYD1177" s="236" t="s">
        <v>238</v>
      </c>
      <c r="WYE1177" s="237">
        <v>0</v>
      </c>
      <c r="WYF1177" s="238"/>
      <c r="WYG1177" s="239" t="e">
        <f>WYG1178</f>
        <v>#REF!</v>
      </c>
      <c r="WYH1177" s="233" t="s">
        <v>237</v>
      </c>
      <c r="WYI1177" s="234" t="s">
        <v>26</v>
      </c>
      <c r="WYJ1177" s="235">
        <v>7</v>
      </c>
      <c r="WYK1177" s="235">
        <v>2</v>
      </c>
      <c r="WYL1177" s="236" t="s">
        <v>238</v>
      </c>
      <c r="WYM1177" s="237">
        <v>0</v>
      </c>
      <c r="WYN1177" s="238"/>
      <c r="WYO1177" s="239" t="e">
        <f>WYO1178</f>
        <v>#REF!</v>
      </c>
      <c r="WYP1177" s="233" t="s">
        <v>237</v>
      </c>
      <c r="WYQ1177" s="234" t="s">
        <v>26</v>
      </c>
      <c r="WYR1177" s="235">
        <v>7</v>
      </c>
      <c r="WYS1177" s="235">
        <v>2</v>
      </c>
      <c r="WYT1177" s="236" t="s">
        <v>238</v>
      </c>
      <c r="WYU1177" s="237">
        <v>0</v>
      </c>
      <c r="WYV1177" s="238"/>
      <c r="WYW1177" s="239" t="e">
        <f>WYW1178</f>
        <v>#REF!</v>
      </c>
      <c r="WYX1177" s="233" t="s">
        <v>237</v>
      </c>
      <c r="WYY1177" s="234" t="s">
        <v>26</v>
      </c>
      <c r="WYZ1177" s="235">
        <v>7</v>
      </c>
      <c r="WZA1177" s="235">
        <v>2</v>
      </c>
      <c r="WZB1177" s="236" t="s">
        <v>238</v>
      </c>
      <c r="WZC1177" s="237">
        <v>0</v>
      </c>
      <c r="WZD1177" s="238"/>
      <c r="WZE1177" s="239" t="e">
        <f>WZE1178</f>
        <v>#REF!</v>
      </c>
      <c r="WZF1177" s="233" t="s">
        <v>237</v>
      </c>
      <c r="WZG1177" s="234" t="s">
        <v>26</v>
      </c>
      <c r="WZH1177" s="235">
        <v>7</v>
      </c>
      <c r="WZI1177" s="235">
        <v>2</v>
      </c>
      <c r="WZJ1177" s="236" t="s">
        <v>238</v>
      </c>
      <c r="WZK1177" s="237">
        <v>0</v>
      </c>
      <c r="WZL1177" s="238"/>
      <c r="WZM1177" s="239" t="e">
        <f>WZM1178</f>
        <v>#REF!</v>
      </c>
      <c r="WZN1177" s="233" t="s">
        <v>237</v>
      </c>
      <c r="WZO1177" s="234" t="s">
        <v>26</v>
      </c>
      <c r="WZP1177" s="235">
        <v>7</v>
      </c>
      <c r="WZQ1177" s="235">
        <v>2</v>
      </c>
      <c r="WZR1177" s="236" t="s">
        <v>238</v>
      </c>
      <c r="WZS1177" s="237">
        <v>0</v>
      </c>
      <c r="WZT1177" s="238"/>
      <c r="WZU1177" s="239" t="e">
        <f>WZU1178</f>
        <v>#REF!</v>
      </c>
      <c r="WZV1177" s="233" t="s">
        <v>237</v>
      </c>
      <c r="WZW1177" s="234" t="s">
        <v>26</v>
      </c>
      <c r="WZX1177" s="235">
        <v>7</v>
      </c>
      <c r="WZY1177" s="235">
        <v>2</v>
      </c>
      <c r="WZZ1177" s="236" t="s">
        <v>238</v>
      </c>
      <c r="XAA1177" s="237">
        <v>0</v>
      </c>
      <c r="XAB1177" s="238"/>
      <c r="XAC1177" s="239" t="e">
        <f>XAC1178</f>
        <v>#REF!</v>
      </c>
      <c r="XAD1177" s="233" t="s">
        <v>237</v>
      </c>
      <c r="XAE1177" s="234" t="s">
        <v>26</v>
      </c>
      <c r="XAF1177" s="235">
        <v>7</v>
      </c>
      <c r="XAG1177" s="235">
        <v>2</v>
      </c>
      <c r="XAH1177" s="236" t="s">
        <v>238</v>
      </c>
      <c r="XAI1177" s="237">
        <v>0</v>
      </c>
      <c r="XAJ1177" s="238"/>
      <c r="XAK1177" s="239" t="e">
        <f>XAK1178</f>
        <v>#REF!</v>
      </c>
      <c r="XAL1177" s="233" t="s">
        <v>237</v>
      </c>
      <c r="XAM1177" s="234" t="s">
        <v>26</v>
      </c>
      <c r="XAN1177" s="235">
        <v>7</v>
      </c>
      <c r="XAO1177" s="235">
        <v>2</v>
      </c>
      <c r="XAP1177" s="236" t="s">
        <v>238</v>
      </c>
      <c r="XAQ1177" s="237">
        <v>0</v>
      </c>
      <c r="XAR1177" s="238"/>
      <c r="XAS1177" s="239" t="e">
        <f>XAS1178</f>
        <v>#REF!</v>
      </c>
      <c r="XAT1177" s="233" t="s">
        <v>237</v>
      </c>
      <c r="XAU1177" s="234" t="s">
        <v>26</v>
      </c>
      <c r="XAV1177" s="235">
        <v>7</v>
      </c>
      <c r="XAW1177" s="235">
        <v>2</v>
      </c>
      <c r="XAX1177" s="236" t="s">
        <v>238</v>
      </c>
      <c r="XAY1177" s="237">
        <v>0</v>
      </c>
      <c r="XAZ1177" s="238"/>
      <c r="XBA1177" s="239" t="e">
        <f>XBA1178</f>
        <v>#REF!</v>
      </c>
      <c r="XBB1177" s="233" t="s">
        <v>237</v>
      </c>
      <c r="XBC1177" s="234" t="s">
        <v>26</v>
      </c>
      <c r="XBD1177" s="235">
        <v>7</v>
      </c>
      <c r="XBE1177" s="235">
        <v>2</v>
      </c>
      <c r="XBF1177" s="236" t="s">
        <v>238</v>
      </c>
      <c r="XBG1177" s="237">
        <v>0</v>
      </c>
      <c r="XBH1177" s="238"/>
      <c r="XBI1177" s="239" t="e">
        <f>XBI1178</f>
        <v>#REF!</v>
      </c>
      <c r="XBJ1177" s="233" t="s">
        <v>237</v>
      </c>
      <c r="XBK1177" s="234" t="s">
        <v>26</v>
      </c>
      <c r="XBL1177" s="235">
        <v>7</v>
      </c>
      <c r="XBM1177" s="235">
        <v>2</v>
      </c>
      <c r="XBN1177" s="236" t="s">
        <v>238</v>
      </c>
      <c r="XBO1177" s="237">
        <v>0</v>
      </c>
      <c r="XBP1177" s="238"/>
      <c r="XBQ1177" s="239" t="e">
        <f>XBQ1178</f>
        <v>#REF!</v>
      </c>
      <c r="XBR1177" s="233" t="s">
        <v>237</v>
      </c>
      <c r="XBS1177" s="234" t="s">
        <v>26</v>
      </c>
      <c r="XBT1177" s="235">
        <v>7</v>
      </c>
      <c r="XBU1177" s="235">
        <v>2</v>
      </c>
      <c r="XBV1177" s="236" t="s">
        <v>238</v>
      </c>
      <c r="XBW1177" s="237">
        <v>0</v>
      </c>
      <c r="XBX1177" s="238"/>
      <c r="XBY1177" s="239" t="e">
        <f>XBY1178</f>
        <v>#REF!</v>
      </c>
      <c r="XBZ1177" s="233" t="s">
        <v>237</v>
      </c>
      <c r="XCA1177" s="234" t="s">
        <v>26</v>
      </c>
      <c r="XCB1177" s="235">
        <v>7</v>
      </c>
      <c r="XCC1177" s="235">
        <v>2</v>
      </c>
      <c r="XCD1177" s="236" t="s">
        <v>238</v>
      </c>
      <c r="XCE1177" s="237">
        <v>0</v>
      </c>
      <c r="XCF1177" s="238"/>
      <c r="XCG1177" s="239" t="e">
        <f>XCG1178</f>
        <v>#REF!</v>
      </c>
      <c r="XCH1177" s="233" t="s">
        <v>237</v>
      </c>
      <c r="XCI1177" s="234" t="s">
        <v>26</v>
      </c>
      <c r="XCJ1177" s="235">
        <v>7</v>
      </c>
      <c r="XCK1177" s="235">
        <v>2</v>
      </c>
      <c r="XCL1177" s="236" t="s">
        <v>238</v>
      </c>
      <c r="XCM1177" s="237">
        <v>0</v>
      </c>
      <c r="XCN1177" s="238"/>
      <c r="XCO1177" s="239" t="e">
        <f>XCO1178</f>
        <v>#REF!</v>
      </c>
      <c r="XCP1177" s="233" t="s">
        <v>237</v>
      </c>
      <c r="XCQ1177" s="234" t="s">
        <v>26</v>
      </c>
      <c r="XCR1177" s="235">
        <v>7</v>
      </c>
      <c r="XCS1177" s="235">
        <v>2</v>
      </c>
      <c r="XCT1177" s="236" t="s">
        <v>238</v>
      </c>
      <c r="XCU1177" s="237">
        <v>0</v>
      </c>
      <c r="XCV1177" s="238"/>
      <c r="XCW1177" s="239" t="e">
        <f>XCW1178</f>
        <v>#REF!</v>
      </c>
      <c r="XCX1177" s="233" t="s">
        <v>237</v>
      </c>
      <c r="XCY1177" s="234" t="s">
        <v>26</v>
      </c>
      <c r="XCZ1177" s="235">
        <v>7</v>
      </c>
      <c r="XDA1177" s="235">
        <v>2</v>
      </c>
      <c r="XDB1177" s="236" t="s">
        <v>238</v>
      </c>
      <c r="XDC1177" s="237">
        <v>0</v>
      </c>
      <c r="XDD1177" s="238"/>
      <c r="XDE1177" s="239" t="e">
        <f>XDE1178</f>
        <v>#REF!</v>
      </c>
      <c r="XDF1177" s="233" t="s">
        <v>237</v>
      </c>
      <c r="XDG1177" s="234" t="s">
        <v>26</v>
      </c>
      <c r="XDH1177" s="235">
        <v>7</v>
      </c>
      <c r="XDI1177" s="235">
        <v>2</v>
      </c>
      <c r="XDJ1177" s="236" t="s">
        <v>238</v>
      </c>
      <c r="XDK1177" s="237">
        <v>0</v>
      </c>
      <c r="XDL1177" s="238"/>
      <c r="XDM1177" s="239" t="e">
        <f>XDM1178</f>
        <v>#REF!</v>
      </c>
    </row>
    <row r="1178" spans="1:16341" ht="15.75" customHeight="1" x14ac:dyDescent="0.25">
      <c r="A1178" s="710" t="s">
        <v>45</v>
      </c>
      <c r="B1178" s="246" t="s">
        <v>26</v>
      </c>
      <c r="C1178" s="247">
        <v>7</v>
      </c>
      <c r="D1178" s="247">
        <v>2</v>
      </c>
      <c r="E1178" s="275" t="s">
        <v>364</v>
      </c>
      <c r="F1178" s="249">
        <v>244</v>
      </c>
      <c r="G1178" s="250">
        <v>226</v>
      </c>
      <c r="H1178" s="1381">
        <f>H1198+H1218+H1238+H1258+H1270+H1282+H1294+H1306+H1318+H1338+H1350+H1362</f>
        <v>5760</v>
      </c>
      <c r="I1178" s="837">
        <f>I1198+I1218+I1238+I1258+I1270+I1282+I1294+I1306+I1318+I1338+I1350+I1362</f>
        <v>0</v>
      </c>
      <c r="J1178" s="1191">
        <f>J1198+J1218+J1238+J1258+J1270+J1282+J1294+J1306+J1318+J1338+J1350+J1362</f>
        <v>0</v>
      </c>
      <c r="K1178" s="244"/>
      <c r="L1178" s="244"/>
      <c r="M1178" s="239"/>
      <c r="N1178" s="240"/>
      <c r="O1178" s="241"/>
      <c r="P1178" s="242"/>
      <c r="Q1178" s="242"/>
      <c r="R1178" s="243"/>
      <c r="S1178" s="244"/>
      <c r="T1178" s="244"/>
      <c r="U1178" s="239"/>
      <c r="V1178" s="240"/>
      <c r="W1178" s="241"/>
      <c r="X1178" s="242"/>
      <c r="Y1178" s="242"/>
      <c r="Z1178" s="243"/>
      <c r="AA1178" s="244"/>
      <c r="AB1178" s="244"/>
      <c r="AC1178" s="239"/>
      <c r="AD1178" s="240"/>
      <c r="AE1178" s="241"/>
      <c r="AF1178" s="242"/>
      <c r="AG1178" s="242"/>
      <c r="AH1178" s="243"/>
      <c r="AI1178" s="244"/>
      <c r="AJ1178" s="244"/>
      <c r="AK1178" s="239"/>
      <c r="AL1178" s="240"/>
      <c r="AM1178" s="241"/>
      <c r="AN1178" s="242"/>
      <c r="AO1178" s="242"/>
      <c r="AP1178" s="243"/>
      <c r="AQ1178" s="244"/>
      <c r="AR1178" s="244"/>
      <c r="AS1178" s="239"/>
      <c r="AT1178" s="240"/>
      <c r="AU1178" s="241"/>
      <c r="AV1178" s="242"/>
      <c r="AW1178" s="242"/>
      <c r="AX1178" s="243"/>
      <c r="AY1178" s="244"/>
      <c r="AZ1178" s="244"/>
      <c r="BA1178" s="239"/>
      <c r="BB1178" s="240"/>
      <c r="BC1178" s="241"/>
      <c r="BD1178" s="242"/>
      <c r="BE1178" s="242"/>
      <c r="BF1178" s="243"/>
      <c r="BG1178" s="244"/>
      <c r="BH1178" s="244"/>
      <c r="BI1178" s="239"/>
      <c r="BJ1178" s="240"/>
      <c r="BK1178" s="241"/>
      <c r="BL1178" s="242"/>
      <c r="BM1178" s="242"/>
      <c r="BN1178" s="243"/>
      <c r="BO1178" s="244"/>
      <c r="BP1178" s="244"/>
      <c r="BQ1178" s="239"/>
      <c r="BR1178" s="240"/>
      <c r="BS1178" s="241"/>
      <c r="BT1178" s="242"/>
      <c r="BU1178" s="242"/>
      <c r="BV1178" s="243"/>
      <c r="BW1178" s="244"/>
      <c r="BX1178" s="244"/>
      <c r="BY1178" s="239"/>
      <c r="BZ1178" s="240"/>
      <c r="CA1178" s="241"/>
      <c r="CB1178" s="242"/>
      <c r="CC1178" s="242"/>
      <c r="CD1178" s="243"/>
      <c r="CE1178" s="244"/>
      <c r="CF1178" s="244"/>
      <c r="CG1178" s="239"/>
      <c r="CH1178" s="240"/>
      <c r="CI1178" s="241"/>
      <c r="CJ1178" s="242"/>
      <c r="CK1178" s="242"/>
      <c r="CL1178" s="243"/>
      <c r="CM1178" s="244"/>
      <c r="CN1178" s="244"/>
      <c r="CO1178" s="239"/>
      <c r="CP1178" s="240"/>
      <c r="CQ1178" s="241"/>
      <c r="CR1178" s="242"/>
      <c r="CS1178" s="242"/>
      <c r="CT1178" s="243"/>
      <c r="CU1178" s="244"/>
      <c r="CV1178" s="244"/>
      <c r="CW1178" s="239"/>
      <c r="CX1178" s="240"/>
      <c r="CY1178" s="241"/>
      <c r="CZ1178" s="242"/>
      <c r="DA1178" s="242"/>
      <c r="DB1178" s="243"/>
      <c r="DC1178" s="244"/>
      <c r="DD1178" s="244"/>
      <c r="DE1178" s="239"/>
      <c r="DF1178" s="240"/>
      <c r="DG1178" s="241"/>
      <c r="DH1178" s="242"/>
      <c r="DI1178" s="242"/>
      <c r="DJ1178" s="243"/>
      <c r="DK1178" s="244"/>
      <c r="DL1178" s="244"/>
      <c r="DM1178" s="239"/>
      <c r="DN1178" s="240"/>
      <c r="DO1178" s="241"/>
      <c r="DP1178" s="242"/>
      <c r="DQ1178" s="242"/>
      <c r="DR1178" s="243"/>
      <c r="DS1178" s="244"/>
      <c r="DT1178" s="244"/>
      <c r="DU1178" s="239"/>
      <c r="DV1178" s="240"/>
      <c r="DW1178" s="241"/>
      <c r="DX1178" s="242"/>
      <c r="DY1178" s="242"/>
      <c r="DZ1178" s="243"/>
      <c r="EA1178" s="244"/>
      <c r="EB1178" s="244"/>
      <c r="EC1178" s="239"/>
      <c r="ED1178" s="240"/>
      <c r="EE1178" s="241"/>
      <c r="EF1178" s="242"/>
      <c r="EG1178" s="242"/>
      <c r="EH1178" s="243"/>
      <c r="EI1178" s="244"/>
      <c r="EJ1178" s="244"/>
      <c r="EK1178" s="239"/>
      <c r="EL1178" s="240"/>
      <c r="EM1178" s="241"/>
      <c r="EN1178" s="242"/>
      <c r="EO1178" s="242"/>
      <c r="EP1178" s="243"/>
      <c r="EQ1178" s="244"/>
      <c r="ER1178" s="244"/>
      <c r="ES1178" s="239"/>
      <c r="ET1178" s="240"/>
      <c r="EU1178" s="241"/>
      <c r="EV1178" s="242"/>
      <c r="EW1178" s="242"/>
      <c r="EX1178" s="243"/>
      <c r="EY1178" s="244"/>
      <c r="EZ1178" s="244"/>
      <c r="FA1178" s="239"/>
      <c r="FB1178" s="240"/>
      <c r="FC1178" s="241"/>
      <c r="FD1178" s="242"/>
      <c r="FE1178" s="242"/>
      <c r="FF1178" s="243"/>
      <c r="FG1178" s="244"/>
      <c r="FH1178" s="244"/>
      <c r="FI1178" s="239"/>
      <c r="FJ1178" s="240"/>
      <c r="FK1178" s="241"/>
      <c r="FL1178" s="242"/>
      <c r="FM1178" s="242"/>
      <c r="FN1178" s="243"/>
      <c r="FO1178" s="244"/>
      <c r="FP1178" s="244"/>
      <c r="FQ1178" s="239"/>
      <c r="FR1178" s="240"/>
      <c r="FS1178" s="241"/>
      <c r="FT1178" s="242"/>
      <c r="FU1178" s="242"/>
      <c r="FV1178" s="243"/>
      <c r="FW1178" s="244"/>
      <c r="FX1178" s="244"/>
      <c r="FY1178" s="239"/>
      <c r="FZ1178" s="240"/>
      <c r="GA1178" s="241"/>
      <c r="GB1178" s="242"/>
      <c r="GC1178" s="242"/>
      <c r="GD1178" s="243"/>
      <c r="GE1178" s="244"/>
      <c r="GF1178" s="244"/>
      <c r="GG1178" s="239"/>
      <c r="GH1178" s="240"/>
      <c r="GI1178" s="241"/>
      <c r="GJ1178" s="242"/>
      <c r="GK1178" s="242"/>
      <c r="GL1178" s="243"/>
      <c r="GM1178" s="244"/>
      <c r="GN1178" s="244"/>
      <c r="GO1178" s="239"/>
      <c r="GP1178" s="240"/>
      <c r="GQ1178" s="241"/>
      <c r="GR1178" s="242"/>
      <c r="GS1178" s="242"/>
      <c r="GT1178" s="243"/>
      <c r="GU1178" s="244"/>
      <c r="GV1178" s="244"/>
      <c r="GW1178" s="239"/>
      <c r="GX1178" s="240"/>
      <c r="GY1178" s="241"/>
      <c r="GZ1178" s="242"/>
      <c r="HA1178" s="242"/>
      <c r="HB1178" s="243"/>
      <c r="HC1178" s="244"/>
      <c r="HD1178" s="244"/>
      <c r="HE1178" s="239"/>
      <c r="HF1178" s="240"/>
      <c r="HG1178" s="241"/>
      <c r="HH1178" s="242"/>
      <c r="HI1178" s="242"/>
      <c r="HJ1178" s="243"/>
      <c r="HK1178" s="244"/>
      <c r="HL1178" s="244"/>
      <c r="HM1178" s="239"/>
      <c r="HN1178" s="240"/>
      <c r="HO1178" s="241"/>
      <c r="HP1178" s="242"/>
      <c r="HQ1178" s="242"/>
      <c r="HR1178" s="243"/>
      <c r="HS1178" s="244"/>
      <c r="HT1178" s="244"/>
      <c r="HU1178" s="239"/>
      <c r="HV1178" s="240"/>
      <c r="HW1178" s="241"/>
      <c r="HX1178" s="242"/>
      <c r="HY1178" s="242"/>
      <c r="HZ1178" s="243"/>
      <c r="IA1178" s="244"/>
      <c r="IB1178" s="244"/>
      <c r="IC1178" s="239"/>
      <c r="ID1178" s="240"/>
      <c r="IE1178" s="241"/>
      <c r="IF1178" s="242"/>
      <c r="IG1178" s="242"/>
      <c r="IH1178" s="243"/>
      <c r="II1178" s="244"/>
      <c r="IJ1178" s="244"/>
      <c r="IK1178" s="239"/>
      <c r="IL1178" s="240"/>
      <c r="IM1178" s="241"/>
      <c r="IN1178" s="242"/>
      <c r="IO1178" s="242"/>
      <c r="IP1178" s="243"/>
      <c r="IQ1178" s="244"/>
      <c r="IR1178" s="244"/>
      <c r="IS1178" s="239"/>
      <c r="IT1178" s="240"/>
      <c r="IU1178" s="241"/>
      <c r="IV1178" s="242"/>
      <c r="IW1178" s="242"/>
      <c r="IX1178" s="243"/>
      <c r="IY1178" s="244"/>
      <c r="IZ1178" s="244"/>
      <c r="JA1178" s="239"/>
      <c r="JB1178" s="240"/>
      <c r="JC1178" s="241"/>
      <c r="JD1178" s="242"/>
      <c r="JE1178" s="242"/>
      <c r="JF1178" s="243"/>
      <c r="JG1178" s="244"/>
      <c r="JH1178" s="244"/>
      <c r="JI1178" s="239"/>
      <c r="JJ1178" s="240"/>
      <c r="JK1178" s="241"/>
      <c r="JL1178" s="242"/>
      <c r="JM1178" s="242"/>
      <c r="JN1178" s="243"/>
      <c r="JO1178" s="244"/>
      <c r="JP1178" s="244"/>
      <c r="JQ1178" s="239"/>
      <c r="JR1178" s="240"/>
      <c r="JS1178" s="241"/>
      <c r="JT1178" s="242"/>
      <c r="JU1178" s="242"/>
      <c r="JV1178" s="243"/>
      <c r="JW1178" s="244"/>
      <c r="JX1178" s="244"/>
      <c r="JY1178" s="239"/>
      <c r="JZ1178" s="240"/>
      <c r="KA1178" s="241"/>
      <c r="KB1178" s="242"/>
      <c r="KC1178" s="242"/>
      <c r="KD1178" s="243"/>
      <c r="KE1178" s="244"/>
      <c r="KF1178" s="244"/>
      <c r="KG1178" s="239"/>
      <c r="KH1178" s="240"/>
      <c r="KI1178" s="241"/>
      <c r="KJ1178" s="242"/>
      <c r="KK1178" s="242"/>
      <c r="KL1178" s="243"/>
      <c r="KM1178" s="244"/>
      <c r="KN1178" s="244"/>
      <c r="KO1178" s="239"/>
      <c r="KP1178" s="240"/>
      <c r="KQ1178" s="241"/>
      <c r="KR1178" s="242"/>
      <c r="KS1178" s="242"/>
      <c r="KT1178" s="243"/>
      <c r="KU1178" s="244"/>
      <c r="KV1178" s="244"/>
      <c r="KW1178" s="239"/>
      <c r="KX1178" s="240"/>
      <c r="KY1178" s="241"/>
      <c r="KZ1178" s="242"/>
      <c r="LA1178" s="242"/>
      <c r="LB1178" s="243"/>
      <c r="LC1178" s="244"/>
      <c r="LD1178" s="244"/>
      <c r="LE1178" s="239"/>
      <c r="LF1178" s="240"/>
      <c r="LG1178" s="241"/>
      <c r="LH1178" s="242"/>
      <c r="LI1178" s="242"/>
      <c r="LJ1178" s="243"/>
      <c r="LK1178" s="244"/>
      <c r="LL1178" s="244"/>
      <c r="LM1178" s="239"/>
      <c r="LN1178" s="240"/>
      <c r="LO1178" s="241"/>
      <c r="LP1178" s="242"/>
      <c r="LQ1178" s="242"/>
      <c r="LR1178" s="243"/>
      <c r="LS1178" s="244"/>
      <c r="LT1178" s="244"/>
      <c r="LU1178" s="239"/>
      <c r="LV1178" s="240"/>
      <c r="LW1178" s="241"/>
      <c r="LX1178" s="242"/>
      <c r="LY1178" s="242"/>
      <c r="LZ1178" s="243"/>
      <c r="MA1178" s="244"/>
      <c r="MB1178" s="244"/>
      <c r="MC1178" s="239"/>
      <c r="MD1178" s="240"/>
      <c r="ME1178" s="241"/>
      <c r="MF1178" s="242"/>
      <c r="MG1178" s="242"/>
      <c r="MH1178" s="243"/>
      <c r="MI1178" s="244"/>
      <c r="MJ1178" s="244"/>
      <c r="MK1178" s="239"/>
      <c r="ML1178" s="240"/>
      <c r="MM1178" s="241"/>
      <c r="MN1178" s="242"/>
      <c r="MO1178" s="242"/>
      <c r="MP1178" s="243"/>
      <c r="MQ1178" s="244"/>
      <c r="MR1178" s="244"/>
      <c r="MS1178" s="239"/>
      <c r="MT1178" s="240"/>
      <c r="MU1178" s="241"/>
      <c r="MV1178" s="242"/>
      <c r="MW1178" s="242"/>
      <c r="MX1178" s="243"/>
      <c r="MY1178" s="244"/>
      <c r="MZ1178" s="244"/>
      <c r="NA1178" s="239"/>
      <c r="NB1178" s="240"/>
      <c r="NC1178" s="241"/>
      <c r="ND1178" s="242"/>
      <c r="NE1178" s="242"/>
      <c r="NF1178" s="243"/>
      <c r="NG1178" s="244"/>
      <c r="NH1178" s="244"/>
      <c r="NI1178" s="239"/>
      <c r="NJ1178" s="240"/>
      <c r="NK1178" s="241"/>
      <c r="NL1178" s="242"/>
      <c r="NM1178" s="242"/>
      <c r="NN1178" s="243"/>
      <c r="NO1178" s="244"/>
      <c r="NP1178" s="244"/>
      <c r="NQ1178" s="239"/>
      <c r="NR1178" s="240"/>
      <c r="NS1178" s="241"/>
      <c r="NT1178" s="242"/>
      <c r="NU1178" s="242"/>
      <c r="NV1178" s="243"/>
      <c r="NW1178" s="244"/>
      <c r="NX1178" s="244"/>
      <c r="NY1178" s="239"/>
      <c r="NZ1178" s="240"/>
      <c r="OA1178" s="241"/>
      <c r="OB1178" s="242"/>
      <c r="OC1178" s="242"/>
      <c r="OD1178" s="243"/>
      <c r="OE1178" s="244"/>
      <c r="OF1178" s="244"/>
      <c r="OG1178" s="239"/>
      <c r="OH1178" s="240"/>
      <c r="OI1178" s="241"/>
      <c r="OJ1178" s="242"/>
      <c r="OK1178" s="242"/>
      <c r="OL1178" s="243"/>
      <c r="OM1178" s="244"/>
      <c r="ON1178" s="244"/>
      <c r="OO1178" s="239"/>
      <c r="OP1178" s="240"/>
      <c r="OQ1178" s="241"/>
      <c r="OR1178" s="242"/>
      <c r="OS1178" s="242"/>
      <c r="OT1178" s="243"/>
      <c r="OU1178" s="244"/>
      <c r="OV1178" s="244"/>
      <c r="OW1178" s="239"/>
      <c r="OX1178" s="240"/>
      <c r="OY1178" s="241"/>
      <c r="OZ1178" s="242"/>
      <c r="PA1178" s="242"/>
      <c r="PB1178" s="243"/>
      <c r="PC1178" s="244"/>
      <c r="PD1178" s="244"/>
      <c r="PE1178" s="239"/>
      <c r="PF1178" s="240"/>
      <c r="PG1178" s="241"/>
      <c r="PH1178" s="242"/>
      <c r="PI1178" s="242"/>
      <c r="PJ1178" s="243"/>
      <c r="PK1178" s="244"/>
      <c r="PL1178" s="244"/>
      <c r="PM1178" s="239"/>
      <c r="PN1178" s="240"/>
      <c r="PO1178" s="241"/>
      <c r="PP1178" s="242"/>
      <c r="PQ1178" s="242"/>
      <c r="PR1178" s="243"/>
      <c r="PS1178" s="244"/>
      <c r="PT1178" s="244"/>
      <c r="PU1178" s="239"/>
      <c r="PV1178" s="240"/>
      <c r="PW1178" s="241"/>
      <c r="PX1178" s="242"/>
      <c r="PY1178" s="242"/>
      <c r="PZ1178" s="243"/>
      <c r="QA1178" s="244"/>
      <c r="QB1178" s="244"/>
      <c r="QC1178" s="239"/>
      <c r="QD1178" s="240"/>
      <c r="QE1178" s="241"/>
      <c r="QF1178" s="242"/>
      <c r="QG1178" s="242"/>
      <c r="QH1178" s="243"/>
      <c r="QI1178" s="244"/>
      <c r="QJ1178" s="244"/>
      <c r="QK1178" s="239"/>
      <c r="QL1178" s="240"/>
      <c r="QM1178" s="241"/>
      <c r="QN1178" s="242"/>
      <c r="QO1178" s="242"/>
      <c r="QP1178" s="243"/>
      <c r="QQ1178" s="244"/>
      <c r="QR1178" s="244"/>
      <c r="QS1178" s="239"/>
      <c r="QT1178" s="240"/>
      <c r="QU1178" s="241"/>
      <c r="QV1178" s="242"/>
      <c r="QW1178" s="242"/>
      <c r="QX1178" s="243"/>
      <c r="QY1178" s="244"/>
      <c r="QZ1178" s="244"/>
      <c r="RA1178" s="239"/>
      <c r="RB1178" s="240"/>
      <c r="RC1178" s="241"/>
      <c r="RD1178" s="242"/>
      <c r="RE1178" s="242"/>
      <c r="RF1178" s="243"/>
      <c r="RG1178" s="244"/>
      <c r="RH1178" s="244"/>
      <c r="RI1178" s="239"/>
      <c r="RJ1178" s="240"/>
      <c r="RK1178" s="241"/>
      <c r="RL1178" s="242"/>
      <c r="RM1178" s="242"/>
      <c r="RN1178" s="243"/>
      <c r="RO1178" s="244"/>
      <c r="RP1178" s="244"/>
      <c r="RQ1178" s="239"/>
      <c r="RR1178" s="240"/>
      <c r="RS1178" s="241"/>
      <c r="RT1178" s="242"/>
      <c r="RU1178" s="242"/>
      <c r="RV1178" s="243"/>
      <c r="RW1178" s="244"/>
      <c r="RX1178" s="244"/>
      <c r="RY1178" s="239"/>
      <c r="RZ1178" s="240"/>
      <c r="SA1178" s="241"/>
      <c r="SB1178" s="242"/>
      <c r="SC1178" s="242"/>
      <c r="SD1178" s="243"/>
      <c r="SE1178" s="244"/>
      <c r="SF1178" s="244"/>
      <c r="SG1178" s="239"/>
      <c r="SH1178" s="240"/>
      <c r="SI1178" s="241"/>
      <c r="SJ1178" s="242"/>
      <c r="SK1178" s="242"/>
      <c r="SL1178" s="243"/>
      <c r="SM1178" s="244"/>
      <c r="SN1178" s="244"/>
      <c r="SO1178" s="239"/>
      <c r="SP1178" s="240"/>
      <c r="SQ1178" s="241"/>
      <c r="SR1178" s="242"/>
      <c r="SS1178" s="242"/>
      <c r="ST1178" s="243"/>
      <c r="SU1178" s="244"/>
      <c r="SV1178" s="244"/>
      <c r="SW1178" s="239"/>
      <c r="SX1178" s="240"/>
      <c r="SY1178" s="241"/>
      <c r="SZ1178" s="242"/>
      <c r="TA1178" s="242"/>
      <c r="TB1178" s="243"/>
      <c r="TC1178" s="244"/>
      <c r="TD1178" s="244"/>
      <c r="TE1178" s="239"/>
      <c r="TF1178" s="240"/>
      <c r="TG1178" s="241"/>
      <c r="TH1178" s="242"/>
      <c r="TI1178" s="242"/>
      <c r="TJ1178" s="243"/>
      <c r="TK1178" s="244"/>
      <c r="TL1178" s="244"/>
      <c r="TM1178" s="239"/>
      <c r="TN1178" s="240"/>
      <c r="TO1178" s="241"/>
      <c r="TP1178" s="242"/>
      <c r="TQ1178" s="242"/>
      <c r="TR1178" s="243"/>
      <c r="TS1178" s="244"/>
      <c r="TT1178" s="244"/>
      <c r="TU1178" s="239"/>
      <c r="TV1178" s="240"/>
      <c r="TW1178" s="241"/>
      <c r="TX1178" s="242"/>
      <c r="TY1178" s="242"/>
      <c r="TZ1178" s="243"/>
      <c r="UA1178" s="244"/>
      <c r="UB1178" s="244"/>
      <c r="UC1178" s="239"/>
      <c r="UD1178" s="240"/>
      <c r="UE1178" s="241"/>
      <c r="UF1178" s="242"/>
      <c r="UG1178" s="242"/>
      <c r="UH1178" s="243"/>
      <c r="UI1178" s="244"/>
      <c r="UJ1178" s="244"/>
      <c r="UK1178" s="239"/>
      <c r="UL1178" s="240"/>
      <c r="UM1178" s="241"/>
      <c r="UN1178" s="242"/>
      <c r="UO1178" s="242"/>
      <c r="UP1178" s="243"/>
      <c r="UQ1178" s="244"/>
      <c r="UR1178" s="244"/>
      <c r="US1178" s="239"/>
      <c r="UT1178" s="240"/>
      <c r="UU1178" s="241"/>
      <c r="UV1178" s="242"/>
      <c r="UW1178" s="242"/>
      <c r="UX1178" s="243"/>
      <c r="UY1178" s="244"/>
      <c r="UZ1178" s="244"/>
      <c r="VA1178" s="239"/>
      <c r="VB1178" s="240"/>
      <c r="VC1178" s="241"/>
      <c r="VD1178" s="242"/>
      <c r="VE1178" s="242"/>
      <c r="VF1178" s="243"/>
      <c r="VG1178" s="244"/>
      <c r="VH1178" s="244"/>
      <c r="VI1178" s="239"/>
      <c r="VJ1178" s="240"/>
      <c r="VK1178" s="241"/>
      <c r="VL1178" s="242"/>
      <c r="VM1178" s="242"/>
      <c r="VN1178" s="243"/>
      <c r="VO1178" s="244"/>
      <c r="VP1178" s="244"/>
      <c r="VQ1178" s="239"/>
      <c r="VR1178" s="240"/>
      <c r="VS1178" s="241"/>
      <c r="VT1178" s="242"/>
      <c r="VU1178" s="242"/>
      <c r="VV1178" s="243"/>
      <c r="VW1178" s="244"/>
      <c r="VX1178" s="244"/>
      <c r="VY1178" s="239"/>
      <c r="VZ1178" s="240"/>
      <c r="WA1178" s="241"/>
      <c r="WB1178" s="242"/>
      <c r="WC1178" s="242"/>
      <c r="WD1178" s="243"/>
      <c r="WE1178" s="244"/>
      <c r="WF1178" s="244"/>
      <c r="WG1178" s="239"/>
      <c r="WH1178" s="240"/>
      <c r="WI1178" s="241"/>
      <c r="WJ1178" s="242"/>
      <c r="WK1178" s="242"/>
      <c r="WL1178" s="243"/>
      <c r="WM1178" s="244"/>
      <c r="WN1178" s="244"/>
      <c r="WO1178" s="239"/>
      <c r="WP1178" s="240"/>
      <c r="WQ1178" s="241"/>
      <c r="WR1178" s="242"/>
      <c r="WS1178" s="242"/>
      <c r="WT1178" s="243"/>
      <c r="WU1178" s="244"/>
      <c r="WV1178" s="244"/>
      <c r="WW1178" s="239"/>
      <c r="WX1178" s="240"/>
      <c r="WY1178" s="241"/>
      <c r="WZ1178" s="242"/>
      <c r="XA1178" s="242"/>
      <c r="XB1178" s="243"/>
      <c r="XC1178" s="244"/>
      <c r="XD1178" s="244"/>
      <c r="XE1178" s="239"/>
      <c r="XF1178" s="240"/>
      <c r="XG1178" s="241"/>
      <c r="XH1178" s="242"/>
      <c r="XI1178" s="242"/>
      <c r="XJ1178" s="243"/>
      <c r="XK1178" s="244"/>
      <c r="XL1178" s="244"/>
      <c r="XM1178" s="239"/>
      <c r="XN1178" s="240"/>
      <c r="XO1178" s="241"/>
      <c r="XP1178" s="242"/>
      <c r="XQ1178" s="242"/>
      <c r="XR1178" s="243"/>
      <c r="XS1178" s="244"/>
      <c r="XT1178" s="244"/>
      <c r="XU1178" s="239"/>
      <c r="XV1178" s="240"/>
      <c r="XW1178" s="241"/>
      <c r="XX1178" s="242"/>
      <c r="XY1178" s="242"/>
      <c r="XZ1178" s="243"/>
      <c r="YA1178" s="244"/>
      <c r="YB1178" s="244"/>
      <c r="YC1178" s="239"/>
      <c r="YD1178" s="240"/>
      <c r="YE1178" s="241"/>
      <c r="YF1178" s="242"/>
      <c r="YG1178" s="242"/>
      <c r="YH1178" s="243"/>
      <c r="YI1178" s="244"/>
      <c r="YJ1178" s="244"/>
      <c r="YK1178" s="239"/>
      <c r="YL1178" s="240"/>
      <c r="YM1178" s="241"/>
      <c r="YN1178" s="242"/>
      <c r="YO1178" s="242"/>
      <c r="YP1178" s="243"/>
      <c r="YQ1178" s="244"/>
      <c r="YR1178" s="244"/>
      <c r="YS1178" s="239"/>
      <c r="YT1178" s="240"/>
      <c r="YU1178" s="241"/>
      <c r="YV1178" s="242"/>
      <c r="YW1178" s="242"/>
      <c r="YX1178" s="243"/>
      <c r="YY1178" s="244"/>
      <c r="YZ1178" s="244"/>
      <c r="ZA1178" s="239"/>
      <c r="ZB1178" s="240"/>
      <c r="ZC1178" s="241"/>
      <c r="ZD1178" s="242"/>
      <c r="ZE1178" s="242"/>
      <c r="ZF1178" s="243"/>
      <c r="ZG1178" s="244"/>
      <c r="ZH1178" s="244"/>
      <c r="ZI1178" s="239"/>
      <c r="ZJ1178" s="240"/>
      <c r="ZK1178" s="241"/>
      <c r="ZL1178" s="242"/>
      <c r="ZM1178" s="242"/>
      <c r="ZN1178" s="243"/>
      <c r="ZO1178" s="244"/>
      <c r="ZP1178" s="244"/>
      <c r="ZQ1178" s="239"/>
      <c r="ZR1178" s="240"/>
      <c r="ZS1178" s="241"/>
      <c r="ZT1178" s="242"/>
      <c r="ZU1178" s="242"/>
      <c r="ZV1178" s="243"/>
      <c r="ZW1178" s="244"/>
      <c r="ZX1178" s="244"/>
      <c r="ZY1178" s="239"/>
      <c r="ZZ1178" s="240"/>
      <c r="AAA1178" s="241"/>
      <c r="AAB1178" s="242"/>
      <c r="AAC1178" s="242"/>
      <c r="AAD1178" s="243"/>
      <c r="AAE1178" s="244"/>
      <c r="AAF1178" s="244"/>
      <c r="AAG1178" s="239"/>
      <c r="AAH1178" s="240"/>
      <c r="AAI1178" s="241"/>
      <c r="AAJ1178" s="242"/>
      <c r="AAK1178" s="242"/>
      <c r="AAL1178" s="243"/>
      <c r="AAM1178" s="244"/>
      <c r="AAN1178" s="244"/>
      <c r="AAO1178" s="239"/>
      <c r="AAP1178" s="240"/>
      <c r="AAQ1178" s="241"/>
      <c r="AAR1178" s="242"/>
      <c r="AAS1178" s="242"/>
      <c r="AAT1178" s="243"/>
      <c r="AAU1178" s="244"/>
      <c r="AAV1178" s="244"/>
      <c r="AAW1178" s="239"/>
      <c r="AAX1178" s="240"/>
      <c r="AAY1178" s="241"/>
      <c r="AAZ1178" s="242"/>
      <c r="ABA1178" s="242"/>
      <c r="ABB1178" s="243"/>
      <c r="ABC1178" s="244"/>
      <c r="ABD1178" s="244"/>
      <c r="ABE1178" s="239"/>
      <c r="ABF1178" s="240"/>
      <c r="ABG1178" s="241"/>
      <c r="ABH1178" s="242"/>
      <c r="ABI1178" s="242"/>
      <c r="ABJ1178" s="243"/>
      <c r="ABK1178" s="244"/>
      <c r="ABL1178" s="244"/>
      <c r="ABM1178" s="239"/>
      <c r="ABN1178" s="240"/>
      <c r="ABO1178" s="241"/>
      <c r="ABP1178" s="242"/>
      <c r="ABQ1178" s="242"/>
      <c r="ABR1178" s="243"/>
      <c r="ABS1178" s="244"/>
      <c r="ABT1178" s="244"/>
      <c r="ABU1178" s="239"/>
      <c r="ABV1178" s="240"/>
      <c r="ABW1178" s="241"/>
      <c r="ABX1178" s="242"/>
      <c r="ABY1178" s="242"/>
      <c r="ABZ1178" s="243"/>
      <c r="ACA1178" s="244"/>
      <c r="ACB1178" s="244"/>
      <c r="ACC1178" s="239"/>
      <c r="ACD1178" s="240"/>
      <c r="ACE1178" s="241"/>
      <c r="ACF1178" s="242"/>
      <c r="ACG1178" s="242"/>
      <c r="ACH1178" s="243"/>
      <c r="ACI1178" s="244"/>
      <c r="ACJ1178" s="244"/>
      <c r="ACK1178" s="239"/>
      <c r="ACL1178" s="240"/>
      <c r="ACM1178" s="241"/>
      <c r="ACN1178" s="242"/>
      <c r="ACO1178" s="242"/>
      <c r="ACP1178" s="243"/>
      <c r="ACQ1178" s="244"/>
      <c r="ACR1178" s="244"/>
      <c r="ACS1178" s="239"/>
      <c r="ACT1178" s="240"/>
      <c r="ACU1178" s="241"/>
      <c r="ACV1178" s="242"/>
      <c r="ACW1178" s="242"/>
      <c r="ACX1178" s="243"/>
      <c r="ACY1178" s="244"/>
      <c r="ACZ1178" s="244"/>
      <c r="ADA1178" s="239"/>
      <c r="ADB1178" s="240"/>
      <c r="ADC1178" s="241"/>
      <c r="ADD1178" s="242"/>
      <c r="ADE1178" s="242"/>
      <c r="ADF1178" s="243"/>
      <c r="ADG1178" s="244"/>
      <c r="ADH1178" s="244"/>
      <c r="ADI1178" s="239"/>
      <c r="ADJ1178" s="240"/>
      <c r="ADK1178" s="241"/>
      <c r="ADL1178" s="242"/>
      <c r="ADM1178" s="242"/>
      <c r="ADN1178" s="243"/>
      <c r="ADO1178" s="244"/>
      <c r="ADP1178" s="244"/>
      <c r="ADQ1178" s="239"/>
      <c r="ADR1178" s="240"/>
      <c r="ADS1178" s="241"/>
      <c r="ADT1178" s="242"/>
      <c r="ADU1178" s="242"/>
      <c r="ADV1178" s="243"/>
      <c r="ADW1178" s="244"/>
      <c r="ADX1178" s="244"/>
      <c r="ADY1178" s="239"/>
      <c r="ADZ1178" s="240"/>
      <c r="AEA1178" s="241"/>
      <c r="AEB1178" s="242"/>
      <c r="AEC1178" s="242"/>
      <c r="AED1178" s="243"/>
      <c r="AEE1178" s="244"/>
      <c r="AEF1178" s="244"/>
      <c r="AEG1178" s="239"/>
      <c r="AEH1178" s="240"/>
      <c r="AEI1178" s="241"/>
      <c r="AEJ1178" s="242"/>
      <c r="AEK1178" s="242"/>
      <c r="AEL1178" s="243"/>
      <c r="AEM1178" s="244"/>
      <c r="AEN1178" s="244"/>
      <c r="AEO1178" s="239"/>
      <c r="AEP1178" s="240"/>
      <c r="AEQ1178" s="241"/>
      <c r="AER1178" s="242"/>
      <c r="AES1178" s="242"/>
      <c r="AET1178" s="243"/>
      <c r="AEU1178" s="244"/>
      <c r="AEV1178" s="244"/>
      <c r="AEW1178" s="239"/>
      <c r="AEX1178" s="240"/>
      <c r="AEY1178" s="241"/>
      <c r="AEZ1178" s="242"/>
      <c r="AFA1178" s="242"/>
      <c r="AFB1178" s="243"/>
      <c r="AFC1178" s="244"/>
      <c r="AFD1178" s="244"/>
      <c r="AFE1178" s="239"/>
      <c r="AFF1178" s="240"/>
      <c r="AFG1178" s="241"/>
      <c r="AFH1178" s="242"/>
      <c r="AFI1178" s="242"/>
      <c r="AFJ1178" s="243"/>
      <c r="AFK1178" s="244"/>
      <c r="AFL1178" s="244"/>
      <c r="AFM1178" s="239"/>
      <c r="AFN1178" s="240"/>
      <c r="AFO1178" s="241"/>
      <c r="AFP1178" s="242"/>
      <c r="AFQ1178" s="242"/>
      <c r="AFR1178" s="243"/>
      <c r="AFS1178" s="244"/>
      <c r="AFT1178" s="244"/>
      <c r="AFU1178" s="239"/>
      <c r="AFV1178" s="240"/>
      <c r="AFW1178" s="241"/>
      <c r="AFX1178" s="242"/>
      <c r="AFY1178" s="242"/>
      <c r="AFZ1178" s="243"/>
      <c r="AGA1178" s="244"/>
      <c r="AGB1178" s="244"/>
      <c r="AGC1178" s="239"/>
      <c r="AGD1178" s="240"/>
      <c r="AGE1178" s="241"/>
      <c r="AGF1178" s="242"/>
      <c r="AGG1178" s="242"/>
      <c r="AGH1178" s="243"/>
      <c r="AGI1178" s="244"/>
      <c r="AGJ1178" s="244"/>
      <c r="AGK1178" s="239"/>
      <c r="AGL1178" s="240"/>
      <c r="AGM1178" s="241"/>
      <c r="AGN1178" s="242"/>
      <c r="AGO1178" s="242"/>
      <c r="AGP1178" s="243"/>
      <c r="AGQ1178" s="244"/>
      <c r="AGR1178" s="244"/>
      <c r="AGS1178" s="239"/>
      <c r="AGT1178" s="240"/>
      <c r="AGU1178" s="241"/>
      <c r="AGV1178" s="242"/>
      <c r="AGW1178" s="242"/>
      <c r="AGX1178" s="243"/>
      <c r="AGY1178" s="244"/>
      <c r="AGZ1178" s="244"/>
      <c r="AHA1178" s="239"/>
      <c r="AHB1178" s="240"/>
      <c r="AHC1178" s="241"/>
      <c r="AHD1178" s="242"/>
      <c r="AHE1178" s="242"/>
      <c r="AHF1178" s="243"/>
      <c r="AHG1178" s="244"/>
      <c r="AHH1178" s="244"/>
      <c r="AHI1178" s="239"/>
      <c r="AHJ1178" s="240"/>
      <c r="AHK1178" s="241"/>
      <c r="AHL1178" s="242"/>
      <c r="AHM1178" s="242"/>
      <c r="AHN1178" s="243"/>
      <c r="AHO1178" s="244"/>
      <c r="AHP1178" s="244"/>
      <c r="AHQ1178" s="239"/>
      <c r="AHR1178" s="240"/>
      <c r="AHS1178" s="241"/>
      <c r="AHT1178" s="242"/>
      <c r="AHU1178" s="242"/>
      <c r="AHV1178" s="243"/>
      <c r="AHW1178" s="244"/>
      <c r="AHX1178" s="244"/>
      <c r="AHY1178" s="239"/>
      <c r="AHZ1178" s="240"/>
      <c r="AIA1178" s="241"/>
      <c r="AIB1178" s="242"/>
      <c r="AIC1178" s="242"/>
      <c r="AID1178" s="243"/>
      <c r="AIE1178" s="244"/>
      <c r="AIF1178" s="244"/>
      <c r="AIG1178" s="239"/>
      <c r="AIH1178" s="240"/>
      <c r="AII1178" s="241"/>
      <c r="AIJ1178" s="242"/>
      <c r="AIK1178" s="242"/>
      <c r="AIL1178" s="243"/>
      <c r="AIM1178" s="244"/>
      <c r="AIN1178" s="244"/>
      <c r="AIO1178" s="239"/>
      <c r="AIP1178" s="240"/>
      <c r="AIQ1178" s="241"/>
      <c r="AIR1178" s="242"/>
      <c r="AIS1178" s="242"/>
      <c r="AIT1178" s="243"/>
      <c r="AIU1178" s="244"/>
      <c r="AIV1178" s="244"/>
      <c r="AIW1178" s="239"/>
      <c r="AIX1178" s="240"/>
      <c r="AIY1178" s="241"/>
      <c r="AIZ1178" s="242"/>
      <c r="AJA1178" s="242"/>
      <c r="AJB1178" s="243"/>
      <c r="AJC1178" s="244"/>
      <c r="AJD1178" s="244"/>
      <c r="AJE1178" s="239"/>
      <c r="AJF1178" s="240"/>
      <c r="AJG1178" s="241"/>
      <c r="AJH1178" s="242"/>
      <c r="AJI1178" s="242"/>
      <c r="AJJ1178" s="243"/>
      <c r="AJK1178" s="244"/>
      <c r="AJL1178" s="244"/>
      <c r="AJM1178" s="239"/>
      <c r="AJN1178" s="240"/>
      <c r="AJO1178" s="241"/>
      <c r="AJP1178" s="242"/>
      <c r="AJQ1178" s="242"/>
      <c r="AJR1178" s="243"/>
      <c r="AJS1178" s="244"/>
      <c r="AJT1178" s="244"/>
      <c r="AJU1178" s="239"/>
      <c r="AJV1178" s="240"/>
      <c r="AJW1178" s="241"/>
      <c r="AJX1178" s="242"/>
      <c r="AJY1178" s="242"/>
      <c r="AJZ1178" s="243"/>
      <c r="AKA1178" s="244"/>
      <c r="AKB1178" s="244"/>
      <c r="AKC1178" s="239"/>
      <c r="AKD1178" s="240"/>
      <c r="AKE1178" s="241"/>
      <c r="AKF1178" s="242"/>
      <c r="AKG1178" s="242"/>
      <c r="AKH1178" s="243"/>
      <c r="AKI1178" s="244"/>
      <c r="AKJ1178" s="244"/>
      <c r="AKK1178" s="239"/>
      <c r="AKL1178" s="240"/>
      <c r="AKM1178" s="241"/>
      <c r="AKN1178" s="242"/>
      <c r="AKO1178" s="242"/>
      <c r="AKP1178" s="243"/>
      <c r="AKQ1178" s="244"/>
      <c r="AKR1178" s="244"/>
      <c r="AKS1178" s="239"/>
      <c r="AKT1178" s="240"/>
      <c r="AKU1178" s="241"/>
      <c r="AKV1178" s="242"/>
      <c r="AKW1178" s="242"/>
      <c r="AKX1178" s="243"/>
      <c r="AKY1178" s="244"/>
      <c r="AKZ1178" s="244"/>
      <c r="ALA1178" s="239"/>
      <c r="ALB1178" s="240"/>
      <c r="ALC1178" s="241"/>
      <c r="ALD1178" s="242"/>
      <c r="ALE1178" s="242"/>
      <c r="ALF1178" s="243"/>
      <c r="ALG1178" s="244"/>
      <c r="ALH1178" s="244"/>
      <c r="ALI1178" s="239"/>
      <c r="ALJ1178" s="240"/>
      <c r="ALK1178" s="241"/>
      <c r="ALL1178" s="242"/>
      <c r="ALM1178" s="242"/>
      <c r="ALN1178" s="243"/>
      <c r="ALO1178" s="244"/>
      <c r="ALP1178" s="244"/>
      <c r="ALQ1178" s="239"/>
      <c r="ALR1178" s="240"/>
      <c r="ALS1178" s="241"/>
      <c r="ALT1178" s="242"/>
      <c r="ALU1178" s="242"/>
      <c r="ALV1178" s="243"/>
      <c r="ALW1178" s="244"/>
      <c r="ALX1178" s="244"/>
      <c r="ALY1178" s="239"/>
      <c r="ALZ1178" s="240"/>
      <c r="AMA1178" s="241"/>
      <c r="AMB1178" s="242"/>
      <c r="AMC1178" s="242"/>
      <c r="AMD1178" s="243"/>
      <c r="AME1178" s="244"/>
      <c r="AMF1178" s="244"/>
      <c r="AMG1178" s="239"/>
      <c r="AMH1178" s="240"/>
      <c r="AMI1178" s="241"/>
      <c r="AMJ1178" s="242"/>
      <c r="AMK1178" s="242"/>
      <c r="AML1178" s="243"/>
      <c r="AMM1178" s="244"/>
      <c r="AMN1178" s="244"/>
      <c r="AMO1178" s="239"/>
      <c r="AMP1178" s="240"/>
      <c r="AMQ1178" s="241"/>
      <c r="AMR1178" s="242"/>
      <c r="AMS1178" s="242"/>
      <c r="AMT1178" s="243"/>
      <c r="AMU1178" s="244"/>
      <c r="AMV1178" s="244"/>
      <c r="AMW1178" s="239"/>
      <c r="AMX1178" s="240"/>
      <c r="AMY1178" s="241"/>
      <c r="AMZ1178" s="242"/>
      <c r="ANA1178" s="242"/>
      <c r="ANB1178" s="243"/>
      <c r="ANC1178" s="244"/>
      <c r="AND1178" s="244"/>
      <c r="ANE1178" s="239"/>
      <c r="ANF1178" s="240"/>
      <c r="ANG1178" s="241"/>
      <c r="ANH1178" s="242"/>
      <c r="ANI1178" s="242"/>
      <c r="ANJ1178" s="243"/>
      <c r="ANK1178" s="244"/>
      <c r="ANL1178" s="244"/>
      <c r="ANM1178" s="239"/>
      <c r="ANN1178" s="240"/>
      <c r="ANO1178" s="241"/>
      <c r="ANP1178" s="242"/>
      <c r="ANQ1178" s="242"/>
      <c r="ANR1178" s="243"/>
      <c r="ANS1178" s="244"/>
      <c r="ANT1178" s="244"/>
      <c r="ANU1178" s="239"/>
      <c r="ANV1178" s="240"/>
      <c r="ANW1178" s="241"/>
      <c r="ANX1178" s="242"/>
      <c r="ANY1178" s="242"/>
      <c r="ANZ1178" s="243"/>
      <c r="AOA1178" s="244"/>
      <c r="AOB1178" s="244"/>
      <c r="AOC1178" s="239"/>
      <c r="AOD1178" s="240"/>
      <c r="AOE1178" s="241"/>
      <c r="AOF1178" s="242"/>
      <c r="AOG1178" s="242"/>
      <c r="AOH1178" s="243"/>
      <c r="AOI1178" s="244"/>
      <c r="AOJ1178" s="244"/>
      <c r="AOK1178" s="239"/>
      <c r="AOL1178" s="240"/>
      <c r="AOM1178" s="241"/>
      <c r="AON1178" s="242"/>
      <c r="AOO1178" s="242"/>
      <c r="AOP1178" s="243"/>
      <c r="AOQ1178" s="244"/>
      <c r="AOR1178" s="244"/>
      <c r="AOS1178" s="239"/>
      <c r="AOT1178" s="240"/>
      <c r="AOU1178" s="241"/>
      <c r="AOV1178" s="242"/>
      <c r="AOW1178" s="242"/>
      <c r="AOX1178" s="243"/>
      <c r="AOY1178" s="244"/>
      <c r="AOZ1178" s="244"/>
      <c r="APA1178" s="239"/>
      <c r="APB1178" s="240"/>
      <c r="APC1178" s="241"/>
      <c r="APD1178" s="242"/>
      <c r="APE1178" s="242"/>
      <c r="APF1178" s="243"/>
      <c r="APG1178" s="244"/>
      <c r="APH1178" s="244"/>
      <c r="API1178" s="239"/>
      <c r="APJ1178" s="240"/>
      <c r="APK1178" s="241"/>
      <c r="APL1178" s="242"/>
      <c r="APM1178" s="242"/>
      <c r="APN1178" s="243"/>
      <c r="APO1178" s="244"/>
      <c r="APP1178" s="244"/>
      <c r="APQ1178" s="239"/>
      <c r="APR1178" s="240"/>
      <c r="APS1178" s="241"/>
      <c r="APT1178" s="242"/>
      <c r="APU1178" s="242"/>
      <c r="APV1178" s="243"/>
      <c r="APW1178" s="244"/>
      <c r="APX1178" s="244"/>
      <c r="APY1178" s="239"/>
      <c r="APZ1178" s="240"/>
      <c r="AQA1178" s="241"/>
      <c r="AQB1178" s="242"/>
      <c r="AQC1178" s="242"/>
      <c r="AQD1178" s="243"/>
      <c r="AQE1178" s="244"/>
      <c r="AQF1178" s="244"/>
      <c r="AQG1178" s="239"/>
      <c r="AQH1178" s="240"/>
      <c r="AQI1178" s="241"/>
      <c r="AQJ1178" s="242"/>
      <c r="AQK1178" s="242"/>
      <c r="AQL1178" s="243"/>
      <c r="AQM1178" s="244"/>
      <c r="AQN1178" s="244"/>
      <c r="AQO1178" s="239"/>
      <c r="AQP1178" s="240"/>
      <c r="AQQ1178" s="241"/>
      <c r="AQR1178" s="242"/>
      <c r="AQS1178" s="242"/>
      <c r="AQT1178" s="243"/>
      <c r="AQU1178" s="244"/>
      <c r="AQV1178" s="244"/>
      <c r="AQW1178" s="239"/>
      <c r="AQX1178" s="240"/>
      <c r="AQY1178" s="241"/>
      <c r="AQZ1178" s="242"/>
      <c r="ARA1178" s="242"/>
      <c r="ARB1178" s="243"/>
      <c r="ARC1178" s="244"/>
      <c r="ARD1178" s="244"/>
      <c r="ARE1178" s="239"/>
      <c r="ARF1178" s="240"/>
      <c r="ARG1178" s="241"/>
      <c r="ARH1178" s="242"/>
      <c r="ARI1178" s="242"/>
      <c r="ARJ1178" s="243"/>
      <c r="ARK1178" s="244"/>
      <c r="ARL1178" s="244"/>
      <c r="ARM1178" s="239"/>
      <c r="ARN1178" s="240"/>
      <c r="ARO1178" s="241"/>
      <c r="ARP1178" s="242"/>
      <c r="ARQ1178" s="242"/>
      <c r="ARR1178" s="243"/>
      <c r="ARS1178" s="244"/>
      <c r="ART1178" s="244"/>
      <c r="ARU1178" s="239"/>
      <c r="ARV1178" s="240"/>
      <c r="ARW1178" s="241"/>
      <c r="ARX1178" s="242"/>
      <c r="ARY1178" s="242"/>
      <c r="ARZ1178" s="243"/>
      <c r="ASA1178" s="244"/>
      <c r="ASB1178" s="244"/>
      <c r="ASC1178" s="239"/>
      <c r="ASD1178" s="240"/>
      <c r="ASE1178" s="241"/>
      <c r="ASF1178" s="242"/>
      <c r="ASG1178" s="242"/>
      <c r="ASH1178" s="243"/>
      <c r="ASI1178" s="244"/>
      <c r="ASJ1178" s="244"/>
      <c r="ASK1178" s="239"/>
      <c r="ASL1178" s="240"/>
      <c r="ASM1178" s="241"/>
      <c r="ASN1178" s="242"/>
      <c r="ASO1178" s="242"/>
      <c r="ASP1178" s="243"/>
      <c r="ASQ1178" s="244"/>
      <c r="ASR1178" s="244"/>
      <c r="ASS1178" s="239"/>
      <c r="AST1178" s="240"/>
      <c r="ASU1178" s="241"/>
      <c r="ASV1178" s="242"/>
      <c r="ASW1178" s="242"/>
      <c r="ASX1178" s="243"/>
      <c r="ASY1178" s="244"/>
      <c r="ASZ1178" s="244"/>
      <c r="ATA1178" s="239"/>
      <c r="ATB1178" s="240"/>
      <c r="ATC1178" s="241"/>
      <c r="ATD1178" s="242"/>
      <c r="ATE1178" s="242"/>
      <c r="ATF1178" s="243"/>
      <c r="ATG1178" s="244"/>
      <c r="ATH1178" s="244"/>
      <c r="ATI1178" s="239"/>
      <c r="ATJ1178" s="240"/>
      <c r="ATK1178" s="241"/>
      <c r="ATL1178" s="242"/>
      <c r="ATM1178" s="242"/>
      <c r="ATN1178" s="243"/>
      <c r="ATO1178" s="244"/>
      <c r="ATP1178" s="244"/>
      <c r="ATQ1178" s="239"/>
      <c r="ATR1178" s="240"/>
      <c r="ATS1178" s="241"/>
      <c r="ATT1178" s="242"/>
      <c r="ATU1178" s="242"/>
      <c r="ATV1178" s="243"/>
      <c r="ATW1178" s="244"/>
      <c r="ATX1178" s="244"/>
      <c r="ATY1178" s="239"/>
      <c r="ATZ1178" s="240"/>
      <c r="AUA1178" s="241"/>
      <c r="AUB1178" s="242"/>
      <c r="AUC1178" s="242"/>
      <c r="AUD1178" s="243"/>
      <c r="AUE1178" s="244"/>
      <c r="AUF1178" s="244"/>
      <c r="AUG1178" s="239"/>
      <c r="AUH1178" s="240"/>
      <c r="AUI1178" s="241"/>
      <c r="AUJ1178" s="242"/>
      <c r="AUK1178" s="242"/>
      <c r="AUL1178" s="243"/>
      <c r="AUM1178" s="244"/>
      <c r="AUN1178" s="244"/>
      <c r="AUO1178" s="239"/>
      <c r="AUP1178" s="240"/>
      <c r="AUQ1178" s="241"/>
      <c r="AUR1178" s="242"/>
      <c r="AUS1178" s="242"/>
      <c r="AUT1178" s="243"/>
      <c r="AUU1178" s="244"/>
      <c r="AUV1178" s="244"/>
      <c r="AUW1178" s="239"/>
      <c r="AUX1178" s="240"/>
      <c r="AUY1178" s="241"/>
      <c r="AUZ1178" s="242"/>
      <c r="AVA1178" s="242"/>
      <c r="AVB1178" s="243"/>
      <c r="AVC1178" s="244"/>
      <c r="AVD1178" s="244"/>
      <c r="AVE1178" s="239"/>
      <c r="AVF1178" s="240"/>
      <c r="AVG1178" s="241"/>
      <c r="AVH1178" s="242"/>
      <c r="AVI1178" s="242"/>
      <c r="AVJ1178" s="243"/>
      <c r="AVK1178" s="244"/>
      <c r="AVL1178" s="244"/>
      <c r="AVM1178" s="239"/>
      <c r="AVN1178" s="240"/>
      <c r="AVO1178" s="241"/>
      <c r="AVP1178" s="242"/>
      <c r="AVQ1178" s="242"/>
      <c r="AVR1178" s="243"/>
      <c r="AVS1178" s="244"/>
      <c r="AVT1178" s="244"/>
      <c r="AVU1178" s="239"/>
      <c r="AVV1178" s="240"/>
      <c r="AVW1178" s="241"/>
      <c r="AVX1178" s="242"/>
      <c r="AVY1178" s="242"/>
      <c r="AVZ1178" s="243"/>
      <c r="AWA1178" s="244"/>
      <c r="AWB1178" s="244"/>
      <c r="AWC1178" s="239"/>
      <c r="AWD1178" s="240"/>
      <c r="AWE1178" s="241"/>
      <c r="AWF1178" s="242"/>
      <c r="AWG1178" s="242"/>
      <c r="AWH1178" s="243"/>
      <c r="AWI1178" s="244"/>
      <c r="AWJ1178" s="244"/>
      <c r="AWK1178" s="239"/>
      <c r="AWL1178" s="240"/>
      <c r="AWM1178" s="241"/>
      <c r="AWN1178" s="242"/>
      <c r="AWO1178" s="242"/>
      <c r="AWP1178" s="243"/>
      <c r="AWQ1178" s="244"/>
      <c r="AWR1178" s="244"/>
      <c r="AWS1178" s="239"/>
      <c r="AWT1178" s="240"/>
      <c r="AWU1178" s="241"/>
      <c r="AWV1178" s="242"/>
      <c r="AWW1178" s="242"/>
      <c r="AWX1178" s="243"/>
      <c r="AWY1178" s="244"/>
      <c r="AWZ1178" s="244"/>
      <c r="AXA1178" s="239"/>
      <c r="AXB1178" s="240"/>
      <c r="AXC1178" s="241"/>
      <c r="AXD1178" s="242"/>
      <c r="AXE1178" s="242"/>
      <c r="AXF1178" s="243"/>
      <c r="AXG1178" s="244"/>
      <c r="AXH1178" s="244"/>
      <c r="AXI1178" s="239"/>
      <c r="AXJ1178" s="240"/>
      <c r="AXK1178" s="241"/>
      <c r="AXL1178" s="242"/>
      <c r="AXM1178" s="242"/>
      <c r="AXN1178" s="243"/>
      <c r="AXO1178" s="244"/>
      <c r="AXP1178" s="244"/>
      <c r="AXQ1178" s="239"/>
      <c r="AXR1178" s="240"/>
      <c r="AXS1178" s="241"/>
      <c r="AXT1178" s="242"/>
      <c r="AXU1178" s="242"/>
      <c r="AXV1178" s="243"/>
      <c r="AXW1178" s="244"/>
      <c r="AXX1178" s="244"/>
      <c r="AXY1178" s="239"/>
      <c r="AXZ1178" s="240"/>
      <c r="AYA1178" s="241"/>
      <c r="AYB1178" s="242"/>
      <c r="AYC1178" s="242"/>
      <c r="AYD1178" s="243"/>
      <c r="AYE1178" s="244"/>
      <c r="AYF1178" s="244"/>
      <c r="AYG1178" s="239"/>
      <c r="AYH1178" s="240"/>
      <c r="AYI1178" s="241"/>
      <c r="AYJ1178" s="242"/>
      <c r="AYK1178" s="242"/>
      <c r="AYL1178" s="243"/>
      <c r="AYM1178" s="244"/>
      <c r="AYN1178" s="244"/>
      <c r="AYO1178" s="239"/>
      <c r="AYP1178" s="240"/>
      <c r="AYQ1178" s="241"/>
      <c r="AYR1178" s="242"/>
      <c r="AYS1178" s="242"/>
      <c r="AYT1178" s="243"/>
      <c r="AYU1178" s="244"/>
      <c r="AYV1178" s="244"/>
      <c r="AYW1178" s="239"/>
      <c r="AYX1178" s="240"/>
      <c r="AYY1178" s="241"/>
      <c r="AYZ1178" s="242"/>
      <c r="AZA1178" s="242"/>
      <c r="AZB1178" s="243"/>
      <c r="AZC1178" s="244"/>
      <c r="AZD1178" s="244"/>
      <c r="AZE1178" s="239"/>
      <c r="AZF1178" s="240"/>
      <c r="AZG1178" s="241"/>
      <c r="AZH1178" s="242"/>
      <c r="AZI1178" s="242"/>
      <c r="AZJ1178" s="243"/>
      <c r="AZK1178" s="244"/>
      <c r="AZL1178" s="244"/>
      <c r="AZM1178" s="239"/>
      <c r="AZN1178" s="240"/>
      <c r="AZO1178" s="241"/>
      <c r="AZP1178" s="242"/>
      <c r="AZQ1178" s="242"/>
      <c r="AZR1178" s="243"/>
      <c r="AZS1178" s="244"/>
      <c r="AZT1178" s="244"/>
      <c r="AZU1178" s="239"/>
      <c r="AZV1178" s="240"/>
      <c r="AZW1178" s="241"/>
      <c r="AZX1178" s="242"/>
      <c r="AZY1178" s="242"/>
      <c r="AZZ1178" s="243"/>
      <c r="BAA1178" s="244"/>
      <c r="BAB1178" s="244"/>
      <c r="BAC1178" s="239"/>
      <c r="BAD1178" s="240"/>
      <c r="BAE1178" s="241"/>
      <c r="BAF1178" s="242"/>
      <c r="BAG1178" s="242"/>
      <c r="BAH1178" s="243"/>
      <c r="BAI1178" s="244"/>
      <c r="BAJ1178" s="244"/>
      <c r="BAK1178" s="239"/>
      <c r="BAL1178" s="240"/>
      <c r="BAM1178" s="241"/>
      <c r="BAN1178" s="242"/>
      <c r="BAO1178" s="242"/>
      <c r="BAP1178" s="243"/>
      <c r="BAQ1178" s="244"/>
      <c r="BAR1178" s="244"/>
      <c r="BAS1178" s="239"/>
      <c r="BAT1178" s="240"/>
      <c r="BAU1178" s="241"/>
      <c r="BAV1178" s="242"/>
      <c r="BAW1178" s="242"/>
      <c r="BAX1178" s="243"/>
      <c r="BAY1178" s="244"/>
      <c r="BAZ1178" s="244"/>
      <c r="BBA1178" s="239"/>
      <c r="BBB1178" s="240"/>
      <c r="BBC1178" s="241"/>
      <c r="BBD1178" s="242"/>
      <c r="BBE1178" s="242"/>
      <c r="BBF1178" s="243"/>
      <c r="BBG1178" s="244"/>
      <c r="BBH1178" s="244"/>
      <c r="BBI1178" s="239"/>
      <c r="BBJ1178" s="240"/>
      <c r="BBK1178" s="241"/>
      <c r="BBL1178" s="242"/>
      <c r="BBM1178" s="242"/>
      <c r="BBN1178" s="243"/>
      <c r="BBO1178" s="244"/>
      <c r="BBP1178" s="244"/>
      <c r="BBQ1178" s="239"/>
      <c r="BBR1178" s="240"/>
      <c r="BBS1178" s="241"/>
      <c r="BBT1178" s="242"/>
      <c r="BBU1178" s="242"/>
      <c r="BBV1178" s="243"/>
      <c r="BBW1178" s="244"/>
      <c r="BBX1178" s="244"/>
      <c r="BBY1178" s="239"/>
      <c r="BBZ1178" s="240"/>
      <c r="BCA1178" s="241"/>
      <c r="BCB1178" s="242"/>
      <c r="BCC1178" s="242"/>
      <c r="BCD1178" s="243"/>
      <c r="BCE1178" s="244"/>
      <c r="BCF1178" s="244"/>
      <c r="BCG1178" s="239"/>
      <c r="BCH1178" s="240"/>
      <c r="BCI1178" s="241"/>
      <c r="BCJ1178" s="242"/>
      <c r="BCK1178" s="242"/>
      <c r="BCL1178" s="243"/>
      <c r="BCM1178" s="244"/>
      <c r="BCN1178" s="244"/>
      <c r="BCO1178" s="239"/>
      <c r="BCP1178" s="240"/>
      <c r="BCQ1178" s="241"/>
      <c r="BCR1178" s="242"/>
      <c r="BCS1178" s="242"/>
      <c r="BCT1178" s="243"/>
      <c r="BCU1178" s="244"/>
      <c r="BCV1178" s="244"/>
      <c r="BCW1178" s="239"/>
      <c r="BCX1178" s="240"/>
      <c r="BCY1178" s="241"/>
      <c r="BCZ1178" s="242"/>
      <c r="BDA1178" s="242"/>
      <c r="BDB1178" s="243"/>
      <c r="BDC1178" s="244"/>
      <c r="BDD1178" s="244"/>
      <c r="BDE1178" s="239"/>
      <c r="BDF1178" s="240"/>
      <c r="BDG1178" s="241"/>
      <c r="BDH1178" s="242"/>
      <c r="BDI1178" s="242"/>
      <c r="BDJ1178" s="243"/>
      <c r="BDK1178" s="244"/>
      <c r="BDL1178" s="244"/>
      <c r="BDM1178" s="239"/>
      <c r="BDN1178" s="240"/>
      <c r="BDO1178" s="241"/>
      <c r="BDP1178" s="242"/>
      <c r="BDQ1178" s="242"/>
      <c r="BDR1178" s="243"/>
      <c r="BDS1178" s="244"/>
      <c r="BDT1178" s="244"/>
      <c r="BDU1178" s="239"/>
      <c r="BDV1178" s="240"/>
      <c r="BDW1178" s="241"/>
      <c r="BDX1178" s="242"/>
      <c r="BDY1178" s="242"/>
      <c r="BDZ1178" s="243"/>
      <c r="BEA1178" s="244"/>
      <c r="BEB1178" s="244"/>
      <c r="BEC1178" s="239"/>
      <c r="BED1178" s="240"/>
      <c r="BEE1178" s="241"/>
      <c r="BEF1178" s="242"/>
      <c r="BEG1178" s="242"/>
      <c r="BEH1178" s="243"/>
      <c r="BEI1178" s="244"/>
      <c r="BEJ1178" s="244"/>
      <c r="BEK1178" s="239"/>
      <c r="BEL1178" s="240"/>
      <c r="BEM1178" s="241"/>
      <c r="BEN1178" s="242"/>
      <c r="BEO1178" s="242"/>
      <c r="BEP1178" s="243"/>
      <c r="BEQ1178" s="244"/>
      <c r="BER1178" s="244"/>
      <c r="BES1178" s="239"/>
      <c r="BET1178" s="240"/>
      <c r="BEU1178" s="241"/>
      <c r="BEV1178" s="242"/>
      <c r="BEW1178" s="242"/>
      <c r="BEX1178" s="243"/>
      <c r="BEY1178" s="244"/>
      <c r="BEZ1178" s="244"/>
      <c r="BFA1178" s="239"/>
      <c r="BFB1178" s="240"/>
      <c r="BFC1178" s="241"/>
      <c r="BFD1178" s="242"/>
      <c r="BFE1178" s="242"/>
      <c r="BFF1178" s="243"/>
      <c r="BFG1178" s="244"/>
      <c r="BFH1178" s="244"/>
      <c r="BFI1178" s="239"/>
      <c r="BFJ1178" s="240"/>
      <c r="BFK1178" s="241"/>
      <c r="BFL1178" s="242"/>
      <c r="BFM1178" s="242"/>
      <c r="BFN1178" s="243"/>
      <c r="BFO1178" s="244"/>
      <c r="BFP1178" s="244"/>
      <c r="BFQ1178" s="239"/>
      <c r="BFR1178" s="240"/>
      <c r="BFS1178" s="241"/>
      <c r="BFT1178" s="242"/>
      <c r="BFU1178" s="242"/>
      <c r="BFV1178" s="243"/>
      <c r="BFW1178" s="244"/>
      <c r="BFX1178" s="244"/>
      <c r="BFY1178" s="239"/>
      <c r="BFZ1178" s="240"/>
      <c r="BGA1178" s="241"/>
      <c r="BGB1178" s="242"/>
      <c r="BGC1178" s="242"/>
      <c r="BGD1178" s="243"/>
      <c r="BGE1178" s="244"/>
      <c r="BGF1178" s="244"/>
      <c r="BGG1178" s="239"/>
      <c r="BGH1178" s="240"/>
      <c r="BGI1178" s="241"/>
      <c r="BGJ1178" s="242"/>
      <c r="BGK1178" s="242"/>
      <c r="BGL1178" s="243"/>
      <c r="BGM1178" s="244"/>
      <c r="BGN1178" s="244"/>
      <c r="BGO1178" s="239"/>
      <c r="BGP1178" s="240"/>
      <c r="BGQ1178" s="241"/>
      <c r="BGR1178" s="242"/>
      <c r="BGS1178" s="242"/>
      <c r="BGT1178" s="243"/>
      <c r="BGU1178" s="244"/>
      <c r="BGV1178" s="244"/>
      <c r="BGW1178" s="239"/>
      <c r="BGX1178" s="240"/>
      <c r="BGY1178" s="241"/>
      <c r="BGZ1178" s="242"/>
      <c r="BHA1178" s="242"/>
      <c r="BHB1178" s="243"/>
      <c r="BHC1178" s="244"/>
      <c r="BHD1178" s="244"/>
      <c r="BHE1178" s="239"/>
      <c r="BHF1178" s="240"/>
      <c r="BHG1178" s="241"/>
      <c r="BHH1178" s="242"/>
      <c r="BHI1178" s="242"/>
      <c r="BHJ1178" s="243"/>
      <c r="BHK1178" s="244"/>
      <c r="BHL1178" s="244"/>
      <c r="BHM1178" s="239"/>
      <c r="BHN1178" s="240"/>
      <c r="BHO1178" s="241"/>
      <c r="BHP1178" s="242"/>
      <c r="BHQ1178" s="242"/>
      <c r="BHR1178" s="243"/>
      <c r="BHS1178" s="244"/>
      <c r="BHT1178" s="244"/>
      <c r="BHU1178" s="239"/>
      <c r="BHV1178" s="240"/>
      <c r="BHW1178" s="241"/>
      <c r="BHX1178" s="242"/>
      <c r="BHY1178" s="242"/>
      <c r="BHZ1178" s="243"/>
      <c r="BIA1178" s="244"/>
      <c r="BIB1178" s="244"/>
      <c r="BIC1178" s="239"/>
      <c r="BID1178" s="240"/>
      <c r="BIE1178" s="241"/>
      <c r="BIF1178" s="242"/>
      <c r="BIG1178" s="242"/>
      <c r="BIH1178" s="243"/>
      <c r="BII1178" s="244"/>
      <c r="BIJ1178" s="244"/>
      <c r="BIK1178" s="239"/>
      <c r="BIL1178" s="240"/>
      <c r="BIM1178" s="241"/>
      <c r="BIN1178" s="242"/>
      <c r="BIO1178" s="242"/>
      <c r="BIP1178" s="243"/>
      <c r="BIQ1178" s="244"/>
      <c r="BIR1178" s="244"/>
      <c r="BIS1178" s="239"/>
      <c r="BIT1178" s="240"/>
      <c r="BIU1178" s="241"/>
      <c r="BIV1178" s="242"/>
      <c r="BIW1178" s="242"/>
      <c r="BIX1178" s="243"/>
      <c r="BIY1178" s="244"/>
      <c r="BIZ1178" s="244"/>
      <c r="BJA1178" s="239"/>
      <c r="BJB1178" s="240"/>
      <c r="BJC1178" s="241"/>
      <c r="BJD1178" s="242"/>
      <c r="BJE1178" s="242"/>
      <c r="BJF1178" s="243"/>
      <c r="BJG1178" s="244"/>
      <c r="BJH1178" s="244"/>
      <c r="BJI1178" s="239"/>
      <c r="BJJ1178" s="240"/>
      <c r="BJK1178" s="241"/>
      <c r="BJL1178" s="242"/>
      <c r="BJM1178" s="242"/>
      <c r="BJN1178" s="243"/>
      <c r="BJO1178" s="244"/>
      <c r="BJP1178" s="244"/>
      <c r="BJQ1178" s="239"/>
      <c r="BJR1178" s="240"/>
      <c r="BJS1178" s="241"/>
      <c r="BJT1178" s="242"/>
      <c r="BJU1178" s="242"/>
      <c r="BJV1178" s="243"/>
      <c r="BJW1178" s="244"/>
      <c r="BJX1178" s="244"/>
      <c r="BJY1178" s="239"/>
      <c r="BJZ1178" s="240"/>
      <c r="BKA1178" s="241"/>
      <c r="BKB1178" s="242"/>
      <c r="BKC1178" s="242"/>
      <c r="BKD1178" s="243"/>
      <c r="BKE1178" s="244"/>
      <c r="BKF1178" s="244"/>
      <c r="BKG1178" s="239"/>
      <c r="BKH1178" s="240"/>
      <c r="BKI1178" s="241"/>
      <c r="BKJ1178" s="242"/>
      <c r="BKK1178" s="242"/>
      <c r="BKL1178" s="243"/>
      <c r="BKM1178" s="244"/>
      <c r="BKN1178" s="244"/>
      <c r="BKO1178" s="239"/>
      <c r="BKP1178" s="240"/>
      <c r="BKQ1178" s="241"/>
      <c r="BKR1178" s="242"/>
      <c r="BKS1178" s="242"/>
      <c r="BKT1178" s="243"/>
      <c r="BKU1178" s="244"/>
      <c r="BKV1178" s="244"/>
      <c r="BKW1178" s="239"/>
      <c r="BKX1178" s="240"/>
      <c r="BKY1178" s="241"/>
      <c r="BKZ1178" s="242"/>
      <c r="BLA1178" s="242"/>
      <c r="BLB1178" s="243"/>
      <c r="BLC1178" s="244"/>
      <c r="BLD1178" s="244"/>
      <c r="BLE1178" s="239"/>
      <c r="BLF1178" s="240"/>
      <c r="BLG1178" s="241"/>
      <c r="BLH1178" s="242"/>
      <c r="BLI1178" s="242"/>
      <c r="BLJ1178" s="243"/>
      <c r="BLK1178" s="244"/>
      <c r="BLL1178" s="244"/>
      <c r="BLM1178" s="239"/>
      <c r="BLN1178" s="240"/>
      <c r="BLO1178" s="241"/>
      <c r="BLP1178" s="242"/>
      <c r="BLQ1178" s="242"/>
      <c r="BLR1178" s="243"/>
      <c r="BLS1178" s="244"/>
      <c r="BLT1178" s="244"/>
      <c r="BLU1178" s="239"/>
      <c r="BLV1178" s="240"/>
      <c r="BLW1178" s="241"/>
      <c r="BLX1178" s="242"/>
      <c r="BLY1178" s="242"/>
      <c r="BLZ1178" s="243"/>
      <c r="BMA1178" s="244"/>
      <c r="BMB1178" s="244"/>
      <c r="BMC1178" s="239"/>
      <c r="BMD1178" s="240"/>
      <c r="BME1178" s="241"/>
      <c r="BMF1178" s="242"/>
      <c r="BMG1178" s="242"/>
      <c r="BMH1178" s="243"/>
      <c r="BMI1178" s="244"/>
      <c r="BMJ1178" s="244"/>
      <c r="BMK1178" s="239"/>
      <c r="BML1178" s="240"/>
      <c r="BMM1178" s="241"/>
      <c r="BMN1178" s="242"/>
      <c r="BMO1178" s="242"/>
      <c r="BMP1178" s="243"/>
      <c r="BMQ1178" s="244"/>
      <c r="BMR1178" s="244"/>
      <c r="BMS1178" s="239"/>
      <c r="BMT1178" s="240"/>
      <c r="BMU1178" s="241"/>
      <c r="BMV1178" s="242"/>
      <c r="BMW1178" s="242"/>
      <c r="BMX1178" s="243"/>
      <c r="BMY1178" s="244"/>
      <c r="BMZ1178" s="244"/>
      <c r="BNA1178" s="239"/>
      <c r="BNB1178" s="240"/>
      <c r="BNC1178" s="241"/>
      <c r="BND1178" s="242"/>
      <c r="BNE1178" s="242"/>
      <c r="BNF1178" s="243"/>
      <c r="BNG1178" s="244"/>
      <c r="BNH1178" s="244"/>
      <c r="BNI1178" s="239"/>
      <c r="BNJ1178" s="240"/>
      <c r="BNK1178" s="241"/>
      <c r="BNL1178" s="242"/>
      <c r="BNM1178" s="242"/>
      <c r="BNN1178" s="243"/>
      <c r="BNO1178" s="244"/>
      <c r="BNP1178" s="244"/>
      <c r="BNQ1178" s="239"/>
      <c r="BNR1178" s="240"/>
      <c r="BNS1178" s="241"/>
      <c r="BNT1178" s="242"/>
      <c r="BNU1178" s="242"/>
      <c r="BNV1178" s="243"/>
      <c r="BNW1178" s="244"/>
      <c r="BNX1178" s="244"/>
      <c r="BNY1178" s="239"/>
      <c r="BNZ1178" s="240"/>
      <c r="BOA1178" s="241"/>
      <c r="BOB1178" s="242"/>
      <c r="BOC1178" s="242"/>
      <c r="BOD1178" s="243"/>
      <c r="BOE1178" s="244"/>
      <c r="BOF1178" s="244"/>
      <c r="BOG1178" s="239"/>
      <c r="BOH1178" s="240"/>
      <c r="BOI1178" s="241"/>
      <c r="BOJ1178" s="242"/>
      <c r="BOK1178" s="242"/>
      <c r="BOL1178" s="243"/>
      <c r="BOM1178" s="244"/>
      <c r="BON1178" s="244"/>
      <c r="BOO1178" s="239"/>
      <c r="BOP1178" s="240"/>
      <c r="BOQ1178" s="241"/>
      <c r="BOR1178" s="242"/>
      <c r="BOS1178" s="242"/>
      <c r="BOT1178" s="243"/>
      <c r="BOU1178" s="244"/>
      <c r="BOV1178" s="244"/>
      <c r="BOW1178" s="239"/>
      <c r="BOX1178" s="240"/>
      <c r="BOY1178" s="241"/>
      <c r="BOZ1178" s="242"/>
      <c r="BPA1178" s="242"/>
      <c r="BPB1178" s="243"/>
      <c r="BPC1178" s="244"/>
      <c r="BPD1178" s="244"/>
      <c r="BPE1178" s="239"/>
      <c r="BPF1178" s="240"/>
      <c r="BPG1178" s="241"/>
      <c r="BPH1178" s="242"/>
      <c r="BPI1178" s="242"/>
      <c r="BPJ1178" s="243"/>
      <c r="BPK1178" s="244"/>
      <c r="BPL1178" s="244"/>
      <c r="BPM1178" s="239"/>
      <c r="BPN1178" s="240"/>
      <c r="BPO1178" s="241"/>
      <c r="BPP1178" s="242"/>
      <c r="BPQ1178" s="242"/>
      <c r="BPR1178" s="243"/>
      <c r="BPS1178" s="244"/>
      <c r="BPT1178" s="244"/>
      <c r="BPU1178" s="239"/>
      <c r="BPV1178" s="240"/>
      <c r="BPW1178" s="241"/>
      <c r="BPX1178" s="242"/>
      <c r="BPY1178" s="242"/>
      <c r="BPZ1178" s="243"/>
      <c r="BQA1178" s="244"/>
      <c r="BQB1178" s="244"/>
      <c r="BQC1178" s="239"/>
      <c r="BQD1178" s="240"/>
      <c r="BQE1178" s="241"/>
      <c r="BQF1178" s="242"/>
      <c r="BQG1178" s="242"/>
      <c r="BQH1178" s="243"/>
      <c r="BQI1178" s="244"/>
      <c r="BQJ1178" s="244"/>
      <c r="BQK1178" s="239"/>
      <c r="BQL1178" s="240"/>
      <c r="BQM1178" s="241"/>
      <c r="BQN1178" s="242"/>
      <c r="BQO1178" s="242"/>
      <c r="BQP1178" s="243"/>
      <c r="BQQ1178" s="244"/>
      <c r="BQR1178" s="244"/>
      <c r="BQS1178" s="239"/>
      <c r="BQT1178" s="240"/>
      <c r="BQU1178" s="241"/>
      <c r="BQV1178" s="242"/>
      <c r="BQW1178" s="242"/>
      <c r="BQX1178" s="243"/>
      <c r="BQY1178" s="244"/>
      <c r="BQZ1178" s="244"/>
      <c r="BRA1178" s="239"/>
      <c r="BRB1178" s="240"/>
      <c r="BRC1178" s="241"/>
      <c r="BRD1178" s="242"/>
      <c r="BRE1178" s="242"/>
      <c r="BRF1178" s="243"/>
      <c r="BRG1178" s="244"/>
      <c r="BRH1178" s="244"/>
      <c r="BRI1178" s="239"/>
      <c r="BRJ1178" s="240"/>
      <c r="BRK1178" s="241"/>
      <c r="BRL1178" s="242"/>
      <c r="BRM1178" s="242"/>
      <c r="BRN1178" s="243"/>
      <c r="BRO1178" s="244"/>
      <c r="BRP1178" s="244"/>
      <c r="BRQ1178" s="239"/>
      <c r="BRR1178" s="240"/>
      <c r="BRS1178" s="241"/>
      <c r="BRT1178" s="242"/>
      <c r="BRU1178" s="242"/>
      <c r="BRV1178" s="243"/>
      <c r="BRW1178" s="244"/>
      <c r="BRX1178" s="244"/>
      <c r="BRY1178" s="239"/>
      <c r="BRZ1178" s="240"/>
      <c r="BSA1178" s="241"/>
      <c r="BSB1178" s="242"/>
      <c r="BSC1178" s="242"/>
      <c r="BSD1178" s="243"/>
      <c r="BSE1178" s="244"/>
      <c r="BSF1178" s="244"/>
      <c r="BSG1178" s="239"/>
      <c r="BSH1178" s="240"/>
      <c r="BSI1178" s="241"/>
      <c r="BSJ1178" s="242"/>
      <c r="BSK1178" s="242"/>
      <c r="BSL1178" s="243"/>
      <c r="BSM1178" s="244"/>
      <c r="BSN1178" s="244"/>
      <c r="BSO1178" s="239"/>
      <c r="BSP1178" s="240"/>
      <c r="BSQ1178" s="241"/>
      <c r="BSR1178" s="242"/>
      <c r="BSS1178" s="242"/>
      <c r="BST1178" s="243"/>
      <c r="BSU1178" s="244"/>
      <c r="BSV1178" s="244"/>
      <c r="BSW1178" s="239"/>
      <c r="BSX1178" s="240"/>
      <c r="BSY1178" s="241"/>
      <c r="BSZ1178" s="242"/>
      <c r="BTA1178" s="242"/>
      <c r="BTB1178" s="243"/>
      <c r="BTC1178" s="244"/>
      <c r="BTD1178" s="244"/>
      <c r="BTE1178" s="239"/>
      <c r="BTF1178" s="240"/>
      <c r="BTG1178" s="241"/>
      <c r="BTH1178" s="242"/>
      <c r="BTI1178" s="242"/>
      <c r="BTJ1178" s="243"/>
      <c r="BTK1178" s="244"/>
      <c r="BTL1178" s="244"/>
      <c r="BTM1178" s="239"/>
      <c r="BTN1178" s="240"/>
      <c r="BTO1178" s="241"/>
      <c r="BTP1178" s="242"/>
      <c r="BTQ1178" s="242"/>
      <c r="BTR1178" s="243"/>
      <c r="BTS1178" s="244"/>
      <c r="BTT1178" s="244"/>
      <c r="BTU1178" s="239"/>
      <c r="BTV1178" s="240"/>
      <c r="BTW1178" s="241"/>
      <c r="BTX1178" s="242"/>
      <c r="BTY1178" s="242"/>
      <c r="BTZ1178" s="243"/>
      <c r="BUA1178" s="244"/>
      <c r="BUB1178" s="244"/>
      <c r="BUC1178" s="239"/>
      <c r="BUD1178" s="240"/>
      <c r="BUE1178" s="241"/>
      <c r="BUF1178" s="242"/>
      <c r="BUG1178" s="242"/>
      <c r="BUH1178" s="243"/>
      <c r="BUI1178" s="244"/>
      <c r="BUJ1178" s="244"/>
      <c r="BUK1178" s="239"/>
      <c r="BUL1178" s="240"/>
      <c r="BUM1178" s="241"/>
      <c r="BUN1178" s="242"/>
      <c r="BUO1178" s="242"/>
      <c r="BUP1178" s="243"/>
      <c r="BUQ1178" s="244"/>
      <c r="BUR1178" s="244"/>
      <c r="BUS1178" s="239"/>
      <c r="BUT1178" s="240"/>
      <c r="BUU1178" s="241"/>
      <c r="BUV1178" s="242"/>
      <c r="BUW1178" s="242"/>
      <c r="BUX1178" s="243"/>
      <c r="BUY1178" s="244"/>
      <c r="BUZ1178" s="244"/>
      <c r="BVA1178" s="239"/>
      <c r="BVB1178" s="240"/>
      <c r="BVC1178" s="241"/>
      <c r="BVD1178" s="242"/>
      <c r="BVE1178" s="242"/>
      <c r="BVF1178" s="243"/>
      <c r="BVG1178" s="244"/>
      <c r="BVH1178" s="244"/>
      <c r="BVI1178" s="239"/>
      <c r="BVJ1178" s="240"/>
      <c r="BVK1178" s="241"/>
      <c r="BVL1178" s="242"/>
      <c r="BVM1178" s="242"/>
      <c r="BVN1178" s="243"/>
      <c r="BVO1178" s="244"/>
      <c r="BVP1178" s="244"/>
      <c r="BVQ1178" s="239"/>
      <c r="BVR1178" s="240"/>
      <c r="BVS1178" s="241"/>
      <c r="BVT1178" s="242"/>
      <c r="BVU1178" s="242"/>
      <c r="BVV1178" s="243"/>
      <c r="BVW1178" s="244"/>
      <c r="BVX1178" s="244"/>
      <c r="BVY1178" s="239"/>
      <c r="BVZ1178" s="240"/>
      <c r="BWA1178" s="241"/>
      <c r="BWB1178" s="242"/>
      <c r="BWC1178" s="242"/>
      <c r="BWD1178" s="243"/>
      <c r="BWE1178" s="244"/>
      <c r="BWF1178" s="244"/>
      <c r="BWG1178" s="239"/>
      <c r="BWH1178" s="240"/>
      <c r="BWI1178" s="241"/>
      <c r="BWJ1178" s="242"/>
      <c r="BWK1178" s="242"/>
      <c r="BWL1178" s="243"/>
      <c r="BWM1178" s="244"/>
      <c r="BWN1178" s="244"/>
      <c r="BWO1178" s="239"/>
      <c r="BWP1178" s="240"/>
      <c r="BWQ1178" s="241"/>
      <c r="BWR1178" s="242"/>
      <c r="BWS1178" s="242"/>
      <c r="BWT1178" s="243"/>
      <c r="BWU1178" s="244"/>
      <c r="BWV1178" s="244"/>
      <c r="BWW1178" s="239"/>
      <c r="BWX1178" s="240"/>
      <c r="BWY1178" s="241"/>
      <c r="BWZ1178" s="242"/>
      <c r="BXA1178" s="242"/>
      <c r="BXB1178" s="243"/>
      <c r="BXC1178" s="244"/>
      <c r="BXD1178" s="244"/>
      <c r="BXE1178" s="239"/>
      <c r="BXF1178" s="240"/>
      <c r="BXG1178" s="241"/>
      <c r="BXH1178" s="242"/>
      <c r="BXI1178" s="242"/>
      <c r="BXJ1178" s="243"/>
      <c r="BXK1178" s="244"/>
      <c r="BXL1178" s="244"/>
      <c r="BXM1178" s="239"/>
      <c r="BXN1178" s="240"/>
      <c r="BXO1178" s="241"/>
      <c r="BXP1178" s="242"/>
      <c r="BXQ1178" s="242"/>
      <c r="BXR1178" s="243"/>
      <c r="BXS1178" s="244"/>
      <c r="BXT1178" s="244"/>
      <c r="BXU1178" s="239"/>
      <c r="BXV1178" s="240"/>
      <c r="BXW1178" s="241"/>
      <c r="BXX1178" s="242"/>
      <c r="BXY1178" s="242"/>
      <c r="BXZ1178" s="243"/>
      <c r="BYA1178" s="244"/>
      <c r="BYB1178" s="244"/>
      <c r="BYC1178" s="239"/>
      <c r="BYD1178" s="240"/>
      <c r="BYE1178" s="241"/>
      <c r="BYF1178" s="242"/>
      <c r="BYG1178" s="242"/>
      <c r="BYH1178" s="243"/>
      <c r="BYI1178" s="244"/>
      <c r="BYJ1178" s="244"/>
      <c r="BYK1178" s="239"/>
      <c r="BYL1178" s="240"/>
      <c r="BYM1178" s="241"/>
      <c r="BYN1178" s="242"/>
      <c r="BYO1178" s="242"/>
      <c r="BYP1178" s="243"/>
      <c r="BYQ1178" s="244"/>
      <c r="BYR1178" s="244"/>
      <c r="BYS1178" s="239"/>
      <c r="BYT1178" s="240"/>
      <c r="BYU1178" s="241"/>
      <c r="BYV1178" s="242"/>
      <c r="BYW1178" s="242"/>
      <c r="BYX1178" s="243"/>
      <c r="BYY1178" s="244"/>
      <c r="BYZ1178" s="244"/>
      <c r="BZA1178" s="239"/>
      <c r="BZB1178" s="240"/>
      <c r="BZC1178" s="241"/>
      <c r="BZD1178" s="242"/>
      <c r="BZE1178" s="242"/>
      <c r="BZF1178" s="243"/>
      <c r="BZG1178" s="244"/>
      <c r="BZH1178" s="244"/>
      <c r="BZI1178" s="239"/>
      <c r="BZJ1178" s="240"/>
      <c r="BZK1178" s="241"/>
      <c r="BZL1178" s="242"/>
      <c r="BZM1178" s="242"/>
      <c r="BZN1178" s="243"/>
      <c r="BZO1178" s="244"/>
      <c r="BZP1178" s="244"/>
      <c r="BZQ1178" s="239"/>
      <c r="BZR1178" s="240"/>
      <c r="BZS1178" s="241"/>
      <c r="BZT1178" s="242"/>
      <c r="BZU1178" s="242"/>
      <c r="BZV1178" s="243"/>
      <c r="BZW1178" s="244"/>
      <c r="BZX1178" s="244"/>
      <c r="BZY1178" s="239"/>
      <c r="BZZ1178" s="240"/>
      <c r="CAA1178" s="241"/>
      <c r="CAB1178" s="242"/>
      <c r="CAC1178" s="242"/>
      <c r="CAD1178" s="243"/>
      <c r="CAE1178" s="244"/>
      <c r="CAF1178" s="244"/>
      <c r="CAG1178" s="239"/>
      <c r="CAH1178" s="240"/>
      <c r="CAI1178" s="241"/>
      <c r="CAJ1178" s="242"/>
      <c r="CAK1178" s="242"/>
      <c r="CAL1178" s="243"/>
      <c r="CAM1178" s="244"/>
      <c r="CAN1178" s="244"/>
      <c r="CAO1178" s="239"/>
      <c r="CAP1178" s="240"/>
      <c r="CAQ1178" s="241"/>
      <c r="CAR1178" s="242"/>
      <c r="CAS1178" s="242"/>
      <c r="CAT1178" s="243"/>
      <c r="CAU1178" s="244"/>
      <c r="CAV1178" s="244"/>
      <c r="CAW1178" s="239"/>
      <c r="CAX1178" s="240"/>
      <c r="CAY1178" s="241"/>
      <c r="CAZ1178" s="242"/>
      <c r="CBA1178" s="242"/>
      <c r="CBB1178" s="243"/>
      <c r="CBC1178" s="244"/>
      <c r="CBD1178" s="244"/>
      <c r="CBE1178" s="239"/>
      <c r="CBF1178" s="240"/>
      <c r="CBG1178" s="241"/>
      <c r="CBH1178" s="242"/>
      <c r="CBI1178" s="242"/>
      <c r="CBJ1178" s="243"/>
      <c r="CBK1178" s="244"/>
      <c r="CBL1178" s="244"/>
      <c r="CBM1178" s="239"/>
      <c r="CBN1178" s="240"/>
      <c r="CBO1178" s="241"/>
      <c r="CBP1178" s="242"/>
      <c r="CBQ1178" s="242"/>
      <c r="CBR1178" s="243"/>
      <c r="CBS1178" s="244"/>
      <c r="CBT1178" s="244"/>
      <c r="CBU1178" s="239"/>
      <c r="CBV1178" s="240"/>
      <c r="CBW1178" s="241"/>
      <c r="CBX1178" s="242"/>
      <c r="CBY1178" s="242"/>
      <c r="CBZ1178" s="243"/>
      <c r="CCA1178" s="244"/>
      <c r="CCB1178" s="244"/>
      <c r="CCC1178" s="239"/>
      <c r="CCD1178" s="240"/>
      <c r="CCE1178" s="241"/>
      <c r="CCF1178" s="242"/>
      <c r="CCG1178" s="242"/>
      <c r="CCH1178" s="243"/>
      <c r="CCI1178" s="244"/>
      <c r="CCJ1178" s="244"/>
      <c r="CCK1178" s="239"/>
      <c r="CCL1178" s="240"/>
      <c r="CCM1178" s="241"/>
      <c r="CCN1178" s="242"/>
      <c r="CCO1178" s="242"/>
      <c r="CCP1178" s="243"/>
      <c r="CCQ1178" s="244"/>
      <c r="CCR1178" s="244"/>
      <c r="CCS1178" s="239"/>
      <c r="CCT1178" s="240"/>
      <c r="CCU1178" s="241"/>
      <c r="CCV1178" s="242"/>
      <c r="CCW1178" s="242"/>
      <c r="CCX1178" s="243"/>
      <c r="CCY1178" s="244"/>
      <c r="CCZ1178" s="244"/>
      <c r="CDA1178" s="239"/>
      <c r="CDB1178" s="240"/>
      <c r="CDC1178" s="241"/>
      <c r="CDD1178" s="242"/>
      <c r="CDE1178" s="242"/>
      <c r="CDF1178" s="243"/>
      <c r="CDG1178" s="244"/>
      <c r="CDH1178" s="244"/>
      <c r="CDI1178" s="239"/>
      <c r="CDJ1178" s="240"/>
      <c r="CDK1178" s="241"/>
      <c r="CDL1178" s="242"/>
      <c r="CDM1178" s="242"/>
      <c r="CDN1178" s="243"/>
      <c r="CDO1178" s="244"/>
      <c r="CDP1178" s="244"/>
      <c r="CDQ1178" s="239"/>
      <c r="CDR1178" s="240"/>
      <c r="CDS1178" s="241"/>
      <c r="CDT1178" s="242"/>
      <c r="CDU1178" s="242"/>
      <c r="CDV1178" s="243"/>
      <c r="CDW1178" s="244"/>
      <c r="CDX1178" s="244"/>
      <c r="CDY1178" s="239"/>
      <c r="CDZ1178" s="240"/>
      <c r="CEA1178" s="241"/>
      <c r="CEB1178" s="242"/>
      <c r="CEC1178" s="242"/>
      <c r="CED1178" s="243"/>
      <c r="CEE1178" s="244"/>
      <c r="CEF1178" s="244"/>
      <c r="CEG1178" s="239"/>
      <c r="CEH1178" s="240"/>
      <c r="CEI1178" s="241"/>
      <c r="CEJ1178" s="242"/>
      <c r="CEK1178" s="242"/>
      <c r="CEL1178" s="243"/>
      <c r="CEM1178" s="244"/>
      <c r="CEN1178" s="244"/>
      <c r="CEO1178" s="239"/>
      <c r="CEP1178" s="240"/>
      <c r="CEQ1178" s="241"/>
      <c r="CER1178" s="242"/>
      <c r="CES1178" s="242"/>
      <c r="CET1178" s="243"/>
      <c r="CEU1178" s="244"/>
      <c r="CEV1178" s="244"/>
      <c r="CEW1178" s="239"/>
      <c r="CEX1178" s="240"/>
      <c r="CEY1178" s="241"/>
      <c r="CEZ1178" s="242"/>
      <c r="CFA1178" s="242"/>
      <c r="CFB1178" s="243"/>
      <c r="CFC1178" s="244"/>
      <c r="CFD1178" s="244"/>
      <c r="CFE1178" s="239"/>
      <c r="CFF1178" s="240"/>
      <c r="CFG1178" s="241"/>
      <c r="CFH1178" s="242"/>
      <c r="CFI1178" s="242"/>
      <c r="CFJ1178" s="243"/>
      <c r="CFK1178" s="244"/>
      <c r="CFL1178" s="244"/>
      <c r="CFM1178" s="239"/>
      <c r="CFN1178" s="240"/>
      <c r="CFO1178" s="241"/>
      <c r="CFP1178" s="242"/>
      <c r="CFQ1178" s="242"/>
      <c r="CFR1178" s="243"/>
      <c r="CFS1178" s="244"/>
      <c r="CFT1178" s="244"/>
      <c r="CFU1178" s="239"/>
      <c r="CFV1178" s="240"/>
      <c r="CFW1178" s="241"/>
      <c r="CFX1178" s="242"/>
      <c r="CFY1178" s="242"/>
      <c r="CFZ1178" s="243"/>
      <c r="CGA1178" s="244"/>
      <c r="CGB1178" s="244"/>
      <c r="CGC1178" s="239"/>
      <c r="CGD1178" s="240"/>
      <c r="CGE1178" s="241"/>
      <c r="CGF1178" s="242"/>
      <c r="CGG1178" s="242"/>
      <c r="CGH1178" s="243"/>
      <c r="CGI1178" s="244"/>
      <c r="CGJ1178" s="244"/>
      <c r="CGK1178" s="239"/>
      <c r="CGL1178" s="240"/>
      <c r="CGM1178" s="241"/>
      <c r="CGN1178" s="242"/>
      <c r="CGO1178" s="242"/>
      <c r="CGP1178" s="243"/>
      <c r="CGQ1178" s="244"/>
      <c r="CGR1178" s="244"/>
      <c r="CGS1178" s="239"/>
      <c r="CGT1178" s="240"/>
      <c r="CGU1178" s="241"/>
      <c r="CGV1178" s="242"/>
      <c r="CGW1178" s="242"/>
      <c r="CGX1178" s="243"/>
      <c r="CGY1178" s="244"/>
      <c r="CGZ1178" s="244"/>
      <c r="CHA1178" s="239"/>
      <c r="CHB1178" s="240"/>
      <c r="CHC1178" s="241"/>
      <c r="CHD1178" s="242"/>
      <c r="CHE1178" s="242"/>
      <c r="CHF1178" s="243"/>
      <c r="CHG1178" s="244"/>
      <c r="CHH1178" s="244"/>
      <c r="CHI1178" s="239"/>
      <c r="CHJ1178" s="240"/>
      <c r="CHK1178" s="241"/>
      <c r="CHL1178" s="242"/>
      <c r="CHM1178" s="242"/>
      <c r="CHN1178" s="243"/>
      <c r="CHO1178" s="244"/>
      <c r="CHP1178" s="244"/>
      <c r="CHQ1178" s="239"/>
      <c r="CHR1178" s="240"/>
      <c r="CHS1178" s="241"/>
      <c r="CHT1178" s="242"/>
      <c r="CHU1178" s="242"/>
      <c r="CHV1178" s="243"/>
      <c r="CHW1178" s="244"/>
      <c r="CHX1178" s="244"/>
      <c r="CHY1178" s="239"/>
      <c r="CHZ1178" s="240"/>
      <c r="CIA1178" s="241"/>
      <c r="CIB1178" s="242"/>
      <c r="CIC1178" s="242"/>
      <c r="CID1178" s="243"/>
      <c r="CIE1178" s="244"/>
      <c r="CIF1178" s="244"/>
      <c r="CIG1178" s="239"/>
      <c r="CIH1178" s="240"/>
      <c r="CII1178" s="241"/>
      <c r="CIJ1178" s="242"/>
      <c r="CIK1178" s="242"/>
      <c r="CIL1178" s="243"/>
      <c r="CIM1178" s="244"/>
      <c r="CIN1178" s="244"/>
      <c r="CIO1178" s="239"/>
      <c r="CIP1178" s="240"/>
      <c r="CIQ1178" s="241"/>
      <c r="CIR1178" s="242"/>
      <c r="CIS1178" s="242"/>
      <c r="CIT1178" s="243"/>
      <c r="CIU1178" s="244"/>
      <c r="CIV1178" s="244"/>
      <c r="CIW1178" s="239"/>
      <c r="CIX1178" s="240"/>
      <c r="CIY1178" s="241"/>
      <c r="CIZ1178" s="242"/>
      <c r="CJA1178" s="242"/>
      <c r="CJB1178" s="243"/>
      <c r="CJC1178" s="244"/>
      <c r="CJD1178" s="244"/>
      <c r="CJE1178" s="239"/>
      <c r="CJF1178" s="240"/>
      <c r="CJG1178" s="241"/>
      <c r="CJH1178" s="242"/>
      <c r="CJI1178" s="242"/>
      <c r="CJJ1178" s="243"/>
      <c r="CJK1178" s="244"/>
      <c r="CJL1178" s="244"/>
      <c r="CJM1178" s="239"/>
      <c r="CJN1178" s="240"/>
      <c r="CJO1178" s="241"/>
      <c r="CJP1178" s="242"/>
      <c r="CJQ1178" s="242"/>
      <c r="CJR1178" s="243"/>
      <c r="CJS1178" s="244"/>
      <c r="CJT1178" s="244"/>
      <c r="CJU1178" s="239"/>
      <c r="CJV1178" s="240"/>
      <c r="CJW1178" s="241"/>
      <c r="CJX1178" s="242"/>
      <c r="CJY1178" s="242"/>
      <c r="CJZ1178" s="243"/>
      <c r="CKA1178" s="244"/>
      <c r="CKB1178" s="244"/>
      <c r="CKC1178" s="239"/>
      <c r="CKD1178" s="240"/>
      <c r="CKE1178" s="241"/>
      <c r="CKF1178" s="242"/>
      <c r="CKG1178" s="242"/>
      <c r="CKH1178" s="243"/>
      <c r="CKI1178" s="244"/>
      <c r="CKJ1178" s="244"/>
      <c r="CKK1178" s="239"/>
      <c r="CKL1178" s="240"/>
      <c r="CKM1178" s="241"/>
      <c r="CKN1178" s="242"/>
      <c r="CKO1178" s="242"/>
      <c r="CKP1178" s="243"/>
      <c r="CKQ1178" s="244"/>
      <c r="CKR1178" s="244"/>
      <c r="CKS1178" s="239"/>
      <c r="CKT1178" s="240"/>
      <c r="CKU1178" s="241"/>
      <c r="CKV1178" s="242"/>
      <c r="CKW1178" s="242"/>
      <c r="CKX1178" s="243"/>
      <c r="CKY1178" s="244"/>
      <c r="CKZ1178" s="244"/>
      <c r="CLA1178" s="239"/>
      <c r="CLB1178" s="240"/>
      <c r="CLC1178" s="241"/>
      <c r="CLD1178" s="242"/>
      <c r="CLE1178" s="242"/>
      <c r="CLF1178" s="243"/>
      <c r="CLG1178" s="244"/>
      <c r="CLH1178" s="244"/>
      <c r="CLI1178" s="239"/>
      <c r="CLJ1178" s="240"/>
      <c r="CLK1178" s="241"/>
      <c r="CLL1178" s="242"/>
      <c r="CLM1178" s="242"/>
      <c r="CLN1178" s="243"/>
      <c r="CLO1178" s="244"/>
      <c r="CLP1178" s="244"/>
      <c r="CLQ1178" s="239"/>
      <c r="CLR1178" s="240"/>
      <c r="CLS1178" s="241"/>
      <c r="CLT1178" s="242"/>
      <c r="CLU1178" s="242"/>
      <c r="CLV1178" s="243"/>
      <c r="CLW1178" s="244"/>
      <c r="CLX1178" s="244"/>
      <c r="CLY1178" s="239"/>
      <c r="CLZ1178" s="240"/>
      <c r="CMA1178" s="241"/>
      <c r="CMB1178" s="242"/>
      <c r="CMC1178" s="242"/>
      <c r="CMD1178" s="243"/>
      <c r="CME1178" s="244"/>
      <c r="CMF1178" s="244"/>
      <c r="CMG1178" s="239"/>
      <c r="CMH1178" s="240"/>
      <c r="CMI1178" s="241"/>
      <c r="CMJ1178" s="242"/>
      <c r="CMK1178" s="242"/>
      <c r="CML1178" s="243"/>
      <c r="CMM1178" s="244"/>
      <c r="CMN1178" s="244"/>
      <c r="CMO1178" s="239"/>
      <c r="CMP1178" s="240"/>
      <c r="CMQ1178" s="241"/>
      <c r="CMR1178" s="242"/>
      <c r="CMS1178" s="242"/>
      <c r="CMT1178" s="243"/>
      <c r="CMU1178" s="244"/>
      <c r="CMV1178" s="244"/>
      <c r="CMW1178" s="239"/>
      <c r="CMX1178" s="240"/>
      <c r="CMY1178" s="241"/>
      <c r="CMZ1178" s="242"/>
      <c r="CNA1178" s="242"/>
      <c r="CNB1178" s="243"/>
      <c r="CNC1178" s="244"/>
      <c r="CND1178" s="244"/>
      <c r="CNE1178" s="239"/>
      <c r="CNF1178" s="240"/>
      <c r="CNG1178" s="241"/>
      <c r="CNH1178" s="242"/>
      <c r="CNI1178" s="242"/>
      <c r="CNJ1178" s="243"/>
      <c r="CNK1178" s="244"/>
      <c r="CNL1178" s="244"/>
      <c r="CNM1178" s="239"/>
      <c r="CNN1178" s="240"/>
      <c r="CNO1178" s="241"/>
      <c r="CNP1178" s="242"/>
      <c r="CNQ1178" s="242"/>
      <c r="CNR1178" s="243"/>
      <c r="CNS1178" s="244"/>
      <c r="CNT1178" s="244"/>
      <c r="CNU1178" s="239"/>
      <c r="CNV1178" s="240"/>
      <c r="CNW1178" s="241"/>
      <c r="CNX1178" s="242"/>
      <c r="CNY1178" s="242"/>
      <c r="CNZ1178" s="243"/>
      <c r="COA1178" s="244"/>
      <c r="COB1178" s="244"/>
      <c r="COC1178" s="239"/>
      <c r="COD1178" s="240"/>
      <c r="COE1178" s="241"/>
      <c r="COF1178" s="242"/>
      <c r="COG1178" s="242"/>
      <c r="COH1178" s="243"/>
      <c r="COI1178" s="244"/>
      <c r="COJ1178" s="244"/>
      <c r="COK1178" s="239"/>
      <c r="COL1178" s="240"/>
      <c r="COM1178" s="241"/>
      <c r="CON1178" s="242"/>
      <c r="COO1178" s="242"/>
      <c r="COP1178" s="243"/>
      <c r="COQ1178" s="244"/>
      <c r="COR1178" s="244"/>
      <c r="COS1178" s="239"/>
      <c r="COT1178" s="240"/>
      <c r="COU1178" s="241"/>
      <c r="COV1178" s="242"/>
      <c r="COW1178" s="242"/>
      <c r="COX1178" s="243"/>
      <c r="COY1178" s="244"/>
      <c r="COZ1178" s="244"/>
      <c r="CPA1178" s="239"/>
      <c r="CPB1178" s="240"/>
      <c r="CPC1178" s="241"/>
      <c r="CPD1178" s="242"/>
      <c r="CPE1178" s="242"/>
      <c r="CPF1178" s="243"/>
      <c r="CPG1178" s="244"/>
      <c r="CPH1178" s="244"/>
      <c r="CPI1178" s="239"/>
      <c r="CPJ1178" s="240"/>
      <c r="CPK1178" s="241"/>
      <c r="CPL1178" s="242"/>
      <c r="CPM1178" s="242"/>
      <c r="CPN1178" s="243"/>
      <c r="CPO1178" s="244"/>
      <c r="CPP1178" s="244"/>
      <c r="CPQ1178" s="239"/>
      <c r="CPR1178" s="240"/>
      <c r="CPS1178" s="241"/>
      <c r="CPT1178" s="242"/>
      <c r="CPU1178" s="242"/>
      <c r="CPV1178" s="243"/>
      <c r="CPW1178" s="244"/>
      <c r="CPX1178" s="244"/>
      <c r="CPY1178" s="239"/>
      <c r="CPZ1178" s="240"/>
      <c r="CQA1178" s="241"/>
      <c r="CQB1178" s="242"/>
      <c r="CQC1178" s="242"/>
      <c r="CQD1178" s="243"/>
      <c r="CQE1178" s="244"/>
      <c r="CQF1178" s="244"/>
      <c r="CQG1178" s="239"/>
      <c r="CQH1178" s="240"/>
      <c r="CQI1178" s="241"/>
      <c r="CQJ1178" s="242"/>
      <c r="CQK1178" s="242"/>
      <c r="CQL1178" s="243"/>
      <c r="CQM1178" s="244"/>
      <c r="CQN1178" s="244"/>
      <c r="CQO1178" s="239"/>
      <c r="CQP1178" s="240"/>
      <c r="CQQ1178" s="241"/>
      <c r="CQR1178" s="242"/>
      <c r="CQS1178" s="242"/>
      <c r="CQT1178" s="243"/>
      <c r="CQU1178" s="244"/>
      <c r="CQV1178" s="244"/>
      <c r="CQW1178" s="239"/>
      <c r="CQX1178" s="240"/>
      <c r="CQY1178" s="241"/>
      <c r="CQZ1178" s="242"/>
      <c r="CRA1178" s="242"/>
      <c r="CRB1178" s="243"/>
      <c r="CRC1178" s="244"/>
      <c r="CRD1178" s="244"/>
      <c r="CRE1178" s="239"/>
      <c r="CRF1178" s="240"/>
      <c r="CRG1178" s="241"/>
      <c r="CRH1178" s="242"/>
      <c r="CRI1178" s="242"/>
      <c r="CRJ1178" s="243"/>
      <c r="CRK1178" s="244"/>
      <c r="CRL1178" s="244"/>
      <c r="CRM1178" s="239"/>
      <c r="CRN1178" s="240"/>
      <c r="CRO1178" s="241"/>
      <c r="CRP1178" s="242"/>
      <c r="CRQ1178" s="242"/>
      <c r="CRR1178" s="243"/>
      <c r="CRS1178" s="244"/>
      <c r="CRT1178" s="244"/>
      <c r="CRU1178" s="239"/>
      <c r="CRV1178" s="240"/>
      <c r="CRW1178" s="241"/>
      <c r="CRX1178" s="242"/>
      <c r="CRY1178" s="242"/>
      <c r="CRZ1178" s="243"/>
      <c r="CSA1178" s="244"/>
      <c r="CSB1178" s="244"/>
      <c r="CSC1178" s="239"/>
      <c r="CSD1178" s="240"/>
      <c r="CSE1178" s="241"/>
      <c r="CSF1178" s="242"/>
      <c r="CSG1178" s="242"/>
      <c r="CSH1178" s="243"/>
      <c r="CSI1178" s="244"/>
      <c r="CSJ1178" s="244"/>
      <c r="CSK1178" s="239"/>
      <c r="CSL1178" s="240"/>
      <c r="CSM1178" s="241"/>
      <c r="CSN1178" s="242"/>
      <c r="CSO1178" s="242"/>
      <c r="CSP1178" s="243"/>
      <c r="CSQ1178" s="244"/>
      <c r="CSR1178" s="244"/>
      <c r="CSS1178" s="239"/>
      <c r="CST1178" s="240"/>
      <c r="CSU1178" s="241"/>
      <c r="CSV1178" s="242"/>
      <c r="CSW1178" s="242"/>
      <c r="CSX1178" s="243"/>
      <c r="CSY1178" s="244"/>
      <c r="CSZ1178" s="244"/>
      <c r="CTA1178" s="239"/>
      <c r="CTB1178" s="240"/>
      <c r="CTC1178" s="241"/>
      <c r="CTD1178" s="242"/>
      <c r="CTE1178" s="242"/>
      <c r="CTF1178" s="243"/>
      <c r="CTG1178" s="244"/>
      <c r="CTH1178" s="244"/>
      <c r="CTI1178" s="239"/>
      <c r="CTJ1178" s="240"/>
      <c r="CTK1178" s="241"/>
      <c r="CTL1178" s="242"/>
      <c r="CTM1178" s="242"/>
      <c r="CTN1178" s="243"/>
      <c r="CTO1178" s="244"/>
      <c r="CTP1178" s="244"/>
      <c r="CTQ1178" s="239"/>
      <c r="CTR1178" s="240"/>
      <c r="CTS1178" s="241"/>
      <c r="CTT1178" s="242"/>
      <c r="CTU1178" s="242"/>
      <c r="CTV1178" s="243"/>
      <c r="CTW1178" s="244"/>
      <c r="CTX1178" s="244"/>
      <c r="CTY1178" s="239"/>
      <c r="CTZ1178" s="240"/>
      <c r="CUA1178" s="241"/>
      <c r="CUB1178" s="242"/>
      <c r="CUC1178" s="242"/>
      <c r="CUD1178" s="243"/>
      <c r="CUE1178" s="244"/>
      <c r="CUF1178" s="244"/>
      <c r="CUG1178" s="239"/>
      <c r="CUH1178" s="240"/>
      <c r="CUI1178" s="241"/>
      <c r="CUJ1178" s="242"/>
      <c r="CUK1178" s="242"/>
      <c r="CUL1178" s="243"/>
      <c r="CUM1178" s="244"/>
      <c r="CUN1178" s="244"/>
      <c r="CUO1178" s="239"/>
      <c r="CUP1178" s="240"/>
      <c r="CUQ1178" s="241"/>
      <c r="CUR1178" s="242"/>
      <c r="CUS1178" s="242"/>
      <c r="CUT1178" s="243"/>
      <c r="CUU1178" s="244"/>
      <c r="CUV1178" s="244"/>
      <c r="CUW1178" s="239"/>
      <c r="CUX1178" s="240"/>
      <c r="CUY1178" s="241"/>
      <c r="CUZ1178" s="242"/>
      <c r="CVA1178" s="242"/>
      <c r="CVB1178" s="243"/>
      <c r="CVC1178" s="244"/>
      <c r="CVD1178" s="244"/>
      <c r="CVE1178" s="239"/>
      <c r="CVF1178" s="240"/>
      <c r="CVG1178" s="241"/>
      <c r="CVH1178" s="242"/>
      <c r="CVI1178" s="242"/>
      <c r="CVJ1178" s="243"/>
      <c r="CVK1178" s="244"/>
      <c r="CVL1178" s="244"/>
      <c r="CVM1178" s="239"/>
      <c r="CVN1178" s="240"/>
      <c r="CVO1178" s="241"/>
      <c r="CVP1178" s="242"/>
      <c r="CVQ1178" s="242"/>
      <c r="CVR1178" s="243"/>
      <c r="CVS1178" s="244"/>
      <c r="CVT1178" s="244"/>
      <c r="CVU1178" s="239"/>
      <c r="CVV1178" s="240"/>
      <c r="CVW1178" s="241"/>
      <c r="CVX1178" s="242"/>
      <c r="CVY1178" s="242"/>
      <c r="CVZ1178" s="243"/>
      <c r="CWA1178" s="244"/>
      <c r="CWB1178" s="244"/>
      <c r="CWC1178" s="239"/>
      <c r="CWD1178" s="240"/>
      <c r="CWE1178" s="241"/>
      <c r="CWF1178" s="242"/>
      <c r="CWG1178" s="242"/>
      <c r="CWH1178" s="243"/>
      <c r="CWI1178" s="244"/>
      <c r="CWJ1178" s="244"/>
      <c r="CWK1178" s="239"/>
      <c r="CWL1178" s="240"/>
      <c r="CWM1178" s="241"/>
      <c r="CWN1178" s="242"/>
      <c r="CWO1178" s="242"/>
      <c r="CWP1178" s="243"/>
      <c r="CWQ1178" s="244"/>
      <c r="CWR1178" s="244"/>
      <c r="CWS1178" s="239"/>
      <c r="CWT1178" s="240"/>
      <c r="CWU1178" s="241"/>
      <c r="CWV1178" s="242"/>
      <c r="CWW1178" s="242"/>
      <c r="CWX1178" s="243"/>
      <c r="CWY1178" s="244"/>
      <c r="CWZ1178" s="244"/>
      <c r="CXA1178" s="239"/>
      <c r="CXB1178" s="240"/>
      <c r="CXC1178" s="241"/>
      <c r="CXD1178" s="242"/>
      <c r="CXE1178" s="242"/>
      <c r="CXF1178" s="243"/>
      <c r="CXG1178" s="244"/>
      <c r="CXH1178" s="244"/>
      <c r="CXI1178" s="239"/>
      <c r="CXJ1178" s="240"/>
      <c r="CXK1178" s="241"/>
      <c r="CXL1178" s="242"/>
      <c r="CXM1178" s="242"/>
      <c r="CXN1178" s="243"/>
      <c r="CXO1178" s="244"/>
      <c r="CXP1178" s="244"/>
      <c r="CXQ1178" s="239"/>
      <c r="CXR1178" s="240"/>
      <c r="CXS1178" s="241"/>
      <c r="CXT1178" s="242"/>
      <c r="CXU1178" s="242"/>
      <c r="CXV1178" s="243"/>
      <c r="CXW1178" s="244"/>
      <c r="CXX1178" s="244"/>
      <c r="CXY1178" s="239"/>
      <c r="CXZ1178" s="240"/>
      <c r="CYA1178" s="241"/>
      <c r="CYB1178" s="242"/>
      <c r="CYC1178" s="242"/>
      <c r="CYD1178" s="243"/>
      <c r="CYE1178" s="244"/>
      <c r="CYF1178" s="244"/>
      <c r="CYG1178" s="239"/>
      <c r="CYH1178" s="240"/>
      <c r="CYI1178" s="241"/>
      <c r="CYJ1178" s="242"/>
      <c r="CYK1178" s="242"/>
      <c r="CYL1178" s="243"/>
      <c r="CYM1178" s="244"/>
      <c r="CYN1178" s="244"/>
      <c r="CYO1178" s="239"/>
      <c r="CYP1178" s="240"/>
      <c r="CYQ1178" s="241"/>
      <c r="CYR1178" s="242"/>
      <c r="CYS1178" s="242"/>
      <c r="CYT1178" s="243"/>
      <c r="CYU1178" s="244"/>
      <c r="CYV1178" s="244"/>
      <c r="CYW1178" s="239"/>
      <c r="CYX1178" s="240"/>
      <c r="CYY1178" s="241"/>
      <c r="CYZ1178" s="242"/>
      <c r="CZA1178" s="242"/>
      <c r="CZB1178" s="243"/>
      <c r="CZC1178" s="244"/>
      <c r="CZD1178" s="244"/>
      <c r="CZE1178" s="239"/>
      <c r="CZF1178" s="240"/>
      <c r="CZG1178" s="241"/>
      <c r="CZH1178" s="242"/>
      <c r="CZI1178" s="242"/>
      <c r="CZJ1178" s="243"/>
      <c r="CZK1178" s="244"/>
      <c r="CZL1178" s="244"/>
      <c r="CZM1178" s="239"/>
      <c r="CZN1178" s="240"/>
      <c r="CZO1178" s="241"/>
      <c r="CZP1178" s="242"/>
      <c r="CZQ1178" s="242"/>
      <c r="CZR1178" s="243"/>
      <c r="CZS1178" s="244"/>
      <c r="CZT1178" s="244"/>
      <c r="CZU1178" s="239"/>
      <c r="CZV1178" s="240"/>
      <c r="CZW1178" s="241"/>
      <c r="CZX1178" s="242"/>
      <c r="CZY1178" s="242"/>
      <c r="CZZ1178" s="243"/>
      <c r="DAA1178" s="244"/>
      <c r="DAB1178" s="244"/>
      <c r="DAC1178" s="239"/>
      <c r="DAD1178" s="240"/>
      <c r="DAE1178" s="241"/>
      <c r="DAF1178" s="242"/>
      <c r="DAG1178" s="242"/>
      <c r="DAH1178" s="243"/>
      <c r="DAI1178" s="244"/>
      <c r="DAJ1178" s="244"/>
      <c r="DAK1178" s="239"/>
      <c r="DAL1178" s="240"/>
      <c r="DAM1178" s="241"/>
      <c r="DAN1178" s="242"/>
      <c r="DAO1178" s="242"/>
      <c r="DAP1178" s="243"/>
      <c r="DAQ1178" s="244"/>
      <c r="DAR1178" s="244"/>
      <c r="DAS1178" s="239"/>
      <c r="DAT1178" s="240"/>
      <c r="DAU1178" s="241"/>
      <c r="DAV1178" s="242"/>
      <c r="DAW1178" s="242"/>
      <c r="DAX1178" s="243"/>
      <c r="DAY1178" s="244"/>
      <c r="DAZ1178" s="244"/>
      <c r="DBA1178" s="239"/>
      <c r="DBB1178" s="240"/>
      <c r="DBC1178" s="241"/>
      <c r="DBD1178" s="242"/>
      <c r="DBE1178" s="242"/>
      <c r="DBF1178" s="243"/>
      <c r="DBG1178" s="244"/>
      <c r="DBH1178" s="244"/>
      <c r="DBI1178" s="239"/>
      <c r="DBJ1178" s="240"/>
      <c r="DBK1178" s="241"/>
      <c r="DBL1178" s="242"/>
      <c r="DBM1178" s="242"/>
      <c r="DBN1178" s="243"/>
      <c r="DBO1178" s="244"/>
      <c r="DBP1178" s="244"/>
      <c r="DBQ1178" s="239"/>
      <c r="DBR1178" s="240"/>
      <c r="DBS1178" s="241"/>
      <c r="DBT1178" s="242"/>
      <c r="DBU1178" s="242"/>
      <c r="DBV1178" s="243"/>
      <c r="DBW1178" s="244"/>
      <c r="DBX1178" s="244"/>
      <c r="DBY1178" s="239"/>
      <c r="DBZ1178" s="240"/>
      <c r="DCA1178" s="241"/>
      <c r="DCB1178" s="242"/>
      <c r="DCC1178" s="242"/>
      <c r="DCD1178" s="243"/>
      <c r="DCE1178" s="244"/>
      <c r="DCF1178" s="244"/>
      <c r="DCG1178" s="239"/>
      <c r="DCH1178" s="240"/>
      <c r="DCI1178" s="241"/>
      <c r="DCJ1178" s="242"/>
      <c r="DCK1178" s="242"/>
      <c r="DCL1178" s="243"/>
      <c r="DCM1178" s="244"/>
      <c r="DCN1178" s="244"/>
      <c r="DCO1178" s="239"/>
      <c r="DCP1178" s="240"/>
      <c r="DCQ1178" s="241"/>
      <c r="DCR1178" s="242"/>
      <c r="DCS1178" s="242"/>
      <c r="DCT1178" s="243"/>
      <c r="DCU1178" s="244"/>
      <c r="DCV1178" s="244"/>
      <c r="DCW1178" s="239"/>
      <c r="DCX1178" s="240"/>
      <c r="DCY1178" s="241"/>
      <c r="DCZ1178" s="242"/>
      <c r="DDA1178" s="242"/>
      <c r="DDB1178" s="243"/>
      <c r="DDC1178" s="244"/>
      <c r="DDD1178" s="244"/>
      <c r="DDE1178" s="239"/>
      <c r="DDF1178" s="240"/>
      <c r="DDG1178" s="241"/>
      <c r="DDH1178" s="242"/>
      <c r="DDI1178" s="242"/>
      <c r="DDJ1178" s="243"/>
      <c r="DDK1178" s="244"/>
      <c r="DDL1178" s="244"/>
      <c r="DDM1178" s="239"/>
      <c r="DDN1178" s="240"/>
      <c r="DDO1178" s="241"/>
      <c r="DDP1178" s="242"/>
      <c r="DDQ1178" s="242"/>
      <c r="DDR1178" s="243"/>
      <c r="DDS1178" s="244"/>
      <c r="DDT1178" s="244"/>
      <c r="DDU1178" s="239"/>
      <c r="DDV1178" s="240"/>
      <c r="DDW1178" s="241"/>
      <c r="DDX1178" s="242"/>
      <c r="DDY1178" s="242"/>
      <c r="DDZ1178" s="243"/>
      <c r="DEA1178" s="244"/>
      <c r="DEB1178" s="244"/>
      <c r="DEC1178" s="239"/>
      <c r="DED1178" s="240"/>
      <c r="DEE1178" s="241"/>
      <c r="DEF1178" s="242"/>
      <c r="DEG1178" s="242"/>
      <c r="DEH1178" s="243"/>
      <c r="DEI1178" s="244"/>
      <c r="DEJ1178" s="244"/>
      <c r="DEK1178" s="239"/>
      <c r="DEL1178" s="240"/>
      <c r="DEM1178" s="241"/>
      <c r="DEN1178" s="242"/>
      <c r="DEO1178" s="242"/>
      <c r="DEP1178" s="243"/>
      <c r="DEQ1178" s="244"/>
      <c r="DER1178" s="244"/>
      <c r="DES1178" s="239"/>
      <c r="DET1178" s="240"/>
      <c r="DEU1178" s="241"/>
      <c r="DEV1178" s="242"/>
      <c r="DEW1178" s="242"/>
      <c r="DEX1178" s="243"/>
      <c r="DEY1178" s="244"/>
      <c r="DEZ1178" s="244"/>
      <c r="DFA1178" s="239"/>
      <c r="DFB1178" s="240"/>
      <c r="DFC1178" s="241"/>
      <c r="DFD1178" s="242"/>
      <c r="DFE1178" s="242"/>
      <c r="DFF1178" s="243"/>
      <c r="DFG1178" s="244"/>
      <c r="DFH1178" s="244"/>
      <c r="DFI1178" s="239"/>
      <c r="DFJ1178" s="240"/>
      <c r="DFK1178" s="241"/>
      <c r="DFL1178" s="242"/>
      <c r="DFM1178" s="242"/>
      <c r="DFN1178" s="243"/>
      <c r="DFO1178" s="244"/>
      <c r="DFP1178" s="244"/>
      <c r="DFQ1178" s="239"/>
      <c r="DFR1178" s="240"/>
      <c r="DFS1178" s="241"/>
      <c r="DFT1178" s="242"/>
      <c r="DFU1178" s="242"/>
      <c r="DFV1178" s="243"/>
      <c r="DFW1178" s="244"/>
      <c r="DFX1178" s="244"/>
      <c r="DFY1178" s="239"/>
      <c r="DFZ1178" s="240"/>
      <c r="DGA1178" s="241"/>
      <c r="DGB1178" s="242"/>
      <c r="DGC1178" s="242"/>
      <c r="DGD1178" s="243"/>
      <c r="DGE1178" s="244"/>
      <c r="DGF1178" s="244"/>
      <c r="DGG1178" s="239"/>
      <c r="DGH1178" s="240"/>
      <c r="DGI1178" s="241"/>
      <c r="DGJ1178" s="242"/>
      <c r="DGK1178" s="242"/>
      <c r="DGL1178" s="243"/>
      <c r="DGM1178" s="244"/>
      <c r="DGN1178" s="244"/>
      <c r="DGO1178" s="239"/>
      <c r="DGP1178" s="240"/>
      <c r="DGQ1178" s="241"/>
      <c r="DGR1178" s="242"/>
      <c r="DGS1178" s="242"/>
      <c r="DGT1178" s="243"/>
      <c r="DGU1178" s="244"/>
      <c r="DGV1178" s="244"/>
      <c r="DGW1178" s="239"/>
      <c r="DGX1178" s="240"/>
      <c r="DGY1178" s="241"/>
      <c r="DGZ1178" s="242"/>
      <c r="DHA1178" s="242"/>
      <c r="DHB1178" s="243"/>
      <c r="DHC1178" s="244"/>
      <c r="DHD1178" s="244"/>
      <c r="DHE1178" s="239"/>
      <c r="DHF1178" s="240"/>
      <c r="DHG1178" s="241"/>
      <c r="DHH1178" s="242"/>
      <c r="DHI1178" s="242"/>
      <c r="DHJ1178" s="243"/>
      <c r="DHK1178" s="244"/>
      <c r="DHL1178" s="244"/>
      <c r="DHM1178" s="239"/>
      <c r="DHN1178" s="240"/>
      <c r="DHO1178" s="241"/>
      <c r="DHP1178" s="242"/>
      <c r="DHQ1178" s="242"/>
      <c r="DHR1178" s="243"/>
      <c r="DHS1178" s="244"/>
      <c r="DHT1178" s="244"/>
      <c r="DHU1178" s="239"/>
      <c r="DHV1178" s="240"/>
      <c r="DHW1178" s="241"/>
      <c r="DHX1178" s="242"/>
      <c r="DHY1178" s="242"/>
      <c r="DHZ1178" s="243"/>
      <c r="DIA1178" s="244"/>
      <c r="DIB1178" s="244"/>
      <c r="DIC1178" s="239"/>
      <c r="DID1178" s="240"/>
      <c r="DIE1178" s="241"/>
      <c r="DIF1178" s="242"/>
      <c r="DIG1178" s="242"/>
      <c r="DIH1178" s="243"/>
      <c r="DII1178" s="244"/>
      <c r="DIJ1178" s="244"/>
      <c r="DIK1178" s="239"/>
      <c r="DIL1178" s="240"/>
      <c r="DIM1178" s="241"/>
      <c r="DIN1178" s="242"/>
      <c r="DIO1178" s="242"/>
      <c r="DIP1178" s="243"/>
      <c r="DIQ1178" s="244"/>
      <c r="DIR1178" s="244"/>
      <c r="DIS1178" s="239"/>
      <c r="DIT1178" s="240"/>
      <c r="DIU1178" s="241"/>
      <c r="DIV1178" s="242"/>
      <c r="DIW1178" s="242"/>
      <c r="DIX1178" s="243"/>
      <c r="DIY1178" s="244"/>
      <c r="DIZ1178" s="244"/>
      <c r="DJA1178" s="239"/>
      <c r="DJB1178" s="240"/>
      <c r="DJC1178" s="241"/>
      <c r="DJD1178" s="242"/>
      <c r="DJE1178" s="242"/>
      <c r="DJF1178" s="243"/>
      <c r="DJG1178" s="244"/>
      <c r="DJH1178" s="244"/>
      <c r="DJI1178" s="239"/>
      <c r="DJJ1178" s="240"/>
      <c r="DJK1178" s="241"/>
      <c r="DJL1178" s="242"/>
      <c r="DJM1178" s="242"/>
      <c r="DJN1178" s="243"/>
      <c r="DJO1178" s="244"/>
      <c r="DJP1178" s="244"/>
      <c r="DJQ1178" s="239"/>
      <c r="DJR1178" s="240"/>
      <c r="DJS1178" s="241"/>
      <c r="DJT1178" s="242"/>
      <c r="DJU1178" s="242"/>
      <c r="DJV1178" s="243"/>
      <c r="DJW1178" s="244"/>
      <c r="DJX1178" s="244">
        <v>210</v>
      </c>
      <c r="DJY1178" s="239" t="e">
        <f>DJY1179+DJY1180</f>
        <v>#REF!</v>
      </c>
      <c r="DJZ1178" s="240" t="s">
        <v>29</v>
      </c>
      <c r="DKA1178" s="241" t="s">
        <v>26</v>
      </c>
      <c r="DKB1178" s="242">
        <v>7</v>
      </c>
      <c r="DKC1178" s="242">
        <v>2</v>
      </c>
      <c r="DKD1178" s="243" t="s">
        <v>238</v>
      </c>
      <c r="DKE1178" s="244">
        <v>0</v>
      </c>
      <c r="DKF1178" s="244">
        <v>210</v>
      </c>
      <c r="DKG1178" s="239" t="e">
        <f>DKG1179+DKG1180</f>
        <v>#REF!</v>
      </c>
      <c r="DKH1178" s="240" t="s">
        <v>29</v>
      </c>
      <c r="DKI1178" s="241" t="s">
        <v>26</v>
      </c>
      <c r="DKJ1178" s="242">
        <v>7</v>
      </c>
      <c r="DKK1178" s="242">
        <v>2</v>
      </c>
      <c r="DKL1178" s="243" t="s">
        <v>238</v>
      </c>
      <c r="DKM1178" s="244">
        <v>0</v>
      </c>
      <c r="DKN1178" s="244">
        <v>210</v>
      </c>
      <c r="DKO1178" s="239" t="e">
        <f>DKO1179+DKO1180</f>
        <v>#REF!</v>
      </c>
      <c r="DKP1178" s="240" t="s">
        <v>29</v>
      </c>
      <c r="DKQ1178" s="241" t="s">
        <v>26</v>
      </c>
      <c r="DKR1178" s="242">
        <v>7</v>
      </c>
      <c r="DKS1178" s="242">
        <v>2</v>
      </c>
      <c r="DKT1178" s="243" t="s">
        <v>238</v>
      </c>
      <c r="DKU1178" s="244">
        <v>0</v>
      </c>
      <c r="DKV1178" s="244">
        <v>210</v>
      </c>
      <c r="DKW1178" s="239" t="e">
        <f>DKW1179+DKW1180</f>
        <v>#REF!</v>
      </c>
      <c r="DKX1178" s="240" t="s">
        <v>29</v>
      </c>
      <c r="DKY1178" s="241" t="s">
        <v>26</v>
      </c>
      <c r="DKZ1178" s="242">
        <v>7</v>
      </c>
      <c r="DLA1178" s="242">
        <v>2</v>
      </c>
      <c r="DLB1178" s="243" t="s">
        <v>238</v>
      </c>
      <c r="DLC1178" s="244">
        <v>0</v>
      </c>
      <c r="DLD1178" s="244">
        <v>210</v>
      </c>
      <c r="DLE1178" s="239" t="e">
        <f>DLE1179+DLE1180</f>
        <v>#REF!</v>
      </c>
      <c r="DLF1178" s="240" t="s">
        <v>29</v>
      </c>
      <c r="DLG1178" s="241" t="s">
        <v>26</v>
      </c>
      <c r="DLH1178" s="242">
        <v>7</v>
      </c>
      <c r="DLI1178" s="242">
        <v>2</v>
      </c>
      <c r="DLJ1178" s="243" t="s">
        <v>238</v>
      </c>
      <c r="DLK1178" s="244">
        <v>0</v>
      </c>
      <c r="DLL1178" s="244">
        <v>210</v>
      </c>
      <c r="DLM1178" s="239" t="e">
        <f>DLM1179+DLM1180</f>
        <v>#REF!</v>
      </c>
      <c r="DLN1178" s="240" t="s">
        <v>29</v>
      </c>
      <c r="DLO1178" s="241" t="s">
        <v>26</v>
      </c>
      <c r="DLP1178" s="242">
        <v>7</v>
      </c>
      <c r="DLQ1178" s="242">
        <v>2</v>
      </c>
      <c r="DLR1178" s="243" t="s">
        <v>238</v>
      </c>
      <c r="DLS1178" s="244">
        <v>0</v>
      </c>
      <c r="DLT1178" s="244">
        <v>210</v>
      </c>
      <c r="DLU1178" s="239" t="e">
        <f>DLU1179+DLU1180</f>
        <v>#REF!</v>
      </c>
      <c r="DLV1178" s="240" t="s">
        <v>29</v>
      </c>
      <c r="DLW1178" s="241" t="s">
        <v>26</v>
      </c>
      <c r="DLX1178" s="242">
        <v>7</v>
      </c>
      <c r="DLY1178" s="242">
        <v>2</v>
      </c>
      <c r="DLZ1178" s="243" t="s">
        <v>238</v>
      </c>
      <c r="DMA1178" s="244">
        <v>0</v>
      </c>
      <c r="DMB1178" s="244">
        <v>210</v>
      </c>
      <c r="DMC1178" s="239" t="e">
        <f>DMC1179+DMC1180</f>
        <v>#REF!</v>
      </c>
      <c r="DMD1178" s="240" t="s">
        <v>29</v>
      </c>
      <c r="DME1178" s="241" t="s">
        <v>26</v>
      </c>
      <c r="DMF1178" s="242">
        <v>7</v>
      </c>
      <c r="DMG1178" s="242">
        <v>2</v>
      </c>
      <c r="DMH1178" s="243" t="s">
        <v>238</v>
      </c>
      <c r="DMI1178" s="244">
        <v>0</v>
      </c>
      <c r="DMJ1178" s="244">
        <v>210</v>
      </c>
      <c r="DMK1178" s="239" t="e">
        <f>DMK1179+DMK1180</f>
        <v>#REF!</v>
      </c>
      <c r="DML1178" s="240" t="s">
        <v>29</v>
      </c>
      <c r="DMM1178" s="241" t="s">
        <v>26</v>
      </c>
      <c r="DMN1178" s="242">
        <v>7</v>
      </c>
      <c r="DMO1178" s="242">
        <v>2</v>
      </c>
      <c r="DMP1178" s="243" t="s">
        <v>238</v>
      </c>
      <c r="DMQ1178" s="244">
        <v>0</v>
      </c>
      <c r="DMR1178" s="244">
        <v>210</v>
      </c>
      <c r="DMS1178" s="239" t="e">
        <f>DMS1179+DMS1180</f>
        <v>#REF!</v>
      </c>
      <c r="DMT1178" s="240" t="s">
        <v>29</v>
      </c>
      <c r="DMU1178" s="241" t="s">
        <v>26</v>
      </c>
      <c r="DMV1178" s="242">
        <v>7</v>
      </c>
      <c r="DMW1178" s="242">
        <v>2</v>
      </c>
      <c r="DMX1178" s="243" t="s">
        <v>238</v>
      </c>
      <c r="DMY1178" s="244">
        <v>0</v>
      </c>
      <c r="DMZ1178" s="244">
        <v>210</v>
      </c>
      <c r="DNA1178" s="239" t="e">
        <f>DNA1179+DNA1180</f>
        <v>#REF!</v>
      </c>
      <c r="DNB1178" s="240" t="s">
        <v>29</v>
      </c>
      <c r="DNC1178" s="241" t="s">
        <v>26</v>
      </c>
      <c r="DND1178" s="242">
        <v>7</v>
      </c>
      <c r="DNE1178" s="242">
        <v>2</v>
      </c>
      <c r="DNF1178" s="243" t="s">
        <v>238</v>
      </c>
      <c r="DNG1178" s="244">
        <v>0</v>
      </c>
      <c r="DNH1178" s="244">
        <v>210</v>
      </c>
      <c r="DNI1178" s="239" t="e">
        <f>DNI1179+DNI1180</f>
        <v>#REF!</v>
      </c>
      <c r="DNJ1178" s="240" t="s">
        <v>29</v>
      </c>
      <c r="DNK1178" s="241" t="s">
        <v>26</v>
      </c>
      <c r="DNL1178" s="242">
        <v>7</v>
      </c>
      <c r="DNM1178" s="242">
        <v>2</v>
      </c>
      <c r="DNN1178" s="243" t="s">
        <v>238</v>
      </c>
      <c r="DNO1178" s="244">
        <v>0</v>
      </c>
      <c r="DNP1178" s="244">
        <v>210</v>
      </c>
      <c r="DNQ1178" s="239" t="e">
        <f>DNQ1179+DNQ1180</f>
        <v>#REF!</v>
      </c>
      <c r="DNR1178" s="240" t="s">
        <v>29</v>
      </c>
      <c r="DNS1178" s="241" t="s">
        <v>26</v>
      </c>
      <c r="DNT1178" s="242">
        <v>7</v>
      </c>
      <c r="DNU1178" s="242">
        <v>2</v>
      </c>
      <c r="DNV1178" s="243" t="s">
        <v>238</v>
      </c>
      <c r="DNW1178" s="244">
        <v>0</v>
      </c>
      <c r="DNX1178" s="244">
        <v>210</v>
      </c>
      <c r="DNY1178" s="239" t="e">
        <f>DNY1179+DNY1180</f>
        <v>#REF!</v>
      </c>
      <c r="DNZ1178" s="240" t="s">
        <v>29</v>
      </c>
      <c r="DOA1178" s="241" t="s">
        <v>26</v>
      </c>
      <c r="DOB1178" s="242">
        <v>7</v>
      </c>
      <c r="DOC1178" s="242">
        <v>2</v>
      </c>
      <c r="DOD1178" s="243" t="s">
        <v>238</v>
      </c>
      <c r="DOE1178" s="244">
        <v>0</v>
      </c>
      <c r="DOF1178" s="244">
        <v>210</v>
      </c>
      <c r="DOG1178" s="239" t="e">
        <f>DOG1179+DOG1180</f>
        <v>#REF!</v>
      </c>
      <c r="DOH1178" s="240" t="s">
        <v>29</v>
      </c>
      <c r="DOI1178" s="241" t="s">
        <v>26</v>
      </c>
      <c r="DOJ1178" s="242">
        <v>7</v>
      </c>
      <c r="DOK1178" s="242">
        <v>2</v>
      </c>
      <c r="DOL1178" s="243" t="s">
        <v>238</v>
      </c>
      <c r="DOM1178" s="244">
        <v>0</v>
      </c>
      <c r="DON1178" s="244">
        <v>210</v>
      </c>
      <c r="DOO1178" s="239" t="e">
        <f>DOO1179+DOO1180</f>
        <v>#REF!</v>
      </c>
      <c r="DOP1178" s="240" t="s">
        <v>29</v>
      </c>
      <c r="DOQ1178" s="241" t="s">
        <v>26</v>
      </c>
      <c r="DOR1178" s="242">
        <v>7</v>
      </c>
      <c r="DOS1178" s="242">
        <v>2</v>
      </c>
      <c r="DOT1178" s="243" t="s">
        <v>238</v>
      </c>
      <c r="DOU1178" s="244">
        <v>0</v>
      </c>
      <c r="DOV1178" s="244">
        <v>210</v>
      </c>
      <c r="DOW1178" s="239" t="e">
        <f>DOW1179+DOW1180</f>
        <v>#REF!</v>
      </c>
      <c r="DOX1178" s="240" t="s">
        <v>29</v>
      </c>
      <c r="DOY1178" s="241" t="s">
        <v>26</v>
      </c>
      <c r="DOZ1178" s="242">
        <v>7</v>
      </c>
      <c r="DPA1178" s="242">
        <v>2</v>
      </c>
      <c r="DPB1178" s="243" t="s">
        <v>238</v>
      </c>
      <c r="DPC1178" s="244">
        <v>0</v>
      </c>
      <c r="DPD1178" s="244">
        <v>210</v>
      </c>
      <c r="DPE1178" s="239" t="e">
        <f>DPE1179+DPE1180</f>
        <v>#REF!</v>
      </c>
      <c r="DPF1178" s="240" t="s">
        <v>29</v>
      </c>
      <c r="DPG1178" s="241" t="s">
        <v>26</v>
      </c>
      <c r="DPH1178" s="242">
        <v>7</v>
      </c>
      <c r="DPI1178" s="242">
        <v>2</v>
      </c>
      <c r="DPJ1178" s="243" t="s">
        <v>238</v>
      </c>
      <c r="DPK1178" s="244">
        <v>0</v>
      </c>
      <c r="DPL1178" s="244">
        <v>210</v>
      </c>
      <c r="DPM1178" s="239" t="e">
        <f>DPM1179+DPM1180</f>
        <v>#REF!</v>
      </c>
      <c r="DPN1178" s="240" t="s">
        <v>29</v>
      </c>
      <c r="DPO1178" s="241" t="s">
        <v>26</v>
      </c>
      <c r="DPP1178" s="242">
        <v>7</v>
      </c>
      <c r="DPQ1178" s="242">
        <v>2</v>
      </c>
      <c r="DPR1178" s="243" t="s">
        <v>238</v>
      </c>
      <c r="DPS1178" s="244">
        <v>0</v>
      </c>
      <c r="DPT1178" s="244">
        <v>210</v>
      </c>
      <c r="DPU1178" s="239" t="e">
        <f>DPU1179+DPU1180</f>
        <v>#REF!</v>
      </c>
      <c r="DPV1178" s="240" t="s">
        <v>29</v>
      </c>
      <c r="DPW1178" s="241" t="s">
        <v>26</v>
      </c>
      <c r="DPX1178" s="242">
        <v>7</v>
      </c>
      <c r="DPY1178" s="242">
        <v>2</v>
      </c>
      <c r="DPZ1178" s="243" t="s">
        <v>238</v>
      </c>
      <c r="DQA1178" s="244">
        <v>0</v>
      </c>
      <c r="DQB1178" s="244">
        <v>210</v>
      </c>
      <c r="DQC1178" s="239" t="e">
        <f>DQC1179+DQC1180</f>
        <v>#REF!</v>
      </c>
      <c r="DQD1178" s="240" t="s">
        <v>29</v>
      </c>
      <c r="DQE1178" s="241" t="s">
        <v>26</v>
      </c>
      <c r="DQF1178" s="242">
        <v>7</v>
      </c>
      <c r="DQG1178" s="242">
        <v>2</v>
      </c>
      <c r="DQH1178" s="243" t="s">
        <v>238</v>
      </c>
      <c r="DQI1178" s="244">
        <v>0</v>
      </c>
      <c r="DQJ1178" s="244">
        <v>210</v>
      </c>
      <c r="DQK1178" s="239" t="e">
        <f>DQK1179+DQK1180</f>
        <v>#REF!</v>
      </c>
      <c r="DQL1178" s="240" t="s">
        <v>29</v>
      </c>
      <c r="DQM1178" s="241" t="s">
        <v>26</v>
      </c>
      <c r="DQN1178" s="242">
        <v>7</v>
      </c>
      <c r="DQO1178" s="242">
        <v>2</v>
      </c>
      <c r="DQP1178" s="243" t="s">
        <v>238</v>
      </c>
      <c r="DQQ1178" s="244">
        <v>0</v>
      </c>
      <c r="DQR1178" s="244">
        <v>210</v>
      </c>
      <c r="DQS1178" s="239" t="e">
        <f>DQS1179+DQS1180</f>
        <v>#REF!</v>
      </c>
      <c r="DQT1178" s="240" t="s">
        <v>29</v>
      </c>
      <c r="DQU1178" s="241" t="s">
        <v>26</v>
      </c>
      <c r="DQV1178" s="242">
        <v>7</v>
      </c>
      <c r="DQW1178" s="242">
        <v>2</v>
      </c>
      <c r="DQX1178" s="243" t="s">
        <v>238</v>
      </c>
      <c r="DQY1178" s="244">
        <v>0</v>
      </c>
      <c r="DQZ1178" s="244">
        <v>210</v>
      </c>
      <c r="DRA1178" s="239" t="e">
        <f>DRA1179+DRA1180</f>
        <v>#REF!</v>
      </c>
      <c r="DRB1178" s="240" t="s">
        <v>29</v>
      </c>
      <c r="DRC1178" s="241" t="s">
        <v>26</v>
      </c>
      <c r="DRD1178" s="242">
        <v>7</v>
      </c>
      <c r="DRE1178" s="242">
        <v>2</v>
      </c>
      <c r="DRF1178" s="243" t="s">
        <v>238</v>
      </c>
      <c r="DRG1178" s="244">
        <v>0</v>
      </c>
      <c r="DRH1178" s="244">
        <v>210</v>
      </c>
      <c r="DRI1178" s="239" t="e">
        <f>DRI1179+DRI1180</f>
        <v>#REF!</v>
      </c>
      <c r="DRJ1178" s="240" t="s">
        <v>29</v>
      </c>
      <c r="DRK1178" s="241" t="s">
        <v>26</v>
      </c>
      <c r="DRL1178" s="242">
        <v>7</v>
      </c>
      <c r="DRM1178" s="242">
        <v>2</v>
      </c>
      <c r="DRN1178" s="243" t="s">
        <v>238</v>
      </c>
      <c r="DRO1178" s="244">
        <v>0</v>
      </c>
      <c r="DRP1178" s="244">
        <v>210</v>
      </c>
      <c r="DRQ1178" s="239" t="e">
        <f>DRQ1179+DRQ1180</f>
        <v>#REF!</v>
      </c>
      <c r="DRR1178" s="240" t="s">
        <v>29</v>
      </c>
      <c r="DRS1178" s="241" t="s">
        <v>26</v>
      </c>
      <c r="DRT1178" s="242">
        <v>7</v>
      </c>
      <c r="DRU1178" s="242">
        <v>2</v>
      </c>
      <c r="DRV1178" s="243" t="s">
        <v>238</v>
      </c>
      <c r="DRW1178" s="244">
        <v>0</v>
      </c>
      <c r="DRX1178" s="244">
        <v>210</v>
      </c>
      <c r="DRY1178" s="239" t="e">
        <f>DRY1179+DRY1180</f>
        <v>#REF!</v>
      </c>
      <c r="DRZ1178" s="240" t="s">
        <v>29</v>
      </c>
      <c r="DSA1178" s="241" t="s">
        <v>26</v>
      </c>
      <c r="DSB1178" s="242">
        <v>7</v>
      </c>
      <c r="DSC1178" s="242">
        <v>2</v>
      </c>
      <c r="DSD1178" s="243" t="s">
        <v>238</v>
      </c>
      <c r="DSE1178" s="244">
        <v>0</v>
      </c>
      <c r="DSF1178" s="244">
        <v>210</v>
      </c>
      <c r="DSG1178" s="239" t="e">
        <f>DSG1179+DSG1180</f>
        <v>#REF!</v>
      </c>
      <c r="DSH1178" s="240" t="s">
        <v>29</v>
      </c>
      <c r="DSI1178" s="241" t="s">
        <v>26</v>
      </c>
      <c r="DSJ1178" s="242">
        <v>7</v>
      </c>
      <c r="DSK1178" s="242">
        <v>2</v>
      </c>
      <c r="DSL1178" s="243" t="s">
        <v>238</v>
      </c>
      <c r="DSM1178" s="244">
        <v>0</v>
      </c>
      <c r="DSN1178" s="244">
        <v>210</v>
      </c>
      <c r="DSO1178" s="239" t="e">
        <f>DSO1179+DSO1180</f>
        <v>#REF!</v>
      </c>
      <c r="DSP1178" s="240" t="s">
        <v>29</v>
      </c>
      <c r="DSQ1178" s="241" t="s">
        <v>26</v>
      </c>
      <c r="DSR1178" s="242">
        <v>7</v>
      </c>
      <c r="DSS1178" s="242">
        <v>2</v>
      </c>
      <c r="DST1178" s="243" t="s">
        <v>238</v>
      </c>
      <c r="DSU1178" s="244">
        <v>0</v>
      </c>
      <c r="DSV1178" s="244">
        <v>210</v>
      </c>
      <c r="DSW1178" s="239" t="e">
        <f>DSW1179+DSW1180</f>
        <v>#REF!</v>
      </c>
      <c r="DSX1178" s="240" t="s">
        <v>29</v>
      </c>
      <c r="DSY1178" s="241" t="s">
        <v>26</v>
      </c>
      <c r="DSZ1178" s="242">
        <v>7</v>
      </c>
      <c r="DTA1178" s="242">
        <v>2</v>
      </c>
      <c r="DTB1178" s="243" t="s">
        <v>238</v>
      </c>
      <c r="DTC1178" s="244">
        <v>0</v>
      </c>
      <c r="DTD1178" s="244">
        <v>210</v>
      </c>
      <c r="DTE1178" s="239" t="e">
        <f>DTE1179+DTE1180</f>
        <v>#REF!</v>
      </c>
      <c r="DTF1178" s="240" t="s">
        <v>29</v>
      </c>
      <c r="DTG1178" s="241" t="s">
        <v>26</v>
      </c>
      <c r="DTH1178" s="242">
        <v>7</v>
      </c>
      <c r="DTI1178" s="242">
        <v>2</v>
      </c>
      <c r="DTJ1178" s="243" t="s">
        <v>238</v>
      </c>
      <c r="DTK1178" s="244">
        <v>0</v>
      </c>
      <c r="DTL1178" s="244">
        <v>210</v>
      </c>
      <c r="DTM1178" s="239" t="e">
        <f>DTM1179+DTM1180</f>
        <v>#REF!</v>
      </c>
      <c r="DTN1178" s="240" t="s">
        <v>29</v>
      </c>
      <c r="DTO1178" s="241" t="s">
        <v>26</v>
      </c>
      <c r="DTP1178" s="242">
        <v>7</v>
      </c>
      <c r="DTQ1178" s="242">
        <v>2</v>
      </c>
      <c r="DTR1178" s="243" t="s">
        <v>238</v>
      </c>
      <c r="DTS1178" s="244">
        <v>0</v>
      </c>
      <c r="DTT1178" s="244">
        <v>210</v>
      </c>
      <c r="DTU1178" s="239" t="e">
        <f>DTU1179+DTU1180</f>
        <v>#REF!</v>
      </c>
      <c r="DTV1178" s="240" t="s">
        <v>29</v>
      </c>
      <c r="DTW1178" s="241" t="s">
        <v>26</v>
      </c>
      <c r="DTX1178" s="242">
        <v>7</v>
      </c>
      <c r="DTY1178" s="242">
        <v>2</v>
      </c>
      <c r="DTZ1178" s="243" t="s">
        <v>238</v>
      </c>
      <c r="DUA1178" s="244">
        <v>0</v>
      </c>
      <c r="DUB1178" s="244">
        <v>210</v>
      </c>
      <c r="DUC1178" s="239" t="e">
        <f>DUC1179+DUC1180</f>
        <v>#REF!</v>
      </c>
      <c r="DUD1178" s="240" t="s">
        <v>29</v>
      </c>
      <c r="DUE1178" s="241" t="s">
        <v>26</v>
      </c>
      <c r="DUF1178" s="242">
        <v>7</v>
      </c>
      <c r="DUG1178" s="242">
        <v>2</v>
      </c>
      <c r="DUH1178" s="243" t="s">
        <v>238</v>
      </c>
      <c r="DUI1178" s="244">
        <v>0</v>
      </c>
      <c r="DUJ1178" s="244">
        <v>210</v>
      </c>
      <c r="DUK1178" s="239" t="e">
        <f>DUK1179+DUK1180</f>
        <v>#REF!</v>
      </c>
      <c r="DUL1178" s="240" t="s">
        <v>29</v>
      </c>
      <c r="DUM1178" s="241" t="s">
        <v>26</v>
      </c>
      <c r="DUN1178" s="242">
        <v>7</v>
      </c>
      <c r="DUO1178" s="242">
        <v>2</v>
      </c>
      <c r="DUP1178" s="243" t="s">
        <v>238</v>
      </c>
      <c r="DUQ1178" s="244">
        <v>0</v>
      </c>
      <c r="DUR1178" s="244">
        <v>210</v>
      </c>
      <c r="DUS1178" s="239" t="e">
        <f>DUS1179+DUS1180</f>
        <v>#REF!</v>
      </c>
      <c r="DUT1178" s="240" t="s">
        <v>29</v>
      </c>
      <c r="DUU1178" s="241" t="s">
        <v>26</v>
      </c>
      <c r="DUV1178" s="242">
        <v>7</v>
      </c>
      <c r="DUW1178" s="242">
        <v>2</v>
      </c>
      <c r="DUX1178" s="243" t="s">
        <v>238</v>
      </c>
      <c r="DUY1178" s="244">
        <v>0</v>
      </c>
      <c r="DUZ1178" s="244">
        <v>210</v>
      </c>
      <c r="DVA1178" s="239" t="e">
        <f>DVA1179+DVA1180</f>
        <v>#REF!</v>
      </c>
      <c r="DVB1178" s="240" t="s">
        <v>29</v>
      </c>
      <c r="DVC1178" s="241" t="s">
        <v>26</v>
      </c>
      <c r="DVD1178" s="242">
        <v>7</v>
      </c>
      <c r="DVE1178" s="242">
        <v>2</v>
      </c>
      <c r="DVF1178" s="243" t="s">
        <v>238</v>
      </c>
      <c r="DVG1178" s="244">
        <v>0</v>
      </c>
      <c r="DVH1178" s="244">
        <v>210</v>
      </c>
      <c r="DVI1178" s="239" t="e">
        <f>DVI1179+DVI1180</f>
        <v>#REF!</v>
      </c>
      <c r="DVJ1178" s="240" t="s">
        <v>29</v>
      </c>
      <c r="DVK1178" s="241" t="s">
        <v>26</v>
      </c>
      <c r="DVL1178" s="242">
        <v>7</v>
      </c>
      <c r="DVM1178" s="242">
        <v>2</v>
      </c>
      <c r="DVN1178" s="243" t="s">
        <v>238</v>
      </c>
      <c r="DVO1178" s="244">
        <v>0</v>
      </c>
      <c r="DVP1178" s="244">
        <v>210</v>
      </c>
      <c r="DVQ1178" s="239" t="e">
        <f>DVQ1179+DVQ1180</f>
        <v>#REF!</v>
      </c>
      <c r="DVR1178" s="240" t="s">
        <v>29</v>
      </c>
      <c r="DVS1178" s="241" t="s">
        <v>26</v>
      </c>
      <c r="DVT1178" s="242">
        <v>7</v>
      </c>
      <c r="DVU1178" s="242">
        <v>2</v>
      </c>
      <c r="DVV1178" s="243" t="s">
        <v>238</v>
      </c>
      <c r="DVW1178" s="244">
        <v>0</v>
      </c>
      <c r="DVX1178" s="244">
        <v>210</v>
      </c>
      <c r="DVY1178" s="239" t="e">
        <f>DVY1179+DVY1180</f>
        <v>#REF!</v>
      </c>
      <c r="DVZ1178" s="240" t="s">
        <v>29</v>
      </c>
      <c r="DWA1178" s="241" t="s">
        <v>26</v>
      </c>
      <c r="DWB1178" s="242">
        <v>7</v>
      </c>
      <c r="DWC1178" s="242">
        <v>2</v>
      </c>
      <c r="DWD1178" s="243" t="s">
        <v>238</v>
      </c>
      <c r="DWE1178" s="244">
        <v>0</v>
      </c>
      <c r="DWF1178" s="244">
        <v>210</v>
      </c>
      <c r="DWG1178" s="239" t="e">
        <f>DWG1179+DWG1180</f>
        <v>#REF!</v>
      </c>
      <c r="DWH1178" s="240" t="s">
        <v>29</v>
      </c>
      <c r="DWI1178" s="241" t="s">
        <v>26</v>
      </c>
      <c r="DWJ1178" s="242">
        <v>7</v>
      </c>
      <c r="DWK1178" s="242">
        <v>2</v>
      </c>
      <c r="DWL1178" s="243" t="s">
        <v>238</v>
      </c>
      <c r="DWM1178" s="244">
        <v>0</v>
      </c>
      <c r="DWN1178" s="244">
        <v>210</v>
      </c>
      <c r="DWO1178" s="239" t="e">
        <f>DWO1179+DWO1180</f>
        <v>#REF!</v>
      </c>
      <c r="DWP1178" s="240" t="s">
        <v>29</v>
      </c>
      <c r="DWQ1178" s="241" t="s">
        <v>26</v>
      </c>
      <c r="DWR1178" s="242">
        <v>7</v>
      </c>
      <c r="DWS1178" s="242">
        <v>2</v>
      </c>
      <c r="DWT1178" s="243" t="s">
        <v>238</v>
      </c>
      <c r="DWU1178" s="244">
        <v>0</v>
      </c>
      <c r="DWV1178" s="244">
        <v>210</v>
      </c>
      <c r="DWW1178" s="239" t="e">
        <f>DWW1179+DWW1180</f>
        <v>#REF!</v>
      </c>
      <c r="DWX1178" s="240" t="s">
        <v>29</v>
      </c>
      <c r="DWY1178" s="241" t="s">
        <v>26</v>
      </c>
      <c r="DWZ1178" s="242">
        <v>7</v>
      </c>
      <c r="DXA1178" s="242">
        <v>2</v>
      </c>
      <c r="DXB1178" s="243" t="s">
        <v>238</v>
      </c>
      <c r="DXC1178" s="244">
        <v>0</v>
      </c>
      <c r="DXD1178" s="244">
        <v>210</v>
      </c>
      <c r="DXE1178" s="239" t="e">
        <f>DXE1179+DXE1180</f>
        <v>#REF!</v>
      </c>
      <c r="DXF1178" s="240" t="s">
        <v>29</v>
      </c>
      <c r="DXG1178" s="241" t="s">
        <v>26</v>
      </c>
      <c r="DXH1178" s="242">
        <v>7</v>
      </c>
      <c r="DXI1178" s="242">
        <v>2</v>
      </c>
      <c r="DXJ1178" s="243" t="s">
        <v>238</v>
      </c>
      <c r="DXK1178" s="244">
        <v>0</v>
      </c>
      <c r="DXL1178" s="244">
        <v>210</v>
      </c>
      <c r="DXM1178" s="239" t="e">
        <f>DXM1179+DXM1180</f>
        <v>#REF!</v>
      </c>
      <c r="DXN1178" s="240" t="s">
        <v>29</v>
      </c>
      <c r="DXO1178" s="241" t="s">
        <v>26</v>
      </c>
      <c r="DXP1178" s="242">
        <v>7</v>
      </c>
      <c r="DXQ1178" s="242">
        <v>2</v>
      </c>
      <c r="DXR1178" s="243" t="s">
        <v>238</v>
      </c>
      <c r="DXS1178" s="244">
        <v>0</v>
      </c>
      <c r="DXT1178" s="244">
        <v>210</v>
      </c>
      <c r="DXU1178" s="239" t="e">
        <f>DXU1179+DXU1180</f>
        <v>#REF!</v>
      </c>
      <c r="DXV1178" s="240" t="s">
        <v>29</v>
      </c>
      <c r="DXW1178" s="241" t="s">
        <v>26</v>
      </c>
      <c r="DXX1178" s="242">
        <v>7</v>
      </c>
      <c r="DXY1178" s="242">
        <v>2</v>
      </c>
      <c r="DXZ1178" s="243" t="s">
        <v>238</v>
      </c>
      <c r="DYA1178" s="244">
        <v>0</v>
      </c>
      <c r="DYB1178" s="244">
        <v>210</v>
      </c>
      <c r="DYC1178" s="239" t="e">
        <f>DYC1179+DYC1180</f>
        <v>#REF!</v>
      </c>
      <c r="DYD1178" s="240" t="s">
        <v>29</v>
      </c>
      <c r="DYE1178" s="241" t="s">
        <v>26</v>
      </c>
      <c r="DYF1178" s="242">
        <v>7</v>
      </c>
      <c r="DYG1178" s="242">
        <v>2</v>
      </c>
      <c r="DYH1178" s="243" t="s">
        <v>238</v>
      </c>
      <c r="DYI1178" s="244">
        <v>0</v>
      </c>
      <c r="DYJ1178" s="244">
        <v>210</v>
      </c>
      <c r="DYK1178" s="239" t="e">
        <f>DYK1179+DYK1180</f>
        <v>#REF!</v>
      </c>
      <c r="DYL1178" s="240" t="s">
        <v>29</v>
      </c>
      <c r="DYM1178" s="241" t="s">
        <v>26</v>
      </c>
      <c r="DYN1178" s="242">
        <v>7</v>
      </c>
      <c r="DYO1178" s="242">
        <v>2</v>
      </c>
      <c r="DYP1178" s="243" t="s">
        <v>238</v>
      </c>
      <c r="DYQ1178" s="244">
        <v>0</v>
      </c>
      <c r="DYR1178" s="244">
        <v>210</v>
      </c>
      <c r="DYS1178" s="239" t="e">
        <f>DYS1179+DYS1180</f>
        <v>#REF!</v>
      </c>
      <c r="DYT1178" s="240" t="s">
        <v>29</v>
      </c>
      <c r="DYU1178" s="241" t="s">
        <v>26</v>
      </c>
      <c r="DYV1178" s="242">
        <v>7</v>
      </c>
      <c r="DYW1178" s="242">
        <v>2</v>
      </c>
      <c r="DYX1178" s="243" t="s">
        <v>238</v>
      </c>
      <c r="DYY1178" s="244">
        <v>0</v>
      </c>
      <c r="DYZ1178" s="244">
        <v>210</v>
      </c>
      <c r="DZA1178" s="239" t="e">
        <f>DZA1179+DZA1180</f>
        <v>#REF!</v>
      </c>
      <c r="DZB1178" s="240" t="s">
        <v>29</v>
      </c>
      <c r="DZC1178" s="241" t="s">
        <v>26</v>
      </c>
      <c r="DZD1178" s="242">
        <v>7</v>
      </c>
      <c r="DZE1178" s="242">
        <v>2</v>
      </c>
      <c r="DZF1178" s="243" t="s">
        <v>238</v>
      </c>
      <c r="DZG1178" s="244">
        <v>0</v>
      </c>
      <c r="DZH1178" s="244">
        <v>210</v>
      </c>
      <c r="DZI1178" s="239" t="e">
        <f>DZI1179+DZI1180</f>
        <v>#REF!</v>
      </c>
      <c r="DZJ1178" s="240" t="s">
        <v>29</v>
      </c>
      <c r="DZK1178" s="241" t="s">
        <v>26</v>
      </c>
      <c r="DZL1178" s="242">
        <v>7</v>
      </c>
      <c r="DZM1178" s="242">
        <v>2</v>
      </c>
      <c r="DZN1178" s="243" t="s">
        <v>238</v>
      </c>
      <c r="DZO1178" s="244">
        <v>0</v>
      </c>
      <c r="DZP1178" s="244">
        <v>210</v>
      </c>
      <c r="DZQ1178" s="239" t="e">
        <f>DZQ1179+DZQ1180</f>
        <v>#REF!</v>
      </c>
      <c r="DZR1178" s="240" t="s">
        <v>29</v>
      </c>
      <c r="DZS1178" s="241" t="s">
        <v>26</v>
      </c>
      <c r="DZT1178" s="242">
        <v>7</v>
      </c>
      <c r="DZU1178" s="242">
        <v>2</v>
      </c>
      <c r="DZV1178" s="243" t="s">
        <v>238</v>
      </c>
      <c r="DZW1178" s="244">
        <v>0</v>
      </c>
      <c r="DZX1178" s="244">
        <v>210</v>
      </c>
      <c r="DZY1178" s="239" t="e">
        <f>DZY1179+DZY1180</f>
        <v>#REF!</v>
      </c>
      <c r="DZZ1178" s="240" t="s">
        <v>29</v>
      </c>
      <c r="EAA1178" s="241" t="s">
        <v>26</v>
      </c>
      <c r="EAB1178" s="242">
        <v>7</v>
      </c>
      <c r="EAC1178" s="242">
        <v>2</v>
      </c>
      <c r="EAD1178" s="243" t="s">
        <v>238</v>
      </c>
      <c r="EAE1178" s="244">
        <v>0</v>
      </c>
      <c r="EAF1178" s="244">
        <v>210</v>
      </c>
      <c r="EAG1178" s="239" t="e">
        <f>EAG1179+EAG1180</f>
        <v>#REF!</v>
      </c>
      <c r="EAH1178" s="240" t="s">
        <v>29</v>
      </c>
      <c r="EAI1178" s="241" t="s">
        <v>26</v>
      </c>
      <c r="EAJ1178" s="242">
        <v>7</v>
      </c>
      <c r="EAK1178" s="242">
        <v>2</v>
      </c>
      <c r="EAL1178" s="243" t="s">
        <v>238</v>
      </c>
      <c r="EAM1178" s="244">
        <v>0</v>
      </c>
      <c r="EAN1178" s="244">
        <v>210</v>
      </c>
      <c r="EAO1178" s="239" t="e">
        <f>EAO1179+EAO1180</f>
        <v>#REF!</v>
      </c>
      <c r="EAP1178" s="240" t="s">
        <v>29</v>
      </c>
      <c r="EAQ1178" s="241" t="s">
        <v>26</v>
      </c>
      <c r="EAR1178" s="242">
        <v>7</v>
      </c>
      <c r="EAS1178" s="242">
        <v>2</v>
      </c>
      <c r="EAT1178" s="243" t="s">
        <v>238</v>
      </c>
      <c r="EAU1178" s="244">
        <v>0</v>
      </c>
      <c r="EAV1178" s="244">
        <v>210</v>
      </c>
      <c r="EAW1178" s="239" t="e">
        <f>EAW1179+EAW1180</f>
        <v>#REF!</v>
      </c>
      <c r="EAX1178" s="240" t="s">
        <v>29</v>
      </c>
      <c r="EAY1178" s="241" t="s">
        <v>26</v>
      </c>
      <c r="EAZ1178" s="242">
        <v>7</v>
      </c>
      <c r="EBA1178" s="242">
        <v>2</v>
      </c>
      <c r="EBB1178" s="243" t="s">
        <v>238</v>
      </c>
      <c r="EBC1178" s="244">
        <v>0</v>
      </c>
      <c r="EBD1178" s="244">
        <v>210</v>
      </c>
      <c r="EBE1178" s="239" t="e">
        <f>EBE1179+EBE1180</f>
        <v>#REF!</v>
      </c>
      <c r="EBF1178" s="240" t="s">
        <v>29</v>
      </c>
      <c r="EBG1178" s="241" t="s">
        <v>26</v>
      </c>
      <c r="EBH1178" s="242">
        <v>7</v>
      </c>
      <c r="EBI1178" s="242">
        <v>2</v>
      </c>
      <c r="EBJ1178" s="243" t="s">
        <v>238</v>
      </c>
      <c r="EBK1178" s="244">
        <v>0</v>
      </c>
      <c r="EBL1178" s="244">
        <v>210</v>
      </c>
      <c r="EBM1178" s="239" t="e">
        <f>EBM1179+EBM1180</f>
        <v>#REF!</v>
      </c>
      <c r="EBN1178" s="240" t="s">
        <v>29</v>
      </c>
      <c r="EBO1178" s="241" t="s">
        <v>26</v>
      </c>
      <c r="EBP1178" s="242">
        <v>7</v>
      </c>
      <c r="EBQ1178" s="242">
        <v>2</v>
      </c>
      <c r="EBR1178" s="243" t="s">
        <v>238</v>
      </c>
      <c r="EBS1178" s="244">
        <v>0</v>
      </c>
      <c r="EBT1178" s="244">
        <v>210</v>
      </c>
      <c r="EBU1178" s="239" t="e">
        <f>EBU1179+EBU1180</f>
        <v>#REF!</v>
      </c>
      <c r="EBV1178" s="240" t="s">
        <v>29</v>
      </c>
      <c r="EBW1178" s="241" t="s">
        <v>26</v>
      </c>
      <c r="EBX1178" s="242">
        <v>7</v>
      </c>
      <c r="EBY1178" s="242">
        <v>2</v>
      </c>
      <c r="EBZ1178" s="243" t="s">
        <v>238</v>
      </c>
      <c r="ECA1178" s="244">
        <v>0</v>
      </c>
      <c r="ECB1178" s="244">
        <v>210</v>
      </c>
      <c r="ECC1178" s="239" t="e">
        <f>ECC1179+ECC1180</f>
        <v>#REF!</v>
      </c>
      <c r="ECD1178" s="240" t="s">
        <v>29</v>
      </c>
      <c r="ECE1178" s="241" t="s">
        <v>26</v>
      </c>
      <c r="ECF1178" s="242">
        <v>7</v>
      </c>
      <c r="ECG1178" s="242">
        <v>2</v>
      </c>
      <c r="ECH1178" s="243" t="s">
        <v>238</v>
      </c>
      <c r="ECI1178" s="244">
        <v>0</v>
      </c>
      <c r="ECJ1178" s="244">
        <v>210</v>
      </c>
      <c r="ECK1178" s="239" t="e">
        <f>ECK1179+ECK1180</f>
        <v>#REF!</v>
      </c>
      <c r="ECL1178" s="240" t="s">
        <v>29</v>
      </c>
      <c r="ECM1178" s="241" t="s">
        <v>26</v>
      </c>
      <c r="ECN1178" s="242">
        <v>7</v>
      </c>
      <c r="ECO1178" s="242">
        <v>2</v>
      </c>
      <c r="ECP1178" s="243" t="s">
        <v>238</v>
      </c>
      <c r="ECQ1178" s="244">
        <v>0</v>
      </c>
      <c r="ECR1178" s="244">
        <v>210</v>
      </c>
      <c r="ECS1178" s="239" t="e">
        <f>ECS1179+ECS1180</f>
        <v>#REF!</v>
      </c>
      <c r="ECT1178" s="240" t="s">
        <v>29</v>
      </c>
      <c r="ECU1178" s="241" t="s">
        <v>26</v>
      </c>
      <c r="ECV1178" s="242">
        <v>7</v>
      </c>
      <c r="ECW1178" s="242">
        <v>2</v>
      </c>
      <c r="ECX1178" s="243" t="s">
        <v>238</v>
      </c>
      <c r="ECY1178" s="244">
        <v>0</v>
      </c>
      <c r="ECZ1178" s="244">
        <v>210</v>
      </c>
      <c r="EDA1178" s="239" t="e">
        <f>EDA1179+EDA1180</f>
        <v>#REF!</v>
      </c>
      <c r="EDB1178" s="240" t="s">
        <v>29</v>
      </c>
      <c r="EDC1178" s="241" t="s">
        <v>26</v>
      </c>
      <c r="EDD1178" s="242">
        <v>7</v>
      </c>
      <c r="EDE1178" s="242">
        <v>2</v>
      </c>
      <c r="EDF1178" s="243" t="s">
        <v>238</v>
      </c>
      <c r="EDG1178" s="244">
        <v>0</v>
      </c>
      <c r="EDH1178" s="244">
        <v>210</v>
      </c>
      <c r="EDI1178" s="239" t="e">
        <f>EDI1179+EDI1180</f>
        <v>#REF!</v>
      </c>
      <c r="EDJ1178" s="240" t="s">
        <v>29</v>
      </c>
      <c r="EDK1178" s="241" t="s">
        <v>26</v>
      </c>
      <c r="EDL1178" s="242">
        <v>7</v>
      </c>
      <c r="EDM1178" s="242">
        <v>2</v>
      </c>
      <c r="EDN1178" s="243" t="s">
        <v>238</v>
      </c>
      <c r="EDO1178" s="244">
        <v>0</v>
      </c>
      <c r="EDP1178" s="244">
        <v>210</v>
      </c>
      <c r="EDQ1178" s="239" t="e">
        <f>EDQ1179+EDQ1180</f>
        <v>#REF!</v>
      </c>
      <c r="EDR1178" s="240" t="s">
        <v>29</v>
      </c>
      <c r="EDS1178" s="241" t="s">
        <v>26</v>
      </c>
      <c r="EDT1178" s="242">
        <v>7</v>
      </c>
      <c r="EDU1178" s="242">
        <v>2</v>
      </c>
      <c r="EDV1178" s="243" t="s">
        <v>238</v>
      </c>
      <c r="EDW1178" s="244">
        <v>0</v>
      </c>
      <c r="EDX1178" s="244">
        <v>210</v>
      </c>
      <c r="EDY1178" s="239" t="e">
        <f>EDY1179+EDY1180</f>
        <v>#REF!</v>
      </c>
      <c r="EDZ1178" s="240" t="s">
        <v>29</v>
      </c>
      <c r="EEA1178" s="241" t="s">
        <v>26</v>
      </c>
      <c r="EEB1178" s="242">
        <v>7</v>
      </c>
      <c r="EEC1178" s="242">
        <v>2</v>
      </c>
      <c r="EED1178" s="243" t="s">
        <v>238</v>
      </c>
      <c r="EEE1178" s="244">
        <v>0</v>
      </c>
      <c r="EEF1178" s="244">
        <v>210</v>
      </c>
      <c r="EEG1178" s="239" t="e">
        <f>EEG1179+EEG1180</f>
        <v>#REF!</v>
      </c>
      <c r="EEH1178" s="240" t="s">
        <v>29</v>
      </c>
      <c r="EEI1178" s="241" t="s">
        <v>26</v>
      </c>
      <c r="EEJ1178" s="242">
        <v>7</v>
      </c>
      <c r="EEK1178" s="242">
        <v>2</v>
      </c>
      <c r="EEL1178" s="243" t="s">
        <v>238</v>
      </c>
      <c r="EEM1178" s="244">
        <v>0</v>
      </c>
      <c r="EEN1178" s="244">
        <v>210</v>
      </c>
      <c r="EEO1178" s="239" t="e">
        <f>EEO1179+EEO1180</f>
        <v>#REF!</v>
      </c>
      <c r="EEP1178" s="240" t="s">
        <v>29</v>
      </c>
      <c r="EEQ1178" s="241" t="s">
        <v>26</v>
      </c>
      <c r="EER1178" s="242">
        <v>7</v>
      </c>
      <c r="EES1178" s="242">
        <v>2</v>
      </c>
      <c r="EET1178" s="243" t="s">
        <v>238</v>
      </c>
      <c r="EEU1178" s="244">
        <v>0</v>
      </c>
      <c r="EEV1178" s="244">
        <v>210</v>
      </c>
      <c r="EEW1178" s="239" t="e">
        <f>EEW1179+EEW1180</f>
        <v>#REF!</v>
      </c>
      <c r="EEX1178" s="240" t="s">
        <v>29</v>
      </c>
      <c r="EEY1178" s="241" t="s">
        <v>26</v>
      </c>
      <c r="EEZ1178" s="242">
        <v>7</v>
      </c>
      <c r="EFA1178" s="242">
        <v>2</v>
      </c>
      <c r="EFB1178" s="243" t="s">
        <v>238</v>
      </c>
      <c r="EFC1178" s="244">
        <v>0</v>
      </c>
      <c r="EFD1178" s="244">
        <v>210</v>
      </c>
      <c r="EFE1178" s="239" t="e">
        <f>EFE1179+EFE1180</f>
        <v>#REF!</v>
      </c>
      <c r="EFF1178" s="240" t="s">
        <v>29</v>
      </c>
      <c r="EFG1178" s="241" t="s">
        <v>26</v>
      </c>
      <c r="EFH1178" s="242">
        <v>7</v>
      </c>
      <c r="EFI1178" s="242">
        <v>2</v>
      </c>
      <c r="EFJ1178" s="243" t="s">
        <v>238</v>
      </c>
      <c r="EFK1178" s="244">
        <v>0</v>
      </c>
      <c r="EFL1178" s="244">
        <v>210</v>
      </c>
      <c r="EFM1178" s="239" t="e">
        <f>EFM1179+EFM1180</f>
        <v>#REF!</v>
      </c>
      <c r="EFN1178" s="240" t="s">
        <v>29</v>
      </c>
      <c r="EFO1178" s="241" t="s">
        <v>26</v>
      </c>
      <c r="EFP1178" s="242">
        <v>7</v>
      </c>
      <c r="EFQ1178" s="242">
        <v>2</v>
      </c>
      <c r="EFR1178" s="243" t="s">
        <v>238</v>
      </c>
      <c r="EFS1178" s="244">
        <v>0</v>
      </c>
      <c r="EFT1178" s="244">
        <v>210</v>
      </c>
      <c r="EFU1178" s="239" t="e">
        <f>EFU1179+EFU1180</f>
        <v>#REF!</v>
      </c>
      <c r="EFV1178" s="240" t="s">
        <v>29</v>
      </c>
      <c r="EFW1178" s="241" t="s">
        <v>26</v>
      </c>
      <c r="EFX1178" s="242">
        <v>7</v>
      </c>
      <c r="EFY1178" s="242">
        <v>2</v>
      </c>
      <c r="EFZ1178" s="243" t="s">
        <v>238</v>
      </c>
      <c r="EGA1178" s="244">
        <v>0</v>
      </c>
      <c r="EGB1178" s="244">
        <v>210</v>
      </c>
      <c r="EGC1178" s="239" t="e">
        <f>EGC1179+EGC1180</f>
        <v>#REF!</v>
      </c>
      <c r="EGD1178" s="240" t="s">
        <v>29</v>
      </c>
      <c r="EGE1178" s="241" t="s">
        <v>26</v>
      </c>
      <c r="EGF1178" s="242">
        <v>7</v>
      </c>
      <c r="EGG1178" s="242">
        <v>2</v>
      </c>
      <c r="EGH1178" s="243" t="s">
        <v>238</v>
      </c>
      <c r="EGI1178" s="244">
        <v>0</v>
      </c>
      <c r="EGJ1178" s="244">
        <v>210</v>
      </c>
      <c r="EGK1178" s="239" t="e">
        <f>EGK1179+EGK1180</f>
        <v>#REF!</v>
      </c>
      <c r="EGL1178" s="240" t="s">
        <v>29</v>
      </c>
      <c r="EGM1178" s="241" t="s">
        <v>26</v>
      </c>
      <c r="EGN1178" s="242">
        <v>7</v>
      </c>
      <c r="EGO1178" s="242">
        <v>2</v>
      </c>
      <c r="EGP1178" s="243" t="s">
        <v>238</v>
      </c>
      <c r="EGQ1178" s="244">
        <v>0</v>
      </c>
      <c r="EGR1178" s="244">
        <v>210</v>
      </c>
      <c r="EGS1178" s="239" t="e">
        <f>EGS1179+EGS1180</f>
        <v>#REF!</v>
      </c>
      <c r="EGT1178" s="240" t="s">
        <v>29</v>
      </c>
      <c r="EGU1178" s="241" t="s">
        <v>26</v>
      </c>
      <c r="EGV1178" s="242">
        <v>7</v>
      </c>
      <c r="EGW1178" s="242">
        <v>2</v>
      </c>
      <c r="EGX1178" s="243" t="s">
        <v>238</v>
      </c>
      <c r="EGY1178" s="244">
        <v>0</v>
      </c>
      <c r="EGZ1178" s="244">
        <v>210</v>
      </c>
      <c r="EHA1178" s="239" t="e">
        <f>EHA1179+EHA1180</f>
        <v>#REF!</v>
      </c>
      <c r="EHB1178" s="240" t="s">
        <v>29</v>
      </c>
      <c r="EHC1178" s="241" t="s">
        <v>26</v>
      </c>
      <c r="EHD1178" s="242">
        <v>7</v>
      </c>
      <c r="EHE1178" s="242">
        <v>2</v>
      </c>
      <c r="EHF1178" s="243" t="s">
        <v>238</v>
      </c>
      <c r="EHG1178" s="244">
        <v>0</v>
      </c>
      <c r="EHH1178" s="244">
        <v>210</v>
      </c>
      <c r="EHI1178" s="239" t="e">
        <f>EHI1179+EHI1180</f>
        <v>#REF!</v>
      </c>
      <c r="EHJ1178" s="240" t="s">
        <v>29</v>
      </c>
      <c r="EHK1178" s="241" t="s">
        <v>26</v>
      </c>
      <c r="EHL1178" s="242">
        <v>7</v>
      </c>
      <c r="EHM1178" s="242">
        <v>2</v>
      </c>
      <c r="EHN1178" s="243" t="s">
        <v>238</v>
      </c>
      <c r="EHO1178" s="244">
        <v>0</v>
      </c>
      <c r="EHP1178" s="244">
        <v>210</v>
      </c>
      <c r="EHQ1178" s="239" t="e">
        <f>EHQ1179+EHQ1180</f>
        <v>#REF!</v>
      </c>
      <c r="EHR1178" s="240" t="s">
        <v>29</v>
      </c>
      <c r="EHS1178" s="241" t="s">
        <v>26</v>
      </c>
      <c r="EHT1178" s="242">
        <v>7</v>
      </c>
      <c r="EHU1178" s="242">
        <v>2</v>
      </c>
      <c r="EHV1178" s="243" t="s">
        <v>238</v>
      </c>
      <c r="EHW1178" s="244">
        <v>0</v>
      </c>
      <c r="EHX1178" s="244">
        <v>210</v>
      </c>
      <c r="EHY1178" s="239" t="e">
        <f>EHY1179+EHY1180</f>
        <v>#REF!</v>
      </c>
      <c r="EHZ1178" s="240" t="s">
        <v>29</v>
      </c>
      <c r="EIA1178" s="241" t="s">
        <v>26</v>
      </c>
      <c r="EIB1178" s="242">
        <v>7</v>
      </c>
      <c r="EIC1178" s="242">
        <v>2</v>
      </c>
      <c r="EID1178" s="243" t="s">
        <v>238</v>
      </c>
      <c r="EIE1178" s="244">
        <v>0</v>
      </c>
      <c r="EIF1178" s="244">
        <v>210</v>
      </c>
      <c r="EIG1178" s="239" t="e">
        <f>EIG1179+EIG1180</f>
        <v>#REF!</v>
      </c>
      <c r="EIH1178" s="240" t="s">
        <v>29</v>
      </c>
      <c r="EII1178" s="241" t="s">
        <v>26</v>
      </c>
      <c r="EIJ1178" s="242">
        <v>7</v>
      </c>
      <c r="EIK1178" s="242">
        <v>2</v>
      </c>
      <c r="EIL1178" s="243" t="s">
        <v>238</v>
      </c>
      <c r="EIM1178" s="244">
        <v>0</v>
      </c>
      <c r="EIN1178" s="244">
        <v>210</v>
      </c>
      <c r="EIO1178" s="239" t="e">
        <f>EIO1179+EIO1180</f>
        <v>#REF!</v>
      </c>
      <c r="EIP1178" s="240" t="s">
        <v>29</v>
      </c>
      <c r="EIQ1178" s="241" t="s">
        <v>26</v>
      </c>
      <c r="EIR1178" s="242">
        <v>7</v>
      </c>
      <c r="EIS1178" s="242">
        <v>2</v>
      </c>
      <c r="EIT1178" s="243" t="s">
        <v>238</v>
      </c>
      <c r="EIU1178" s="244">
        <v>0</v>
      </c>
      <c r="EIV1178" s="244">
        <v>210</v>
      </c>
      <c r="EIW1178" s="239" t="e">
        <f>EIW1179+EIW1180</f>
        <v>#REF!</v>
      </c>
      <c r="EIX1178" s="240" t="s">
        <v>29</v>
      </c>
      <c r="EIY1178" s="241" t="s">
        <v>26</v>
      </c>
      <c r="EIZ1178" s="242">
        <v>7</v>
      </c>
      <c r="EJA1178" s="242">
        <v>2</v>
      </c>
      <c r="EJB1178" s="243" t="s">
        <v>238</v>
      </c>
      <c r="EJC1178" s="244">
        <v>0</v>
      </c>
      <c r="EJD1178" s="244">
        <v>210</v>
      </c>
      <c r="EJE1178" s="239" t="e">
        <f>EJE1179+EJE1180</f>
        <v>#REF!</v>
      </c>
      <c r="EJF1178" s="240" t="s">
        <v>29</v>
      </c>
      <c r="EJG1178" s="241" t="s">
        <v>26</v>
      </c>
      <c r="EJH1178" s="242">
        <v>7</v>
      </c>
      <c r="EJI1178" s="242">
        <v>2</v>
      </c>
      <c r="EJJ1178" s="243" t="s">
        <v>238</v>
      </c>
      <c r="EJK1178" s="244">
        <v>0</v>
      </c>
      <c r="EJL1178" s="244">
        <v>210</v>
      </c>
      <c r="EJM1178" s="239" t="e">
        <f>EJM1179+EJM1180</f>
        <v>#REF!</v>
      </c>
      <c r="EJN1178" s="240" t="s">
        <v>29</v>
      </c>
      <c r="EJO1178" s="241" t="s">
        <v>26</v>
      </c>
      <c r="EJP1178" s="242">
        <v>7</v>
      </c>
      <c r="EJQ1178" s="242">
        <v>2</v>
      </c>
      <c r="EJR1178" s="243" t="s">
        <v>238</v>
      </c>
      <c r="EJS1178" s="244">
        <v>0</v>
      </c>
      <c r="EJT1178" s="244">
        <v>210</v>
      </c>
      <c r="EJU1178" s="239" t="e">
        <f>EJU1179+EJU1180</f>
        <v>#REF!</v>
      </c>
      <c r="EJV1178" s="240" t="s">
        <v>29</v>
      </c>
      <c r="EJW1178" s="241" t="s">
        <v>26</v>
      </c>
      <c r="EJX1178" s="242">
        <v>7</v>
      </c>
      <c r="EJY1178" s="242">
        <v>2</v>
      </c>
      <c r="EJZ1178" s="243" t="s">
        <v>238</v>
      </c>
      <c r="EKA1178" s="244">
        <v>0</v>
      </c>
      <c r="EKB1178" s="244">
        <v>210</v>
      </c>
      <c r="EKC1178" s="239" t="e">
        <f>EKC1179+EKC1180</f>
        <v>#REF!</v>
      </c>
      <c r="EKD1178" s="240" t="s">
        <v>29</v>
      </c>
      <c r="EKE1178" s="241" t="s">
        <v>26</v>
      </c>
      <c r="EKF1178" s="242">
        <v>7</v>
      </c>
      <c r="EKG1178" s="242">
        <v>2</v>
      </c>
      <c r="EKH1178" s="243" t="s">
        <v>238</v>
      </c>
      <c r="EKI1178" s="244">
        <v>0</v>
      </c>
      <c r="EKJ1178" s="244">
        <v>210</v>
      </c>
      <c r="EKK1178" s="239" t="e">
        <f>EKK1179+EKK1180</f>
        <v>#REF!</v>
      </c>
      <c r="EKL1178" s="240" t="s">
        <v>29</v>
      </c>
      <c r="EKM1178" s="241" t="s">
        <v>26</v>
      </c>
      <c r="EKN1178" s="242">
        <v>7</v>
      </c>
      <c r="EKO1178" s="242">
        <v>2</v>
      </c>
      <c r="EKP1178" s="243" t="s">
        <v>238</v>
      </c>
      <c r="EKQ1178" s="244">
        <v>0</v>
      </c>
      <c r="EKR1178" s="244">
        <v>210</v>
      </c>
      <c r="EKS1178" s="239" t="e">
        <f>EKS1179+EKS1180</f>
        <v>#REF!</v>
      </c>
      <c r="EKT1178" s="240" t="s">
        <v>29</v>
      </c>
      <c r="EKU1178" s="241" t="s">
        <v>26</v>
      </c>
      <c r="EKV1178" s="242">
        <v>7</v>
      </c>
      <c r="EKW1178" s="242">
        <v>2</v>
      </c>
      <c r="EKX1178" s="243" t="s">
        <v>238</v>
      </c>
      <c r="EKY1178" s="244">
        <v>0</v>
      </c>
      <c r="EKZ1178" s="244">
        <v>210</v>
      </c>
      <c r="ELA1178" s="239" t="e">
        <f>ELA1179+ELA1180</f>
        <v>#REF!</v>
      </c>
      <c r="ELB1178" s="240" t="s">
        <v>29</v>
      </c>
      <c r="ELC1178" s="241" t="s">
        <v>26</v>
      </c>
      <c r="ELD1178" s="242">
        <v>7</v>
      </c>
      <c r="ELE1178" s="242">
        <v>2</v>
      </c>
      <c r="ELF1178" s="243" t="s">
        <v>238</v>
      </c>
      <c r="ELG1178" s="244">
        <v>0</v>
      </c>
      <c r="ELH1178" s="244">
        <v>210</v>
      </c>
      <c r="ELI1178" s="239" t="e">
        <f>ELI1179+ELI1180</f>
        <v>#REF!</v>
      </c>
      <c r="ELJ1178" s="240" t="s">
        <v>29</v>
      </c>
      <c r="ELK1178" s="241" t="s">
        <v>26</v>
      </c>
      <c r="ELL1178" s="242">
        <v>7</v>
      </c>
      <c r="ELM1178" s="242">
        <v>2</v>
      </c>
      <c r="ELN1178" s="243" t="s">
        <v>238</v>
      </c>
      <c r="ELO1178" s="244">
        <v>0</v>
      </c>
      <c r="ELP1178" s="244">
        <v>210</v>
      </c>
      <c r="ELQ1178" s="239" t="e">
        <f>ELQ1179+ELQ1180</f>
        <v>#REF!</v>
      </c>
      <c r="ELR1178" s="240" t="s">
        <v>29</v>
      </c>
      <c r="ELS1178" s="241" t="s">
        <v>26</v>
      </c>
      <c r="ELT1178" s="242">
        <v>7</v>
      </c>
      <c r="ELU1178" s="242">
        <v>2</v>
      </c>
      <c r="ELV1178" s="243" t="s">
        <v>238</v>
      </c>
      <c r="ELW1178" s="244">
        <v>0</v>
      </c>
      <c r="ELX1178" s="244">
        <v>210</v>
      </c>
      <c r="ELY1178" s="239" t="e">
        <f>ELY1179+ELY1180</f>
        <v>#REF!</v>
      </c>
      <c r="ELZ1178" s="240" t="s">
        <v>29</v>
      </c>
      <c r="EMA1178" s="241" t="s">
        <v>26</v>
      </c>
      <c r="EMB1178" s="242">
        <v>7</v>
      </c>
      <c r="EMC1178" s="242">
        <v>2</v>
      </c>
      <c r="EMD1178" s="243" t="s">
        <v>238</v>
      </c>
      <c r="EME1178" s="244">
        <v>0</v>
      </c>
      <c r="EMF1178" s="244">
        <v>210</v>
      </c>
      <c r="EMG1178" s="239" t="e">
        <f>EMG1179+EMG1180</f>
        <v>#REF!</v>
      </c>
      <c r="EMH1178" s="240" t="s">
        <v>29</v>
      </c>
      <c r="EMI1178" s="241" t="s">
        <v>26</v>
      </c>
      <c r="EMJ1178" s="242">
        <v>7</v>
      </c>
      <c r="EMK1178" s="242">
        <v>2</v>
      </c>
      <c r="EML1178" s="243" t="s">
        <v>238</v>
      </c>
      <c r="EMM1178" s="244">
        <v>0</v>
      </c>
      <c r="EMN1178" s="244">
        <v>210</v>
      </c>
      <c r="EMO1178" s="239" t="e">
        <f>EMO1179+EMO1180</f>
        <v>#REF!</v>
      </c>
      <c r="EMP1178" s="240" t="s">
        <v>29</v>
      </c>
      <c r="EMQ1178" s="241" t="s">
        <v>26</v>
      </c>
      <c r="EMR1178" s="242">
        <v>7</v>
      </c>
      <c r="EMS1178" s="242">
        <v>2</v>
      </c>
      <c r="EMT1178" s="243" t="s">
        <v>238</v>
      </c>
      <c r="EMU1178" s="244">
        <v>0</v>
      </c>
      <c r="EMV1178" s="244">
        <v>210</v>
      </c>
      <c r="EMW1178" s="239" t="e">
        <f>EMW1179+EMW1180</f>
        <v>#REF!</v>
      </c>
      <c r="EMX1178" s="240" t="s">
        <v>29</v>
      </c>
      <c r="EMY1178" s="241" t="s">
        <v>26</v>
      </c>
      <c r="EMZ1178" s="242">
        <v>7</v>
      </c>
      <c r="ENA1178" s="242">
        <v>2</v>
      </c>
      <c r="ENB1178" s="243" t="s">
        <v>238</v>
      </c>
      <c r="ENC1178" s="244">
        <v>0</v>
      </c>
      <c r="END1178" s="244">
        <v>210</v>
      </c>
      <c r="ENE1178" s="239" t="e">
        <f>ENE1179+ENE1180</f>
        <v>#REF!</v>
      </c>
      <c r="ENF1178" s="240" t="s">
        <v>29</v>
      </c>
      <c r="ENG1178" s="241" t="s">
        <v>26</v>
      </c>
      <c r="ENH1178" s="242">
        <v>7</v>
      </c>
      <c r="ENI1178" s="242">
        <v>2</v>
      </c>
      <c r="ENJ1178" s="243" t="s">
        <v>238</v>
      </c>
      <c r="ENK1178" s="244">
        <v>0</v>
      </c>
      <c r="ENL1178" s="244">
        <v>210</v>
      </c>
      <c r="ENM1178" s="239" t="e">
        <f>ENM1179+ENM1180</f>
        <v>#REF!</v>
      </c>
      <c r="ENN1178" s="240" t="s">
        <v>29</v>
      </c>
      <c r="ENO1178" s="241" t="s">
        <v>26</v>
      </c>
      <c r="ENP1178" s="242">
        <v>7</v>
      </c>
      <c r="ENQ1178" s="242">
        <v>2</v>
      </c>
      <c r="ENR1178" s="243" t="s">
        <v>238</v>
      </c>
      <c r="ENS1178" s="244">
        <v>0</v>
      </c>
      <c r="ENT1178" s="244">
        <v>210</v>
      </c>
      <c r="ENU1178" s="239" t="e">
        <f>ENU1179+ENU1180</f>
        <v>#REF!</v>
      </c>
      <c r="ENV1178" s="240" t="s">
        <v>29</v>
      </c>
      <c r="ENW1178" s="241" t="s">
        <v>26</v>
      </c>
      <c r="ENX1178" s="242">
        <v>7</v>
      </c>
      <c r="ENY1178" s="242">
        <v>2</v>
      </c>
      <c r="ENZ1178" s="243" t="s">
        <v>238</v>
      </c>
      <c r="EOA1178" s="244">
        <v>0</v>
      </c>
      <c r="EOB1178" s="244">
        <v>210</v>
      </c>
      <c r="EOC1178" s="239" t="e">
        <f>EOC1179+EOC1180</f>
        <v>#REF!</v>
      </c>
      <c r="EOD1178" s="240" t="s">
        <v>29</v>
      </c>
      <c r="EOE1178" s="241" t="s">
        <v>26</v>
      </c>
      <c r="EOF1178" s="242">
        <v>7</v>
      </c>
      <c r="EOG1178" s="242">
        <v>2</v>
      </c>
      <c r="EOH1178" s="243" t="s">
        <v>238</v>
      </c>
      <c r="EOI1178" s="244">
        <v>0</v>
      </c>
      <c r="EOJ1178" s="244">
        <v>210</v>
      </c>
      <c r="EOK1178" s="239" t="e">
        <f>EOK1179+EOK1180</f>
        <v>#REF!</v>
      </c>
      <c r="EOL1178" s="240" t="s">
        <v>29</v>
      </c>
      <c r="EOM1178" s="241" t="s">
        <v>26</v>
      </c>
      <c r="EON1178" s="242">
        <v>7</v>
      </c>
      <c r="EOO1178" s="242">
        <v>2</v>
      </c>
      <c r="EOP1178" s="243" t="s">
        <v>238</v>
      </c>
      <c r="EOQ1178" s="244">
        <v>0</v>
      </c>
      <c r="EOR1178" s="244">
        <v>210</v>
      </c>
      <c r="EOS1178" s="239" t="e">
        <f>EOS1179+EOS1180</f>
        <v>#REF!</v>
      </c>
      <c r="EOT1178" s="240" t="s">
        <v>29</v>
      </c>
      <c r="EOU1178" s="241" t="s">
        <v>26</v>
      </c>
      <c r="EOV1178" s="242">
        <v>7</v>
      </c>
      <c r="EOW1178" s="242">
        <v>2</v>
      </c>
      <c r="EOX1178" s="243" t="s">
        <v>238</v>
      </c>
      <c r="EOY1178" s="244">
        <v>0</v>
      </c>
      <c r="EOZ1178" s="244">
        <v>210</v>
      </c>
      <c r="EPA1178" s="239" t="e">
        <f>EPA1179+EPA1180</f>
        <v>#REF!</v>
      </c>
      <c r="EPB1178" s="240" t="s">
        <v>29</v>
      </c>
      <c r="EPC1178" s="241" t="s">
        <v>26</v>
      </c>
      <c r="EPD1178" s="242">
        <v>7</v>
      </c>
      <c r="EPE1178" s="242">
        <v>2</v>
      </c>
      <c r="EPF1178" s="243" t="s">
        <v>238</v>
      </c>
      <c r="EPG1178" s="244">
        <v>0</v>
      </c>
      <c r="EPH1178" s="244">
        <v>210</v>
      </c>
      <c r="EPI1178" s="239" t="e">
        <f>EPI1179+EPI1180</f>
        <v>#REF!</v>
      </c>
      <c r="EPJ1178" s="240" t="s">
        <v>29</v>
      </c>
      <c r="EPK1178" s="241" t="s">
        <v>26</v>
      </c>
      <c r="EPL1178" s="242">
        <v>7</v>
      </c>
      <c r="EPM1178" s="242">
        <v>2</v>
      </c>
      <c r="EPN1178" s="243" t="s">
        <v>238</v>
      </c>
      <c r="EPO1178" s="244">
        <v>0</v>
      </c>
      <c r="EPP1178" s="244">
        <v>210</v>
      </c>
      <c r="EPQ1178" s="239" t="e">
        <f>EPQ1179+EPQ1180</f>
        <v>#REF!</v>
      </c>
      <c r="EPR1178" s="240" t="s">
        <v>29</v>
      </c>
      <c r="EPS1178" s="241" t="s">
        <v>26</v>
      </c>
      <c r="EPT1178" s="242">
        <v>7</v>
      </c>
      <c r="EPU1178" s="242">
        <v>2</v>
      </c>
      <c r="EPV1178" s="243" t="s">
        <v>238</v>
      </c>
      <c r="EPW1178" s="244">
        <v>0</v>
      </c>
      <c r="EPX1178" s="244">
        <v>210</v>
      </c>
      <c r="EPY1178" s="239" t="e">
        <f>EPY1179+EPY1180</f>
        <v>#REF!</v>
      </c>
      <c r="EPZ1178" s="240" t="s">
        <v>29</v>
      </c>
      <c r="EQA1178" s="241" t="s">
        <v>26</v>
      </c>
      <c r="EQB1178" s="242">
        <v>7</v>
      </c>
      <c r="EQC1178" s="242">
        <v>2</v>
      </c>
      <c r="EQD1178" s="243" t="s">
        <v>238</v>
      </c>
      <c r="EQE1178" s="244">
        <v>0</v>
      </c>
      <c r="EQF1178" s="244">
        <v>210</v>
      </c>
      <c r="EQG1178" s="239" t="e">
        <f>EQG1179+EQG1180</f>
        <v>#REF!</v>
      </c>
      <c r="EQH1178" s="240" t="s">
        <v>29</v>
      </c>
      <c r="EQI1178" s="241" t="s">
        <v>26</v>
      </c>
      <c r="EQJ1178" s="242">
        <v>7</v>
      </c>
      <c r="EQK1178" s="242">
        <v>2</v>
      </c>
      <c r="EQL1178" s="243" t="s">
        <v>238</v>
      </c>
      <c r="EQM1178" s="244">
        <v>0</v>
      </c>
      <c r="EQN1178" s="244">
        <v>210</v>
      </c>
      <c r="EQO1178" s="239" t="e">
        <f>EQO1179+EQO1180</f>
        <v>#REF!</v>
      </c>
      <c r="EQP1178" s="240" t="s">
        <v>29</v>
      </c>
      <c r="EQQ1178" s="241" t="s">
        <v>26</v>
      </c>
      <c r="EQR1178" s="242">
        <v>7</v>
      </c>
      <c r="EQS1178" s="242">
        <v>2</v>
      </c>
      <c r="EQT1178" s="243" t="s">
        <v>238</v>
      </c>
      <c r="EQU1178" s="244">
        <v>0</v>
      </c>
      <c r="EQV1178" s="244">
        <v>210</v>
      </c>
      <c r="EQW1178" s="239" t="e">
        <f>EQW1179+EQW1180</f>
        <v>#REF!</v>
      </c>
      <c r="EQX1178" s="240" t="s">
        <v>29</v>
      </c>
      <c r="EQY1178" s="241" t="s">
        <v>26</v>
      </c>
      <c r="EQZ1178" s="242">
        <v>7</v>
      </c>
      <c r="ERA1178" s="242">
        <v>2</v>
      </c>
      <c r="ERB1178" s="243" t="s">
        <v>238</v>
      </c>
      <c r="ERC1178" s="244">
        <v>0</v>
      </c>
      <c r="ERD1178" s="244">
        <v>210</v>
      </c>
      <c r="ERE1178" s="239" t="e">
        <f>ERE1179+ERE1180</f>
        <v>#REF!</v>
      </c>
      <c r="ERF1178" s="240" t="s">
        <v>29</v>
      </c>
      <c r="ERG1178" s="241" t="s">
        <v>26</v>
      </c>
      <c r="ERH1178" s="242">
        <v>7</v>
      </c>
      <c r="ERI1178" s="242">
        <v>2</v>
      </c>
      <c r="ERJ1178" s="243" t="s">
        <v>238</v>
      </c>
      <c r="ERK1178" s="244">
        <v>0</v>
      </c>
      <c r="ERL1178" s="244">
        <v>210</v>
      </c>
      <c r="ERM1178" s="239" t="e">
        <f>ERM1179+ERM1180</f>
        <v>#REF!</v>
      </c>
      <c r="ERN1178" s="240" t="s">
        <v>29</v>
      </c>
      <c r="ERO1178" s="241" t="s">
        <v>26</v>
      </c>
      <c r="ERP1178" s="242">
        <v>7</v>
      </c>
      <c r="ERQ1178" s="242">
        <v>2</v>
      </c>
      <c r="ERR1178" s="243" t="s">
        <v>238</v>
      </c>
      <c r="ERS1178" s="244">
        <v>0</v>
      </c>
      <c r="ERT1178" s="244">
        <v>210</v>
      </c>
      <c r="ERU1178" s="239" t="e">
        <f>ERU1179+ERU1180</f>
        <v>#REF!</v>
      </c>
      <c r="ERV1178" s="240" t="s">
        <v>29</v>
      </c>
      <c r="ERW1178" s="241" t="s">
        <v>26</v>
      </c>
      <c r="ERX1178" s="242">
        <v>7</v>
      </c>
      <c r="ERY1178" s="242">
        <v>2</v>
      </c>
      <c r="ERZ1178" s="243" t="s">
        <v>238</v>
      </c>
      <c r="ESA1178" s="244">
        <v>0</v>
      </c>
      <c r="ESB1178" s="244">
        <v>210</v>
      </c>
      <c r="ESC1178" s="239" t="e">
        <f>ESC1179+ESC1180</f>
        <v>#REF!</v>
      </c>
      <c r="ESD1178" s="240" t="s">
        <v>29</v>
      </c>
      <c r="ESE1178" s="241" t="s">
        <v>26</v>
      </c>
      <c r="ESF1178" s="242">
        <v>7</v>
      </c>
      <c r="ESG1178" s="242">
        <v>2</v>
      </c>
      <c r="ESH1178" s="243" t="s">
        <v>238</v>
      </c>
      <c r="ESI1178" s="244">
        <v>0</v>
      </c>
      <c r="ESJ1178" s="244">
        <v>210</v>
      </c>
      <c r="ESK1178" s="239" t="e">
        <f>ESK1179+ESK1180</f>
        <v>#REF!</v>
      </c>
      <c r="ESL1178" s="240" t="s">
        <v>29</v>
      </c>
      <c r="ESM1178" s="241" t="s">
        <v>26</v>
      </c>
      <c r="ESN1178" s="242">
        <v>7</v>
      </c>
      <c r="ESO1178" s="242">
        <v>2</v>
      </c>
      <c r="ESP1178" s="243" t="s">
        <v>238</v>
      </c>
      <c r="ESQ1178" s="244">
        <v>0</v>
      </c>
      <c r="ESR1178" s="244">
        <v>210</v>
      </c>
      <c r="ESS1178" s="239" t="e">
        <f>ESS1179+ESS1180</f>
        <v>#REF!</v>
      </c>
      <c r="EST1178" s="240" t="s">
        <v>29</v>
      </c>
      <c r="ESU1178" s="241" t="s">
        <v>26</v>
      </c>
      <c r="ESV1178" s="242">
        <v>7</v>
      </c>
      <c r="ESW1178" s="242">
        <v>2</v>
      </c>
      <c r="ESX1178" s="243" t="s">
        <v>238</v>
      </c>
      <c r="ESY1178" s="244">
        <v>0</v>
      </c>
      <c r="ESZ1178" s="244">
        <v>210</v>
      </c>
      <c r="ETA1178" s="239" t="e">
        <f>ETA1179+ETA1180</f>
        <v>#REF!</v>
      </c>
      <c r="ETB1178" s="240" t="s">
        <v>29</v>
      </c>
      <c r="ETC1178" s="241" t="s">
        <v>26</v>
      </c>
      <c r="ETD1178" s="242">
        <v>7</v>
      </c>
      <c r="ETE1178" s="242">
        <v>2</v>
      </c>
      <c r="ETF1178" s="243" t="s">
        <v>238</v>
      </c>
      <c r="ETG1178" s="244">
        <v>0</v>
      </c>
      <c r="ETH1178" s="244">
        <v>210</v>
      </c>
      <c r="ETI1178" s="239" t="e">
        <f>ETI1179+ETI1180</f>
        <v>#REF!</v>
      </c>
      <c r="ETJ1178" s="240" t="s">
        <v>29</v>
      </c>
      <c r="ETK1178" s="241" t="s">
        <v>26</v>
      </c>
      <c r="ETL1178" s="242">
        <v>7</v>
      </c>
      <c r="ETM1178" s="242">
        <v>2</v>
      </c>
      <c r="ETN1178" s="243" t="s">
        <v>238</v>
      </c>
      <c r="ETO1178" s="244">
        <v>0</v>
      </c>
      <c r="ETP1178" s="244">
        <v>210</v>
      </c>
      <c r="ETQ1178" s="239" t="e">
        <f>ETQ1179+ETQ1180</f>
        <v>#REF!</v>
      </c>
      <c r="ETR1178" s="240" t="s">
        <v>29</v>
      </c>
      <c r="ETS1178" s="241" t="s">
        <v>26</v>
      </c>
      <c r="ETT1178" s="242">
        <v>7</v>
      </c>
      <c r="ETU1178" s="242">
        <v>2</v>
      </c>
      <c r="ETV1178" s="243" t="s">
        <v>238</v>
      </c>
      <c r="ETW1178" s="244">
        <v>0</v>
      </c>
      <c r="ETX1178" s="244">
        <v>210</v>
      </c>
      <c r="ETY1178" s="239" t="e">
        <f>ETY1179+ETY1180</f>
        <v>#REF!</v>
      </c>
      <c r="ETZ1178" s="240" t="s">
        <v>29</v>
      </c>
      <c r="EUA1178" s="241" t="s">
        <v>26</v>
      </c>
      <c r="EUB1178" s="242">
        <v>7</v>
      </c>
      <c r="EUC1178" s="242">
        <v>2</v>
      </c>
      <c r="EUD1178" s="243" t="s">
        <v>238</v>
      </c>
      <c r="EUE1178" s="244">
        <v>0</v>
      </c>
      <c r="EUF1178" s="244">
        <v>210</v>
      </c>
      <c r="EUG1178" s="239" t="e">
        <f>EUG1179+EUG1180</f>
        <v>#REF!</v>
      </c>
      <c r="EUH1178" s="240" t="s">
        <v>29</v>
      </c>
      <c r="EUI1178" s="241" t="s">
        <v>26</v>
      </c>
      <c r="EUJ1178" s="242">
        <v>7</v>
      </c>
      <c r="EUK1178" s="242">
        <v>2</v>
      </c>
      <c r="EUL1178" s="243" t="s">
        <v>238</v>
      </c>
      <c r="EUM1178" s="244">
        <v>0</v>
      </c>
      <c r="EUN1178" s="244">
        <v>210</v>
      </c>
      <c r="EUO1178" s="239" t="e">
        <f>EUO1179+EUO1180</f>
        <v>#REF!</v>
      </c>
      <c r="EUP1178" s="240" t="s">
        <v>29</v>
      </c>
      <c r="EUQ1178" s="241" t="s">
        <v>26</v>
      </c>
      <c r="EUR1178" s="242">
        <v>7</v>
      </c>
      <c r="EUS1178" s="242">
        <v>2</v>
      </c>
      <c r="EUT1178" s="243" t="s">
        <v>238</v>
      </c>
      <c r="EUU1178" s="244">
        <v>0</v>
      </c>
      <c r="EUV1178" s="244">
        <v>210</v>
      </c>
      <c r="EUW1178" s="239" t="e">
        <f>EUW1179+EUW1180</f>
        <v>#REF!</v>
      </c>
      <c r="EUX1178" s="240" t="s">
        <v>29</v>
      </c>
      <c r="EUY1178" s="241" t="s">
        <v>26</v>
      </c>
      <c r="EUZ1178" s="242">
        <v>7</v>
      </c>
      <c r="EVA1178" s="242">
        <v>2</v>
      </c>
      <c r="EVB1178" s="243" t="s">
        <v>238</v>
      </c>
      <c r="EVC1178" s="244">
        <v>0</v>
      </c>
      <c r="EVD1178" s="244">
        <v>210</v>
      </c>
      <c r="EVE1178" s="239" t="e">
        <f>EVE1179+EVE1180</f>
        <v>#REF!</v>
      </c>
      <c r="EVF1178" s="240" t="s">
        <v>29</v>
      </c>
      <c r="EVG1178" s="241" t="s">
        <v>26</v>
      </c>
      <c r="EVH1178" s="242">
        <v>7</v>
      </c>
      <c r="EVI1178" s="242">
        <v>2</v>
      </c>
      <c r="EVJ1178" s="243" t="s">
        <v>238</v>
      </c>
      <c r="EVK1178" s="244">
        <v>0</v>
      </c>
      <c r="EVL1178" s="244">
        <v>210</v>
      </c>
      <c r="EVM1178" s="239" t="e">
        <f>EVM1179+EVM1180</f>
        <v>#REF!</v>
      </c>
      <c r="EVN1178" s="240" t="s">
        <v>29</v>
      </c>
      <c r="EVO1178" s="241" t="s">
        <v>26</v>
      </c>
      <c r="EVP1178" s="242">
        <v>7</v>
      </c>
      <c r="EVQ1178" s="242">
        <v>2</v>
      </c>
      <c r="EVR1178" s="243" t="s">
        <v>238</v>
      </c>
      <c r="EVS1178" s="244">
        <v>0</v>
      </c>
      <c r="EVT1178" s="244">
        <v>210</v>
      </c>
      <c r="EVU1178" s="239" t="e">
        <f>EVU1179+EVU1180</f>
        <v>#REF!</v>
      </c>
      <c r="EVV1178" s="240" t="s">
        <v>29</v>
      </c>
      <c r="EVW1178" s="241" t="s">
        <v>26</v>
      </c>
      <c r="EVX1178" s="242">
        <v>7</v>
      </c>
      <c r="EVY1178" s="242">
        <v>2</v>
      </c>
      <c r="EVZ1178" s="243" t="s">
        <v>238</v>
      </c>
      <c r="EWA1178" s="244">
        <v>0</v>
      </c>
      <c r="EWB1178" s="244">
        <v>210</v>
      </c>
      <c r="EWC1178" s="239" t="e">
        <f>EWC1179+EWC1180</f>
        <v>#REF!</v>
      </c>
      <c r="EWD1178" s="240" t="s">
        <v>29</v>
      </c>
      <c r="EWE1178" s="241" t="s">
        <v>26</v>
      </c>
      <c r="EWF1178" s="242">
        <v>7</v>
      </c>
      <c r="EWG1178" s="242">
        <v>2</v>
      </c>
      <c r="EWH1178" s="243" t="s">
        <v>238</v>
      </c>
      <c r="EWI1178" s="244">
        <v>0</v>
      </c>
      <c r="EWJ1178" s="244">
        <v>210</v>
      </c>
      <c r="EWK1178" s="239" t="e">
        <f>EWK1179+EWK1180</f>
        <v>#REF!</v>
      </c>
      <c r="EWL1178" s="240" t="s">
        <v>29</v>
      </c>
      <c r="EWM1178" s="241" t="s">
        <v>26</v>
      </c>
      <c r="EWN1178" s="242">
        <v>7</v>
      </c>
      <c r="EWO1178" s="242">
        <v>2</v>
      </c>
      <c r="EWP1178" s="243" t="s">
        <v>238</v>
      </c>
      <c r="EWQ1178" s="244">
        <v>0</v>
      </c>
      <c r="EWR1178" s="244">
        <v>210</v>
      </c>
      <c r="EWS1178" s="239" t="e">
        <f>EWS1179+EWS1180</f>
        <v>#REF!</v>
      </c>
      <c r="EWT1178" s="240" t="s">
        <v>29</v>
      </c>
      <c r="EWU1178" s="241" t="s">
        <v>26</v>
      </c>
      <c r="EWV1178" s="242">
        <v>7</v>
      </c>
      <c r="EWW1178" s="242">
        <v>2</v>
      </c>
      <c r="EWX1178" s="243" t="s">
        <v>238</v>
      </c>
      <c r="EWY1178" s="244">
        <v>0</v>
      </c>
      <c r="EWZ1178" s="244">
        <v>210</v>
      </c>
      <c r="EXA1178" s="239" t="e">
        <f>EXA1179+EXA1180</f>
        <v>#REF!</v>
      </c>
      <c r="EXB1178" s="240" t="s">
        <v>29</v>
      </c>
      <c r="EXC1178" s="241" t="s">
        <v>26</v>
      </c>
      <c r="EXD1178" s="242">
        <v>7</v>
      </c>
      <c r="EXE1178" s="242">
        <v>2</v>
      </c>
      <c r="EXF1178" s="243" t="s">
        <v>238</v>
      </c>
      <c r="EXG1178" s="244">
        <v>0</v>
      </c>
      <c r="EXH1178" s="244">
        <v>210</v>
      </c>
      <c r="EXI1178" s="239" t="e">
        <f>EXI1179+EXI1180</f>
        <v>#REF!</v>
      </c>
      <c r="EXJ1178" s="240" t="s">
        <v>29</v>
      </c>
      <c r="EXK1178" s="241" t="s">
        <v>26</v>
      </c>
      <c r="EXL1178" s="242">
        <v>7</v>
      </c>
      <c r="EXM1178" s="242">
        <v>2</v>
      </c>
      <c r="EXN1178" s="243" t="s">
        <v>238</v>
      </c>
      <c r="EXO1178" s="244">
        <v>0</v>
      </c>
      <c r="EXP1178" s="244">
        <v>210</v>
      </c>
      <c r="EXQ1178" s="239" t="e">
        <f>EXQ1179+EXQ1180</f>
        <v>#REF!</v>
      </c>
      <c r="EXR1178" s="240" t="s">
        <v>29</v>
      </c>
      <c r="EXS1178" s="241" t="s">
        <v>26</v>
      </c>
      <c r="EXT1178" s="242">
        <v>7</v>
      </c>
      <c r="EXU1178" s="242">
        <v>2</v>
      </c>
      <c r="EXV1178" s="243" t="s">
        <v>238</v>
      </c>
      <c r="EXW1178" s="244">
        <v>0</v>
      </c>
      <c r="EXX1178" s="244">
        <v>210</v>
      </c>
      <c r="EXY1178" s="239" t="e">
        <f>EXY1179+EXY1180</f>
        <v>#REF!</v>
      </c>
      <c r="EXZ1178" s="240" t="s">
        <v>29</v>
      </c>
      <c r="EYA1178" s="241" t="s">
        <v>26</v>
      </c>
      <c r="EYB1178" s="242">
        <v>7</v>
      </c>
      <c r="EYC1178" s="242">
        <v>2</v>
      </c>
      <c r="EYD1178" s="243" t="s">
        <v>238</v>
      </c>
      <c r="EYE1178" s="244">
        <v>0</v>
      </c>
      <c r="EYF1178" s="244">
        <v>210</v>
      </c>
      <c r="EYG1178" s="239" t="e">
        <f>EYG1179+EYG1180</f>
        <v>#REF!</v>
      </c>
      <c r="EYH1178" s="240" t="s">
        <v>29</v>
      </c>
      <c r="EYI1178" s="241" t="s">
        <v>26</v>
      </c>
      <c r="EYJ1178" s="242">
        <v>7</v>
      </c>
      <c r="EYK1178" s="242">
        <v>2</v>
      </c>
      <c r="EYL1178" s="243" t="s">
        <v>238</v>
      </c>
      <c r="EYM1178" s="244">
        <v>0</v>
      </c>
      <c r="EYN1178" s="244">
        <v>210</v>
      </c>
      <c r="EYO1178" s="239" t="e">
        <f>EYO1179+EYO1180</f>
        <v>#REF!</v>
      </c>
      <c r="EYP1178" s="240" t="s">
        <v>29</v>
      </c>
      <c r="EYQ1178" s="241" t="s">
        <v>26</v>
      </c>
      <c r="EYR1178" s="242">
        <v>7</v>
      </c>
      <c r="EYS1178" s="242">
        <v>2</v>
      </c>
      <c r="EYT1178" s="243" t="s">
        <v>238</v>
      </c>
      <c r="EYU1178" s="244">
        <v>0</v>
      </c>
      <c r="EYV1178" s="244">
        <v>210</v>
      </c>
      <c r="EYW1178" s="239" t="e">
        <f>EYW1179+EYW1180</f>
        <v>#REF!</v>
      </c>
      <c r="EYX1178" s="240" t="s">
        <v>29</v>
      </c>
      <c r="EYY1178" s="241" t="s">
        <v>26</v>
      </c>
      <c r="EYZ1178" s="242">
        <v>7</v>
      </c>
      <c r="EZA1178" s="242">
        <v>2</v>
      </c>
      <c r="EZB1178" s="243" t="s">
        <v>238</v>
      </c>
      <c r="EZC1178" s="244">
        <v>0</v>
      </c>
      <c r="EZD1178" s="244">
        <v>210</v>
      </c>
      <c r="EZE1178" s="239" t="e">
        <f>EZE1179+EZE1180</f>
        <v>#REF!</v>
      </c>
      <c r="EZF1178" s="240" t="s">
        <v>29</v>
      </c>
      <c r="EZG1178" s="241" t="s">
        <v>26</v>
      </c>
      <c r="EZH1178" s="242">
        <v>7</v>
      </c>
      <c r="EZI1178" s="242">
        <v>2</v>
      </c>
      <c r="EZJ1178" s="243" t="s">
        <v>238</v>
      </c>
      <c r="EZK1178" s="244">
        <v>0</v>
      </c>
      <c r="EZL1178" s="244">
        <v>210</v>
      </c>
      <c r="EZM1178" s="239" t="e">
        <f>EZM1179+EZM1180</f>
        <v>#REF!</v>
      </c>
      <c r="EZN1178" s="240" t="s">
        <v>29</v>
      </c>
      <c r="EZO1178" s="241" t="s">
        <v>26</v>
      </c>
      <c r="EZP1178" s="242">
        <v>7</v>
      </c>
      <c r="EZQ1178" s="242">
        <v>2</v>
      </c>
      <c r="EZR1178" s="243" t="s">
        <v>238</v>
      </c>
      <c r="EZS1178" s="244">
        <v>0</v>
      </c>
      <c r="EZT1178" s="244">
        <v>210</v>
      </c>
      <c r="EZU1178" s="239" t="e">
        <f>EZU1179+EZU1180</f>
        <v>#REF!</v>
      </c>
      <c r="EZV1178" s="240" t="s">
        <v>29</v>
      </c>
      <c r="EZW1178" s="241" t="s">
        <v>26</v>
      </c>
      <c r="EZX1178" s="242">
        <v>7</v>
      </c>
      <c r="EZY1178" s="242">
        <v>2</v>
      </c>
      <c r="EZZ1178" s="243" t="s">
        <v>238</v>
      </c>
      <c r="FAA1178" s="244">
        <v>0</v>
      </c>
      <c r="FAB1178" s="244">
        <v>210</v>
      </c>
      <c r="FAC1178" s="239" t="e">
        <f>FAC1179+FAC1180</f>
        <v>#REF!</v>
      </c>
      <c r="FAD1178" s="240" t="s">
        <v>29</v>
      </c>
      <c r="FAE1178" s="241" t="s">
        <v>26</v>
      </c>
      <c r="FAF1178" s="242">
        <v>7</v>
      </c>
      <c r="FAG1178" s="242">
        <v>2</v>
      </c>
      <c r="FAH1178" s="243" t="s">
        <v>238</v>
      </c>
      <c r="FAI1178" s="244">
        <v>0</v>
      </c>
      <c r="FAJ1178" s="244">
        <v>210</v>
      </c>
      <c r="FAK1178" s="239" t="e">
        <f>FAK1179+FAK1180</f>
        <v>#REF!</v>
      </c>
      <c r="FAL1178" s="240" t="s">
        <v>29</v>
      </c>
      <c r="FAM1178" s="241" t="s">
        <v>26</v>
      </c>
      <c r="FAN1178" s="242">
        <v>7</v>
      </c>
      <c r="FAO1178" s="242">
        <v>2</v>
      </c>
      <c r="FAP1178" s="243" t="s">
        <v>238</v>
      </c>
      <c r="FAQ1178" s="244">
        <v>0</v>
      </c>
      <c r="FAR1178" s="244">
        <v>210</v>
      </c>
      <c r="FAS1178" s="239" t="e">
        <f>FAS1179+FAS1180</f>
        <v>#REF!</v>
      </c>
      <c r="FAT1178" s="240" t="s">
        <v>29</v>
      </c>
      <c r="FAU1178" s="241" t="s">
        <v>26</v>
      </c>
      <c r="FAV1178" s="242">
        <v>7</v>
      </c>
      <c r="FAW1178" s="242">
        <v>2</v>
      </c>
      <c r="FAX1178" s="243" t="s">
        <v>238</v>
      </c>
      <c r="FAY1178" s="244">
        <v>0</v>
      </c>
      <c r="FAZ1178" s="244">
        <v>210</v>
      </c>
      <c r="FBA1178" s="239" t="e">
        <f>FBA1179+FBA1180</f>
        <v>#REF!</v>
      </c>
      <c r="FBB1178" s="240" t="s">
        <v>29</v>
      </c>
      <c r="FBC1178" s="241" t="s">
        <v>26</v>
      </c>
      <c r="FBD1178" s="242">
        <v>7</v>
      </c>
      <c r="FBE1178" s="242">
        <v>2</v>
      </c>
      <c r="FBF1178" s="243" t="s">
        <v>238</v>
      </c>
      <c r="FBG1178" s="244">
        <v>0</v>
      </c>
      <c r="FBH1178" s="244">
        <v>210</v>
      </c>
      <c r="FBI1178" s="239" t="e">
        <f>FBI1179+FBI1180</f>
        <v>#REF!</v>
      </c>
      <c r="FBJ1178" s="240" t="s">
        <v>29</v>
      </c>
      <c r="FBK1178" s="241" t="s">
        <v>26</v>
      </c>
      <c r="FBL1178" s="242">
        <v>7</v>
      </c>
      <c r="FBM1178" s="242">
        <v>2</v>
      </c>
      <c r="FBN1178" s="243" t="s">
        <v>238</v>
      </c>
      <c r="FBO1178" s="244">
        <v>0</v>
      </c>
      <c r="FBP1178" s="244">
        <v>210</v>
      </c>
      <c r="FBQ1178" s="239" t="e">
        <f>FBQ1179+FBQ1180</f>
        <v>#REF!</v>
      </c>
      <c r="FBR1178" s="240" t="s">
        <v>29</v>
      </c>
      <c r="FBS1178" s="241" t="s">
        <v>26</v>
      </c>
      <c r="FBT1178" s="242">
        <v>7</v>
      </c>
      <c r="FBU1178" s="242">
        <v>2</v>
      </c>
      <c r="FBV1178" s="243" t="s">
        <v>238</v>
      </c>
      <c r="FBW1178" s="244">
        <v>0</v>
      </c>
      <c r="FBX1178" s="244">
        <v>210</v>
      </c>
      <c r="FBY1178" s="239" t="e">
        <f>FBY1179+FBY1180</f>
        <v>#REF!</v>
      </c>
      <c r="FBZ1178" s="240" t="s">
        <v>29</v>
      </c>
      <c r="FCA1178" s="241" t="s">
        <v>26</v>
      </c>
      <c r="FCB1178" s="242">
        <v>7</v>
      </c>
      <c r="FCC1178" s="242">
        <v>2</v>
      </c>
      <c r="FCD1178" s="243" t="s">
        <v>238</v>
      </c>
      <c r="FCE1178" s="244">
        <v>0</v>
      </c>
      <c r="FCF1178" s="244">
        <v>210</v>
      </c>
      <c r="FCG1178" s="239" t="e">
        <f>FCG1179+FCG1180</f>
        <v>#REF!</v>
      </c>
      <c r="FCH1178" s="240" t="s">
        <v>29</v>
      </c>
      <c r="FCI1178" s="241" t="s">
        <v>26</v>
      </c>
      <c r="FCJ1178" s="242">
        <v>7</v>
      </c>
      <c r="FCK1178" s="242">
        <v>2</v>
      </c>
      <c r="FCL1178" s="243" t="s">
        <v>238</v>
      </c>
      <c r="FCM1178" s="244">
        <v>0</v>
      </c>
      <c r="FCN1178" s="244">
        <v>210</v>
      </c>
      <c r="FCO1178" s="239" t="e">
        <f>FCO1179+FCO1180</f>
        <v>#REF!</v>
      </c>
      <c r="FCP1178" s="240" t="s">
        <v>29</v>
      </c>
      <c r="FCQ1178" s="241" t="s">
        <v>26</v>
      </c>
      <c r="FCR1178" s="242">
        <v>7</v>
      </c>
      <c r="FCS1178" s="242">
        <v>2</v>
      </c>
      <c r="FCT1178" s="243" t="s">
        <v>238</v>
      </c>
      <c r="FCU1178" s="244">
        <v>0</v>
      </c>
      <c r="FCV1178" s="244">
        <v>210</v>
      </c>
      <c r="FCW1178" s="239" t="e">
        <f>FCW1179+FCW1180</f>
        <v>#REF!</v>
      </c>
      <c r="FCX1178" s="240" t="s">
        <v>29</v>
      </c>
      <c r="FCY1178" s="241" t="s">
        <v>26</v>
      </c>
      <c r="FCZ1178" s="242">
        <v>7</v>
      </c>
      <c r="FDA1178" s="242">
        <v>2</v>
      </c>
      <c r="FDB1178" s="243" t="s">
        <v>238</v>
      </c>
      <c r="FDC1178" s="244">
        <v>0</v>
      </c>
      <c r="FDD1178" s="244">
        <v>210</v>
      </c>
      <c r="FDE1178" s="239" t="e">
        <f>FDE1179+FDE1180</f>
        <v>#REF!</v>
      </c>
      <c r="FDF1178" s="240" t="s">
        <v>29</v>
      </c>
      <c r="FDG1178" s="241" t="s">
        <v>26</v>
      </c>
      <c r="FDH1178" s="242">
        <v>7</v>
      </c>
      <c r="FDI1178" s="242">
        <v>2</v>
      </c>
      <c r="FDJ1178" s="243" t="s">
        <v>238</v>
      </c>
      <c r="FDK1178" s="244">
        <v>0</v>
      </c>
      <c r="FDL1178" s="244">
        <v>210</v>
      </c>
      <c r="FDM1178" s="239" t="e">
        <f>FDM1179+FDM1180</f>
        <v>#REF!</v>
      </c>
      <c r="FDN1178" s="240" t="s">
        <v>29</v>
      </c>
      <c r="FDO1178" s="241" t="s">
        <v>26</v>
      </c>
      <c r="FDP1178" s="242">
        <v>7</v>
      </c>
      <c r="FDQ1178" s="242">
        <v>2</v>
      </c>
      <c r="FDR1178" s="243" t="s">
        <v>238</v>
      </c>
      <c r="FDS1178" s="244">
        <v>0</v>
      </c>
      <c r="FDT1178" s="244">
        <v>210</v>
      </c>
      <c r="FDU1178" s="239" t="e">
        <f>FDU1179+FDU1180</f>
        <v>#REF!</v>
      </c>
      <c r="FDV1178" s="240" t="s">
        <v>29</v>
      </c>
      <c r="FDW1178" s="241" t="s">
        <v>26</v>
      </c>
      <c r="FDX1178" s="242">
        <v>7</v>
      </c>
      <c r="FDY1178" s="242">
        <v>2</v>
      </c>
      <c r="FDZ1178" s="243" t="s">
        <v>238</v>
      </c>
      <c r="FEA1178" s="244">
        <v>0</v>
      </c>
      <c r="FEB1178" s="244">
        <v>210</v>
      </c>
      <c r="FEC1178" s="239" t="e">
        <f>FEC1179+FEC1180</f>
        <v>#REF!</v>
      </c>
      <c r="FED1178" s="240" t="s">
        <v>29</v>
      </c>
      <c r="FEE1178" s="241" t="s">
        <v>26</v>
      </c>
      <c r="FEF1178" s="242">
        <v>7</v>
      </c>
      <c r="FEG1178" s="242">
        <v>2</v>
      </c>
      <c r="FEH1178" s="243" t="s">
        <v>238</v>
      </c>
      <c r="FEI1178" s="244">
        <v>0</v>
      </c>
      <c r="FEJ1178" s="244">
        <v>210</v>
      </c>
      <c r="FEK1178" s="239" t="e">
        <f>FEK1179+FEK1180</f>
        <v>#REF!</v>
      </c>
      <c r="FEL1178" s="240" t="s">
        <v>29</v>
      </c>
      <c r="FEM1178" s="241" t="s">
        <v>26</v>
      </c>
      <c r="FEN1178" s="242">
        <v>7</v>
      </c>
      <c r="FEO1178" s="242">
        <v>2</v>
      </c>
      <c r="FEP1178" s="243" t="s">
        <v>238</v>
      </c>
      <c r="FEQ1178" s="244">
        <v>0</v>
      </c>
      <c r="FER1178" s="244">
        <v>210</v>
      </c>
      <c r="FES1178" s="239" t="e">
        <f>FES1179+FES1180</f>
        <v>#REF!</v>
      </c>
      <c r="FET1178" s="240" t="s">
        <v>29</v>
      </c>
      <c r="FEU1178" s="241" t="s">
        <v>26</v>
      </c>
      <c r="FEV1178" s="242">
        <v>7</v>
      </c>
      <c r="FEW1178" s="242">
        <v>2</v>
      </c>
      <c r="FEX1178" s="243" t="s">
        <v>238</v>
      </c>
      <c r="FEY1178" s="244">
        <v>0</v>
      </c>
      <c r="FEZ1178" s="244">
        <v>210</v>
      </c>
      <c r="FFA1178" s="239" t="e">
        <f>FFA1179+FFA1180</f>
        <v>#REF!</v>
      </c>
      <c r="FFB1178" s="240" t="s">
        <v>29</v>
      </c>
      <c r="FFC1178" s="241" t="s">
        <v>26</v>
      </c>
      <c r="FFD1178" s="242">
        <v>7</v>
      </c>
      <c r="FFE1178" s="242">
        <v>2</v>
      </c>
      <c r="FFF1178" s="243" t="s">
        <v>238</v>
      </c>
      <c r="FFG1178" s="244">
        <v>0</v>
      </c>
      <c r="FFH1178" s="244">
        <v>210</v>
      </c>
      <c r="FFI1178" s="239" t="e">
        <f>FFI1179+FFI1180</f>
        <v>#REF!</v>
      </c>
      <c r="FFJ1178" s="240" t="s">
        <v>29</v>
      </c>
      <c r="FFK1178" s="241" t="s">
        <v>26</v>
      </c>
      <c r="FFL1178" s="242">
        <v>7</v>
      </c>
      <c r="FFM1178" s="242">
        <v>2</v>
      </c>
      <c r="FFN1178" s="243" t="s">
        <v>238</v>
      </c>
      <c r="FFO1178" s="244">
        <v>0</v>
      </c>
      <c r="FFP1178" s="244">
        <v>210</v>
      </c>
      <c r="FFQ1178" s="239" t="e">
        <f>FFQ1179+FFQ1180</f>
        <v>#REF!</v>
      </c>
      <c r="FFR1178" s="240" t="s">
        <v>29</v>
      </c>
      <c r="FFS1178" s="241" t="s">
        <v>26</v>
      </c>
      <c r="FFT1178" s="242">
        <v>7</v>
      </c>
      <c r="FFU1178" s="242">
        <v>2</v>
      </c>
      <c r="FFV1178" s="243" t="s">
        <v>238</v>
      </c>
      <c r="FFW1178" s="244">
        <v>0</v>
      </c>
      <c r="FFX1178" s="244">
        <v>210</v>
      </c>
      <c r="FFY1178" s="239" t="e">
        <f>FFY1179+FFY1180</f>
        <v>#REF!</v>
      </c>
      <c r="FFZ1178" s="240" t="s">
        <v>29</v>
      </c>
      <c r="FGA1178" s="241" t="s">
        <v>26</v>
      </c>
      <c r="FGB1178" s="242">
        <v>7</v>
      </c>
      <c r="FGC1178" s="242">
        <v>2</v>
      </c>
      <c r="FGD1178" s="243" t="s">
        <v>238</v>
      </c>
      <c r="FGE1178" s="244">
        <v>0</v>
      </c>
      <c r="FGF1178" s="244">
        <v>210</v>
      </c>
      <c r="FGG1178" s="239" t="e">
        <f>FGG1179+FGG1180</f>
        <v>#REF!</v>
      </c>
      <c r="FGH1178" s="240" t="s">
        <v>29</v>
      </c>
      <c r="FGI1178" s="241" t="s">
        <v>26</v>
      </c>
      <c r="FGJ1178" s="242">
        <v>7</v>
      </c>
      <c r="FGK1178" s="242">
        <v>2</v>
      </c>
      <c r="FGL1178" s="243" t="s">
        <v>238</v>
      </c>
      <c r="FGM1178" s="244">
        <v>0</v>
      </c>
      <c r="FGN1178" s="244">
        <v>210</v>
      </c>
      <c r="FGO1178" s="239" t="e">
        <f>FGO1179+FGO1180</f>
        <v>#REF!</v>
      </c>
      <c r="FGP1178" s="240" t="s">
        <v>29</v>
      </c>
      <c r="FGQ1178" s="241" t="s">
        <v>26</v>
      </c>
      <c r="FGR1178" s="242">
        <v>7</v>
      </c>
      <c r="FGS1178" s="242">
        <v>2</v>
      </c>
      <c r="FGT1178" s="243" t="s">
        <v>238</v>
      </c>
      <c r="FGU1178" s="244">
        <v>0</v>
      </c>
      <c r="FGV1178" s="244">
        <v>210</v>
      </c>
      <c r="FGW1178" s="239" t="e">
        <f>FGW1179+FGW1180</f>
        <v>#REF!</v>
      </c>
      <c r="FGX1178" s="240" t="s">
        <v>29</v>
      </c>
      <c r="FGY1178" s="241" t="s">
        <v>26</v>
      </c>
      <c r="FGZ1178" s="242">
        <v>7</v>
      </c>
      <c r="FHA1178" s="242">
        <v>2</v>
      </c>
      <c r="FHB1178" s="243" t="s">
        <v>238</v>
      </c>
      <c r="FHC1178" s="244">
        <v>0</v>
      </c>
      <c r="FHD1178" s="244">
        <v>210</v>
      </c>
      <c r="FHE1178" s="239" t="e">
        <f>FHE1179+FHE1180</f>
        <v>#REF!</v>
      </c>
      <c r="FHF1178" s="240" t="s">
        <v>29</v>
      </c>
      <c r="FHG1178" s="241" t="s">
        <v>26</v>
      </c>
      <c r="FHH1178" s="242">
        <v>7</v>
      </c>
      <c r="FHI1178" s="242">
        <v>2</v>
      </c>
      <c r="FHJ1178" s="243" t="s">
        <v>238</v>
      </c>
      <c r="FHK1178" s="244">
        <v>0</v>
      </c>
      <c r="FHL1178" s="244">
        <v>210</v>
      </c>
      <c r="FHM1178" s="239" t="e">
        <f>FHM1179+FHM1180</f>
        <v>#REF!</v>
      </c>
      <c r="FHN1178" s="240" t="s">
        <v>29</v>
      </c>
      <c r="FHO1178" s="241" t="s">
        <v>26</v>
      </c>
      <c r="FHP1178" s="242">
        <v>7</v>
      </c>
      <c r="FHQ1178" s="242">
        <v>2</v>
      </c>
      <c r="FHR1178" s="243" t="s">
        <v>238</v>
      </c>
      <c r="FHS1178" s="244">
        <v>0</v>
      </c>
      <c r="FHT1178" s="244">
        <v>210</v>
      </c>
      <c r="FHU1178" s="239" t="e">
        <f>FHU1179+FHU1180</f>
        <v>#REF!</v>
      </c>
      <c r="FHV1178" s="240" t="s">
        <v>29</v>
      </c>
      <c r="FHW1178" s="241" t="s">
        <v>26</v>
      </c>
      <c r="FHX1178" s="242">
        <v>7</v>
      </c>
      <c r="FHY1178" s="242">
        <v>2</v>
      </c>
      <c r="FHZ1178" s="243" t="s">
        <v>238</v>
      </c>
      <c r="FIA1178" s="244">
        <v>0</v>
      </c>
      <c r="FIB1178" s="244">
        <v>210</v>
      </c>
      <c r="FIC1178" s="239" t="e">
        <f>FIC1179+FIC1180</f>
        <v>#REF!</v>
      </c>
      <c r="FID1178" s="240" t="s">
        <v>29</v>
      </c>
      <c r="FIE1178" s="241" t="s">
        <v>26</v>
      </c>
      <c r="FIF1178" s="242">
        <v>7</v>
      </c>
      <c r="FIG1178" s="242">
        <v>2</v>
      </c>
      <c r="FIH1178" s="243" t="s">
        <v>238</v>
      </c>
      <c r="FII1178" s="244">
        <v>0</v>
      </c>
      <c r="FIJ1178" s="244">
        <v>210</v>
      </c>
      <c r="FIK1178" s="239" t="e">
        <f>FIK1179+FIK1180</f>
        <v>#REF!</v>
      </c>
      <c r="FIL1178" s="240" t="s">
        <v>29</v>
      </c>
      <c r="FIM1178" s="241" t="s">
        <v>26</v>
      </c>
      <c r="FIN1178" s="242">
        <v>7</v>
      </c>
      <c r="FIO1178" s="242">
        <v>2</v>
      </c>
      <c r="FIP1178" s="243" t="s">
        <v>238</v>
      </c>
      <c r="FIQ1178" s="244">
        <v>0</v>
      </c>
      <c r="FIR1178" s="244">
        <v>210</v>
      </c>
      <c r="FIS1178" s="239" t="e">
        <f>FIS1179+FIS1180</f>
        <v>#REF!</v>
      </c>
      <c r="FIT1178" s="240" t="s">
        <v>29</v>
      </c>
      <c r="FIU1178" s="241" t="s">
        <v>26</v>
      </c>
      <c r="FIV1178" s="242">
        <v>7</v>
      </c>
      <c r="FIW1178" s="242">
        <v>2</v>
      </c>
      <c r="FIX1178" s="243" t="s">
        <v>238</v>
      </c>
      <c r="FIY1178" s="244">
        <v>0</v>
      </c>
      <c r="FIZ1178" s="244">
        <v>210</v>
      </c>
      <c r="FJA1178" s="239" t="e">
        <f>FJA1179+FJA1180</f>
        <v>#REF!</v>
      </c>
      <c r="FJB1178" s="240" t="s">
        <v>29</v>
      </c>
      <c r="FJC1178" s="241" t="s">
        <v>26</v>
      </c>
      <c r="FJD1178" s="242">
        <v>7</v>
      </c>
      <c r="FJE1178" s="242">
        <v>2</v>
      </c>
      <c r="FJF1178" s="243" t="s">
        <v>238</v>
      </c>
      <c r="FJG1178" s="244">
        <v>0</v>
      </c>
      <c r="FJH1178" s="244">
        <v>210</v>
      </c>
      <c r="FJI1178" s="239" t="e">
        <f>FJI1179+FJI1180</f>
        <v>#REF!</v>
      </c>
      <c r="FJJ1178" s="240" t="s">
        <v>29</v>
      </c>
      <c r="FJK1178" s="241" t="s">
        <v>26</v>
      </c>
      <c r="FJL1178" s="242">
        <v>7</v>
      </c>
      <c r="FJM1178" s="242">
        <v>2</v>
      </c>
      <c r="FJN1178" s="243" t="s">
        <v>238</v>
      </c>
      <c r="FJO1178" s="244">
        <v>0</v>
      </c>
      <c r="FJP1178" s="244">
        <v>210</v>
      </c>
      <c r="FJQ1178" s="239" t="e">
        <f>FJQ1179+FJQ1180</f>
        <v>#REF!</v>
      </c>
      <c r="FJR1178" s="240" t="s">
        <v>29</v>
      </c>
      <c r="FJS1178" s="241" t="s">
        <v>26</v>
      </c>
      <c r="FJT1178" s="242">
        <v>7</v>
      </c>
      <c r="FJU1178" s="242">
        <v>2</v>
      </c>
      <c r="FJV1178" s="243" t="s">
        <v>238</v>
      </c>
      <c r="FJW1178" s="244">
        <v>0</v>
      </c>
      <c r="FJX1178" s="244">
        <v>210</v>
      </c>
      <c r="FJY1178" s="239" t="e">
        <f>FJY1179+FJY1180</f>
        <v>#REF!</v>
      </c>
      <c r="FJZ1178" s="240" t="s">
        <v>29</v>
      </c>
      <c r="FKA1178" s="241" t="s">
        <v>26</v>
      </c>
      <c r="FKB1178" s="242">
        <v>7</v>
      </c>
      <c r="FKC1178" s="242">
        <v>2</v>
      </c>
      <c r="FKD1178" s="243" t="s">
        <v>238</v>
      </c>
      <c r="FKE1178" s="244">
        <v>0</v>
      </c>
      <c r="FKF1178" s="244">
        <v>210</v>
      </c>
      <c r="FKG1178" s="239" t="e">
        <f>FKG1179+FKG1180</f>
        <v>#REF!</v>
      </c>
      <c r="FKH1178" s="240" t="s">
        <v>29</v>
      </c>
      <c r="FKI1178" s="241" t="s">
        <v>26</v>
      </c>
      <c r="FKJ1178" s="242">
        <v>7</v>
      </c>
      <c r="FKK1178" s="242">
        <v>2</v>
      </c>
      <c r="FKL1178" s="243" t="s">
        <v>238</v>
      </c>
      <c r="FKM1178" s="244">
        <v>0</v>
      </c>
      <c r="FKN1178" s="244">
        <v>210</v>
      </c>
      <c r="FKO1178" s="239" t="e">
        <f>FKO1179+FKO1180</f>
        <v>#REF!</v>
      </c>
      <c r="FKP1178" s="240" t="s">
        <v>29</v>
      </c>
      <c r="FKQ1178" s="241" t="s">
        <v>26</v>
      </c>
      <c r="FKR1178" s="242">
        <v>7</v>
      </c>
      <c r="FKS1178" s="242">
        <v>2</v>
      </c>
      <c r="FKT1178" s="243" t="s">
        <v>238</v>
      </c>
      <c r="FKU1178" s="244">
        <v>0</v>
      </c>
      <c r="FKV1178" s="244">
        <v>210</v>
      </c>
      <c r="FKW1178" s="239" t="e">
        <f>FKW1179+FKW1180</f>
        <v>#REF!</v>
      </c>
      <c r="FKX1178" s="240" t="s">
        <v>29</v>
      </c>
      <c r="FKY1178" s="241" t="s">
        <v>26</v>
      </c>
      <c r="FKZ1178" s="242">
        <v>7</v>
      </c>
      <c r="FLA1178" s="242">
        <v>2</v>
      </c>
      <c r="FLB1178" s="243" t="s">
        <v>238</v>
      </c>
      <c r="FLC1178" s="244">
        <v>0</v>
      </c>
      <c r="FLD1178" s="244">
        <v>210</v>
      </c>
      <c r="FLE1178" s="239" t="e">
        <f>FLE1179+FLE1180</f>
        <v>#REF!</v>
      </c>
      <c r="FLF1178" s="240" t="s">
        <v>29</v>
      </c>
      <c r="FLG1178" s="241" t="s">
        <v>26</v>
      </c>
      <c r="FLH1178" s="242">
        <v>7</v>
      </c>
      <c r="FLI1178" s="242">
        <v>2</v>
      </c>
      <c r="FLJ1178" s="243" t="s">
        <v>238</v>
      </c>
      <c r="FLK1178" s="244">
        <v>0</v>
      </c>
      <c r="FLL1178" s="244">
        <v>210</v>
      </c>
      <c r="FLM1178" s="239" t="e">
        <f>FLM1179+FLM1180</f>
        <v>#REF!</v>
      </c>
      <c r="FLN1178" s="240" t="s">
        <v>29</v>
      </c>
      <c r="FLO1178" s="241" t="s">
        <v>26</v>
      </c>
      <c r="FLP1178" s="242">
        <v>7</v>
      </c>
      <c r="FLQ1178" s="242">
        <v>2</v>
      </c>
      <c r="FLR1178" s="243" t="s">
        <v>238</v>
      </c>
      <c r="FLS1178" s="244">
        <v>0</v>
      </c>
      <c r="FLT1178" s="244">
        <v>210</v>
      </c>
      <c r="FLU1178" s="239" t="e">
        <f>FLU1179+FLU1180</f>
        <v>#REF!</v>
      </c>
      <c r="FLV1178" s="240" t="s">
        <v>29</v>
      </c>
      <c r="FLW1178" s="241" t="s">
        <v>26</v>
      </c>
      <c r="FLX1178" s="242">
        <v>7</v>
      </c>
      <c r="FLY1178" s="242">
        <v>2</v>
      </c>
      <c r="FLZ1178" s="243" t="s">
        <v>238</v>
      </c>
      <c r="FMA1178" s="244">
        <v>0</v>
      </c>
      <c r="FMB1178" s="244">
        <v>210</v>
      </c>
      <c r="FMC1178" s="239" t="e">
        <f>FMC1179+FMC1180</f>
        <v>#REF!</v>
      </c>
      <c r="FMD1178" s="240" t="s">
        <v>29</v>
      </c>
      <c r="FME1178" s="241" t="s">
        <v>26</v>
      </c>
      <c r="FMF1178" s="242">
        <v>7</v>
      </c>
      <c r="FMG1178" s="242">
        <v>2</v>
      </c>
      <c r="FMH1178" s="243" t="s">
        <v>238</v>
      </c>
      <c r="FMI1178" s="244">
        <v>0</v>
      </c>
      <c r="FMJ1178" s="244">
        <v>210</v>
      </c>
      <c r="FMK1178" s="239" t="e">
        <f>FMK1179+FMK1180</f>
        <v>#REF!</v>
      </c>
      <c r="FML1178" s="240" t="s">
        <v>29</v>
      </c>
      <c r="FMM1178" s="241" t="s">
        <v>26</v>
      </c>
      <c r="FMN1178" s="242">
        <v>7</v>
      </c>
      <c r="FMO1178" s="242">
        <v>2</v>
      </c>
      <c r="FMP1178" s="243" t="s">
        <v>238</v>
      </c>
      <c r="FMQ1178" s="244">
        <v>0</v>
      </c>
      <c r="FMR1178" s="244">
        <v>210</v>
      </c>
      <c r="FMS1178" s="239" t="e">
        <f>FMS1179+FMS1180</f>
        <v>#REF!</v>
      </c>
      <c r="FMT1178" s="240" t="s">
        <v>29</v>
      </c>
      <c r="FMU1178" s="241" t="s">
        <v>26</v>
      </c>
      <c r="FMV1178" s="242">
        <v>7</v>
      </c>
      <c r="FMW1178" s="242">
        <v>2</v>
      </c>
      <c r="FMX1178" s="243" t="s">
        <v>238</v>
      </c>
      <c r="FMY1178" s="244">
        <v>0</v>
      </c>
      <c r="FMZ1178" s="244">
        <v>210</v>
      </c>
      <c r="FNA1178" s="239" t="e">
        <f>FNA1179+FNA1180</f>
        <v>#REF!</v>
      </c>
      <c r="FNB1178" s="240" t="s">
        <v>29</v>
      </c>
      <c r="FNC1178" s="241" t="s">
        <v>26</v>
      </c>
      <c r="FND1178" s="242">
        <v>7</v>
      </c>
      <c r="FNE1178" s="242">
        <v>2</v>
      </c>
      <c r="FNF1178" s="243" t="s">
        <v>238</v>
      </c>
      <c r="FNG1178" s="244">
        <v>0</v>
      </c>
      <c r="FNH1178" s="244">
        <v>210</v>
      </c>
      <c r="FNI1178" s="239" t="e">
        <f>FNI1179+FNI1180</f>
        <v>#REF!</v>
      </c>
      <c r="FNJ1178" s="240" t="s">
        <v>29</v>
      </c>
      <c r="FNK1178" s="241" t="s">
        <v>26</v>
      </c>
      <c r="FNL1178" s="242">
        <v>7</v>
      </c>
      <c r="FNM1178" s="242">
        <v>2</v>
      </c>
      <c r="FNN1178" s="243" t="s">
        <v>238</v>
      </c>
      <c r="FNO1178" s="244">
        <v>0</v>
      </c>
      <c r="FNP1178" s="244">
        <v>210</v>
      </c>
      <c r="FNQ1178" s="239" t="e">
        <f>FNQ1179+FNQ1180</f>
        <v>#REF!</v>
      </c>
      <c r="FNR1178" s="240" t="s">
        <v>29</v>
      </c>
      <c r="FNS1178" s="241" t="s">
        <v>26</v>
      </c>
      <c r="FNT1178" s="242">
        <v>7</v>
      </c>
      <c r="FNU1178" s="242">
        <v>2</v>
      </c>
      <c r="FNV1178" s="243" t="s">
        <v>238</v>
      </c>
      <c r="FNW1178" s="244">
        <v>0</v>
      </c>
      <c r="FNX1178" s="244">
        <v>210</v>
      </c>
      <c r="FNY1178" s="239" t="e">
        <f>FNY1179+FNY1180</f>
        <v>#REF!</v>
      </c>
      <c r="FNZ1178" s="240" t="s">
        <v>29</v>
      </c>
      <c r="FOA1178" s="241" t="s">
        <v>26</v>
      </c>
      <c r="FOB1178" s="242">
        <v>7</v>
      </c>
      <c r="FOC1178" s="242">
        <v>2</v>
      </c>
      <c r="FOD1178" s="243" t="s">
        <v>238</v>
      </c>
      <c r="FOE1178" s="244">
        <v>0</v>
      </c>
      <c r="FOF1178" s="244">
        <v>210</v>
      </c>
      <c r="FOG1178" s="239" t="e">
        <f>FOG1179+FOG1180</f>
        <v>#REF!</v>
      </c>
      <c r="FOH1178" s="240" t="s">
        <v>29</v>
      </c>
      <c r="FOI1178" s="241" t="s">
        <v>26</v>
      </c>
      <c r="FOJ1178" s="242">
        <v>7</v>
      </c>
      <c r="FOK1178" s="242">
        <v>2</v>
      </c>
      <c r="FOL1178" s="243" t="s">
        <v>238</v>
      </c>
      <c r="FOM1178" s="244">
        <v>0</v>
      </c>
      <c r="FON1178" s="244">
        <v>210</v>
      </c>
      <c r="FOO1178" s="239" t="e">
        <f>FOO1179+FOO1180</f>
        <v>#REF!</v>
      </c>
      <c r="FOP1178" s="240" t="s">
        <v>29</v>
      </c>
      <c r="FOQ1178" s="241" t="s">
        <v>26</v>
      </c>
      <c r="FOR1178" s="242">
        <v>7</v>
      </c>
      <c r="FOS1178" s="242">
        <v>2</v>
      </c>
      <c r="FOT1178" s="243" t="s">
        <v>238</v>
      </c>
      <c r="FOU1178" s="244">
        <v>0</v>
      </c>
      <c r="FOV1178" s="244">
        <v>210</v>
      </c>
      <c r="FOW1178" s="239" t="e">
        <f>FOW1179+FOW1180</f>
        <v>#REF!</v>
      </c>
      <c r="FOX1178" s="240" t="s">
        <v>29</v>
      </c>
      <c r="FOY1178" s="241" t="s">
        <v>26</v>
      </c>
      <c r="FOZ1178" s="242">
        <v>7</v>
      </c>
      <c r="FPA1178" s="242">
        <v>2</v>
      </c>
      <c r="FPB1178" s="243" t="s">
        <v>238</v>
      </c>
      <c r="FPC1178" s="244">
        <v>0</v>
      </c>
      <c r="FPD1178" s="244">
        <v>210</v>
      </c>
      <c r="FPE1178" s="239" t="e">
        <f>FPE1179+FPE1180</f>
        <v>#REF!</v>
      </c>
      <c r="FPF1178" s="240" t="s">
        <v>29</v>
      </c>
      <c r="FPG1178" s="241" t="s">
        <v>26</v>
      </c>
      <c r="FPH1178" s="242">
        <v>7</v>
      </c>
      <c r="FPI1178" s="242">
        <v>2</v>
      </c>
      <c r="FPJ1178" s="243" t="s">
        <v>238</v>
      </c>
      <c r="FPK1178" s="244">
        <v>0</v>
      </c>
      <c r="FPL1178" s="244">
        <v>210</v>
      </c>
      <c r="FPM1178" s="239" t="e">
        <f>FPM1179+FPM1180</f>
        <v>#REF!</v>
      </c>
      <c r="FPN1178" s="240" t="s">
        <v>29</v>
      </c>
      <c r="FPO1178" s="241" t="s">
        <v>26</v>
      </c>
      <c r="FPP1178" s="242">
        <v>7</v>
      </c>
      <c r="FPQ1178" s="242">
        <v>2</v>
      </c>
      <c r="FPR1178" s="243" t="s">
        <v>238</v>
      </c>
      <c r="FPS1178" s="244">
        <v>0</v>
      </c>
      <c r="FPT1178" s="244">
        <v>210</v>
      </c>
      <c r="FPU1178" s="239" t="e">
        <f>FPU1179+FPU1180</f>
        <v>#REF!</v>
      </c>
      <c r="FPV1178" s="240" t="s">
        <v>29</v>
      </c>
      <c r="FPW1178" s="241" t="s">
        <v>26</v>
      </c>
      <c r="FPX1178" s="242">
        <v>7</v>
      </c>
      <c r="FPY1178" s="242">
        <v>2</v>
      </c>
      <c r="FPZ1178" s="243" t="s">
        <v>238</v>
      </c>
      <c r="FQA1178" s="244">
        <v>0</v>
      </c>
      <c r="FQB1178" s="244">
        <v>210</v>
      </c>
      <c r="FQC1178" s="239" t="e">
        <f>FQC1179+FQC1180</f>
        <v>#REF!</v>
      </c>
      <c r="FQD1178" s="240" t="s">
        <v>29</v>
      </c>
      <c r="FQE1178" s="241" t="s">
        <v>26</v>
      </c>
      <c r="FQF1178" s="242">
        <v>7</v>
      </c>
      <c r="FQG1178" s="242">
        <v>2</v>
      </c>
      <c r="FQH1178" s="243" t="s">
        <v>238</v>
      </c>
      <c r="FQI1178" s="244">
        <v>0</v>
      </c>
      <c r="FQJ1178" s="244">
        <v>210</v>
      </c>
      <c r="FQK1178" s="239" t="e">
        <f>FQK1179+FQK1180</f>
        <v>#REF!</v>
      </c>
      <c r="FQL1178" s="240" t="s">
        <v>29</v>
      </c>
      <c r="FQM1178" s="241" t="s">
        <v>26</v>
      </c>
      <c r="FQN1178" s="242">
        <v>7</v>
      </c>
      <c r="FQO1178" s="242">
        <v>2</v>
      </c>
      <c r="FQP1178" s="243" t="s">
        <v>238</v>
      </c>
      <c r="FQQ1178" s="244">
        <v>0</v>
      </c>
      <c r="FQR1178" s="244">
        <v>210</v>
      </c>
      <c r="FQS1178" s="239" t="e">
        <f>FQS1179+FQS1180</f>
        <v>#REF!</v>
      </c>
      <c r="FQT1178" s="240" t="s">
        <v>29</v>
      </c>
      <c r="FQU1178" s="241" t="s">
        <v>26</v>
      </c>
      <c r="FQV1178" s="242">
        <v>7</v>
      </c>
      <c r="FQW1178" s="242">
        <v>2</v>
      </c>
      <c r="FQX1178" s="243" t="s">
        <v>238</v>
      </c>
      <c r="FQY1178" s="244">
        <v>0</v>
      </c>
      <c r="FQZ1178" s="244">
        <v>210</v>
      </c>
      <c r="FRA1178" s="239" t="e">
        <f>FRA1179+FRA1180</f>
        <v>#REF!</v>
      </c>
      <c r="FRB1178" s="240" t="s">
        <v>29</v>
      </c>
      <c r="FRC1178" s="241" t="s">
        <v>26</v>
      </c>
      <c r="FRD1178" s="242">
        <v>7</v>
      </c>
      <c r="FRE1178" s="242">
        <v>2</v>
      </c>
      <c r="FRF1178" s="243" t="s">
        <v>238</v>
      </c>
      <c r="FRG1178" s="244">
        <v>0</v>
      </c>
      <c r="FRH1178" s="244">
        <v>210</v>
      </c>
      <c r="FRI1178" s="239" t="e">
        <f>FRI1179+FRI1180</f>
        <v>#REF!</v>
      </c>
      <c r="FRJ1178" s="240" t="s">
        <v>29</v>
      </c>
      <c r="FRK1178" s="241" t="s">
        <v>26</v>
      </c>
      <c r="FRL1178" s="242">
        <v>7</v>
      </c>
      <c r="FRM1178" s="242">
        <v>2</v>
      </c>
      <c r="FRN1178" s="243" t="s">
        <v>238</v>
      </c>
      <c r="FRO1178" s="244">
        <v>0</v>
      </c>
      <c r="FRP1178" s="244">
        <v>210</v>
      </c>
      <c r="FRQ1178" s="239" t="e">
        <f>FRQ1179+FRQ1180</f>
        <v>#REF!</v>
      </c>
      <c r="FRR1178" s="240" t="s">
        <v>29</v>
      </c>
      <c r="FRS1178" s="241" t="s">
        <v>26</v>
      </c>
      <c r="FRT1178" s="242">
        <v>7</v>
      </c>
      <c r="FRU1178" s="242">
        <v>2</v>
      </c>
      <c r="FRV1178" s="243" t="s">
        <v>238</v>
      </c>
      <c r="FRW1178" s="244">
        <v>0</v>
      </c>
      <c r="FRX1178" s="244">
        <v>210</v>
      </c>
      <c r="FRY1178" s="239" t="e">
        <f>FRY1179+FRY1180</f>
        <v>#REF!</v>
      </c>
      <c r="FRZ1178" s="240" t="s">
        <v>29</v>
      </c>
      <c r="FSA1178" s="241" t="s">
        <v>26</v>
      </c>
      <c r="FSB1178" s="242">
        <v>7</v>
      </c>
      <c r="FSC1178" s="242">
        <v>2</v>
      </c>
      <c r="FSD1178" s="243" t="s">
        <v>238</v>
      </c>
      <c r="FSE1178" s="244">
        <v>0</v>
      </c>
      <c r="FSF1178" s="244">
        <v>210</v>
      </c>
      <c r="FSG1178" s="239" t="e">
        <f>FSG1179+FSG1180</f>
        <v>#REF!</v>
      </c>
      <c r="FSH1178" s="240" t="s">
        <v>29</v>
      </c>
      <c r="FSI1178" s="241" t="s">
        <v>26</v>
      </c>
      <c r="FSJ1178" s="242">
        <v>7</v>
      </c>
      <c r="FSK1178" s="242">
        <v>2</v>
      </c>
      <c r="FSL1178" s="243" t="s">
        <v>238</v>
      </c>
      <c r="FSM1178" s="244">
        <v>0</v>
      </c>
      <c r="FSN1178" s="244">
        <v>210</v>
      </c>
      <c r="FSO1178" s="239" t="e">
        <f>FSO1179+FSO1180</f>
        <v>#REF!</v>
      </c>
      <c r="FSP1178" s="240" t="s">
        <v>29</v>
      </c>
      <c r="FSQ1178" s="241" t="s">
        <v>26</v>
      </c>
      <c r="FSR1178" s="242">
        <v>7</v>
      </c>
      <c r="FSS1178" s="242">
        <v>2</v>
      </c>
      <c r="FST1178" s="243" t="s">
        <v>238</v>
      </c>
      <c r="FSU1178" s="244">
        <v>0</v>
      </c>
      <c r="FSV1178" s="244">
        <v>210</v>
      </c>
      <c r="FSW1178" s="239" t="e">
        <f>FSW1179+FSW1180</f>
        <v>#REF!</v>
      </c>
      <c r="FSX1178" s="240" t="s">
        <v>29</v>
      </c>
      <c r="FSY1178" s="241" t="s">
        <v>26</v>
      </c>
      <c r="FSZ1178" s="242">
        <v>7</v>
      </c>
      <c r="FTA1178" s="242">
        <v>2</v>
      </c>
      <c r="FTB1178" s="243" t="s">
        <v>238</v>
      </c>
      <c r="FTC1178" s="244">
        <v>0</v>
      </c>
      <c r="FTD1178" s="244">
        <v>210</v>
      </c>
      <c r="FTE1178" s="239" t="e">
        <f>FTE1179+FTE1180</f>
        <v>#REF!</v>
      </c>
      <c r="FTF1178" s="240" t="s">
        <v>29</v>
      </c>
      <c r="FTG1178" s="241" t="s">
        <v>26</v>
      </c>
      <c r="FTH1178" s="242">
        <v>7</v>
      </c>
      <c r="FTI1178" s="242">
        <v>2</v>
      </c>
      <c r="FTJ1178" s="243" t="s">
        <v>238</v>
      </c>
      <c r="FTK1178" s="244">
        <v>0</v>
      </c>
      <c r="FTL1178" s="244">
        <v>210</v>
      </c>
      <c r="FTM1178" s="239" t="e">
        <f>FTM1179+FTM1180</f>
        <v>#REF!</v>
      </c>
      <c r="FTN1178" s="240" t="s">
        <v>29</v>
      </c>
      <c r="FTO1178" s="241" t="s">
        <v>26</v>
      </c>
      <c r="FTP1178" s="242">
        <v>7</v>
      </c>
      <c r="FTQ1178" s="242">
        <v>2</v>
      </c>
      <c r="FTR1178" s="243" t="s">
        <v>238</v>
      </c>
      <c r="FTS1178" s="244">
        <v>0</v>
      </c>
      <c r="FTT1178" s="244">
        <v>210</v>
      </c>
      <c r="FTU1178" s="239" t="e">
        <f>FTU1179+FTU1180</f>
        <v>#REF!</v>
      </c>
      <c r="FTV1178" s="240" t="s">
        <v>29</v>
      </c>
      <c r="FTW1178" s="241" t="s">
        <v>26</v>
      </c>
      <c r="FTX1178" s="242">
        <v>7</v>
      </c>
      <c r="FTY1178" s="242">
        <v>2</v>
      </c>
      <c r="FTZ1178" s="243" t="s">
        <v>238</v>
      </c>
      <c r="FUA1178" s="244">
        <v>0</v>
      </c>
      <c r="FUB1178" s="244">
        <v>210</v>
      </c>
      <c r="FUC1178" s="239" t="e">
        <f>FUC1179+FUC1180</f>
        <v>#REF!</v>
      </c>
      <c r="FUD1178" s="240" t="s">
        <v>29</v>
      </c>
      <c r="FUE1178" s="241" t="s">
        <v>26</v>
      </c>
      <c r="FUF1178" s="242">
        <v>7</v>
      </c>
      <c r="FUG1178" s="242">
        <v>2</v>
      </c>
      <c r="FUH1178" s="243" t="s">
        <v>238</v>
      </c>
      <c r="FUI1178" s="244">
        <v>0</v>
      </c>
      <c r="FUJ1178" s="244">
        <v>210</v>
      </c>
      <c r="FUK1178" s="239" t="e">
        <f>FUK1179+FUK1180</f>
        <v>#REF!</v>
      </c>
      <c r="FUL1178" s="240" t="s">
        <v>29</v>
      </c>
      <c r="FUM1178" s="241" t="s">
        <v>26</v>
      </c>
      <c r="FUN1178" s="242">
        <v>7</v>
      </c>
      <c r="FUO1178" s="242">
        <v>2</v>
      </c>
      <c r="FUP1178" s="243" t="s">
        <v>238</v>
      </c>
      <c r="FUQ1178" s="244">
        <v>0</v>
      </c>
      <c r="FUR1178" s="244">
        <v>210</v>
      </c>
      <c r="FUS1178" s="239" t="e">
        <f>FUS1179+FUS1180</f>
        <v>#REF!</v>
      </c>
      <c r="FUT1178" s="240" t="s">
        <v>29</v>
      </c>
      <c r="FUU1178" s="241" t="s">
        <v>26</v>
      </c>
      <c r="FUV1178" s="242">
        <v>7</v>
      </c>
      <c r="FUW1178" s="242">
        <v>2</v>
      </c>
      <c r="FUX1178" s="243" t="s">
        <v>238</v>
      </c>
      <c r="FUY1178" s="244">
        <v>0</v>
      </c>
      <c r="FUZ1178" s="244">
        <v>210</v>
      </c>
      <c r="FVA1178" s="239" t="e">
        <f>FVA1179+FVA1180</f>
        <v>#REF!</v>
      </c>
      <c r="FVB1178" s="240" t="s">
        <v>29</v>
      </c>
      <c r="FVC1178" s="241" t="s">
        <v>26</v>
      </c>
      <c r="FVD1178" s="242">
        <v>7</v>
      </c>
      <c r="FVE1178" s="242">
        <v>2</v>
      </c>
      <c r="FVF1178" s="243" t="s">
        <v>238</v>
      </c>
      <c r="FVG1178" s="244">
        <v>0</v>
      </c>
      <c r="FVH1178" s="244">
        <v>210</v>
      </c>
      <c r="FVI1178" s="239" t="e">
        <f>FVI1179+FVI1180</f>
        <v>#REF!</v>
      </c>
      <c r="FVJ1178" s="240" t="s">
        <v>29</v>
      </c>
      <c r="FVK1178" s="241" t="s">
        <v>26</v>
      </c>
      <c r="FVL1178" s="242">
        <v>7</v>
      </c>
      <c r="FVM1178" s="242">
        <v>2</v>
      </c>
      <c r="FVN1178" s="243" t="s">
        <v>238</v>
      </c>
      <c r="FVO1178" s="244">
        <v>0</v>
      </c>
      <c r="FVP1178" s="244">
        <v>210</v>
      </c>
      <c r="FVQ1178" s="239" t="e">
        <f>FVQ1179+FVQ1180</f>
        <v>#REF!</v>
      </c>
      <c r="FVR1178" s="240" t="s">
        <v>29</v>
      </c>
      <c r="FVS1178" s="241" t="s">
        <v>26</v>
      </c>
      <c r="FVT1178" s="242">
        <v>7</v>
      </c>
      <c r="FVU1178" s="242">
        <v>2</v>
      </c>
      <c r="FVV1178" s="243" t="s">
        <v>238</v>
      </c>
      <c r="FVW1178" s="244">
        <v>0</v>
      </c>
      <c r="FVX1178" s="244">
        <v>210</v>
      </c>
      <c r="FVY1178" s="239" t="e">
        <f>FVY1179+FVY1180</f>
        <v>#REF!</v>
      </c>
      <c r="FVZ1178" s="240" t="s">
        <v>29</v>
      </c>
      <c r="FWA1178" s="241" t="s">
        <v>26</v>
      </c>
      <c r="FWB1178" s="242">
        <v>7</v>
      </c>
      <c r="FWC1178" s="242">
        <v>2</v>
      </c>
      <c r="FWD1178" s="243" t="s">
        <v>238</v>
      </c>
      <c r="FWE1178" s="244">
        <v>0</v>
      </c>
      <c r="FWF1178" s="244">
        <v>210</v>
      </c>
      <c r="FWG1178" s="239" t="e">
        <f>FWG1179+FWG1180</f>
        <v>#REF!</v>
      </c>
      <c r="FWH1178" s="240" t="s">
        <v>29</v>
      </c>
      <c r="FWI1178" s="241" t="s">
        <v>26</v>
      </c>
      <c r="FWJ1178" s="242">
        <v>7</v>
      </c>
      <c r="FWK1178" s="242">
        <v>2</v>
      </c>
      <c r="FWL1178" s="243" t="s">
        <v>238</v>
      </c>
      <c r="FWM1178" s="244">
        <v>0</v>
      </c>
      <c r="FWN1178" s="244">
        <v>210</v>
      </c>
      <c r="FWO1178" s="239" t="e">
        <f>FWO1179+FWO1180</f>
        <v>#REF!</v>
      </c>
      <c r="FWP1178" s="240" t="s">
        <v>29</v>
      </c>
      <c r="FWQ1178" s="241" t="s">
        <v>26</v>
      </c>
      <c r="FWR1178" s="242">
        <v>7</v>
      </c>
      <c r="FWS1178" s="242">
        <v>2</v>
      </c>
      <c r="FWT1178" s="243" t="s">
        <v>238</v>
      </c>
      <c r="FWU1178" s="244">
        <v>0</v>
      </c>
      <c r="FWV1178" s="244">
        <v>210</v>
      </c>
      <c r="FWW1178" s="239" t="e">
        <f>FWW1179+FWW1180</f>
        <v>#REF!</v>
      </c>
      <c r="FWX1178" s="240" t="s">
        <v>29</v>
      </c>
      <c r="FWY1178" s="241" t="s">
        <v>26</v>
      </c>
      <c r="FWZ1178" s="242">
        <v>7</v>
      </c>
      <c r="FXA1178" s="242">
        <v>2</v>
      </c>
      <c r="FXB1178" s="243" t="s">
        <v>238</v>
      </c>
      <c r="FXC1178" s="244">
        <v>0</v>
      </c>
      <c r="FXD1178" s="244">
        <v>210</v>
      </c>
      <c r="FXE1178" s="239" t="e">
        <f>FXE1179+FXE1180</f>
        <v>#REF!</v>
      </c>
      <c r="FXF1178" s="240" t="s">
        <v>29</v>
      </c>
      <c r="FXG1178" s="241" t="s">
        <v>26</v>
      </c>
      <c r="FXH1178" s="242">
        <v>7</v>
      </c>
      <c r="FXI1178" s="242">
        <v>2</v>
      </c>
      <c r="FXJ1178" s="243" t="s">
        <v>238</v>
      </c>
      <c r="FXK1178" s="244">
        <v>0</v>
      </c>
      <c r="FXL1178" s="244">
        <v>210</v>
      </c>
      <c r="FXM1178" s="239" t="e">
        <f>FXM1179+FXM1180</f>
        <v>#REF!</v>
      </c>
      <c r="FXN1178" s="240" t="s">
        <v>29</v>
      </c>
      <c r="FXO1178" s="241" t="s">
        <v>26</v>
      </c>
      <c r="FXP1178" s="242">
        <v>7</v>
      </c>
      <c r="FXQ1178" s="242">
        <v>2</v>
      </c>
      <c r="FXR1178" s="243" t="s">
        <v>238</v>
      </c>
      <c r="FXS1178" s="244">
        <v>0</v>
      </c>
      <c r="FXT1178" s="244">
        <v>210</v>
      </c>
      <c r="FXU1178" s="239" t="e">
        <f>FXU1179+FXU1180</f>
        <v>#REF!</v>
      </c>
      <c r="FXV1178" s="240" t="s">
        <v>29</v>
      </c>
      <c r="FXW1178" s="241" t="s">
        <v>26</v>
      </c>
      <c r="FXX1178" s="242">
        <v>7</v>
      </c>
      <c r="FXY1178" s="242">
        <v>2</v>
      </c>
      <c r="FXZ1178" s="243" t="s">
        <v>238</v>
      </c>
      <c r="FYA1178" s="244">
        <v>0</v>
      </c>
      <c r="FYB1178" s="244">
        <v>210</v>
      </c>
      <c r="FYC1178" s="239" t="e">
        <f>FYC1179+FYC1180</f>
        <v>#REF!</v>
      </c>
      <c r="FYD1178" s="240" t="s">
        <v>29</v>
      </c>
      <c r="FYE1178" s="241" t="s">
        <v>26</v>
      </c>
      <c r="FYF1178" s="242">
        <v>7</v>
      </c>
      <c r="FYG1178" s="242">
        <v>2</v>
      </c>
      <c r="FYH1178" s="243" t="s">
        <v>238</v>
      </c>
      <c r="FYI1178" s="244">
        <v>0</v>
      </c>
      <c r="FYJ1178" s="244">
        <v>210</v>
      </c>
      <c r="FYK1178" s="239" t="e">
        <f>FYK1179+FYK1180</f>
        <v>#REF!</v>
      </c>
      <c r="FYL1178" s="240" t="s">
        <v>29</v>
      </c>
      <c r="FYM1178" s="241" t="s">
        <v>26</v>
      </c>
      <c r="FYN1178" s="242">
        <v>7</v>
      </c>
      <c r="FYO1178" s="242">
        <v>2</v>
      </c>
      <c r="FYP1178" s="243" t="s">
        <v>238</v>
      </c>
      <c r="FYQ1178" s="244">
        <v>0</v>
      </c>
      <c r="FYR1178" s="244">
        <v>210</v>
      </c>
      <c r="FYS1178" s="239" t="e">
        <f>FYS1179+FYS1180</f>
        <v>#REF!</v>
      </c>
      <c r="FYT1178" s="240" t="s">
        <v>29</v>
      </c>
      <c r="FYU1178" s="241" t="s">
        <v>26</v>
      </c>
      <c r="FYV1178" s="242">
        <v>7</v>
      </c>
      <c r="FYW1178" s="242">
        <v>2</v>
      </c>
      <c r="FYX1178" s="243" t="s">
        <v>238</v>
      </c>
      <c r="FYY1178" s="244">
        <v>0</v>
      </c>
      <c r="FYZ1178" s="244">
        <v>210</v>
      </c>
      <c r="FZA1178" s="239" t="e">
        <f>FZA1179+FZA1180</f>
        <v>#REF!</v>
      </c>
      <c r="FZB1178" s="240" t="s">
        <v>29</v>
      </c>
      <c r="FZC1178" s="241" t="s">
        <v>26</v>
      </c>
      <c r="FZD1178" s="242">
        <v>7</v>
      </c>
      <c r="FZE1178" s="242">
        <v>2</v>
      </c>
      <c r="FZF1178" s="243" t="s">
        <v>238</v>
      </c>
      <c r="FZG1178" s="244">
        <v>0</v>
      </c>
      <c r="FZH1178" s="244">
        <v>210</v>
      </c>
      <c r="FZI1178" s="239" t="e">
        <f>FZI1179+FZI1180</f>
        <v>#REF!</v>
      </c>
      <c r="FZJ1178" s="240" t="s">
        <v>29</v>
      </c>
      <c r="FZK1178" s="241" t="s">
        <v>26</v>
      </c>
      <c r="FZL1178" s="242">
        <v>7</v>
      </c>
      <c r="FZM1178" s="242">
        <v>2</v>
      </c>
      <c r="FZN1178" s="243" t="s">
        <v>238</v>
      </c>
      <c r="FZO1178" s="244">
        <v>0</v>
      </c>
      <c r="FZP1178" s="244">
        <v>210</v>
      </c>
      <c r="FZQ1178" s="239" t="e">
        <f>FZQ1179+FZQ1180</f>
        <v>#REF!</v>
      </c>
      <c r="FZR1178" s="240" t="s">
        <v>29</v>
      </c>
      <c r="FZS1178" s="241" t="s">
        <v>26</v>
      </c>
      <c r="FZT1178" s="242">
        <v>7</v>
      </c>
      <c r="FZU1178" s="242">
        <v>2</v>
      </c>
      <c r="FZV1178" s="243" t="s">
        <v>238</v>
      </c>
      <c r="FZW1178" s="244">
        <v>0</v>
      </c>
      <c r="FZX1178" s="244">
        <v>210</v>
      </c>
      <c r="FZY1178" s="239" t="e">
        <f>FZY1179+FZY1180</f>
        <v>#REF!</v>
      </c>
      <c r="FZZ1178" s="240" t="s">
        <v>29</v>
      </c>
      <c r="GAA1178" s="241" t="s">
        <v>26</v>
      </c>
      <c r="GAB1178" s="242">
        <v>7</v>
      </c>
      <c r="GAC1178" s="242">
        <v>2</v>
      </c>
      <c r="GAD1178" s="243" t="s">
        <v>238</v>
      </c>
      <c r="GAE1178" s="244">
        <v>0</v>
      </c>
      <c r="GAF1178" s="244">
        <v>210</v>
      </c>
      <c r="GAG1178" s="239" t="e">
        <f>GAG1179+GAG1180</f>
        <v>#REF!</v>
      </c>
      <c r="GAH1178" s="240" t="s">
        <v>29</v>
      </c>
      <c r="GAI1178" s="241" t="s">
        <v>26</v>
      </c>
      <c r="GAJ1178" s="242">
        <v>7</v>
      </c>
      <c r="GAK1178" s="242">
        <v>2</v>
      </c>
      <c r="GAL1178" s="243" t="s">
        <v>238</v>
      </c>
      <c r="GAM1178" s="244">
        <v>0</v>
      </c>
      <c r="GAN1178" s="244">
        <v>210</v>
      </c>
      <c r="GAO1178" s="239" t="e">
        <f>GAO1179+GAO1180</f>
        <v>#REF!</v>
      </c>
      <c r="GAP1178" s="240" t="s">
        <v>29</v>
      </c>
      <c r="GAQ1178" s="241" t="s">
        <v>26</v>
      </c>
      <c r="GAR1178" s="242">
        <v>7</v>
      </c>
      <c r="GAS1178" s="242">
        <v>2</v>
      </c>
      <c r="GAT1178" s="243" t="s">
        <v>238</v>
      </c>
      <c r="GAU1178" s="244">
        <v>0</v>
      </c>
      <c r="GAV1178" s="244">
        <v>210</v>
      </c>
      <c r="GAW1178" s="239" t="e">
        <f>GAW1179+GAW1180</f>
        <v>#REF!</v>
      </c>
      <c r="GAX1178" s="240" t="s">
        <v>29</v>
      </c>
      <c r="GAY1178" s="241" t="s">
        <v>26</v>
      </c>
      <c r="GAZ1178" s="242">
        <v>7</v>
      </c>
      <c r="GBA1178" s="242">
        <v>2</v>
      </c>
      <c r="GBB1178" s="243" t="s">
        <v>238</v>
      </c>
      <c r="GBC1178" s="244">
        <v>0</v>
      </c>
      <c r="GBD1178" s="244">
        <v>210</v>
      </c>
      <c r="GBE1178" s="239" t="e">
        <f>GBE1179+GBE1180</f>
        <v>#REF!</v>
      </c>
      <c r="GBF1178" s="240" t="s">
        <v>29</v>
      </c>
      <c r="GBG1178" s="241" t="s">
        <v>26</v>
      </c>
      <c r="GBH1178" s="242">
        <v>7</v>
      </c>
      <c r="GBI1178" s="242">
        <v>2</v>
      </c>
      <c r="GBJ1178" s="243" t="s">
        <v>238</v>
      </c>
      <c r="GBK1178" s="244">
        <v>0</v>
      </c>
      <c r="GBL1178" s="244">
        <v>210</v>
      </c>
      <c r="GBM1178" s="239" t="e">
        <f>GBM1179+GBM1180</f>
        <v>#REF!</v>
      </c>
      <c r="GBN1178" s="240" t="s">
        <v>29</v>
      </c>
      <c r="GBO1178" s="241" t="s">
        <v>26</v>
      </c>
      <c r="GBP1178" s="242">
        <v>7</v>
      </c>
      <c r="GBQ1178" s="242">
        <v>2</v>
      </c>
      <c r="GBR1178" s="243" t="s">
        <v>238</v>
      </c>
      <c r="GBS1178" s="244">
        <v>0</v>
      </c>
      <c r="GBT1178" s="244">
        <v>210</v>
      </c>
      <c r="GBU1178" s="239" t="e">
        <f>GBU1179+GBU1180</f>
        <v>#REF!</v>
      </c>
      <c r="GBV1178" s="240" t="s">
        <v>29</v>
      </c>
      <c r="GBW1178" s="241" t="s">
        <v>26</v>
      </c>
      <c r="GBX1178" s="242">
        <v>7</v>
      </c>
      <c r="GBY1178" s="242">
        <v>2</v>
      </c>
      <c r="GBZ1178" s="243" t="s">
        <v>238</v>
      </c>
      <c r="GCA1178" s="244">
        <v>0</v>
      </c>
      <c r="GCB1178" s="244">
        <v>210</v>
      </c>
      <c r="GCC1178" s="239" t="e">
        <f>GCC1179+GCC1180</f>
        <v>#REF!</v>
      </c>
      <c r="GCD1178" s="240" t="s">
        <v>29</v>
      </c>
      <c r="GCE1178" s="241" t="s">
        <v>26</v>
      </c>
      <c r="GCF1178" s="242">
        <v>7</v>
      </c>
      <c r="GCG1178" s="242">
        <v>2</v>
      </c>
      <c r="GCH1178" s="243" t="s">
        <v>238</v>
      </c>
      <c r="GCI1178" s="244">
        <v>0</v>
      </c>
      <c r="GCJ1178" s="244">
        <v>210</v>
      </c>
      <c r="GCK1178" s="239" t="e">
        <f>GCK1179+GCK1180</f>
        <v>#REF!</v>
      </c>
      <c r="GCL1178" s="240" t="s">
        <v>29</v>
      </c>
      <c r="GCM1178" s="241" t="s">
        <v>26</v>
      </c>
      <c r="GCN1178" s="242">
        <v>7</v>
      </c>
      <c r="GCO1178" s="242">
        <v>2</v>
      </c>
      <c r="GCP1178" s="243" t="s">
        <v>238</v>
      </c>
      <c r="GCQ1178" s="244">
        <v>0</v>
      </c>
      <c r="GCR1178" s="244">
        <v>210</v>
      </c>
      <c r="GCS1178" s="239" t="e">
        <f>GCS1179+GCS1180</f>
        <v>#REF!</v>
      </c>
      <c r="GCT1178" s="240" t="s">
        <v>29</v>
      </c>
      <c r="GCU1178" s="241" t="s">
        <v>26</v>
      </c>
      <c r="GCV1178" s="242">
        <v>7</v>
      </c>
      <c r="GCW1178" s="242">
        <v>2</v>
      </c>
      <c r="GCX1178" s="243" t="s">
        <v>238</v>
      </c>
      <c r="GCY1178" s="244">
        <v>0</v>
      </c>
      <c r="GCZ1178" s="244">
        <v>210</v>
      </c>
      <c r="GDA1178" s="239" t="e">
        <f>GDA1179+GDA1180</f>
        <v>#REF!</v>
      </c>
      <c r="GDB1178" s="240" t="s">
        <v>29</v>
      </c>
      <c r="GDC1178" s="241" t="s">
        <v>26</v>
      </c>
      <c r="GDD1178" s="242">
        <v>7</v>
      </c>
      <c r="GDE1178" s="242">
        <v>2</v>
      </c>
      <c r="GDF1178" s="243" t="s">
        <v>238</v>
      </c>
      <c r="GDG1178" s="244">
        <v>0</v>
      </c>
      <c r="GDH1178" s="244">
        <v>210</v>
      </c>
      <c r="GDI1178" s="239" t="e">
        <f>GDI1179+GDI1180</f>
        <v>#REF!</v>
      </c>
      <c r="GDJ1178" s="240" t="s">
        <v>29</v>
      </c>
      <c r="GDK1178" s="241" t="s">
        <v>26</v>
      </c>
      <c r="GDL1178" s="242">
        <v>7</v>
      </c>
      <c r="GDM1178" s="242">
        <v>2</v>
      </c>
      <c r="GDN1178" s="243" t="s">
        <v>238</v>
      </c>
      <c r="GDO1178" s="244">
        <v>0</v>
      </c>
      <c r="GDP1178" s="244">
        <v>210</v>
      </c>
      <c r="GDQ1178" s="239" t="e">
        <f>GDQ1179+GDQ1180</f>
        <v>#REF!</v>
      </c>
      <c r="GDR1178" s="240" t="s">
        <v>29</v>
      </c>
      <c r="GDS1178" s="241" t="s">
        <v>26</v>
      </c>
      <c r="GDT1178" s="242">
        <v>7</v>
      </c>
      <c r="GDU1178" s="242">
        <v>2</v>
      </c>
      <c r="GDV1178" s="243" t="s">
        <v>238</v>
      </c>
      <c r="GDW1178" s="244">
        <v>0</v>
      </c>
      <c r="GDX1178" s="244">
        <v>210</v>
      </c>
      <c r="GDY1178" s="239" t="e">
        <f>GDY1179+GDY1180</f>
        <v>#REF!</v>
      </c>
      <c r="GDZ1178" s="240" t="s">
        <v>29</v>
      </c>
      <c r="GEA1178" s="241" t="s">
        <v>26</v>
      </c>
      <c r="GEB1178" s="242">
        <v>7</v>
      </c>
      <c r="GEC1178" s="242">
        <v>2</v>
      </c>
      <c r="GED1178" s="243" t="s">
        <v>238</v>
      </c>
      <c r="GEE1178" s="244">
        <v>0</v>
      </c>
      <c r="GEF1178" s="244">
        <v>210</v>
      </c>
      <c r="GEG1178" s="239" t="e">
        <f>GEG1179+GEG1180</f>
        <v>#REF!</v>
      </c>
      <c r="GEH1178" s="240" t="s">
        <v>29</v>
      </c>
      <c r="GEI1178" s="241" t="s">
        <v>26</v>
      </c>
      <c r="GEJ1178" s="242">
        <v>7</v>
      </c>
      <c r="GEK1178" s="242">
        <v>2</v>
      </c>
      <c r="GEL1178" s="243" t="s">
        <v>238</v>
      </c>
      <c r="GEM1178" s="244">
        <v>0</v>
      </c>
      <c r="GEN1178" s="244">
        <v>210</v>
      </c>
      <c r="GEO1178" s="239" t="e">
        <f>GEO1179+GEO1180</f>
        <v>#REF!</v>
      </c>
      <c r="GEP1178" s="240" t="s">
        <v>29</v>
      </c>
      <c r="GEQ1178" s="241" t="s">
        <v>26</v>
      </c>
      <c r="GER1178" s="242">
        <v>7</v>
      </c>
      <c r="GES1178" s="242">
        <v>2</v>
      </c>
      <c r="GET1178" s="243" t="s">
        <v>238</v>
      </c>
      <c r="GEU1178" s="244">
        <v>0</v>
      </c>
      <c r="GEV1178" s="244">
        <v>210</v>
      </c>
      <c r="GEW1178" s="239" t="e">
        <f>GEW1179+GEW1180</f>
        <v>#REF!</v>
      </c>
      <c r="GEX1178" s="240" t="s">
        <v>29</v>
      </c>
      <c r="GEY1178" s="241" t="s">
        <v>26</v>
      </c>
      <c r="GEZ1178" s="242">
        <v>7</v>
      </c>
      <c r="GFA1178" s="242">
        <v>2</v>
      </c>
      <c r="GFB1178" s="243" t="s">
        <v>238</v>
      </c>
      <c r="GFC1178" s="244">
        <v>0</v>
      </c>
      <c r="GFD1178" s="244">
        <v>210</v>
      </c>
      <c r="GFE1178" s="239" t="e">
        <f>GFE1179+GFE1180</f>
        <v>#REF!</v>
      </c>
      <c r="GFF1178" s="240" t="s">
        <v>29</v>
      </c>
      <c r="GFG1178" s="241" t="s">
        <v>26</v>
      </c>
      <c r="GFH1178" s="242">
        <v>7</v>
      </c>
      <c r="GFI1178" s="242">
        <v>2</v>
      </c>
      <c r="GFJ1178" s="243" t="s">
        <v>238</v>
      </c>
      <c r="GFK1178" s="244">
        <v>0</v>
      </c>
      <c r="GFL1178" s="244">
        <v>210</v>
      </c>
      <c r="GFM1178" s="239" t="e">
        <f>GFM1179+GFM1180</f>
        <v>#REF!</v>
      </c>
      <c r="GFN1178" s="240" t="s">
        <v>29</v>
      </c>
      <c r="GFO1178" s="241" t="s">
        <v>26</v>
      </c>
      <c r="GFP1178" s="242">
        <v>7</v>
      </c>
      <c r="GFQ1178" s="242">
        <v>2</v>
      </c>
      <c r="GFR1178" s="243" t="s">
        <v>238</v>
      </c>
      <c r="GFS1178" s="244">
        <v>0</v>
      </c>
      <c r="GFT1178" s="244">
        <v>210</v>
      </c>
      <c r="GFU1178" s="239" t="e">
        <f>GFU1179+GFU1180</f>
        <v>#REF!</v>
      </c>
      <c r="GFV1178" s="240" t="s">
        <v>29</v>
      </c>
      <c r="GFW1178" s="241" t="s">
        <v>26</v>
      </c>
      <c r="GFX1178" s="242">
        <v>7</v>
      </c>
      <c r="GFY1178" s="242">
        <v>2</v>
      </c>
      <c r="GFZ1178" s="243" t="s">
        <v>238</v>
      </c>
      <c r="GGA1178" s="244">
        <v>0</v>
      </c>
      <c r="GGB1178" s="244">
        <v>210</v>
      </c>
      <c r="GGC1178" s="239" t="e">
        <f>GGC1179+GGC1180</f>
        <v>#REF!</v>
      </c>
      <c r="GGD1178" s="240" t="s">
        <v>29</v>
      </c>
      <c r="GGE1178" s="241" t="s">
        <v>26</v>
      </c>
      <c r="GGF1178" s="242">
        <v>7</v>
      </c>
      <c r="GGG1178" s="242">
        <v>2</v>
      </c>
      <c r="GGH1178" s="243" t="s">
        <v>238</v>
      </c>
      <c r="GGI1178" s="244">
        <v>0</v>
      </c>
      <c r="GGJ1178" s="244">
        <v>210</v>
      </c>
      <c r="GGK1178" s="239" t="e">
        <f>GGK1179+GGK1180</f>
        <v>#REF!</v>
      </c>
      <c r="GGL1178" s="240" t="s">
        <v>29</v>
      </c>
      <c r="GGM1178" s="241" t="s">
        <v>26</v>
      </c>
      <c r="GGN1178" s="242">
        <v>7</v>
      </c>
      <c r="GGO1178" s="242">
        <v>2</v>
      </c>
      <c r="GGP1178" s="243" t="s">
        <v>238</v>
      </c>
      <c r="GGQ1178" s="244">
        <v>0</v>
      </c>
      <c r="GGR1178" s="244">
        <v>210</v>
      </c>
      <c r="GGS1178" s="239" t="e">
        <f>GGS1179+GGS1180</f>
        <v>#REF!</v>
      </c>
      <c r="GGT1178" s="240" t="s">
        <v>29</v>
      </c>
      <c r="GGU1178" s="241" t="s">
        <v>26</v>
      </c>
      <c r="GGV1178" s="242">
        <v>7</v>
      </c>
      <c r="GGW1178" s="242">
        <v>2</v>
      </c>
      <c r="GGX1178" s="243" t="s">
        <v>238</v>
      </c>
      <c r="GGY1178" s="244">
        <v>0</v>
      </c>
      <c r="GGZ1178" s="244">
        <v>210</v>
      </c>
      <c r="GHA1178" s="239" t="e">
        <f>GHA1179+GHA1180</f>
        <v>#REF!</v>
      </c>
      <c r="GHB1178" s="240" t="s">
        <v>29</v>
      </c>
      <c r="GHC1178" s="241" t="s">
        <v>26</v>
      </c>
      <c r="GHD1178" s="242">
        <v>7</v>
      </c>
      <c r="GHE1178" s="242">
        <v>2</v>
      </c>
      <c r="GHF1178" s="243" t="s">
        <v>238</v>
      </c>
      <c r="GHG1178" s="244">
        <v>0</v>
      </c>
      <c r="GHH1178" s="244">
        <v>210</v>
      </c>
      <c r="GHI1178" s="239" t="e">
        <f>GHI1179+GHI1180</f>
        <v>#REF!</v>
      </c>
      <c r="GHJ1178" s="240" t="s">
        <v>29</v>
      </c>
      <c r="GHK1178" s="241" t="s">
        <v>26</v>
      </c>
      <c r="GHL1178" s="242">
        <v>7</v>
      </c>
      <c r="GHM1178" s="242">
        <v>2</v>
      </c>
      <c r="GHN1178" s="243" t="s">
        <v>238</v>
      </c>
      <c r="GHO1178" s="244">
        <v>0</v>
      </c>
      <c r="GHP1178" s="244">
        <v>210</v>
      </c>
      <c r="GHQ1178" s="239" t="e">
        <f>GHQ1179+GHQ1180</f>
        <v>#REF!</v>
      </c>
      <c r="GHR1178" s="240" t="s">
        <v>29</v>
      </c>
      <c r="GHS1178" s="241" t="s">
        <v>26</v>
      </c>
      <c r="GHT1178" s="242">
        <v>7</v>
      </c>
      <c r="GHU1178" s="242">
        <v>2</v>
      </c>
      <c r="GHV1178" s="243" t="s">
        <v>238</v>
      </c>
      <c r="GHW1178" s="244">
        <v>0</v>
      </c>
      <c r="GHX1178" s="244">
        <v>210</v>
      </c>
      <c r="GHY1178" s="239" t="e">
        <f>GHY1179+GHY1180</f>
        <v>#REF!</v>
      </c>
      <c r="GHZ1178" s="240" t="s">
        <v>29</v>
      </c>
      <c r="GIA1178" s="241" t="s">
        <v>26</v>
      </c>
      <c r="GIB1178" s="242">
        <v>7</v>
      </c>
      <c r="GIC1178" s="242">
        <v>2</v>
      </c>
      <c r="GID1178" s="243" t="s">
        <v>238</v>
      </c>
      <c r="GIE1178" s="244">
        <v>0</v>
      </c>
      <c r="GIF1178" s="244">
        <v>210</v>
      </c>
      <c r="GIG1178" s="239" t="e">
        <f>GIG1179+GIG1180</f>
        <v>#REF!</v>
      </c>
      <c r="GIH1178" s="240" t="s">
        <v>29</v>
      </c>
      <c r="GII1178" s="241" t="s">
        <v>26</v>
      </c>
      <c r="GIJ1178" s="242">
        <v>7</v>
      </c>
      <c r="GIK1178" s="242">
        <v>2</v>
      </c>
      <c r="GIL1178" s="243" t="s">
        <v>238</v>
      </c>
      <c r="GIM1178" s="244">
        <v>0</v>
      </c>
      <c r="GIN1178" s="244">
        <v>210</v>
      </c>
      <c r="GIO1178" s="239" t="e">
        <f>GIO1179+GIO1180</f>
        <v>#REF!</v>
      </c>
      <c r="GIP1178" s="240" t="s">
        <v>29</v>
      </c>
      <c r="GIQ1178" s="241" t="s">
        <v>26</v>
      </c>
      <c r="GIR1178" s="242">
        <v>7</v>
      </c>
      <c r="GIS1178" s="242">
        <v>2</v>
      </c>
      <c r="GIT1178" s="243" t="s">
        <v>238</v>
      </c>
      <c r="GIU1178" s="244">
        <v>0</v>
      </c>
      <c r="GIV1178" s="244">
        <v>210</v>
      </c>
      <c r="GIW1178" s="239" t="e">
        <f>GIW1179+GIW1180</f>
        <v>#REF!</v>
      </c>
      <c r="GIX1178" s="240" t="s">
        <v>29</v>
      </c>
      <c r="GIY1178" s="241" t="s">
        <v>26</v>
      </c>
      <c r="GIZ1178" s="242">
        <v>7</v>
      </c>
      <c r="GJA1178" s="242">
        <v>2</v>
      </c>
      <c r="GJB1178" s="243" t="s">
        <v>238</v>
      </c>
      <c r="GJC1178" s="244">
        <v>0</v>
      </c>
      <c r="GJD1178" s="244">
        <v>210</v>
      </c>
      <c r="GJE1178" s="239" t="e">
        <f>GJE1179+GJE1180</f>
        <v>#REF!</v>
      </c>
      <c r="GJF1178" s="240" t="s">
        <v>29</v>
      </c>
      <c r="GJG1178" s="241" t="s">
        <v>26</v>
      </c>
      <c r="GJH1178" s="242">
        <v>7</v>
      </c>
      <c r="GJI1178" s="242">
        <v>2</v>
      </c>
      <c r="GJJ1178" s="243" t="s">
        <v>238</v>
      </c>
      <c r="GJK1178" s="244">
        <v>0</v>
      </c>
      <c r="GJL1178" s="244">
        <v>210</v>
      </c>
      <c r="GJM1178" s="239" t="e">
        <f>GJM1179+GJM1180</f>
        <v>#REF!</v>
      </c>
      <c r="GJN1178" s="240" t="s">
        <v>29</v>
      </c>
      <c r="GJO1178" s="241" t="s">
        <v>26</v>
      </c>
      <c r="GJP1178" s="242">
        <v>7</v>
      </c>
      <c r="GJQ1178" s="242">
        <v>2</v>
      </c>
      <c r="GJR1178" s="243" t="s">
        <v>238</v>
      </c>
      <c r="GJS1178" s="244">
        <v>0</v>
      </c>
      <c r="GJT1178" s="244">
        <v>210</v>
      </c>
      <c r="GJU1178" s="239" t="e">
        <f>GJU1179+GJU1180</f>
        <v>#REF!</v>
      </c>
      <c r="GJV1178" s="240" t="s">
        <v>29</v>
      </c>
      <c r="GJW1178" s="241" t="s">
        <v>26</v>
      </c>
      <c r="GJX1178" s="242">
        <v>7</v>
      </c>
      <c r="GJY1178" s="242">
        <v>2</v>
      </c>
      <c r="GJZ1178" s="243" t="s">
        <v>238</v>
      </c>
      <c r="GKA1178" s="244">
        <v>0</v>
      </c>
      <c r="GKB1178" s="244">
        <v>210</v>
      </c>
      <c r="GKC1178" s="239" t="e">
        <f>GKC1179+GKC1180</f>
        <v>#REF!</v>
      </c>
      <c r="GKD1178" s="240" t="s">
        <v>29</v>
      </c>
      <c r="GKE1178" s="241" t="s">
        <v>26</v>
      </c>
      <c r="GKF1178" s="242">
        <v>7</v>
      </c>
      <c r="GKG1178" s="242">
        <v>2</v>
      </c>
      <c r="GKH1178" s="243" t="s">
        <v>238</v>
      </c>
      <c r="GKI1178" s="244">
        <v>0</v>
      </c>
      <c r="GKJ1178" s="244">
        <v>210</v>
      </c>
      <c r="GKK1178" s="239" t="e">
        <f>GKK1179+GKK1180</f>
        <v>#REF!</v>
      </c>
      <c r="GKL1178" s="240" t="s">
        <v>29</v>
      </c>
      <c r="GKM1178" s="241" t="s">
        <v>26</v>
      </c>
      <c r="GKN1178" s="242">
        <v>7</v>
      </c>
      <c r="GKO1178" s="242">
        <v>2</v>
      </c>
      <c r="GKP1178" s="243" t="s">
        <v>238</v>
      </c>
      <c r="GKQ1178" s="244">
        <v>0</v>
      </c>
      <c r="GKR1178" s="244">
        <v>210</v>
      </c>
      <c r="GKS1178" s="239" t="e">
        <f>GKS1179+GKS1180</f>
        <v>#REF!</v>
      </c>
      <c r="GKT1178" s="240" t="s">
        <v>29</v>
      </c>
      <c r="GKU1178" s="241" t="s">
        <v>26</v>
      </c>
      <c r="GKV1178" s="242">
        <v>7</v>
      </c>
      <c r="GKW1178" s="242">
        <v>2</v>
      </c>
      <c r="GKX1178" s="243" t="s">
        <v>238</v>
      </c>
      <c r="GKY1178" s="244">
        <v>0</v>
      </c>
      <c r="GKZ1178" s="244">
        <v>210</v>
      </c>
      <c r="GLA1178" s="239" t="e">
        <f>GLA1179+GLA1180</f>
        <v>#REF!</v>
      </c>
      <c r="GLB1178" s="240" t="s">
        <v>29</v>
      </c>
      <c r="GLC1178" s="241" t="s">
        <v>26</v>
      </c>
      <c r="GLD1178" s="242">
        <v>7</v>
      </c>
      <c r="GLE1178" s="242">
        <v>2</v>
      </c>
      <c r="GLF1178" s="243" t="s">
        <v>238</v>
      </c>
      <c r="GLG1178" s="244">
        <v>0</v>
      </c>
      <c r="GLH1178" s="244">
        <v>210</v>
      </c>
      <c r="GLI1178" s="239" t="e">
        <f>GLI1179+GLI1180</f>
        <v>#REF!</v>
      </c>
      <c r="GLJ1178" s="240" t="s">
        <v>29</v>
      </c>
      <c r="GLK1178" s="241" t="s">
        <v>26</v>
      </c>
      <c r="GLL1178" s="242">
        <v>7</v>
      </c>
      <c r="GLM1178" s="242">
        <v>2</v>
      </c>
      <c r="GLN1178" s="243" t="s">
        <v>238</v>
      </c>
      <c r="GLO1178" s="244">
        <v>0</v>
      </c>
      <c r="GLP1178" s="244">
        <v>210</v>
      </c>
      <c r="GLQ1178" s="239" t="e">
        <f>GLQ1179+GLQ1180</f>
        <v>#REF!</v>
      </c>
      <c r="GLR1178" s="240" t="s">
        <v>29</v>
      </c>
      <c r="GLS1178" s="241" t="s">
        <v>26</v>
      </c>
      <c r="GLT1178" s="242">
        <v>7</v>
      </c>
      <c r="GLU1178" s="242">
        <v>2</v>
      </c>
      <c r="GLV1178" s="243" t="s">
        <v>238</v>
      </c>
      <c r="GLW1178" s="244">
        <v>0</v>
      </c>
      <c r="GLX1178" s="244">
        <v>210</v>
      </c>
      <c r="GLY1178" s="239" t="e">
        <f>GLY1179+GLY1180</f>
        <v>#REF!</v>
      </c>
      <c r="GLZ1178" s="240" t="s">
        <v>29</v>
      </c>
      <c r="GMA1178" s="241" t="s">
        <v>26</v>
      </c>
      <c r="GMB1178" s="242">
        <v>7</v>
      </c>
      <c r="GMC1178" s="242">
        <v>2</v>
      </c>
      <c r="GMD1178" s="243" t="s">
        <v>238</v>
      </c>
      <c r="GME1178" s="244">
        <v>0</v>
      </c>
      <c r="GMF1178" s="244">
        <v>210</v>
      </c>
      <c r="GMG1178" s="239" t="e">
        <f>GMG1179+GMG1180</f>
        <v>#REF!</v>
      </c>
      <c r="GMH1178" s="240" t="s">
        <v>29</v>
      </c>
      <c r="GMI1178" s="241" t="s">
        <v>26</v>
      </c>
      <c r="GMJ1178" s="242">
        <v>7</v>
      </c>
      <c r="GMK1178" s="242">
        <v>2</v>
      </c>
      <c r="GML1178" s="243" t="s">
        <v>238</v>
      </c>
      <c r="GMM1178" s="244">
        <v>0</v>
      </c>
      <c r="GMN1178" s="244">
        <v>210</v>
      </c>
      <c r="GMO1178" s="239" t="e">
        <f>GMO1179+GMO1180</f>
        <v>#REF!</v>
      </c>
      <c r="GMP1178" s="240" t="s">
        <v>29</v>
      </c>
      <c r="GMQ1178" s="241" t="s">
        <v>26</v>
      </c>
      <c r="GMR1178" s="242">
        <v>7</v>
      </c>
      <c r="GMS1178" s="242">
        <v>2</v>
      </c>
      <c r="GMT1178" s="243" t="s">
        <v>238</v>
      </c>
      <c r="GMU1178" s="244">
        <v>0</v>
      </c>
      <c r="GMV1178" s="244">
        <v>210</v>
      </c>
      <c r="GMW1178" s="239" t="e">
        <f>GMW1179+GMW1180</f>
        <v>#REF!</v>
      </c>
      <c r="GMX1178" s="240" t="s">
        <v>29</v>
      </c>
      <c r="GMY1178" s="241" t="s">
        <v>26</v>
      </c>
      <c r="GMZ1178" s="242">
        <v>7</v>
      </c>
      <c r="GNA1178" s="242">
        <v>2</v>
      </c>
      <c r="GNB1178" s="243" t="s">
        <v>238</v>
      </c>
      <c r="GNC1178" s="244">
        <v>0</v>
      </c>
      <c r="GND1178" s="244">
        <v>210</v>
      </c>
      <c r="GNE1178" s="239" t="e">
        <f>GNE1179+GNE1180</f>
        <v>#REF!</v>
      </c>
      <c r="GNF1178" s="240" t="s">
        <v>29</v>
      </c>
      <c r="GNG1178" s="241" t="s">
        <v>26</v>
      </c>
      <c r="GNH1178" s="242">
        <v>7</v>
      </c>
      <c r="GNI1178" s="242">
        <v>2</v>
      </c>
      <c r="GNJ1178" s="243" t="s">
        <v>238</v>
      </c>
      <c r="GNK1178" s="244">
        <v>0</v>
      </c>
      <c r="GNL1178" s="244">
        <v>210</v>
      </c>
      <c r="GNM1178" s="239" t="e">
        <f>GNM1179+GNM1180</f>
        <v>#REF!</v>
      </c>
      <c r="GNN1178" s="240" t="s">
        <v>29</v>
      </c>
      <c r="GNO1178" s="241" t="s">
        <v>26</v>
      </c>
      <c r="GNP1178" s="242">
        <v>7</v>
      </c>
      <c r="GNQ1178" s="242">
        <v>2</v>
      </c>
      <c r="GNR1178" s="243" t="s">
        <v>238</v>
      </c>
      <c r="GNS1178" s="244">
        <v>0</v>
      </c>
      <c r="GNT1178" s="244">
        <v>210</v>
      </c>
      <c r="GNU1178" s="239" t="e">
        <f>GNU1179+GNU1180</f>
        <v>#REF!</v>
      </c>
      <c r="GNV1178" s="240" t="s">
        <v>29</v>
      </c>
      <c r="GNW1178" s="241" t="s">
        <v>26</v>
      </c>
      <c r="GNX1178" s="242">
        <v>7</v>
      </c>
      <c r="GNY1178" s="242">
        <v>2</v>
      </c>
      <c r="GNZ1178" s="243" t="s">
        <v>238</v>
      </c>
      <c r="GOA1178" s="244">
        <v>0</v>
      </c>
      <c r="GOB1178" s="244">
        <v>210</v>
      </c>
      <c r="GOC1178" s="239" t="e">
        <f>GOC1179+GOC1180</f>
        <v>#REF!</v>
      </c>
      <c r="GOD1178" s="240" t="s">
        <v>29</v>
      </c>
      <c r="GOE1178" s="241" t="s">
        <v>26</v>
      </c>
      <c r="GOF1178" s="242">
        <v>7</v>
      </c>
      <c r="GOG1178" s="242">
        <v>2</v>
      </c>
      <c r="GOH1178" s="243" t="s">
        <v>238</v>
      </c>
      <c r="GOI1178" s="244">
        <v>0</v>
      </c>
      <c r="GOJ1178" s="244">
        <v>210</v>
      </c>
      <c r="GOK1178" s="239" t="e">
        <f>GOK1179+GOK1180</f>
        <v>#REF!</v>
      </c>
      <c r="GOL1178" s="240" t="s">
        <v>29</v>
      </c>
      <c r="GOM1178" s="241" t="s">
        <v>26</v>
      </c>
      <c r="GON1178" s="242">
        <v>7</v>
      </c>
      <c r="GOO1178" s="242">
        <v>2</v>
      </c>
      <c r="GOP1178" s="243" t="s">
        <v>238</v>
      </c>
      <c r="GOQ1178" s="244">
        <v>0</v>
      </c>
      <c r="GOR1178" s="244">
        <v>210</v>
      </c>
      <c r="GOS1178" s="239" t="e">
        <f>GOS1179+GOS1180</f>
        <v>#REF!</v>
      </c>
      <c r="GOT1178" s="240" t="s">
        <v>29</v>
      </c>
      <c r="GOU1178" s="241" t="s">
        <v>26</v>
      </c>
      <c r="GOV1178" s="242">
        <v>7</v>
      </c>
      <c r="GOW1178" s="242">
        <v>2</v>
      </c>
      <c r="GOX1178" s="243" t="s">
        <v>238</v>
      </c>
      <c r="GOY1178" s="244">
        <v>0</v>
      </c>
      <c r="GOZ1178" s="244">
        <v>210</v>
      </c>
      <c r="GPA1178" s="239" t="e">
        <f>GPA1179+GPA1180</f>
        <v>#REF!</v>
      </c>
      <c r="GPB1178" s="240" t="s">
        <v>29</v>
      </c>
      <c r="GPC1178" s="241" t="s">
        <v>26</v>
      </c>
      <c r="GPD1178" s="242">
        <v>7</v>
      </c>
      <c r="GPE1178" s="242">
        <v>2</v>
      </c>
      <c r="GPF1178" s="243" t="s">
        <v>238</v>
      </c>
      <c r="GPG1178" s="244">
        <v>0</v>
      </c>
      <c r="GPH1178" s="244">
        <v>210</v>
      </c>
      <c r="GPI1178" s="239" t="e">
        <f>GPI1179+GPI1180</f>
        <v>#REF!</v>
      </c>
      <c r="GPJ1178" s="240" t="s">
        <v>29</v>
      </c>
      <c r="GPK1178" s="241" t="s">
        <v>26</v>
      </c>
      <c r="GPL1178" s="242">
        <v>7</v>
      </c>
      <c r="GPM1178" s="242">
        <v>2</v>
      </c>
      <c r="GPN1178" s="243" t="s">
        <v>238</v>
      </c>
      <c r="GPO1178" s="244">
        <v>0</v>
      </c>
      <c r="GPP1178" s="244">
        <v>210</v>
      </c>
      <c r="GPQ1178" s="239" t="e">
        <f>GPQ1179+GPQ1180</f>
        <v>#REF!</v>
      </c>
      <c r="GPR1178" s="240" t="s">
        <v>29</v>
      </c>
      <c r="GPS1178" s="241" t="s">
        <v>26</v>
      </c>
      <c r="GPT1178" s="242">
        <v>7</v>
      </c>
      <c r="GPU1178" s="242">
        <v>2</v>
      </c>
      <c r="GPV1178" s="243" t="s">
        <v>238</v>
      </c>
      <c r="GPW1178" s="244">
        <v>0</v>
      </c>
      <c r="GPX1178" s="244">
        <v>210</v>
      </c>
      <c r="GPY1178" s="239" t="e">
        <f>GPY1179+GPY1180</f>
        <v>#REF!</v>
      </c>
      <c r="GPZ1178" s="240" t="s">
        <v>29</v>
      </c>
      <c r="GQA1178" s="241" t="s">
        <v>26</v>
      </c>
      <c r="GQB1178" s="242">
        <v>7</v>
      </c>
      <c r="GQC1178" s="242">
        <v>2</v>
      </c>
      <c r="GQD1178" s="243" t="s">
        <v>238</v>
      </c>
      <c r="GQE1178" s="244">
        <v>0</v>
      </c>
      <c r="GQF1178" s="244">
        <v>210</v>
      </c>
      <c r="GQG1178" s="239" t="e">
        <f>GQG1179+GQG1180</f>
        <v>#REF!</v>
      </c>
      <c r="GQH1178" s="240" t="s">
        <v>29</v>
      </c>
      <c r="GQI1178" s="241" t="s">
        <v>26</v>
      </c>
      <c r="GQJ1178" s="242">
        <v>7</v>
      </c>
      <c r="GQK1178" s="242">
        <v>2</v>
      </c>
      <c r="GQL1178" s="243" t="s">
        <v>238</v>
      </c>
      <c r="GQM1178" s="244">
        <v>0</v>
      </c>
      <c r="GQN1178" s="244">
        <v>210</v>
      </c>
      <c r="GQO1178" s="239" t="e">
        <f>GQO1179+GQO1180</f>
        <v>#REF!</v>
      </c>
      <c r="GQP1178" s="240" t="s">
        <v>29</v>
      </c>
      <c r="GQQ1178" s="241" t="s">
        <v>26</v>
      </c>
      <c r="GQR1178" s="242">
        <v>7</v>
      </c>
      <c r="GQS1178" s="242">
        <v>2</v>
      </c>
      <c r="GQT1178" s="243" t="s">
        <v>238</v>
      </c>
      <c r="GQU1178" s="244">
        <v>0</v>
      </c>
      <c r="GQV1178" s="244">
        <v>210</v>
      </c>
      <c r="GQW1178" s="239" t="e">
        <f>GQW1179+GQW1180</f>
        <v>#REF!</v>
      </c>
      <c r="GQX1178" s="240" t="s">
        <v>29</v>
      </c>
      <c r="GQY1178" s="241" t="s">
        <v>26</v>
      </c>
      <c r="GQZ1178" s="242">
        <v>7</v>
      </c>
      <c r="GRA1178" s="242">
        <v>2</v>
      </c>
      <c r="GRB1178" s="243" t="s">
        <v>238</v>
      </c>
      <c r="GRC1178" s="244">
        <v>0</v>
      </c>
      <c r="GRD1178" s="244">
        <v>210</v>
      </c>
      <c r="GRE1178" s="239" t="e">
        <f>GRE1179+GRE1180</f>
        <v>#REF!</v>
      </c>
      <c r="GRF1178" s="240" t="s">
        <v>29</v>
      </c>
      <c r="GRG1178" s="241" t="s">
        <v>26</v>
      </c>
      <c r="GRH1178" s="242">
        <v>7</v>
      </c>
      <c r="GRI1178" s="242">
        <v>2</v>
      </c>
      <c r="GRJ1178" s="243" t="s">
        <v>238</v>
      </c>
      <c r="GRK1178" s="244">
        <v>0</v>
      </c>
      <c r="GRL1178" s="244">
        <v>210</v>
      </c>
      <c r="GRM1178" s="239" t="e">
        <f>GRM1179+GRM1180</f>
        <v>#REF!</v>
      </c>
      <c r="GRN1178" s="240" t="s">
        <v>29</v>
      </c>
      <c r="GRO1178" s="241" t="s">
        <v>26</v>
      </c>
      <c r="GRP1178" s="242">
        <v>7</v>
      </c>
      <c r="GRQ1178" s="242">
        <v>2</v>
      </c>
      <c r="GRR1178" s="243" t="s">
        <v>238</v>
      </c>
      <c r="GRS1178" s="244">
        <v>0</v>
      </c>
      <c r="GRT1178" s="244">
        <v>210</v>
      </c>
      <c r="GRU1178" s="239" t="e">
        <f>GRU1179+GRU1180</f>
        <v>#REF!</v>
      </c>
      <c r="GRV1178" s="240" t="s">
        <v>29</v>
      </c>
      <c r="GRW1178" s="241" t="s">
        <v>26</v>
      </c>
      <c r="GRX1178" s="242">
        <v>7</v>
      </c>
      <c r="GRY1178" s="242">
        <v>2</v>
      </c>
      <c r="GRZ1178" s="243" t="s">
        <v>238</v>
      </c>
      <c r="GSA1178" s="244">
        <v>0</v>
      </c>
      <c r="GSB1178" s="244">
        <v>210</v>
      </c>
      <c r="GSC1178" s="239" t="e">
        <f>GSC1179+GSC1180</f>
        <v>#REF!</v>
      </c>
      <c r="GSD1178" s="240" t="s">
        <v>29</v>
      </c>
      <c r="GSE1178" s="241" t="s">
        <v>26</v>
      </c>
      <c r="GSF1178" s="242">
        <v>7</v>
      </c>
      <c r="GSG1178" s="242">
        <v>2</v>
      </c>
      <c r="GSH1178" s="243" t="s">
        <v>238</v>
      </c>
      <c r="GSI1178" s="244">
        <v>0</v>
      </c>
      <c r="GSJ1178" s="244">
        <v>210</v>
      </c>
      <c r="GSK1178" s="239" t="e">
        <f>GSK1179+GSK1180</f>
        <v>#REF!</v>
      </c>
      <c r="GSL1178" s="240" t="s">
        <v>29</v>
      </c>
      <c r="GSM1178" s="241" t="s">
        <v>26</v>
      </c>
      <c r="GSN1178" s="242">
        <v>7</v>
      </c>
      <c r="GSO1178" s="242">
        <v>2</v>
      </c>
      <c r="GSP1178" s="243" t="s">
        <v>238</v>
      </c>
      <c r="GSQ1178" s="244">
        <v>0</v>
      </c>
      <c r="GSR1178" s="244">
        <v>210</v>
      </c>
      <c r="GSS1178" s="239" t="e">
        <f>GSS1179+GSS1180</f>
        <v>#REF!</v>
      </c>
      <c r="GST1178" s="240" t="s">
        <v>29</v>
      </c>
      <c r="GSU1178" s="241" t="s">
        <v>26</v>
      </c>
      <c r="GSV1178" s="242">
        <v>7</v>
      </c>
      <c r="GSW1178" s="242">
        <v>2</v>
      </c>
      <c r="GSX1178" s="243" t="s">
        <v>238</v>
      </c>
      <c r="GSY1178" s="244">
        <v>0</v>
      </c>
      <c r="GSZ1178" s="244">
        <v>210</v>
      </c>
      <c r="GTA1178" s="239" t="e">
        <f>GTA1179+GTA1180</f>
        <v>#REF!</v>
      </c>
      <c r="GTB1178" s="240" t="s">
        <v>29</v>
      </c>
      <c r="GTC1178" s="241" t="s">
        <v>26</v>
      </c>
      <c r="GTD1178" s="242">
        <v>7</v>
      </c>
      <c r="GTE1178" s="242">
        <v>2</v>
      </c>
      <c r="GTF1178" s="243" t="s">
        <v>238</v>
      </c>
      <c r="GTG1178" s="244">
        <v>0</v>
      </c>
      <c r="GTH1178" s="244">
        <v>210</v>
      </c>
      <c r="GTI1178" s="239" t="e">
        <f>GTI1179+GTI1180</f>
        <v>#REF!</v>
      </c>
      <c r="GTJ1178" s="240" t="s">
        <v>29</v>
      </c>
      <c r="GTK1178" s="241" t="s">
        <v>26</v>
      </c>
      <c r="GTL1178" s="242">
        <v>7</v>
      </c>
      <c r="GTM1178" s="242">
        <v>2</v>
      </c>
      <c r="GTN1178" s="243" t="s">
        <v>238</v>
      </c>
      <c r="GTO1178" s="244">
        <v>0</v>
      </c>
      <c r="GTP1178" s="244">
        <v>210</v>
      </c>
      <c r="GTQ1178" s="239" t="e">
        <f>GTQ1179+GTQ1180</f>
        <v>#REF!</v>
      </c>
      <c r="GTR1178" s="240" t="s">
        <v>29</v>
      </c>
      <c r="GTS1178" s="241" t="s">
        <v>26</v>
      </c>
      <c r="GTT1178" s="242">
        <v>7</v>
      </c>
      <c r="GTU1178" s="242">
        <v>2</v>
      </c>
      <c r="GTV1178" s="243" t="s">
        <v>238</v>
      </c>
      <c r="GTW1178" s="244">
        <v>0</v>
      </c>
      <c r="GTX1178" s="244">
        <v>210</v>
      </c>
      <c r="GTY1178" s="239" t="e">
        <f>GTY1179+GTY1180</f>
        <v>#REF!</v>
      </c>
      <c r="GTZ1178" s="240" t="s">
        <v>29</v>
      </c>
      <c r="GUA1178" s="241" t="s">
        <v>26</v>
      </c>
      <c r="GUB1178" s="242">
        <v>7</v>
      </c>
      <c r="GUC1178" s="242">
        <v>2</v>
      </c>
      <c r="GUD1178" s="243" t="s">
        <v>238</v>
      </c>
      <c r="GUE1178" s="244">
        <v>0</v>
      </c>
      <c r="GUF1178" s="244">
        <v>210</v>
      </c>
      <c r="GUG1178" s="239" t="e">
        <f>GUG1179+GUG1180</f>
        <v>#REF!</v>
      </c>
      <c r="GUH1178" s="240" t="s">
        <v>29</v>
      </c>
      <c r="GUI1178" s="241" t="s">
        <v>26</v>
      </c>
      <c r="GUJ1178" s="242">
        <v>7</v>
      </c>
      <c r="GUK1178" s="242">
        <v>2</v>
      </c>
      <c r="GUL1178" s="243" t="s">
        <v>238</v>
      </c>
      <c r="GUM1178" s="244">
        <v>0</v>
      </c>
      <c r="GUN1178" s="244">
        <v>210</v>
      </c>
      <c r="GUO1178" s="239" t="e">
        <f>GUO1179+GUO1180</f>
        <v>#REF!</v>
      </c>
      <c r="GUP1178" s="240" t="s">
        <v>29</v>
      </c>
      <c r="GUQ1178" s="241" t="s">
        <v>26</v>
      </c>
      <c r="GUR1178" s="242">
        <v>7</v>
      </c>
      <c r="GUS1178" s="242">
        <v>2</v>
      </c>
      <c r="GUT1178" s="243" t="s">
        <v>238</v>
      </c>
      <c r="GUU1178" s="244">
        <v>0</v>
      </c>
      <c r="GUV1178" s="244">
        <v>210</v>
      </c>
      <c r="GUW1178" s="239" t="e">
        <f>GUW1179+GUW1180</f>
        <v>#REF!</v>
      </c>
      <c r="GUX1178" s="240" t="s">
        <v>29</v>
      </c>
      <c r="GUY1178" s="241" t="s">
        <v>26</v>
      </c>
      <c r="GUZ1178" s="242">
        <v>7</v>
      </c>
      <c r="GVA1178" s="242">
        <v>2</v>
      </c>
      <c r="GVB1178" s="243" t="s">
        <v>238</v>
      </c>
      <c r="GVC1178" s="244">
        <v>0</v>
      </c>
      <c r="GVD1178" s="244">
        <v>210</v>
      </c>
      <c r="GVE1178" s="239" t="e">
        <f>GVE1179+GVE1180</f>
        <v>#REF!</v>
      </c>
      <c r="GVF1178" s="240" t="s">
        <v>29</v>
      </c>
      <c r="GVG1178" s="241" t="s">
        <v>26</v>
      </c>
      <c r="GVH1178" s="242">
        <v>7</v>
      </c>
      <c r="GVI1178" s="242">
        <v>2</v>
      </c>
      <c r="GVJ1178" s="243" t="s">
        <v>238</v>
      </c>
      <c r="GVK1178" s="244">
        <v>0</v>
      </c>
      <c r="GVL1178" s="244">
        <v>210</v>
      </c>
      <c r="GVM1178" s="239" t="e">
        <f>GVM1179+GVM1180</f>
        <v>#REF!</v>
      </c>
      <c r="GVN1178" s="240" t="s">
        <v>29</v>
      </c>
      <c r="GVO1178" s="241" t="s">
        <v>26</v>
      </c>
      <c r="GVP1178" s="242">
        <v>7</v>
      </c>
      <c r="GVQ1178" s="242">
        <v>2</v>
      </c>
      <c r="GVR1178" s="243" t="s">
        <v>238</v>
      </c>
      <c r="GVS1178" s="244">
        <v>0</v>
      </c>
      <c r="GVT1178" s="244">
        <v>210</v>
      </c>
      <c r="GVU1178" s="239" t="e">
        <f>GVU1179+GVU1180</f>
        <v>#REF!</v>
      </c>
      <c r="GVV1178" s="240" t="s">
        <v>29</v>
      </c>
      <c r="GVW1178" s="241" t="s">
        <v>26</v>
      </c>
      <c r="GVX1178" s="242">
        <v>7</v>
      </c>
      <c r="GVY1178" s="242">
        <v>2</v>
      </c>
      <c r="GVZ1178" s="243" t="s">
        <v>238</v>
      </c>
      <c r="GWA1178" s="244">
        <v>0</v>
      </c>
      <c r="GWB1178" s="244">
        <v>210</v>
      </c>
      <c r="GWC1178" s="239" t="e">
        <f>GWC1179+GWC1180</f>
        <v>#REF!</v>
      </c>
      <c r="GWD1178" s="240" t="s">
        <v>29</v>
      </c>
      <c r="GWE1178" s="241" t="s">
        <v>26</v>
      </c>
      <c r="GWF1178" s="242">
        <v>7</v>
      </c>
      <c r="GWG1178" s="242">
        <v>2</v>
      </c>
      <c r="GWH1178" s="243" t="s">
        <v>238</v>
      </c>
      <c r="GWI1178" s="244">
        <v>0</v>
      </c>
      <c r="GWJ1178" s="244">
        <v>210</v>
      </c>
      <c r="GWK1178" s="239" t="e">
        <f>GWK1179+GWK1180</f>
        <v>#REF!</v>
      </c>
      <c r="GWL1178" s="240" t="s">
        <v>29</v>
      </c>
      <c r="GWM1178" s="241" t="s">
        <v>26</v>
      </c>
      <c r="GWN1178" s="242">
        <v>7</v>
      </c>
      <c r="GWO1178" s="242">
        <v>2</v>
      </c>
      <c r="GWP1178" s="243" t="s">
        <v>238</v>
      </c>
      <c r="GWQ1178" s="244">
        <v>0</v>
      </c>
      <c r="GWR1178" s="244">
        <v>210</v>
      </c>
      <c r="GWS1178" s="239" t="e">
        <f>GWS1179+GWS1180</f>
        <v>#REF!</v>
      </c>
      <c r="GWT1178" s="240" t="s">
        <v>29</v>
      </c>
      <c r="GWU1178" s="241" t="s">
        <v>26</v>
      </c>
      <c r="GWV1178" s="242">
        <v>7</v>
      </c>
      <c r="GWW1178" s="242">
        <v>2</v>
      </c>
      <c r="GWX1178" s="243" t="s">
        <v>238</v>
      </c>
      <c r="GWY1178" s="244">
        <v>0</v>
      </c>
      <c r="GWZ1178" s="244">
        <v>210</v>
      </c>
      <c r="GXA1178" s="239" t="e">
        <f>GXA1179+GXA1180</f>
        <v>#REF!</v>
      </c>
      <c r="GXB1178" s="240" t="s">
        <v>29</v>
      </c>
      <c r="GXC1178" s="241" t="s">
        <v>26</v>
      </c>
      <c r="GXD1178" s="242">
        <v>7</v>
      </c>
      <c r="GXE1178" s="242">
        <v>2</v>
      </c>
      <c r="GXF1178" s="243" t="s">
        <v>238</v>
      </c>
      <c r="GXG1178" s="244">
        <v>0</v>
      </c>
      <c r="GXH1178" s="244">
        <v>210</v>
      </c>
      <c r="GXI1178" s="239" t="e">
        <f>GXI1179+GXI1180</f>
        <v>#REF!</v>
      </c>
      <c r="GXJ1178" s="240" t="s">
        <v>29</v>
      </c>
      <c r="GXK1178" s="241" t="s">
        <v>26</v>
      </c>
      <c r="GXL1178" s="242">
        <v>7</v>
      </c>
      <c r="GXM1178" s="242">
        <v>2</v>
      </c>
      <c r="GXN1178" s="243" t="s">
        <v>238</v>
      </c>
      <c r="GXO1178" s="244">
        <v>0</v>
      </c>
      <c r="GXP1178" s="244">
        <v>210</v>
      </c>
      <c r="GXQ1178" s="239" t="e">
        <f>GXQ1179+GXQ1180</f>
        <v>#REF!</v>
      </c>
      <c r="GXR1178" s="240" t="s">
        <v>29</v>
      </c>
      <c r="GXS1178" s="241" t="s">
        <v>26</v>
      </c>
      <c r="GXT1178" s="242">
        <v>7</v>
      </c>
      <c r="GXU1178" s="242">
        <v>2</v>
      </c>
      <c r="GXV1178" s="243" t="s">
        <v>238</v>
      </c>
      <c r="GXW1178" s="244">
        <v>0</v>
      </c>
      <c r="GXX1178" s="244">
        <v>210</v>
      </c>
      <c r="GXY1178" s="239" t="e">
        <f>GXY1179+GXY1180</f>
        <v>#REF!</v>
      </c>
      <c r="GXZ1178" s="240" t="s">
        <v>29</v>
      </c>
      <c r="GYA1178" s="241" t="s">
        <v>26</v>
      </c>
      <c r="GYB1178" s="242">
        <v>7</v>
      </c>
      <c r="GYC1178" s="242">
        <v>2</v>
      </c>
      <c r="GYD1178" s="243" t="s">
        <v>238</v>
      </c>
      <c r="GYE1178" s="244">
        <v>0</v>
      </c>
      <c r="GYF1178" s="244">
        <v>210</v>
      </c>
      <c r="GYG1178" s="239" t="e">
        <f>GYG1179+GYG1180</f>
        <v>#REF!</v>
      </c>
      <c r="GYH1178" s="240" t="s">
        <v>29</v>
      </c>
      <c r="GYI1178" s="241" t="s">
        <v>26</v>
      </c>
      <c r="GYJ1178" s="242">
        <v>7</v>
      </c>
      <c r="GYK1178" s="242">
        <v>2</v>
      </c>
      <c r="GYL1178" s="243" t="s">
        <v>238</v>
      </c>
      <c r="GYM1178" s="244">
        <v>0</v>
      </c>
      <c r="GYN1178" s="244">
        <v>210</v>
      </c>
      <c r="GYO1178" s="239" t="e">
        <f>GYO1179+GYO1180</f>
        <v>#REF!</v>
      </c>
      <c r="GYP1178" s="240" t="s">
        <v>29</v>
      </c>
      <c r="GYQ1178" s="241" t="s">
        <v>26</v>
      </c>
      <c r="GYR1178" s="242">
        <v>7</v>
      </c>
      <c r="GYS1178" s="242">
        <v>2</v>
      </c>
      <c r="GYT1178" s="243" t="s">
        <v>238</v>
      </c>
      <c r="GYU1178" s="244">
        <v>0</v>
      </c>
      <c r="GYV1178" s="244">
        <v>210</v>
      </c>
      <c r="GYW1178" s="239" t="e">
        <f>GYW1179+GYW1180</f>
        <v>#REF!</v>
      </c>
      <c r="GYX1178" s="240" t="s">
        <v>29</v>
      </c>
      <c r="GYY1178" s="241" t="s">
        <v>26</v>
      </c>
      <c r="GYZ1178" s="242">
        <v>7</v>
      </c>
      <c r="GZA1178" s="242">
        <v>2</v>
      </c>
      <c r="GZB1178" s="243" t="s">
        <v>238</v>
      </c>
      <c r="GZC1178" s="244">
        <v>0</v>
      </c>
      <c r="GZD1178" s="244">
        <v>210</v>
      </c>
      <c r="GZE1178" s="239" t="e">
        <f>GZE1179+GZE1180</f>
        <v>#REF!</v>
      </c>
      <c r="GZF1178" s="240" t="s">
        <v>29</v>
      </c>
      <c r="GZG1178" s="241" t="s">
        <v>26</v>
      </c>
      <c r="GZH1178" s="242">
        <v>7</v>
      </c>
      <c r="GZI1178" s="242">
        <v>2</v>
      </c>
      <c r="GZJ1178" s="243" t="s">
        <v>238</v>
      </c>
      <c r="GZK1178" s="244">
        <v>0</v>
      </c>
      <c r="GZL1178" s="244">
        <v>210</v>
      </c>
      <c r="GZM1178" s="239" t="e">
        <f>GZM1179+GZM1180</f>
        <v>#REF!</v>
      </c>
      <c r="GZN1178" s="240" t="s">
        <v>29</v>
      </c>
      <c r="GZO1178" s="241" t="s">
        <v>26</v>
      </c>
      <c r="GZP1178" s="242">
        <v>7</v>
      </c>
      <c r="GZQ1178" s="242">
        <v>2</v>
      </c>
      <c r="GZR1178" s="243" t="s">
        <v>238</v>
      </c>
      <c r="GZS1178" s="244">
        <v>0</v>
      </c>
      <c r="GZT1178" s="244">
        <v>210</v>
      </c>
      <c r="GZU1178" s="239" t="e">
        <f>GZU1179+GZU1180</f>
        <v>#REF!</v>
      </c>
      <c r="GZV1178" s="240" t="s">
        <v>29</v>
      </c>
      <c r="GZW1178" s="241" t="s">
        <v>26</v>
      </c>
      <c r="GZX1178" s="242">
        <v>7</v>
      </c>
      <c r="GZY1178" s="242">
        <v>2</v>
      </c>
      <c r="GZZ1178" s="243" t="s">
        <v>238</v>
      </c>
      <c r="HAA1178" s="244">
        <v>0</v>
      </c>
      <c r="HAB1178" s="244">
        <v>210</v>
      </c>
      <c r="HAC1178" s="239" t="e">
        <f>HAC1179+HAC1180</f>
        <v>#REF!</v>
      </c>
      <c r="HAD1178" s="240" t="s">
        <v>29</v>
      </c>
      <c r="HAE1178" s="241" t="s">
        <v>26</v>
      </c>
      <c r="HAF1178" s="242">
        <v>7</v>
      </c>
      <c r="HAG1178" s="242">
        <v>2</v>
      </c>
      <c r="HAH1178" s="243" t="s">
        <v>238</v>
      </c>
      <c r="HAI1178" s="244">
        <v>0</v>
      </c>
      <c r="HAJ1178" s="244">
        <v>210</v>
      </c>
      <c r="HAK1178" s="239" t="e">
        <f>HAK1179+HAK1180</f>
        <v>#REF!</v>
      </c>
      <c r="HAL1178" s="240" t="s">
        <v>29</v>
      </c>
      <c r="HAM1178" s="241" t="s">
        <v>26</v>
      </c>
      <c r="HAN1178" s="242">
        <v>7</v>
      </c>
      <c r="HAO1178" s="242">
        <v>2</v>
      </c>
      <c r="HAP1178" s="243" t="s">
        <v>238</v>
      </c>
      <c r="HAQ1178" s="244">
        <v>0</v>
      </c>
      <c r="HAR1178" s="244">
        <v>210</v>
      </c>
      <c r="HAS1178" s="239" t="e">
        <f>HAS1179+HAS1180</f>
        <v>#REF!</v>
      </c>
      <c r="HAT1178" s="240" t="s">
        <v>29</v>
      </c>
      <c r="HAU1178" s="241" t="s">
        <v>26</v>
      </c>
      <c r="HAV1178" s="242">
        <v>7</v>
      </c>
      <c r="HAW1178" s="242">
        <v>2</v>
      </c>
      <c r="HAX1178" s="243" t="s">
        <v>238</v>
      </c>
      <c r="HAY1178" s="244">
        <v>0</v>
      </c>
      <c r="HAZ1178" s="244">
        <v>210</v>
      </c>
      <c r="HBA1178" s="239" t="e">
        <f>HBA1179+HBA1180</f>
        <v>#REF!</v>
      </c>
      <c r="HBB1178" s="240" t="s">
        <v>29</v>
      </c>
      <c r="HBC1178" s="241" t="s">
        <v>26</v>
      </c>
      <c r="HBD1178" s="242">
        <v>7</v>
      </c>
      <c r="HBE1178" s="242">
        <v>2</v>
      </c>
      <c r="HBF1178" s="243" t="s">
        <v>238</v>
      </c>
      <c r="HBG1178" s="244">
        <v>0</v>
      </c>
      <c r="HBH1178" s="244">
        <v>210</v>
      </c>
      <c r="HBI1178" s="239" t="e">
        <f>HBI1179+HBI1180</f>
        <v>#REF!</v>
      </c>
      <c r="HBJ1178" s="240" t="s">
        <v>29</v>
      </c>
      <c r="HBK1178" s="241" t="s">
        <v>26</v>
      </c>
      <c r="HBL1178" s="242">
        <v>7</v>
      </c>
      <c r="HBM1178" s="242">
        <v>2</v>
      </c>
      <c r="HBN1178" s="243" t="s">
        <v>238</v>
      </c>
      <c r="HBO1178" s="244">
        <v>0</v>
      </c>
      <c r="HBP1178" s="244">
        <v>210</v>
      </c>
      <c r="HBQ1178" s="239" t="e">
        <f>HBQ1179+HBQ1180</f>
        <v>#REF!</v>
      </c>
      <c r="HBR1178" s="240" t="s">
        <v>29</v>
      </c>
      <c r="HBS1178" s="241" t="s">
        <v>26</v>
      </c>
      <c r="HBT1178" s="242">
        <v>7</v>
      </c>
      <c r="HBU1178" s="242">
        <v>2</v>
      </c>
      <c r="HBV1178" s="243" t="s">
        <v>238</v>
      </c>
      <c r="HBW1178" s="244">
        <v>0</v>
      </c>
      <c r="HBX1178" s="244">
        <v>210</v>
      </c>
      <c r="HBY1178" s="239" t="e">
        <f>HBY1179+HBY1180</f>
        <v>#REF!</v>
      </c>
      <c r="HBZ1178" s="240" t="s">
        <v>29</v>
      </c>
      <c r="HCA1178" s="241" t="s">
        <v>26</v>
      </c>
      <c r="HCB1178" s="242">
        <v>7</v>
      </c>
      <c r="HCC1178" s="242">
        <v>2</v>
      </c>
      <c r="HCD1178" s="243" t="s">
        <v>238</v>
      </c>
      <c r="HCE1178" s="244">
        <v>0</v>
      </c>
      <c r="HCF1178" s="244">
        <v>210</v>
      </c>
      <c r="HCG1178" s="239" t="e">
        <f>HCG1179+HCG1180</f>
        <v>#REF!</v>
      </c>
      <c r="HCH1178" s="240" t="s">
        <v>29</v>
      </c>
      <c r="HCI1178" s="241" t="s">
        <v>26</v>
      </c>
      <c r="HCJ1178" s="242">
        <v>7</v>
      </c>
      <c r="HCK1178" s="242">
        <v>2</v>
      </c>
      <c r="HCL1178" s="243" t="s">
        <v>238</v>
      </c>
      <c r="HCM1178" s="244">
        <v>0</v>
      </c>
      <c r="HCN1178" s="244">
        <v>210</v>
      </c>
      <c r="HCO1178" s="239" t="e">
        <f>HCO1179+HCO1180</f>
        <v>#REF!</v>
      </c>
      <c r="HCP1178" s="240" t="s">
        <v>29</v>
      </c>
      <c r="HCQ1178" s="241" t="s">
        <v>26</v>
      </c>
      <c r="HCR1178" s="242">
        <v>7</v>
      </c>
      <c r="HCS1178" s="242">
        <v>2</v>
      </c>
      <c r="HCT1178" s="243" t="s">
        <v>238</v>
      </c>
      <c r="HCU1178" s="244">
        <v>0</v>
      </c>
      <c r="HCV1178" s="244">
        <v>210</v>
      </c>
      <c r="HCW1178" s="239" t="e">
        <f>HCW1179+HCW1180</f>
        <v>#REF!</v>
      </c>
      <c r="HCX1178" s="240" t="s">
        <v>29</v>
      </c>
      <c r="HCY1178" s="241" t="s">
        <v>26</v>
      </c>
      <c r="HCZ1178" s="242">
        <v>7</v>
      </c>
      <c r="HDA1178" s="242">
        <v>2</v>
      </c>
      <c r="HDB1178" s="243" t="s">
        <v>238</v>
      </c>
      <c r="HDC1178" s="244">
        <v>0</v>
      </c>
      <c r="HDD1178" s="244">
        <v>210</v>
      </c>
      <c r="HDE1178" s="239" t="e">
        <f>HDE1179+HDE1180</f>
        <v>#REF!</v>
      </c>
      <c r="HDF1178" s="240" t="s">
        <v>29</v>
      </c>
      <c r="HDG1178" s="241" t="s">
        <v>26</v>
      </c>
      <c r="HDH1178" s="242">
        <v>7</v>
      </c>
      <c r="HDI1178" s="242">
        <v>2</v>
      </c>
      <c r="HDJ1178" s="243" t="s">
        <v>238</v>
      </c>
      <c r="HDK1178" s="244">
        <v>0</v>
      </c>
      <c r="HDL1178" s="244">
        <v>210</v>
      </c>
      <c r="HDM1178" s="239" t="e">
        <f>HDM1179+HDM1180</f>
        <v>#REF!</v>
      </c>
      <c r="HDN1178" s="240" t="s">
        <v>29</v>
      </c>
      <c r="HDO1178" s="241" t="s">
        <v>26</v>
      </c>
      <c r="HDP1178" s="242">
        <v>7</v>
      </c>
      <c r="HDQ1178" s="242">
        <v>2</v>
      </c>
      <c r="HDR1178" s="243" t="s">
        <v>238</v>
      </c>
      <c r="HDS1178" s="244">
        <v>0</v>
      </c>
      <c r="HDT1178" s="244">
        <v>210</v>
      </c>
      <c r="HDU1178" s="239" t="e">
        <f>HDU1179+HDU1180</f>
        <v>#REF!</v>
      </c>
      <c r="HDV1178" s="240" t="s">
        <v>29</v>
      </c>
      <c r="HDW1178" s="241" t="s">
        <v>26</v>
      </c>
      <c r="HDX1178" s="242">
        <v>7</v>
      </c>
      <c r="HDY1178" s="242">
        <v>2</v>
      </c>
      <c r="HDZ1178" s="243" t="s">
        <v>238</v>
      </c>
      <c r="HEA1178" s="244">
        <v>0</v>
      </c>
      <c r="HEB1178" s="244">
        <v>210</v>
      </c>
      <c r="HEC1178" s="239" t="e">
        <f>HEC1179+HEC1180</f>
        <v>#REF!</v>
      </c>
      <c r="HED1178" s="240" t="s">
        <v>29</v>
      </c>
      <c r="HEE1178" s="241" t="s">
        <v>26</v>
      </c>
      <c r="HEF1178" s="242">
        <v>7</v>
      </c>
      <c r="HEG1178" s="242">
        <v>2</v>
      </c>
      <c r="HEH1178" s="243" t="s">
        <v>238</v>
      </c>
      <c r="HEI1178" s="244">
        <v>0</v>
      </c>
      <c r="HEJ1178" s="244">
        <v>210</v>
      </c>
      <c r="HEK1178" s="239" t="e">
        <f>HEK1179+HEK1180</f>
        <v>#REF!</v>
      </c>
      <c r="HEL1178" s="240" t="s">
        <v>29</v>
      </c>
      <c r="HEM1178" s="241" t="s">
        <v>26</v>
      </c>
      <c r="HEN1178" s="242">
        <v>7</v>
      </c>
      <c r="HEO1178" s="242">
        <v>2</v>
      </c>
      <c r="HEP1178" s="243" t="s">
        <v>238</v>
      </c>
      <c r="HEQ1178" s="244">
        <v>0</v>
      </c>
      <c r="HER1178" s="244">
        <v>210</v>
      </c>
      <c r="HES1178" s="239" t="e">
        <f>HES1179+HES1180</f>
        <v>#REF!</v>
      </c>
      <c r="HET1178" s="240" t="s">
        <v>29</v>
      </c>
      <c r="HEU1178" s="241" t="s">
        <v>26</v>
      </c>
      <c r="HEV1178" s="242">
        <v>7</v>
      </c>
      <c r="HEW1178" s="242">
        <v>2</v>
      </c>
      <c r="HEX1178" s="243" t="s">
        <v>238</v>
      </c>
      <c r="HEY1178" s="244">
        <v>0</v>
      </c>
      <c r="HEZ1178" s="244">
        <v>210</v>
      </c>
      <c r="HFA1178" s="239" t="e">
        <f>HFA1179+HFA1180</f>
        <v>#REF!</v>
      </c>
      <c r="HFB1178" s="240" t="s">
        <v>29</v>
      </c>
      <c r="HFC1178" s="241" t="s">
        <v>26</v>
      </c>
      <c r="HFD1178" s="242">
        <v>7</v>
      </c>
      <c r="HFE1178" s="242">
        <v>2</v>
      </c>
      <c r="HFF1178" s="243" t="s">
        <v>238</v>
      </c>
      <c r="HFG1178" s="244">
        <v>0</v>
      </c>
      <c r="HFH1178" s="244">
        <v>210</v>
      </c>
      <c r="HFI1178" s="239" t="e">
        <f>HFI1179+HFI1180</f>
        <v>#REF!</v>
      </c>
      <c r="HFJ1178" s="240" t="s">
        <v>29</v>
      </c>
      <c r="HFK1178" s="241" t="s">
        <v>26</v>
      </c>
      <c r="HFL1178" s="242">
        <v>7</v>
      </c>
      <c r="HFM1178" s="242">
        <v>2</v>
      </c>
      <c r="HFN1178" s="243" t="s">
        <v>238</v>
      </c>
      <c r="HFO1178" s="244">
        <v>0</v>
      </c>
      <c r="HFP1178" s="244">
        <v>210</v>
      </c>
      <c r="HFQ1178" s="239" t="e">
        <f>HFQ1179+HFQ1180</f>
        <v>#REF!</v>
      </c>
      <c r="HFR1178" s="240" t="s">
        <v>29</v>
      </c>
      <c r="HFS1178" s="241" t="s">
        <v>26</v>
      </c>
      <c r="HFT1178" s="242">
        <v>7</v>
      </c>
      <c r="HFU1178" s="242">
        <v>2</v>
      </c>
      <c r="HFV1178" s="243" t="s">
        <v>238</v>
      </c>
      <c r="HFW1178" s="244">
        <v>0</v>
      </c>
      <c r="HFX1178" s="244">
        <v>210</v>
      </c>
      <c r="HFY1178" s="239" t="e">
        <f>HFY1179+HFY1180</f>
        <v>#REF!</v>
      </c>
      <c r="HFZ1178" s="240" t="s">
        <v>29</v>
      </c>
      <c r="HGA1178" s="241" t="s">
        <v>26</v>
      </c>
      <c r="HGB1178" s="242">
        <v>7</v>
      </c>
      <c r="HGC1178" s="242">
        <v>2</v>
      </c>
      <c r="HGD1178" s="243" t="s">
        <v>238</v>
      </c>
      <c r="HGE1178" s="244">
        <v>0</v>
      </c>
      <c r="HGF1178" s="244">
        <v>210</v>
      </c>
      <c r="HGG1178" s="239" t="e">
        <f>HGG1179+HGG1180</f>
        <v>#REF!</v>
      </c>
      <c r="HGH1178" s="240" t="s">
        <v>29</v>
      </c>
      <c r="HGI1178" s="241" t="s">
        <v>26</v>
      </c>
      <c r="HGJ1178" s="242">
        <v>7</v>
      </c>
      <c r="HGK1178" s="242">
        <v>2</v>
      </c>
      <c r="HGL1178" s="243" t="s">
        <v>238</v>
      </c>
      <c r="HGM1178" s="244">
        <v>0</v>
      </c>
      <c r="HGN1178" s="244">
        <v>210</v>
      </c>
      <c r="HGO1178" s="239" t="e">
        <f>HGO1179+HGO1180</f>
        <v>#REF!</v>
      </c>
      <c r="HGP1178" s="240" t="s">
        <v>29</v>
      </c>
      <c r="HGQ1178" s="241" t="s">
        <v>26</v>
      </c>
      <c r="HGR1178" s="242">
        <v>7</v>
      </c>
      <c r="HGS1178" s="242">
        <v>2</v>
      </c>
      <c r="HGT1178" s="243" t="s">
        <v>238</v>
      </c>
      <c r="HGU1178" s="244">
        <v>0</v>
      </c>
      <c r="HGV1178" s="244">
        <v>210</v>
      </c>
      <c r="HGW1178" s="239" t="e">
        <f>HGW1179+HGW1180</f>
        <v>#REF!</v>
      </c>
      <c r="HGX1178" s="240" t="s">
        <v>29</v>
      </c>
      <c r="HGY1178" s="241" t="s">
        <v>26</v>
      </c>
      <c r="HGZ1178" s="242">
        <v>7</v>
      </c>
      <c r="HHA1178" s="242">
        <v>2</v>
      </c>
      <c r="HHB1178" s="243" t="s">
        <v>238</v>
      </c>
      <c r="HHC1178" s="244">
        <v>0</v>
      </c>
      <c r="HHD1178" s="244">
        <v>210</v>
      </c>
      <c r="HHE1178" s="239" t="e">
        <f>HHE1179+HHE1180</f>
        <v>#REF!</v>
      </c>
      <c r="HHF1178" s="240" t="s">
        <v>29</v>
      </c>
      <c r="HHG1178" s="241" t="s">
        <v>26</v>
      </c>
      <c r="HHH1178" s="242">
        <v>7</v>
      </c>
      <c r="HHI1178" s="242">
        <v>2</v>
      </c>
      <c r="HHJ1178" s="243" t="s">
        <v>238</v>
      </c>
      <c r="HHK1178" s="244">
        <v>0</v>
      </c>
      <c r="HHL1178" s="244">
        <v>210</v>
      </c>
      <c r="HHM1178" s="239" t="e">
        <f>HHM1179+HHM1180</f>
        <v>#REF!</v>
      </c>
      <c r="HHN1178" s="240" t="s">
        <v>29</v>
      </c>
      <c r="HHO1178" s="241" t="s">
        <v>26</v>
      </c>
      <c r="HHP1178" s="242">
        <v>7</v>
      </c>
      <c r="HHQ1178" s="242">
        <v>2</v>
      </c>
      <c r="HHR1178" s="243" t="s">
        <v>238</v>
      </c>
      <c r="HHS1178" s="244">
        <v>0</v>
      </c>
      <c r="HHT1178" s="244">
        <v>210</v>
      </c>
      <c r="HHU1178" s="239" t="e">
        <f>HHU1179+HHU1180</f>
        <v>#REF!</v>
      </c>
      <c r="HHV1178" s="240" t="s">
        <v>29</v>
      </c>
      <c r="HHW1178" s="241" t="s">
        <v>26</v>
      </c>
      <c r="HHX1178" s="242">
        <v>7</v>
      </c>
      <c r="HHY1178" s="242">
        <v>2</v>
      </c>
      <c r="HHZ1178" s="243" t="s">
        <v>238</v>
      </c>
      <c r="HIA1178" s="244">
        <v>0</v>
      </c>
      <c r="HIB1178" s="244">
        <v>210</v>
      </c>
      <c r="HIC1178" s="239" t="e">
        <f>HIC1179+HIC1180</f>
        <v>#REF!</v>
      </c>
      <c r="HID1178" s="240" t="s">
        <v>29</v>
      </c>
      <c r="HIE1178" s="241" t="s">
        <v>26</v>
      </c>
      <c r="HIF1178" s="242">
        <v>7</v>
      </c>
      <c r="HIG1178" s="242">
        <v>2</v>
      </c>
      <c r="HIH1178" s="243" t="s">
        <v>238</v>
      </c>
      <c r="HII1178" s="244">
        <v>0</v>
      </c>
      <c r="HIJ1178" s="244">
        <v>210</v>
      </c>
      <c r="HIK1178" s="239" t="e">
        <f>HIK1179+HIK1180</f>
        <v>#REF!</v>
      </c>
      <c r="HIL1178" s="240" t="s">
        <v>29</v>
      </c>
      <c r="HIM1178" s="241" t="s">
        <v>26</v>
      </c>
      <c r="HIN1178" s="242">
        <v>7</v>
      </c>
      <c r="HIO1178" s="242">
        <v>2</v>
      </c>
      <c r="HIP1178" s="243" t="s">
        <v>238</v>
      </c>
      <c r="HIQ1178" s="244">
        <v>0</v>
      </c>
      <c r="HIR1178" s="244">
        <v>210</v>
      </c>
      <c r="HIS1178" s="239" t="e">
        <f>HIS1179+HIS1180</f>
        <v>#REF!</v>
      </c>
      <c r="HIT1178" s="240" t="s">
        <v>29</v>
      </c>
      <c r="HIU1178" s="241" t="s">
        <v>26</v>
      </c>
      <c r="HIV1178" s="242">
        <v>7</v>
      </c>
      <c r="HIW1178" s="242">
        <v>2</v>
      </c>
      <c r="HIX1178" s="243" t="s">
        <v>238</v>
      </c>
      <c r="HIY1178" s="244">
        <v>0</v>
      </c>
      <c r="HIZ1178" s="244">
        <v>210</v>
      </c>
      <c r="HJA1178" s="239" t="e">
        <f>HJA1179+HJA1180</f>
        <v>#REF!</v>
      </c>
      <c r="HJB1178" s="240" t="s">
        <v>29</v>
      </c>
      <c r="HJC1178" s="241" t="s">
        <v>26</v>
      </c>
      <c r="HJD1178" s="242">
        <v>7</v>
      </c>
      <c r="HJE1178" s="242">
        <v>2</v>
      </c>
      <c r="HJF1178" s="243" t="s">
        <v>238</v>
      </c>
      <c r="HJG1178" s="244">
        <v>0</v>
      </c>
      <c r="HJH1178" s="244">
        <v>210</v>
      </c>
      <c r="HJI1178" s="239" t="e">
        <f>HJI1179+HJI1180</f>
        <v>#REF!</v>
      </c>
      <c r="HJJ1178" s="240" t="s">
        <v>29</v>
      </c>
      <c r="HJK1178" s="241" t="s">
        <v>26</v>
      </c>
      <c r="HJL1178" s="242">
        <v>7</v>
      </c>
      <c r="HJM1178" s="242">
        <v>2</v>
      </c>
      <c r="HJN1178" s="243" t="s">
        <v>238</v>
      </c>
      <c r="HJO1178" s="244">
        <v>0</v>
      </c>
      <c r="HJP1178" s="244">
        <v>210</v>
      </c>
      <c r="HJQ1178" s="239" t="e">
        <f>HJQ1179+HJQ1180</f>
        <v>#REF!</v>
      </c>
      <c r="HJR1178" s="240" t="s">
        <v>29</v>
      </c>
      <c r="HJS1178" s="241" t="s">
        <v>26</v>
      </c>
      <c r="HJT1178" s="242">
        <v>7</v>
      </c>
      <c r="HJU1178" s="242">
        <v>2</v>
      </c>
      <c r="HJV1178" s="243" t="s">
        <v>238</v>
      </c>
      <c r="HJW1178" s="244">
        <v>0</v>
      </c>
      <c r="HJX1178" s="244">
        <v>210</v>
      </c>
      <c r="HJY1178" s="239" t="e">
        <f>HJY1179+HJY1180</f>
        <v>#REF!</v>
      </c>
      <c r="HJZ1178" s="240" t="s">
        <v>29</v>
      </c>
      <c r="HKA1178" s="241" t="s">
        <v>26</v>
      </c>
      <c r="HKB1178" s="242">
        <v>7</v>
      </c>
      <c r="HKC1178" s="242">
        <v>2</v>
      </c>
      <c r="HKD1178" s="243" t="s">
        <v>238</v>
      </c>
      <c r="HKE1178" s="244">
        <v>0</v>
      </c>
      <c r="HKF1178" s="244">
        <v>210</v>
      </c>
      <c r="HKG1178" s="239" t="e">
        <f>HKG1179+HKG1180</f>
        <v>#REF!</v>
      </c>
      <c r="HKH1178" s="240" t="s">
        <v>29</v>
      </c>
      <c r="HKI1178" s="241" t="s">
        <v>26</v>
      </c>
      <c r="HKJ1178" s="242">
        <v>7</v>
      </c>
      <c r="HKK1178" s="242">
        <v>2</v>
      </c>
      <c r="HKL1178" s="243" t="s">
        <v>238</v>
      </c>
      <c r="HKM1178" s="244">
        <v>0</v>
      </c>
      <c r="HKN1178" s="244">
        <v>210</v>
      </c>
      <c r="HKO1178" s="239" t="e">
        <f>HKO1179+HKO1180</f>
        <v>#REF!</v>
      </c>
      <c r="HKP1178" s="240" t="s">
        <v>29</v>
      </c>
      <c r="HKQ1178" s="241" t="s">
        <v>26</v>
      </c>
      <c r="HKR1178" s="242">
        <v>7</v>
      </c>
      <c r="HKS1178" s="242">
        <v>2</v>
      </c>
      <c r="HKT1178" s="243" t="s">
        <v>238</v>
      </c>
      <c r="HKU1178" s="244">
        <v>0</v>
      </c>
      <c r="HKV1178" s="244">
        <v>210</v>
      </c>
      <c r="HKW1178" s="239" t="e">
        <f>HKW1179+HKW1180</f>
        <v>#REF!</v>
      </c>
      <c r="HKX1178" s="240" t="s">
        <v>29</v>
      </c>
      <c r="HKY1178" s="241" t="s">
        <v>26</v>
      </c>
      <c r="HKZ1178" s="242">
        <v>7</v>
      </c>
      <c r="HLA1178" s="242">
        <v>2</v>
      </c>
      <c r="HLB1178" s="243" t="s">
        <v>238</v>
      </c>
      <c r="HLC1178" s="244">
        <v>0</v>
      </c>
      <c r="HLD1178" s="244">
        <v>210</v>
      </c>
      <c r="HLE1178" s="239" t="e">
        <f>HLE1179+HLE1180</f>
        <v>#REF!</v>
      </c>
      <c r="HLF1178" s="240" t="s">
        <v>29</v>
      </c>
      <c r="HLG1178" s="241" t="s">
        <v>26</v>
      </c>
      <c r="HLH1178" s="242">
        <v>7</v>
      </c>
      <c r="HLI1178" s="242">
        <v>2</v>
      </c>
      <c r="HLJ1178" s="243" t="s">
        <v>238</v>
      </c>
      <c r="HLK1178" s="244">
        <v>0</v>
      </c>
      <c r="HLL1178" s="244">
        <v>210</v>
      </c>
      <c r="HLM1178" s="239" t="e">
        <f>HLM1179+HLM1180</f>
        <v>#REF!</v>
      </c>
      <c r="HLN1178" s="240" t="s">
        <v>29</v>
      </c>
      <c r="HLO1178" s="241" t="s">
        <v>26</v>
      </c>
      <c r="HLP1178" s="242">
        <v>7</v>
      </c>
      <c r="HLQ1178" s="242">
        <v>2</v>
      </c>
      <c r="HLR1178" s="243" t="s">
        <v>238</v>
      </c>
      <c r="HLS1178" s="244">
        <v>0</v>
      </c>
      <c r="HLT1178" s="244">
        <v>210</v>
      </c>
      <c r="HLU1178" s="239" t="e">
        <f>HLU1179+HLU1180</f>
        <v>#REF!</v>
      </c>
      <c r="HLV1178" s="240" t="s">
        <v>29</v>
      </c>
      <c r="HLW1178" s="241" t="s">
        <v>26</v>
      </c>
      <c r="HLX1178" s="242">
        <v>7</v>
      </c>
      <c r="HLY1178" s="242">
        <v>2</v>
      </c>
      <c r="HLZ1178" s="243" t="s">
        <v>238</v>
      </c>
      <c r="HMA1178" s="244">
        <v>0</v>
      </c>
      <c r="HMB1178" s="244">
        <v>210</v>
      </c>
      <c r="HMC1178" s="239" t="e">
        <f>HMC1179+HMC1180</f>
        <v>#REF!</v>
      </c>
      <c r="HMD1178" s="240" t="s">
        <v>29</v>
      </c>
      <c r="HME1178" s="241" t="s">
        <v>26</v>
      </c>
      <c r="HMF1178" s="242">
        <v>7</v>
      </c>
      <c r="HMG1178" s="242">
        <v>2</v>
      </c>
      <c r="HMH1178" s="243" t="s">
        <v>238</v>
      </c>
      <c r="HMI1178" s="244">
        <v>0</v>
      </c>
      <c r="HMJ1178" s="244">
        <v>210</v>
      </c>
      <c r="HMK1178" s="239" t="e">
        <f>HMK1179+HMK1180</f>
        <v>#REF!</v>
      </c>
      <c r="HML1178" s="240" t="s">
        <v>29</v>
      </c>
      <c r="HMM1178" s="241" t="s">
        <v>26</v>
      </c>
      <c r="HMN1178" s="242">
        <v>7</v>
      </c>
      <c r="HMO1178" s="242">
        <v>2</v>
      </c>
      <c r="HMP1178" s="243" t="s">
        <v>238</v>
      </c>
      <c r="HMQ1178" s="244">
        <v>0</v>
      </c>
      <c r="HMR1178" s="244">
        <v>210</v>
      </c>
      <c r="HMS1178" s="239" t="e">
        <f>HMS1179+HMS1180</f>
        <v>#REF!</v>
      </c>
      <c r="HMT1178" s="240" t="s">
        <v>29</v>
      </c>
      <c r="HMU1178" s="241" t="s">
        <v>26</v>
      </c>
      <c r="HMV1178" s="242">
        <v>7</v>
      </c>
      <c r="HMW1178" s="242">
        <v>2</v>
      </c>
      <c r="HMX1178" s="243" t="s">
        <v>238</v>
      </c>
      <c r="HMY1178" s="244">
        <v>0</v>
      </c>
      <c r="HMZ1178" s="244">
        <v>210</v>
      </c>
      <c r="HNA1178" s="239" t="e">
        <f>HNA1179+HNA1180</f>
        <v>#REF!</v>
      </c>
      <c r="HNB1178" s="240" t="s">
        <v>29</v>
      </c>
      <c r="HNC1178" s="241" t="s">
        <v>26</v>
      </c>
      <c r="HND1178" s="242">
        <v>7</v>
      </c>
      <c r="HNE1178" s="242">
        <v>2</v>
      </c>
      <c r="HNF1178" s="243" t="s">
        <v>238</v>
      </c>
      <c r="HNG1178" s="244">
        <v>0</v>
      </c>
      <c r="HNH1178" s="244">
        <v>210</v>
      </c>
      <c r="HNI1178" s="239" t="e">
        <f>HNI1179+HNI1180</f>
        <v>#REF!</v>
      </c>
      <c r="HNJ1178" s="240" t="s">
        <v>29</v>
      </c>
      <c r="HNK1178" s="241" t="s">
        <v>26</v>
      </c>
      <c r="HNL1178" s="242">
        <v>7</v>
      </c>
      <c r="HNM1178" s="242">
        <v>2</v>
      </c>
      <c r="HNN1178" s="243" t="s">
        <v>238</v>
      </c>
      <c r="HNO1178" s="244">
        <v>0</v>
      </c>
      <c r="HNP1178" s="244">
        <v>210</v>
      </c>
      <c r="HNQ1178" s="239" t="e">
        <f>HNQ1179+HNQ1180</f>
        <v>#REF!</v>
      </c>
      <c r="HNR1178" s="240" t="s">
        <v>29</v>
      </c>
      <c r="HNS1178" s="241" t="s">
        <v>26</v>
      </c>
      <c r="HNT1178" s="242">
        <v>7</v>
      </c>
      <c r="HNU1178" s="242">
        <v>2</v>
      </c>
      <c r="HNV1178" s="243" t="s">
        <v>238</v>
      </c>
      <c r="HNW1178" s="244">
        <v>0</v>
      </c>
      <c r="HNX1178" s="244">
        <v>210</v>
      </c>
      <c r="HNY1178" s="239" t="e">
        <f>HNY1179+HNY1180</f>
        <v>#REF!</v>
      </c>
      <c r="HNZ1178" s="240" t="s">
        <v>29</v>
      </c>
      <c r="HOA1178" s="241" t="s">
        <v>26</v>
      </c>
      <c r="HOB1178" s="242">
        <v>7</v>
      </c>
      <c r="HOC1178" s="242">
        <v>2</v>
      </c>
      <c r="HOD1178" s="243" t="s">
        <v>238</v>
      </c>
      <c r="HOE1178" s="244">
        <v>0</v>
      </c>
      <c r="HOF1178" s="244">
        <v>210</v>
      </c>
      <c r="HOG1178" s="239" t="e">
        <f>HOG1179+HOG1180</f>
        <v>#REF!</v>
      </c>
      <c r="HOH1178" s="240" t="s">
        <v>29</v>
      </c>
      <c r="HOI1178" s="241" t="s">
        <v>26</v>
      </c>
      <c r="HOJ1178" s="242">
        <v>7</v>
      </c>
      <c r="HOK1178" s="242">
        <v>2</v>
      </c>
      <c r="HOL1178" s="243" t="s">
        <v>238</v>
      </c>
      <c r="HOM1178" s="244">
        <v>0</v>
      </c>
      <c r="HON1178" s="244">
        <v>210</v>
      </c>
      <c r="HOO1178" s="239" t="e">
        <f>HOO1179+HOO1180</f>
        <v>#REF!</v>
      </c>
      <c r="HOP1178" s="240" t="s">
        <v>29</v>
      </c>
      <c r="HOQ1178" s="241" t="s">
        <v>26</v>
      </c>
      <c r="HOR1178" s="242">
        <v>7</v>
      </c>
      <c r="HOS1178" s="242">
        <v>2</v>
      </c>
      <c r="HOT1178" s="243" t="s">
        <v>238</v>
      </c>
      <c r="HOU1178" s="244">
        <v>0</v>
      </c>
      <c r="HOV1178" s="244">
        <v>210</v>
      </c>
      <c r="HOW1178" s="239" t="e">
        <f>HOW1179+HOW1180</f>
        <v>#REF!</v>
      </c>
      <c r="HOX1178" s="240" t="s">
        <v>29</v>
      </c>
      <c r="HOY1178" s="241" t="s">
        <v>26</v>
      </c>
      <c r="HOZ1178" s="242">
        <v>7</v>
      </c>
      <c r="HPA1178" s="242">
        <v>2</v>
      </c>
      <c r="HPB1178" s="243" t="s">
        <v>238</v>
      </c>
      <c r="HPC1178" s="244">
        <v>0</v>
      </c>
      <c r="HPD1178" s="244">
        <v>210</v>
      </c>
      <c r="HPE1178" s="239" t="e">
        <f>HPE1179+HPE1180</f>
        <v>#REF!</v>
      </c>
      <c r="HPF1178" s="240" t="s">
        <v>29</v>
      </c>
      <c r="HPG1178" s="241" t="s">
        <v>26</v>
      </c>
      <c r="HPH1178" s="242">
        <v>7</v>
      </c>
      <c r="HPI1178" s="242">
        <v>2</v>
      </c>
      <c r="HPJ1178" s="243" t="s">
        <v>238</v>
      </c>
      <c r="HPK1178" s="244">
        <v>0</v>
      </c>
      <c r="HPL1178" s="244">
        <v>210</v>
      </c>
      <c r="HPM1178" s="239" t="e">
        <f>HPM1179+HPM1180</f>
        <v>#REF!</v>
      </c>
      <c r="HPN1178" s="240" t="s">
        <v>29</v>
      </c>
      <c r="HPO1178" s="241" t="s">
        <v>26</v>
      </c>
      <c r="HPP1178" s="242">
        <v>7</v>
      </c>
      <c r="HPQ1178" s="242">
        <v>2</v>
      </c>
      <c r="HPR1178" s="243" t="s">
        <v>238</v>
      </c>
      <c r="HPS1178" s="244">
        <v>0</v>
      </c>
      <c r="HPT1178" s="244">
        <v>210</v>
      </c>
      <c r="HPU1178" s="239" t="e">
        <f>HPU1179+HPU1180</f>
        <v>#REF!</v>
      </c>
      <c r="HPV1178" s="240" t="s">
        <v>29</v>
      </c>
      <c r="HPW1178" s="241" t="s">
        <v>26</v>
      </c>
      <c r="HPX1178" s="242">
        <v>7</v>
      </c>
      <c r="HPY1178" s="242">
        <v>2</v>
      </c>
      <c r="HPZ1178" s="243" t="s">
        <v>238</v>
      </c>
      <c r="HQA1178" s="244">
        <v>0</v>
      </c>
      <c r="HQB1178" s="244">
        <v>210</v>
      </c>
      <c r="HQC1178" s="239" t="e">
        <f>HQC1179+HQC1180</f>
        <v>#REF!</v>
      </c>
      <c r="HQD1178" s="240" t="s">
        <v>29</v>
      </c>
      <c r="HQE1178" s="241" t="s">
        <v>26</v>
      </c>
      <c r="HQF1178" s="242">
        <v>7</v>
      </c>
      <c r="HQG1178" s="242">
        <v>2</v>
      </c>
      <c r="HQH1178" s="243" t="s">
        <v>238</v>
      </c>
      <c r="HQI1178" s="244">
        <v>0</v>
      </c>
      <c r="HQJ1178" s="244">
        <v>210</v>
      </c>
      <c r="HQK1178" s="239" t="e">
        <f>HQK1179+HQK1180</f>
        <v>#REF!</v>
      </c>
      <c r="HQL1178" s="240" t="s">
        <v>29</v>
      </c>
      <c r="HQM1178" s="241" t="s">
        <v>26</v>
      </c>
      <c r="HQN1178" s="242">
        <v>7</v>
      </c>
      <c r="HQO1178" s="242">
        <v>2</v>
      </c>
      <c r="HQP1178" s="243" t="s">
        <v>238</v>
      </c>
      <c r="HQQ1178" s="244">
        <v>0</v>
      </c>
      <c r="HQR1178" s="244">
        <v>210</v>
      </c>
      <c r="HQS1178" s="239" t="e">
        <f>HQS1179+HQS1180</f>
        <v>#REF!</v>
      </c>
      <c r="HQT1178" s="240" t="s">
        <v>29</v>
      </c>
      <c r="HQU1178" s="241" t="s">
        <v>26</v>
      </c>
      <c r="HQV1178" s="242">
        <v>7</v>
      </c>
      <c r="HQW1178" s="242">
        <v>2</v>
      </c>
      <c r="HQX1178" s="243" t="s">
        <v>238</v>
      </c>
      <c r="HQY1178" s="244">
        <v>0</v>
      </c>
      <c r="HQZ1178" s="244">
        <v>210</v>
      </c>
      <c r="HRA1178" s="239" t="e">
        <f>HRA1179+HRA1180</f>
        <v>#REF!</v>
      </c>
      <c r="HRB1178" s="240" t="s">
        <v>29</v>
      </c>
      <c r="HRC1178" s="241" t="s">
        <v>26</v>
      </c>
      <c r="HRD1178" s="242">
        <v>7</v>
      </c>
      <c r="HRE1178" s="242">
        <v>2</v>
      </c>
      <c r="HRF1178" s="243" t="s">
        <v>238</v>
      </c>
      <c r="HRG1178" s="244">
        <v>0</v>
      </c>
      <c r="HRH1178" s="244">
        <v>210</v>
      </c>
      <c r="HRI1178" s="239" t="e">
        <f>HRI1179+HRI1180</f>
        <v>#REF!</v>
      </c>
      <c r="HRJ1178" s="240" t="s">
        <v>29</v>
      </c>
      <c r="HRK1178" s="241" t="s">
        <v>26</v>
      </c>
      <c r="HRL1178" s="242">
        <v>7</v>
      </c>
      <c r="HRM1178" s="242">
        <v>2</v>
      </c>
      <c r="HRN1178" s="243" t="s">
        <v>238</v>
      </c>
      <c r="HRO1178" s="244">
        <v>0</v>
      </c>
      <c r="HRP1178" s="244">
        <v>210</v>
      </c>
      <c r="HRQ1178" s="239" t="e">
        <f>HRQ1179+HRQ1180</f>
        <v>#REF!</v>
      </c>
      <c r="HRR1178" s="240" t="s">
        <v>29</v>
      </c>
      <c r="HRS1178" s="241" t="s">
        <v>26</v>
      </c>
      <c r="HRT1178" s="242">
        <v>7</v>
      </c>
      <c r="HRU1178" s="242">
        <v>2</v>
      </c>
      <c r="HRV1178" s="243" t="s">
        <v>238</v>
      </c>
      <c r="HRW1178" s="244">
        <v>0</v>
      </c>
      <c r="HRX1178" s="244">
        <v>210</v>
      </c>
      <c r="HRY1178" s="239" t="e">
        <f>HRY1179+HRY1180</f>
        <v>#REF!</v>
      </c>
      <c r="HRZ1178" s="240" t="s">
        <v>29</v>
      </c>
      <c r="HSA1178" s="241" t="s">
        <v>26</v>
      </c>
      <c r="HSB1178" s="242">
        <v>7</v>
      </c>
      <c r="HSC1178" s="242">
        <v>2</v>
      </c>
      <c r="HSD1178" s="243" t="s">
        <v>238</v>
      </c>
      <c r="HSE1178" s="244">
        <v>0</v>
      </c>
      <c r="HSF1178" s="244">
        <v>210</v>
      </c>
      <c r="HSG1178" s="239" t="e">
        <f>HSG1179+HSG1180</f>
        <v>#REF!</v>
      </c>
      <c r="HSH1178" s="240" t="s">
        <v>29</v>
      </c>
      <c r="HSI1178" s="241" t="s">
        <v>26</v>
      </c>
      <c r="HSJ1178" s="242">
        <v>7</v>
      </c>
      <c r="HSK1178" s="242">
        <v>2</v>
      </c>
      <c r="HSL1178" s="243" t="s">
        <v>238</v>
      </c>
      <c r="HSM1178" s="244">
        <v>0</v>
      </c>
      <c r="HSN1178" s="244">
        <v>210</v>
      </c>
      <c r="HSO1178" s="239" t="e">
        <f>HSO1179+HSO1180</f>
        <v>#REF!</v>
      </c>
      <c r="HSP1178" s="240" t="s">
        <v>29</v>
      </c>
      <c r="HSQ1178" s="241" t="s">
        <v>26</v>
      </c>
      <c r="HSR1178" s="242">
        <v>7</v>
      </c>
      <c r="HSS1178" s="242">
        <v>2</v>
      </c>
      <c r="HST1178" s="243" t="s">
        <v>238</v>
      </c>
      <c r="HSU1178" s="244">
        <v>0</v>
      </c>
      <c r="HSV1178" s="244">
        <v>210</v>
      </c>
      <c r="HSW1178" s="239" t="e">
        <f>HSW1179+HSW1180</f>
        <v>#REF!</v>
      </c>
      <c r="HSX1178" s="240" t="s">
        <v>29</v>
      </c>
      <c r="HSY1178" s="241" t="s">
        <v>26</v>
      </c>
      <c r="HSZ1178" s="242">
        <v>7</v>
      </c>
      <c r="HTA1178" s="242">
        <v>2</v>
      </c>
      <c r="HTB1178" s="243" t="s">
        <v>238</v>
      </c>
      <c r="HTC1178" s="244">
        <v>0</v>
      </c>
      <c r="HTD1178" s="244">
        <v>210</v>
      </c>
      <c r="HTE1178" s="239" t="e">
        <f>HTE1179+HTE1180</f>
        <v>#REF!</v>
      </c>
      <c r="HTF1178" s="240" t="s">
        <v>29</v>
      </c>
      <c r="HTG1178" s="241" t="s">
        <v>26</v>
      </c>
      <c r="HTH1178" s="242">
        <v>7</v>
      </c>
      <c r="HTI1178" s="242">
        <v>2</v>
      </c>
      <c r="HTJ1178" s="243" t="s">
        <v>238</v>
      </c>
      <c r="HTK1178" s="244">
        <v>0</v>
      </c>
      <c r="HTL1178" s="244">
        <v>210</v>
      </c>
      <c r="HTM1178" s="239" t="e">
        <f>HTM1179+HTM1180</f>
        <v>#REF!</v>
      </c>
      <c r="HTN1178" s="240" t="s">
        <v>29</v>
      </c>
      <c r="HTO1178" s="241" t="s">
        <v>26</v>
      </c>
      <c r="HTP1178" s="242">
        <v>7</v>
      </c>
      <c r="HTQ1178" s="242">
        <v>2</v>
      </c>
      <c r="HTR1178" s="243" t="s">
        <v>238</v>
      </c>
      <c r="HTS1178" s="244">
        <v>0</v>
      </c>
      <c r="HTT1178" s="244">
        <v>210</v>
      </c>
      <c r="HTU1178" s="239" t="e">
        <f>HTU1179+HTU1180</f>
        <v>#REF!</v>
      </c>
      <c r="HTV1178" s="240" t="s">
        <v>29</v>
      </c>
      <c r="HTW1178" s="241" t="s">
        <v>26</v>
      </c>
      <c r="HTX1178" s="242">
        <v>7</v>
      </c>
      <c r="HTY1178" s="242">
        <v>2</v>
      </c>
      <c r="HTZ1178" s="243" t="s">
        <v>238</v>
      </c>
      <c r="HUA1178" s="244">
        <v>0</v>
      </c>
      <c r="HUB1178" s="244">
        <v>210</v>
      </c>
      <c r="HUC1178" s="239" t="e">
        <f>HUC1179+HUC1180</f>
        <v>#REF!</v>
      </c>
      <c r="HUD1178" s="240" t="s">
        <v>29</v>
      </c>
      <c r="HUE1178" s="241" t="s">
        <v>26</v>
      </c>
      <c r="HUF1178" s="242">
        <v>7</v>
      </c>
      <c r="HUG1178" s="242">
        <v>2</v>
      </c>
      <c r="HUH1178" s="243" t="s">
        <v>238</v>
      </c>
      <c r="HUI1178" s="244">
        <v>0</v>
      </c>
      <c r="HUJ1178" s="244">
        <v>210</v>
      </c>
      <c r="HUK1178" s="239" t="e">
        <f>HUK1179+HUK1180</f>
        <v>#REF!</v>
      </c>
      <c r="HUL1178" s="240" t="s">
        <v>29</v>
      </c>
      <c r="HUM1178" s="241" t="s">
        <v>26</v>
      </c>
      <c r="HUN1178" s="242">
        <v>7</v>
      </c>
      <c r="HUO1178" s="242">
        <v>2</v>
      </c>
      <c r="HUP1178" s="243" t="s">
        <v>238</v>
      </c>
      <c r="HUQ1178" s="244">
        <v>0</v>
      </c>
      <c r="HUR1178" s="244">
        <v>210</v>
      </c>
      <c r="HUS1178" s="239" t="e">
        <f>HUS1179+HUS1180</f>
        <v>#REF!</v>
      </c>
      <c r="HUT1178" s="240" t="s">
        <v>29</v>
      </c>
      <c r="HUU1178" s="241" t="s">
        <v>26</v>
      </c>
      <c r="HUV1178" s="242">
        <v>7</v>
      </c>
      <c r="HUW1178" s="242">
        <v>2</v>
      </c>
      <c r="HUX1178" s="243" t="s">
        <v>238</v>
      </c>
      <c r="HUY1178" s="244">
        <v>0</v>
      </c>
      <c r="HUZ1178" s="244">
        <v>210</v>
      </c>
      <c r="HVA1178" s="239" t="e">
        <f>HVA1179+HVA1180</f>
        <v>#REF!</v>
      </c>
      <c r="HVB1178" s="240" t="s">
        <v>29</v>
      </c>
      <c r="HVC1178" s="241" t="s">
        <v>26</v>
      </c>
      <c r="HVD1178" s="242">
        <v>7</v>
      </c>
      <c r="HVE1178" s="242">
        <v>2</v>
      </c>
      <c r="HVF1178" s="243" t="s">
        <v>238</v>
      </c>
      <c r="HVG1178" s="244">
        <v>0</v>
      </c>
      <c r="HVH1178" s="244">
        <v>210</v>
      </c>
      <c r="HVI1178" s="239" t="e">
        <f>HVI1179+HVI1180</f>
        <v>#REF!</v>
      </c>
      <c r="HVJ1178" s="240" t="s">
        <v>29</v>
      </c>
      <c r="HVK1178" s="241" t="s">
        <v>26</v>
      </c>
      <c r="HVL1178" s="242">
        <v>7</v>
      </c>
      <c r="HVM1178" s="242">
        <v>2</v>
      </c>
      <c r="HVN1178" s="243" t="s">
        <v>238</v>
      </c>
      <c r="HVO1178" s="244">
        <v>0</v>
      </c>
      <c r="HVP1178" s="244">
        <v>210</v>
      </c>
      <c r="HVQ1178" s="239" t="e">
        <f>HVQ1179+HVQ1180</f>
        <v>#REF!</v>
      </c>
      <c r="HVR1178" s="240" t="s">
        <v>29</v>
      </c>
      <c r="HVS1178" s="241" t="s">
        <v>26</v>
      </c>
      <c r="HVT1178" s="242">
        <v>7</v>
      </c>
      <c r="HVU1178" s="242">
        <v>2</v>
      </c>
      <c r="HVV1178" s="243" t="s">
        <v>238</v>
      </c>
      <c r="HVW1178" s="244">
        <v>0</v>
      </c>
      <c r="HVX1178" s="244">
        <v>210</v>
      </c>
      <c r="HVY1178" s="239" t="e">
        <f>HVY1179+HVY1180</f>
        <v>#REF!</v>
      </c>
      <c r="HVZ1178" s="240" t="s">
        <v>29</v>
      </c>
      <c r="HWA1178" s="241" t="s">
        <v>26</v>
      </c>
      <c r="HWB1178" s="242">
        <v>7</v>
      </c>
      <c r="HWC1178" s="242">
        <v>2</v>
      </c>
      <c r="HWD1178" s="243" t="s">
        <v>238</v>
      </c>
      <c r="HWE1178" s="244">
        <v>0</v>
      </c>
      <c r="HWF1178" s="244">
        <v>210</v>
      </c>
      <c r="HWG1178" s="239" t="e">
        <f>HWG1179+HWG1180</f>
        <v>#REF!</v>
      </c>
      <c r="HWH1178" s="240" t="s">
        <v>29</v>
      </c>
      <c r="HWI1178" s="241" t="s">
        <v>26</v>
      </c>
      <c r="HWJ1178" s="242">
        <v>7</v>
      </c>
      <c r="HWK1178" s="242">
        <v>2</v>
      </c>
      <c r="HWL1178" s="243" t="s">
        <v>238</v>
      </c>
      <c r="HWM1178" s="244">
        <v>0</v>
      </c>
      <c r="HWN1178" s="244">
        <v>210</v>
      </c>
      <c r="HWO1178" s="239" t="e">
        <f>HWO1179+HWO1180</f>
        <v>#REF!</v>
      </c>
      <c r="HWP1178" s="240" t="s">
        <v>29</v>
      </c>
      <c r="HWQ1178" s="241" t="s">
        <v>26</v>
      </c>
      <c r="HWR1178" s="242">
        <v>7</v>
      </c>
      <c r="HWS1178" s="242">
        <v>2</v>
      </c>
      <c r="HWT1178" s="243" t="s">
        <v>238</v>
      </c>
      <c r="HWU1178" s="244">
        <v>0</v>
      </c>
      <c r="HWV1178" s="244">
        <v>210</v>
      </c>
      <c r="HWW1178" s="239" t="e">
        <f>HWW1179+HWW1180</f>
        <v>#REF!</v>
      </c>
      <c r="HWX1178" s="240" t="s">
        <v>29</v>
      </c>
      <c r="HWY1178" s="241" t="s">
        <v>26</v>
      </c>
      <c r="HWZ1178" s="242">
        <v>7</v>
      </c>
      <c r="HXA1178" s="242">
        <v>2</v>
      </c>
      <c r="HXB1178" s="243" t="s">
        <v>238</v>
      </c>
      <c r="HXC1178" s="244">
        <v>0</v>
      </c>
      <c r="HXD1178" s="244">
        <v>210</v>
      </c>
      <c r="HXE1178" s="239" t="e">
        <f>HXE1179+HXE1180</f>
        <v>#REF!</v>
      </c>
      <c r="HXF1178" s="240" t="s">
        <v>29</v>
      </c>
      <c r="HXG1178" s="241" t="s">
        <v>26</v>
      </c>
      <c r="HXH1178" s="242">
        <v>7</v>
      </c>
      <c r="HXI1178" s="242">
        <v>2</v>
      </c>
      <c r="HXJ1178" s="243" t="s">
        <v>238</v>
      </c>
      <c r="HXK1178" s="244">
        <v>0</v>
      </c>
      <c r="HXL1178" s="244">
        <v>210</v>
      </c>
      <c r="HXM1178" s="239" t="e">
        <f>HXM1179+HXM1180</f>
        <v>#REF!</v>
      </c>
      <c r="HXN1178" s="240" t="s">
        <v>29</v>
      </c>
      <c r="HXO1178" s="241" t="s">
        <v>26</v>
      </c>
      <c r="HXP1178" s="242">
        <v>7</v>
      </c>
      <c r="HXQ1178" s="242">
        <v>2</v>
      </c>
      <c r="HXR1178" s="243" t="s">
        <v>238</v>
      </c>
      <c r="HXS1178" s="244">
        <v>0</v>
      </c>
      <c r="HXT1178" s="244">
        <v>210</v>
      </c>
      <c r="HXU1178" s="239" t="e">
        <f>HXU1179+HXU1180</f>
        <v>#REF!</v>
      </c>
      <c r="HXV1178" s="240" t="s">
        <v>29</v>
      </c>
      <c r="HXW1178" s="241" t="s">
        <v>26</v>
      </c>
      <c r="HXX1178" s="242">
        <v>7</v>
      </c>
      <c r="HXY1178" s="242">
        <v>2</v>
      </c>
      <c r="HXZ1178" s="243" t="s">
        <v>238</v>
      </c>
      <c r="HYA1178" s="244">
        <v>0</v>
      </c>
      <c r="HYB1178" s="244">
        <v>210</v>
      </c>
      <c r="HYC1178" s="239" t="e">
        <f>HYC1179+HYC1180</f>
        <v>#REF!</v>
      </c>
      <c r="HYD1178" s="240" t="s">
        <v>29</v>
      </c>
      <c r="HYE1178" s="241" t="s">
        <v>26</v>
      </c>
      <c r="HYF1178" s="242">
        <v>7</v>
      </c>
      <c r="HYG1178" s="242">
        <v>2</v>
      </c>
      <c r="HYH1178" s="243" t="s">
        <v>238</v>
      </c>
      <c r="HYI1178" s="244">
        <v>0</v>
      </c>
      <c r="HYJ1178" s="244">
        <v>210</v>
      </c>
      <c r="HYK1178" s="239" t="e">
        <f>HYK1179+HYK1180</f>
        <v>#REF!</v>
      </c>
      <c r="HYL1178" s="240" t="s">
        <v>29</v>
      </c>
      <c r="HYM1178" s="241" t="s">
        <v>26</v>
      </c>
      <c r="HYN1178" s="242">
        <v>7</v>
      </c>
      <c r="HYO1178" s="242">
        <v>2</v>
      </c>
      <c r="HYP1178" s="243" t="s">
        <v>238</v>
      </c>
      <c r="HYQ1178" s="244">
        <v>0</v>
      </c>
      <c r="HYR1178" s="244">
        <v>210</v>
      </c>
      <c r="HYS1178" s="239" t="e">
        <f>HYS1179+HYS1180</f>
        <v>#REF!</v>
      </c>
      <c r="HYT1178" s="240" t="s">
        <v>29</v>
      </c>
      <c r="HYU1178" s="241" t="s">
        <v>26</v>
      </c>
      <c r="HYV1178" s="242">
        <v>7</v>
      </c>
      <c r="HYW1178" s="242">
        <v>2</v>
      </c>
      <c r="HYX1178" s="243" t="s">
        <v>238</v>
      </c>
      <c r="HYY1178" s="244">
        <v>0</v>
      </c>
      <c r="HYZ1178" s="244">
        <v>210</v>
      </c>
      <c r="HZA1178" s="239" t="e">
        <f>HZA1179+HZA1180</f>
        <v>#REF!</v>
      </c>
      <c r="HZB1178" s="240" t="s">
        <v>29</v>
      </c>
      <c r="HZC1178" s="241" t="s">
        <v>26</v>
      </c>
      <c r="HZD1178" s="242">
        <v>7</v>
      </c>
      <c r="HZE1178" s="242">
        <v>2</v>
      </c>
      <c r="HZF1178" s="243" t="s">
        <v>238</v>
      </c>
      <c r="HZG1178" s="244">
        <v>0</v>
      </c>
      <c r="HZH1178" s="244">
        <v>210</v>
      </c>
      <c r="HZI1178" s="239" t="e">
        <f>HZI1179+HZI1180</f>
        <v>#REF!</v>
      </c>
      <c r="HZJ1178" s="240" t="s">
        <v>29</v>
      </c>
      <c r="HZK1178" s="241" t="s">
        <v>26</v>
      </c>
      <c r="HZL1178" s="242">
        <v>7</v>
      </c>
      <c r="HZM1178" s="242">
        <v>2</v>
      </c>
      <c r="HZN1178" s="243" t="s">
        <v>238</v>
      </c>
      <c r="HZO1178" s="244">
        <v>0</v>
      </c>
      <c r="HZP1178" s="244">
        <v>210</v>
      </c>
      <c r="HZQ1178" s="239" t="e">
        <f>HZQ1179+HZQ1180</f>
        <v>#REF!</v>
      </c>
      <c r="HZR1178" s="240" t="s">
        <v>29</v>
      </c>
      <c r="HZS1178" s="241" t="s">
        <v>26</v>
      </c>
      <c r="HZT1178" s="242">
        <v>7</v>
      </c>
      <c r="HZU1178" s="242">
        <v>2</v>
      </c>
      <c r="HZV1178" s="243" t="s">
        <v>238</v>
      </c>
      <c r="HZW1178" s="244">
        <v>0</v>
      </c>
      <c r="HZX1178" s="244">
        <v>210</v>
      </c>
      <c r="HZY1178" s="239" t="e">
        <f>HZY1179+HZY1180</f>
        <v>#REF!</v>
      </c>
      <c r="HZZ1178" s="240" t="s">
        <v>29</v>
      </c>
      <c r="IAA1178" s="241" t="s">
        <v>26</v>
      </c>
      <c r="IAB1178" s="242">
        <v>7</v>
      </c>
      <c r="IAC1178" s="242">
        <v>2</v>
      </c>
      <c r="IAD1178" s="243" t="s">
        <v>238</v>
      </c>
      <c r="IAE1178" s="244">
        <v>0</v>
      </c>
      <c r="IAF1178" s="244">
        <v>210</v>
      </c>
      <c r="IAG1178" s="239" t="e">
        <f>IAG1179+IAG1180</f>
        <v>#REF!</v>
      </c>
      <c r="IAH1178" s="240" t="s">
        <v>29</v>
      </c>
      <c r="IAI1178" s="241" t="s">
        <v>26</v>
      </c>
      <c r="IAJ1178" s="242">
        <v>7</v>
      </c>
      <c r="IAK1178" s="242">
        <v>2</v>
      </c>
      <c r="IAL1178" s="243" t="s">
        <v>238</v>
      </c>
      <c r="IAM1178" s="244">
        <v>0</v>
      </c>
      <c r="IAN1178" s="244">
        <v>210</v>
      </c>
      <c r="IAO1178" s="239" t="e">
        <f>IAO1179+IAO1180</f>
        <v>#REF!</v>
      </c>
      <c r="IAP1178" s="240" t="s">
        <v>29</v>
      </c>
      <c r="IAQ1178" s="241" t="s">
        <v>26</v>
      </c>
      <c r="IAR1178" s="242">
        <v>7</v>
      </c>
      <c r="IAS1178" s="242">
        <v>2</v>
      </c>
      <c r="IAT1178" s="243" t="s">
        <v>238</v>
      </c>
      <c r="IAU1178" s="244">
        <v>0</v>
      </c>
      <c r="IAV1178" s="244">
        <v>210</v>
      </c>
      <c r="IAW1178" s="239" t="e">
        <f>IAW1179+IAW1180</f>
        <v>#REF!</v>
      </c>
      <c r="IAX1178" s="240" t="s">
        <v>29</v>
      </c>
      <c r="IAY1178" s="241" t="s">
        <v>26</v>
      </c>
      <c r="IAZ1178" s="242">
        <v>7</v>
      </c>
      <c r="IBA1178" s="242">
        <v>2</v>
      </c>
      <c r="IBB1178" s="243" t="s">
        <v>238</v>
      </c>
      <c r="IBC1178" s="244">
        <v>0</v>
      </c>
      <c r="IBD1178" s="244">
        <v>210</v>
      </c>
      <c r="IBE1178" s="239" t="e">
        <f>IBE1179+IBE1180</f>
        <v>#REF!</v>
      </c>
      <c r="IBF1178" s="240" t="s">
        <v>29</v>
      </c>
      <c r="IBG1178" s="241" t="s">
        <v>26</v>
      </c>
      <c r="IBH1178" s="242">
        <v>7</v>
      </c>
      <c r="IBI1178" s="242">
        <v>2</v>
      </c>
      <c r="IBJ1178" s="243" t="s">
        <v>238</v>
      </c>
      <c r="IBK1178" s="244">
        <v>0</v>
      </c>
      <c r="IBL1178" s="244">
        <v>210</v>
      </c>
      <c r="IBM1178" s="239" t="e">
        <f>IBM1179+IBM1180</f>
        <v>#REF!</v>
      </c>
      <c r="IBN1178" s="240" t="s">
        <v>29</v>
      </c>
      <c r="IBO1178" s="241" t="s">
        <v>26</v>
      </c>
      <c r="IBP1178" s="242">
        <v>7</v>
      </c>
      <c r="IBQ1178" s="242">
        <v>2</v>
      </c>
      <c r="IBR1178" s="243" t="s">
        <v>238</v>
      </c>
      <c r="IBS1178" s="244">
        <v>0</v>
      </c>
      <c r="IBT1178" s="244">
        <v>210</v>
      </c>
      <c r="IBU1178" s="239" t="e">
        <f>IBU1179+IBU1180</f>
        <v>#REF!</v>
      </c>
      <c r="IBV1178" s="240" t="s">
        <v>29</v>
      </c>
      <c r="IBW1178" s="241" t="s">
        <v>26</v>
      </c>
      <c r="IBX1178" s="242">
        <v>7</v>
      </c>
      <c r="IBY1178" s="242">
        <v>2</v>
      </c>
      <c r="IBZ1178" s="243" t="s">
        <v>238</v>
      </c>
      <c r="ICA1178" s="244">
        <v>0</v>
      </c>
      <c r="ICB1178" s="244">
        <v>210</v>
      </c>
      <c r="ICC1178" s="239" t="e">
        <f>ICC1179+ICC1180</f>
        <v>#REF!</v>
      </c>
      <c r="ICD1178" s="240" t="s">
        <v>29</v>
      </c>
      <c r="ICE1178" s="241" t="s">
        <v>26</v>
      </c>
      <c r="ICF1178" s="242">
        <v>7</v>
      </c>
      <c r="ICG1178" s="242">
        <v>2</v>
      </c>
      <c r="ICH1178" s="243" t="s">
        <v>238</v>
      </c>
      <c r="ICI1178" s="244">
        <v>0</v>
      </c>
      <c r="ICJ1178" s="244">
        <v>210</v>
      </c>
      <c r="ICK1178" s="239" t="e">
        <f>ICK1179+ICK1180</f>
        <v>#REF!</v>
      </c>
      <c r="ICL1178" s="240" t="s">
        <v>29</v>
      </c>
      <c r="ICM1178" s="241" t="s">
        <v>26</v>
      </c>
      <c r="ICN1178" s="242">
        <v>7</v>
      </c>
      <c r="ICO1178" s="242">
        <v>2</v>
      </c>
      <c r="ICP1178" s="243" t="s">
        <v>238</v>
      </c>
      <c r="ICQ1178" s="244">
        <v>0</v>
      </c>
      <c r="ICR1178" s="244">
        <v>210</v>
      </c>
      <c r="ICS1178" s="239" t="e">
        <f>ICS1179+ICS1180</f>
        <v>#REF!</v>
      </c>
      <c r="ICT1178" s="240" t="s">
        <v>29</v>
      </c>
      <c r="ICU1178" s="241" t="s">
        <v>26</v>
      </c>
      <c r="ICV1178" s="242">
        <v>7</v>
      </c>
      <c r="ICW1178" s="242">
        <v>2</v>
      </c>
      <c r="ICX1178" s="243" t="s">
        <v>238</v>
      </c>
      <c r="ICY1178" s="244">
        <v>0</v>
      </c>
      <c r="ICZ1178" s="244">
        <v>210</v>
      </c>
      <c r="IDA1178" s="239" t="e">
        <f>IDA1179+IDA1180</f>
        <v>#REF!</v>
      </c>
      <c r="IDB1178" s="240" t="s">
        <v>29</v>
      </c>
      <c r="IDC1178" s="241" t="s">
        <v>26</v>
      </c>
      <c r="IDD1178" s="242">
        <v>7</v>
      </c>
      <c r="IDE1178" s="242">
        <v>2</v>
      </c>
      <c r="IDF1178" s="243" t="s">
        <v>238</v>
      </c>
      <c r="IDG1178" s="244">
        <v>0</v>
      </c>
      <c r="IDH1178" s="244">
        <v>210</v>
      </c>
      <c r="IDI1178" s="239" t="e">
        <f>IDI1179+IDI1180</f>
        <v>#REF!</v>
      </c>
      <c r="IDJ1178" s="240" t="s">
        <v>29</v>
      </c>
      <c r="IDK1178" s="241" t="s">
        <v>26</v>
      </c>
      <c r="IDL1178" s="242">
        <v>7</v>
      </c>
      <c r="IDM1178" s="242">
        <v>2</v>
      </c>
      <c r="IDN1178" s="243" t="s">
        <v>238</v>
      </c>
      <c r="IDO1178" s="244">
        <v>0</v>
      </c>
      <c r="IDP1178" s="244">
        <v>210</v>
      </c>
      <c r="IDQ1178" s="239" t="e">
        <f>IDQ1179+IDQ1180</f>
        <v>#REF!</v>
      </c>
      <c r="IDR1178" s="240" t="s">
        <v>29</v>
      </c>
      <c r="IDS1178" s="241" t="s">
        <v>26</v>
      </c>
      <c r="IDT1178" s="242">
        <v>7</v>
      </c>
      <c r="IDU1178" s="242">
        <v>2</v>
      </c>
      <c r="IDV1178" s="243" t="s">
        <v>238</v>
      </c>
      <c r="IDW1178" s="244">
        <v>0</v>
      </c>
      <c r="IDX1178" s="244">
        <v>210</v>
      </c>
      <c r="IDY1178" s="239" t="e">
        <f>IDY1179+IDY1180</f>
        <v>#REF!</v>
      </c>
      <c r="IDZ1178" s="240" t="s">
        <v>29</v>
      </c>
      <c r="IEA1178" s="241" t="s">
        <v>26</v>
      </c>
      <c r="IEB1178" s="242">
        <v>7</v>
      </c>
      <c r="IEC1178" s="242">
        <v>2</v>
      </c>
      <c r="IED1178" s="243" t="s">
        <v>238</v>
      </c>
      <c r="IEE1178" s="244">
        <v>0</v>
      </c>
      <c r="IEF1178" s="244">
        <v>210</v>
      </c>
      <c r="IEG1178" s="239" t="e">
        <f>IEG1179+IEG1180</f>
        <v>#REF!</v>
      </c>
      <c r="IEH1178" s="240" t="s">
        <v>29</v>
      </c>
      <c r="IEI1178" s="241" t="s">
        <v>26</v>
      </c>
      <c r="IEJ1178" s="242">
        <v>7</v>
      </c>
      <c r="IEK1178" s="242">
        <v>2</v>
      </c>
      <c r="IEL1178" s="243" t="s">
        <v>238</v>
      </c>
      <c r="IEM1178" s="244">
        <v>0</v>
      </c>
      <c r="IEN1178" s="244">
        <v>210</v>
      </c>
      <c r="IEO1178" s="239" t="e">
        <f>IEO1179+IEO1180</f>
        <v>#REF!</v>
      </c>
      <c r="IEP1178" s="240" t="s">
        <v>29</v>
      </c>
      <c r="IEQ1178" s="241" t="s">
        <v>26</v>
      </c>
      <c r="IER1178" s="242">
        <v>7</v>
      </c>
      <c r="IES1178" s="242">
        <v>2</v>
      </c>
      <c r="IET1178" s="243" t="s">
        <v>238</v>
      </c>
      <c r="IEU1178" s="244">
        <v>0</v>
      </c>
      <c r="IEV1178" s="244">
        <v>210</v>
      </c>
      <c r="IEW1178" s="239" t="e">
        <f>IEW1179+IEW1180</f>
        <v>#REF!</v>
      </c>
      <c r="IEX1178" s="240" t="s">
        <v>29</v>
      </c>
      <c r="IEY1178" s="241" t="s">
        <v>26</v>
      </c>
      <c r="IEZ1178" s="242">
        <v>7</v>
      </c>
      <c r="IFA1178" s="242">
        <v>2</v>
      </c>
      <c r="IFB1178" s="243" t="s">
        <v>238</v>
      </c>
      <c r="IFC1178" s="244">
        <v>0</v>
      </c>
      <c r="IFD1178" s="244">
        <v>210</v>
      </c>
      <c r="IFE1178" s="239" t="e">
        <f>IFE1179+IFE1180</f>
        <v>#REF!</v>
      </c>
      <c r="IFF1178" s="240" t="s">
        <v>29</v>
      </c>
      <c r="IFG1178" s="241" t="s">
        <v>26</v>
      </c>
      <c r="IFH1178" s="242">
        <v>7</v>
      </c>
      <c r="IFI1178" s="242">
        <v>2</v>
      </c>
      <c r="IFJ1178" s="243" t="s">
        <v>238</v>
      </c>
      <c r="IFK1178" s="244">
        <v>0</v>
      </c>
      <c r="IFL1178" s="244">
        <v>210</v>
      </c>
      <c r="IFM1178" s="239" t="e">
        <f>IFM1179+IFM1180</f>
        <v>#REF!</v>
      </c>
      <c r="IFN1178" s="240" t="s">
        <v>29</v>
      </c>
      <c r="IFO1178" s="241" t="s">
        <v>26</v>
      </c>
      <c r="IFP1178" s="242">
        <v>7</v>
      </c>
      <c r="IFQ1178" s="242">
        <v>2</v>
      </c>
      <c r="IFR1178" s="243" t="s">
        <v>238</v>
      </c>
      <c r="IFS1178" s="244">
        <v>0</v>
      </c>
      <c r="IFT1178" s="244">
        <v>210</v>
      </c>
      <c r="IFU1178" s="239" t="e">
        <f>IFU1179+IFU1180</f>
        <v>#REF!</v>
      </c>
      <c r="IFV1178" s="240" t="s">
        <v>29</v>
      </c>
      <c r="IFW1178" s="241" t="s">
        <v>26</v>
      </c>
      <c r="IFX1178" s="242">
        <v>7</v>
      </c>
      <c r="IFY1178" s="242">
        <v>2</v>
      </c>
      <c r="IFZ1178" s="243" t="s">
        <v>238</v>
      </c>
      <c r="IGA1178" s="244">
        <v>0</v>
      </c>
      <c r="IGB1178" s="244">
        <v>210</v>
      </c>
      <c r="IGC1178" s="239" t="e">
        <f>IGC1179+IGC1180</f>
        <v>#REF!</v>
      </c>
      <c r="IGD1178" s="240" t="s">
        <v>29</v>
      </c>
      <c r="IGE1178" s="241" t="s">
        <v>26</v>
      </c>
      <c r="IGF1178" s="242">
        <v>7</v>
      </c>
      <c r="IGG1178" s="242">
        <v>2</v>
      </c>
      <c r="IGH1178" s="243" t="s">
        <v>238</v>
      </c>
      <c r="IGI1178" s="244">
        <v>0</v>
      </c>
      <c r="IGJ1178" s="244">
        <v>210</v>
      </c>
      <c r="IGK1178" s="239" t="e">
        <f>IGK1179+IGK1180</f>
        <v>#REF!</v>
      </c>
      <c r="IGL1178" s="240" t="s">
        <v>29</v>
      </c>
      <c r="IGM1178" s="241" t="s">
        <v>26</v>
      </c>
      <c r="IGN1178" s="242">
        <v>7</v>
      </c>
      <c r="IGO1178" s="242">
        <v>2</v>
      </c>
      <c r="IGP1178" s="243" t="s">
        <v>238</v>
      </c>
      <c r="IGQ1178" s="244">
        <v>0</v>
      </c>
      <c r="IGR1178" s="244">
        <v>210</v>
      </c>
      <c r="IGS1178" s="239" t="e">
        <f>IGS1179+IGS1180</f>
        <v>#REF!</v>
      </c>
      <c r="IGT1178" s="240" t="s">
        <v>29</v>
      </c>
      <c r="IGU1178" s="241" t="s">
        <v>26</v>
      </c>
      <c r="IGV1178" s="242">
        <v>7</v>
      </c>
      <c r="IGW1178" s="242">
        <v>2</v>
      </c>
      <c r="IGX1178" s="243" t="s">
        <v>238</v>
      </c>
      <c r="IGY1178" s="244">
        <v>0</v>
      </c>
      <c r="IGZ1178" s="244">
        <v>210</v>
      </c>
      <c r="IHA1178" s="239" t="e">
        <f>IHA1179+IHA1180</f>
        <v>#REF!</v>
      </c>
      <c r="IHB1178" s="240" t="s">
        <v>29</v>
      </c>
      <c r="IHC1178" s="241" t="s">
        <v>26</v>
      </c>
      <c r="IHD1178" s="242">
        <v>7</v>
      </c>
      <c r="IHE1178" s="242">
        <v>2</v>
      </c>
      <c r="IHF1178" s="243" t="s">
        <v>238</v>
      </c>
      <c r="IHG1178" s="244">
        <v>0</v>
      </c>
      <c r="IHH1178" s="244">
        <v>210</v>
      </c>
      <c r="IHI1178" s="239" t="e">
        <f>IHI1179+IHI1180</f>
        <v>#REF!</v>
      </c>
      <c r="IHJ1178" s="240" t="s">
        <v>29</v>
      </c>
      <c r="IHK1178" s="241" t="s">
        <v>26</v>
      </c>
      <c r="IHL1178" s="242">
        <v>7</v>
      </c>
      <c r="IHM1178" s="242">
        <v>2</v>
      </c>
      <c r="IHN1178" s="243" t="s">
        <v>238</v>
      </c>
      <c r="IHO1178" s="244">
        <v>0</v>
      </c>
      <c r="IHP1178" s="244">
        <v>210</v>
      </c>
      <c r="IHQ1178" s="239" t="e">
        <f>IHQ1179+IHQ1180</f>
        <v>#REF!</v>
      </c>
      <c r="IHR1178" s="240" t="s">
        <v>29</v>
      </c>
      <c r="IHS1178" s="241" t="s">
        <v>26</v>
      </c>
      <c r="IHT1178" s="242">
        <v>7</v>
      </c>
      <c r="IHU1178" s="242">
        <v>2</v>
      </c>
      <c r="IHV1178" s="243" t="s">
        <v>238</v>
      </c>
      <c r="IHW1178" s="244">
        <v>0</v>
      </c>
      <c r="IHX1178" s="244">
        <v>210</v>
      </c>
      <c r="IHY1178" s="239" t="e">
        <f>IHY1179+IHY1180</f>
        <v>#REF!</v>
      </c>
      <c r="IHZ1178" s="240" t="s">
        <v>29</v>
      </c>
      <c r="IIA1178" s="241" t="s">
        <v>26</v>
      </c>
      <c r="IIB1178" s="242">
        <v>7</v>
      </c>
      <c r="IIC1178" s="242">
        <v>2</v>
      </c>
      <c r="IID1178" s="243" t="s">
        <v>238</v>
      </c>
      <c r="IIE1178" s="244">
        <v>0</v>
      </c>
      <c r="IIF1178" s="244">
        <v>210</v>
      </c>
      <c r="IIG1178" s="239" t="e">
        <f>IIG1179+IIG1180</f>
        <v>#REF!</v>
      </c>
      <c r="IIH1178" s="240" t="s">
        <v>29</v>
      </c>
      <c r="III1178" s="241" t="s">
        <v>26</v>
      </c>
      <c r="IIJ1178" s="242">
        <v>7</v>
      </c>
      <c r="IIK1178" s="242">
        <v>2</v>
      </c>
      <c r="IIL1178" s="243" t="s">
        <v>238</v>
      </c>
      <c r="IIM1178" s="244">
        <v>0</v>
      </c>
      <c r="IIN1178" s="244">
        <v>210</v>
      </c>
      <c r="IIO1178" s="239" t="e">
        <f>IIO1179+IIO1180</f>
        <v>#REF!</v>
      </c>
      <c r="IIP1178" s="240" t="s">
        <v>29</v>
      </c>
      <c r="IIQ1178" s="241" t="s">
        <v>26</v>
      </c>
      <c r="IIR1178" s="242">
        <v>7</v>
      </c>
      <c r="IIS1178" s="242">
        <v>2</v>
      </c>
      <c r="IIT1178" s="243" t="s">
        <v>238</v>
      </c>
      <c r="IIU1178" s="244">
        <v>0</v>
      </c>
      <c r="IIV1178" s="244">
        <v>210</v>
      </c>
      <c r="IIW1178" s="239" t="e">
        <f>IIW1179+IIW1180</f>
        <v>#REF!</v>
      </c>
      <c r="IIX1178" s="240" t="s">
        <v>29</v>
      </c>
      <c r="IIY1178" s="241" t="s">
        <v>26</v>
      </c>
      <c r="IIZ1178" s="242">
        <v>7</v>
      </c>
      <c r="IJA1178" s="242">
        <v>2</v>
      </c>
      <c r="IJB1178" s="243" t="s">
        <v>238</v>
      </c>
      <c r="IJC1178" s="244">
        <v>0</v>
      </c>
      <c r="IJD1178" s="244">
        <v>210</v>
      </c>
      <c r="IJE1178" s="239" t="e">
        <f>IJE1179+IJE1180</f>
        <v>#REF!</v>
      </c>
      <c r="IJF1178" s="240" t="s">
        <v>29</v>
      </c>
      <c r="IJG1178" s="241" t="s">
        <v>26</v>
      </c>
      <c r="IJH1178" s="242">
        <v>7</v>
      </c>
      <c r="IJI1178" s="242">
        <v>2</v>
      </c>
      <c r="IJJ1178" s="243" t="s">
        <v>238</v>
      </c>
      <c r="IJK1178" s="244">
        <v>0</v>
      </c>
      <c r="IJL1178" s="244">
        <v>210</v>
      </c>
      <c r="IJM1178" s="239" t="e">
        <f>IJM1179+IJM1180</f>
        <v>#REF!</v>
      </c>
      <c r="IJN1178" s="240" t="s">
        <v>29</v>
      </c>
      <c r="IJO1178" s="241" t="s">
        <v>26</v>
      </c>
      <c r="IJP1178" s="242">
        <v>7</v>
      </c>
      <c r="IJQ1178" s="242">
        <v>2</v>
      </c>
      <c r="IJR1178" s="243" t="s">
        <v>238</v>
      </c>
      <c r="IJS1178" s="244">
        <v>0</v>
      </c>
      <c r="IJT1178" s="244">
        <v>210</v>
      </c>
      <c r="IJU1178" s="239" t="e">
        <f>IJU1179+IJU1180</f>
        <v>#REF!</v>
      </c>
      <c r="IJV1178" s="240" t="s">
        <v>29</v>
      </c>
      <c r="IJW1178" s="241" t="s">
        <v>26</v>
      </c>
      <c r="IJX1178" s="242">
        <v>7</v>
      </c>
      <c r="IJY1178" s="242">
        <v>2</v>
      </c>
      <c r="IJZ1178" s="243" t="s">
        <v>238</v>
      </c>
      <c r="IKA1178" s="244">
        <v>0</v>
      </c>
      <c r="IKB1178" s="244">
        <v>210</v>
      </c>
      <c r="IKC1178" s="239" t="e">
        <f>IKC1179+IKC1180</f>
        <v>#REF!</v>
      </c>
      <c r="IKD1178" s="240" t="s">
        <v>29</v>
      </c>
      <c r="IKE1178" s="241" t="s">
        <v>26</v>
      </c>
      <c r="IKF1178" s="242">
        <v>7</v>
      </c>
      <c r="IKG1178" s="242">
        <v>2</v>
      </c>
      <c r="IKH1178" s="243" t="s">
        <v>238</v>
      </c>
      <c r="IKI1178" s="244">
        <v>0</v>
      </c>
      <c r="IKJ1178" s="244">
        <v>210</v>
      </c>
      <c r="IKK1178" s="239" t="e">
        <f>IKK1179+IKK1180</f>
        <v>#REF!</v>
      </c>
      <c r="IKL1178" s="240" t="s">
        <v>29</v>
      </c>
      <c r="IKM1178" s="241" t="s">
        <v>26</v>
      </c>
      <c r="IKN1178" s="242">
        <v>7</v>
      </c>
      <c r="IKO1178" s="242">
        <v>2</v>
      </c>
      <c r="IKP1178" s="243" t="s">
        <v>238</v>
      </c>
      <c r="IKQ1178" s="244">
        <v>0</v>
      </c>
      <c r="IKR1178" s="244">
        <v>210</v>
      </c>
      <c r="IKS1178" s="239" t="e">
        <f>IKS1179+IKS1180</f>
        <v>#REF!</v>
      </c>
      <c r="IKT1178" s="240" t="s">
        <v>29</v>
      </c>
      <c r="IKU1178" s="241" t="s">
        <v>26</v>
      </c>
      <c r="IKV1178" s="242">
        <v>7</v>
      </c>
      <c r="IKW1178" s="242">
        <v>2</v>
      </c>
      <c r="IKX1178" s="243" t="s">
        <v>238</v>
      </c>
      <c r="IKY1178" s="244">
        <v>0</v>
      </c>
      <c r="IKZ1178" s="244">
        <v>210</v>
      </c>
      <c r="ILA1178" s="239" t="e">
        <f>ILA1179+ILA1180</f>
        <v>#REF!</v>
      </c>
      <c r="ILB1178" s="240" t="s">
        <v>29</v>
      </c>
      <c r="ILC1178" s="241" t="s">
        <v>26</v>
      </c>
      <c r="ILD1178" s="242">
        <v>7</v>
      </c>
      <c r="ILE1178" s="242">
        <v>2</v>
      </c>
      <c r="ILF1178" s="243" t="s">
        <v>238</v>
      </c>
      <c r="ILG1178" s="244">
        <v>0</v>
      </c>
      <c r="ILH1178" s="244">
        <v>210</v>
      </c>
      <c r="ILI1178" s="239" t="e">
        <f>ILI1179+ILI1180</f>
        <v>#REF!</v>
      </c>
      <c r="ILJ1178" s="240" t="s">
        <v>29</v>
      </c>
      <c r="ILK1178" s="241" t="s">
        <v>26</v>
      </c>
      <c r="ILL1178" s="242">
        <v>7</v>
      </c>
      <c r="ILM1178" s="242">
        <v>2</v>
      </c>
      <c r="ILN1178" s="243" t="s">
        <v>238</v>
      </c>
      <c r="ILO1178" s="244">
        <v>0</v>
      </c>
      <c r="ILP1178" s="244">
        <v>210</v>
      </c>
      <c r="ILQ1178" s="239" t="e">
        <f>ILQ1179+ILQ1180</f>
        <v>#REF!</v>
      </c>
      <c r="ILR1178" s="240" t="s">
        <v>29</v>
      </c>
      <c r="ILS1178" s="241" t="s">
        <v>26</v>
      </c>
      <c r="ILT1178" s="242">
        <v>7</v>
      </c>
      <c r="ILU1178" s="242">
        <v>2</v>
      </c>
      <c r="ILV1178" s="243" t="s">
        <v>238</v>
      </c>
      <c r="ILW1178" s="244">
        <v>0</v>
      </c>
      <c r="ILX1178" s="244">
        <v>210</v>
      </c>
      <c r="ILY1178" s="239" t="e">
        <f>ILY1179+ILY1180</f>
        <v>#REF!</v>
      </c>
      <c r="ILZ1178" s="240" t="s">
        <v>29</v>
      </c>
      <c r="IMA1178" s="241" t="s">
        <v>26</v>
      </c>
      <c r="IMB1178" s="242">
        <v>7</v>
      </c>
      <c r="IMC1178" s="242">
        <v>2</v>
      </c>
      <c r="IMD1178" s="243" t="s">
        <v>238</v>
      </c>
      <c r="IME1178" s="244">
        <v>0</v>
      </c>
      <c r="IMF1178" s="244">
        <v>210</v>
      </c>
      <c r="IMG1178" s="239" t="e">
        <f>IMG1179+IMG1180</f>
        <v>#REF!</v>
      </c>
      <c r="IMH1178" s="240" t="s">
        <v>29</v>
      </c>
      <c r="IMI1178" s="241" t="s">
        <v>26</v>
      </c>
      <c r="IMJ1178" s="242">
        <v>7</v>
      </c>
      <c r="IMK1178" s="242">
        <v>2</v>
      </c>
      <c r="IML1178" s="243" t="s">
        <v>238</v>
      </c>
      <c r="IMM1178" s="244">
        <v>0</v>
      </c>
      <c r="IMN1178" s="244">
        <v>210</v>
      </c>
      <c r="IMO1178" s="239" t="e">
        <f>IMO1179+IMO1180</f>
        <v>#REF!</v>
      </c>
      <c r="IMP1178" s="240" t="s">
        <v>29</v>
      </c>
      <c r="IMQ1178" s="241" t="s">
        <v>26</v>
      </c>
      <c r="IMR1178" s="242">
        <v>7</v>
      </c>
      <c r="IMS1178" s="242">
        <v>2</v>
      </c>
      <c r="IMT1178" s="243" t="s">
        <v>238</v>
      </c>
      <c r="IMU1178" s="244">
        <v>0</v>
      </c>
      <c r="IMV1178" s="244">
        <v>210</v>
      </c>
      <c r="IMW1178" s="239" t="e">
        <f>IMW1179+IMW1180</f>
        <v>#REF!</v>
      </c>
      <c r="IMX1178" s="240" t="s">
        <v>29</v>
      </c>
      <c r="IMY1178" s="241" t="s">
        <v>26</v>
      </c>
      <c r="IMZ1178" s="242">
        <v>7</v>
      </c>
      <c r="INA1178" s="242">
        <v>2</v>
      </c>
      <c r="INB1178" s="243" t="s">
        <v>238</v>
      </c>
      <c r="INC1178" s="244">
        <v>0</v>
      </c>
      <c r="IND1178" s="244">
        <v>210</v>
      </c>
      <c r="INE1178" s="239" t="e">
        <f>INE1179+INE1180</f>
        <v>#REF!</v>
      </c>
      <c r="INF1178" s="240" t="s">
        <v>29</v>
      </c>
      <c r="ING1178" s="241" t="s">
        <v>26</v>
      </c>
      <c r="INH1178" s="242">
        <v>7</v>
      </c>
      <c r="INI1178" s="242">
        <v>2</v>
      </c>
      <c r="INJ1178" s="243" t="s">
        <v>238</v>
      </c>
      <c r="INK1178" s="244">
        <v>0</v>
      </c>
      <c r="INL1178" s="244">
        <v>210</v>
      </c>
      <c r="INM1178" s="239" t="e">
        <f>INM1179+INM1180</f>
        <v>#REF!</v>
      </c>
      <c r="INN1178" s="240" t="s">
        <v>29</v>
      </c>
      <c r="INO1178" s="241" t="s">
        <v>26</v>
      </c>
      <c r="INP1178" s="242">
        <v>7</v>
      </c>
      <c r="INQ1178" s="242">
        <v>2</v>
      </c>
      <c r="INR1178" s="243" t="s">
        <v>238</v>
      </c>
      <c r="INS1178" s="244">
        <v>0</v>
      </c>
      <c r="INT1178" s="244">
        <v>210</v>
      </c>
      <c r="INU1178" s="239" t="e">
        <f>INU1179+INU1180</f>
        <v>#REF!</v>
      </c>
      <c r="INV1178" s="240" t="s">
        <v>29</v>
      </c>
      <c r="INW1178" s="241" t="s">
        <v>26</v>
      </c>
      <c r="INX1178" s="242">
        <v>7</v>
      </c>
      <c r="INY1178" s="242">
        <v>2</v>
      </c>
      <c r="INZ1178" s="243" t="s">
        <v>238</v>
      </c>
      <c r="IOA1178" s="244">
        <v>0</v>
      </c>
      <c r="IOB1178" s="244">
        <v>210</v>
      </c>
      <c r="IOC1178" s="239" t="e">
        <f>IOC1179+IOC1180</f>
        <v>#REF!</v>
      </c>
      <c r="IOD1178" s="240" t="s">
        <v>29</v>
      </c>
      <c r="IOE1178" s="241" t="s">
        <v>26</v>
      </c>
      <c r="IOF1178" s="242">
        <v>7</v>
      </c>
      <c r="IOG1178" s="242">
        <v>2</v>
      </c>
      <c r="IOH1178" s="243" t="s">
        <v>238</v>
      </c>
      <c r="IOI1178" s="244">
        <v>0</v>
      </c>
      <c r="IOJ1178" s="244">
        <v>210</v>
      </c>
      <c r="IOK1178" s="239" t="e">
        <f>IOK1179+IOK1180</f>
        <v>#REF!</v>
      </c>
      <c r="IOL1178" s="240" t="s">
        <v>29</v>
      </c>
      <c r="IOM1178" s="241" t="s">
        <v>26</v>
      </c>
      <c r="ION1178" s="242">
        <v>7</v>
      </c>
      <c r="IOO1178" s="242">
        <v>2</v>
      </c>
      <c r="IOP1178" s="243" t="s">
        <v>238</v>
      </c>
      <c r="IOQ1178" s="244">
        <v>0</v>
      </c>
      <c r="IOR1178" s="244">
        <v>210</v>
      </c>
      <c r="IOS1178" s="239" t="e">
        <f>IOS1179+IOS1180</f>
        <v>#REF!</v>
      </c>
      <c r="IOT1178" s="240" t="s">
        <v>29</v>
      </c>
      <c r="IOU1178" s="241" t="s">
        <v>26</v>
      </c>
      <c r="IOV1178" s="242">
        <v>7</v>
      </c>
      <c r="IOW1178" s="242">
        <v>2</v>
      </c>
      <c r="IOX1178" s="243" t="s">
        <v>238</v>
      </c>
      <c r="IOY1178" s="244">
        <v>0</v>
      </c>
      <c r="IOZ1178" s="244">
        <v>210</v>
      </c>
      <c r="IPA1178" s="239" t="e">
        <f>IPA1179+IPA1180</f>
        <v>#REF!</v>
      </c>
      <c r="IPB1178" s="240" t="s">
        <v>29</v>
      </c>
      <c r="IPC1178" s="241" t="s">
        <v>26</v>
      </c>
      <c r="IPD1178" s="242">
        <v>7</v>
      </c>
      <c r="IPE1178" s="242">
        <v>2</v>
      </c>
      <c r="IPF1178" s="243" t="s">
        <v>238</v>
      </c>
      <c r="IPG1178" s="244">
        <v>0</v>
      </c>
      <c r="IPH1178" s="244">
        <v>210</v>
      </c>
      <c r="IPI1178" s="239" t="e">
        <f>IPI1179+IPI1180</f>
        <v>#REF!</v>
      </c>
      <c r="IPJ1178" s="240" t="s">
        <v>29</v>
      </c>
      <c r="IPK1178" s="241" t="s">
        <v>26</v>
      </c>
      <c r="IPL1178" s="242">
        <v>7</v>
      </c>
      <c r="IPM1178" s="242">
        <v>2</v>
      </c>
      <c r="IPN1178" s="243" t="s">
        <v>238</v>
      </c>
      <c r="IPO1178" s="244">
        <v>0</v>
      </c>
      <c r="IPP1178" s="244">
        <v>210</v>
      </c>
      <c r="IPQ1178" s="239" t="e">
        <f>IPQ1179+IPQ1180</f>
        <v>#REF!</v>
      </c>
      <c r="IPR1178" s="240" t="s">
        <v>29</v>
      </c>
      <c r="IPS1178" s="241" t="s">
        <v>26</v>
      </c>
      <c r="IPT1178" s="242">
        <v>7</v>
      </c>
      <c r="IPU1178" s="242">
        <v>2</v>
      </c>
      <c r="IPV1178" s="243" t="s">
        <v>238</v>
      </c>
      <c r="IPW1178" s="244">
        <v>0</v>
      </c>
      <c r="IPX1178" s="244">
        <v>210</v>
      </c>
      <c r="IPY1178" s="239" t="e">
        <f>IPY1179+IPY1180</f>
        <v>#REF!</v>
      </c>
      <c r="IPZ1178" s="240" t="s">
        <v>29</v>
      </c>
      <c r="IQA1178" s="241" t="s">
        <v>26</v>
      </c>
      <c r="IQB1178" s="242">
        <v>7</v>
      </c>
      <c r="IQC1178" s="242">
        <v>2</v>
      </c>
      <c r="IQD1178" s="243" t="s">
        <v>238</v>
      </c>
      <c r="IQE1178" s="244">
        <v>0</v>
      </c>
      <c r="IQF1178" s="244">
        <v>210</v>
      </c>
      <c r="IQG1178" s="239" t="e">
        <f>IQG1179+IQG1180</f>
        <v>#REF!</v>
      </c>
      <c r="IQH1178" s="240" t="s">
        <v>29</v>
      </c>
      <c r="IQI1178" s="241" t="s">
        <v>26</v>
      </c>
      <c r="IQJ1178" s="242">
        <v>7</v>
      </c>
      <c r="IQK1178" s="242">
        <v>2</v>
      </c>
      <c r="IQL1178" s="243" t="s">
        <v>238</v>
      </c>
      <c r="IQM1178" s="244">
        <v>0</v>
      </c>
      <c r="IQN1178" s="244">
        <v>210</v>
      </c>
      <c r="IQO1178" s="239" t="e">
        <f>IQO1179+IQO1180</f>
        <v>#REF!</v>
      </c>
      <c r="IQP1178" s="240" t="s">
        <v>29</v>
      </c>
      <c r="IQQ1178" s="241" t="s">
        <v>26</v>
      </c>
      <c r="IQR1178" s="242">
        <v>7</v>
      </c>
      <c r="IQS1178" s="242">
        <v>2</v>
      </c>
      <c r="IQT1178" s="243" t="s">
        <v>238</v>
      </c>
      <c r="IQU1178" s="244">
        <v>0</v>
      </c>
      <c r="IQV1178" s="244">
        <v>210</v>
      </c>
      <c r="IQW1178" s="239" t="e">
        <f>IQW1179+IQW1180</f>
        <v>#REF!</v>
      </c>
      <c r="IQX1178" s="240" t="s">
        <v>29</v>
      </c>
      <c r="IQY1178" s="241" t="s">
        <v>26</v>
      </c>
      <c r="IQZ1178" s="242">
        <v>7</v>
      </c>
      <c r="IRA1178" s="242">
        <v>2</v>
      </c>
      <c r="IRB1178" s="243" t="s">
        <v>238</v>
      </c>
      <c r="IRC1178" s="244">
        <v>0</v>
      </c>
      <c r="IRD1178" s="244">
        <v>210</v>
      </c>
      <c r="IRE1178" s="239" t="e">
        <f>IRE1179+IRE1180</f>
        <v>#REF!</v>
      </c>
      <c r="IRF1178" s="240" t="s">
        <v>29</v>
      </c>
      <c r="IRG1178" s="241" t="s">
        <v>26</v>
      </c>
      <c r="IRH1178" s="242">
        <v>7</v>
      </c>
      <c r="IRI1178" s="242">
        <v>2</v>
      </c>
      <c r="IRJ1178" s="243" t="s">
        <v>238</v>
      </c>
      <c r="IRK1178" s="244">
        <v>0</v>
      </c>
      <c r="IRL1178" s="244">
        <v>210</v>
      </c>
      <c r="IRM1178" s="239" t="e">
        <f>IRM1179+IRM1180</f>
        <v>#REF!</v>
      </c>
      <c r="IRN1178" s="240" t="s">
        <v>29</v>
      </c>
      <c r="IRO1178" s="241" t="s">
        <v>26</v>
      </c>
      <c r="IRP1178" s="242">
        <v>7</v>
      </c>
      <c r="IRQ1178" s="242">
        <v>2</v>
      </c>
      <c r="IRR1178" s="243" t="s">
        <v>238</v>
      </c>
      <c r="IRS1178" s="244">
        <v>0</v>
      </c>
      <c r="IRT1178" s="244">
        <v>210</v>
      </c>
      <c r="IRU1178" s="239" t="e">
        <f>IRU1179+IRU1180</f>
        <v>#REF!</v>
      </c>
      <c r="IRV1178" s="240" t="s">
        <v>29</v>
      </c>
      <c r="IRW1178" s="241" t="s">
        <v>26</v>
      </c>
      <c r="IRX1178" s="242">
        <v>7</v>
      </c>
      <c r="IRY1178" s="242">
        <v>2</v>
      </c>
      <c r="IRZ1178" s="243" t="s">
        <v>238</v>
      </c>
      <c r="ISA1178" s="244">
        <v>0</v>
      </c>
      <c r="ISB1178" s="244">
        <v>210</v>
      </c>
      <c r="ISC1178" s="239" t="e">
        <f>ISC1179+ISC1180</f>
        <v>#REF!</v>
      </c>
      <c r="ISD1178" s="240" t="s">
        <v>29</v>
      </c>
      <c r="ISE1178" s="241" t="s">
        <v>26</v>
      </c>
      <c r="ISF1178" s="242">
        <v>7</v>
      </c>
      <c r="ISG1178" s="242">
        <v>2</v>
      </c>
      <c r="ISH1178" s="243" t="s">
        <v>238</v>
      </c>
      <c r="ISI1178" s="244">
        <v>0</v>
      </c>
      <c r="ISJ1178" s="244">
        <v>210</v>
      </c>
      <c r="ISK1178" s="239" t="e">
        <f>ISK1179+ISK1180</f>
        <v>#REF!</v>
      </c>
      <c r="ISL1178" s="240" t="s">
        <v>29</v>
      </c>
      <c r="ISM1178" s="241" t="s">
        <v>26</v>
      </c>
      <c r="ISN1178" s="242">
        <v>7</v>
      </c>
      <c r="ISO1178" s="242">
        <v>2</v>
      </c>
      <c r="ISP1178" s="243" t="s">
        <v>238</v>
      </c>
      <c r="ISQ1178" s="244">
        <v>0</v>
      </c>
      <c r="ISR1178" s="244">
        <v>210</v>
      </c>
      <c r="ISS1178" s="239" t="e">
        <f>ISS1179+ISS1180</f>
        <v>#REF!</v>
      </c>
      <c r="IST1178" s="240" t="s">
        <v>29</v>
      </c>
      <c r="ISU1178" s="241" t="s">
        <v>26</v>
      </c>
      <c r="ISV1178" s="242">
        <v>7</v>
      </c>
      <c r="ISW1178" s="242">
        <v>2</v>
      </c>
      <c r="ISX1178" s="243" t="s">
        <v>238</v>
      </c>
      <c r="ISY1178" s="244">
        <v>0</v>
      </c>
      <c r="ISZ1178" s="244">
        <v>210</v>
      </c>
      <c r="ITA1178" s="239" t="e">
        <f>ITA1179+ITA1180</f>
        <v>#REF!</v>
      </c>
      <c r="ITB1178" s="240" t="s">
        <v>29</v>
      </c>
      <c r="ITC1178" s="241" t="s">
        <v>26</v>
      </c>
      <c r="ITD1178" s="242">
        <v>7</v>
      </c>
      <c r="ITE1178" s="242">
        <v>2</v>
      </c>
      <c r="ITF1178" s="243" t="s">
        <v>238</v>
      </c>
      <c r="ITG1178" s="244">
        <v>0</v>
      </c>
      <c r="ITH1178" s="244">
        <v>210</v>
      </c>
      <c r="ITI1178" s="239" t="e">
        <f>ITI1179+ITI1180</f>
        <v>#REF!</v>
      </c>
      <c r="ITJ1178" s="240" t="s">
        <v>29</v>
      </c>
      <c r="ITK1178" s="241" t="s">
        <v>26</v>
      </c>
      <c r="ITL1178" s="242">
        <v>7</v>
      </c>
      <c r="ITM1178" s="242">
        <v>2</v>
      </c>
      <c r="ITN1178" s="243" t="s">
        <v>238</v>
      </c>
      <c r="ITO1178" s="244">
        <v>0</v>
      </c>
      <c r="ITP1178" s="244">
        <v>210</v>
      </c>
      <c r="ITQ1178" s="239" t="e">
        <f>ITQ1179+ITQ1180</f>
        <v>#REF!</v>
      </c>
      <c r="ITR1178" s="240" t="s">
        <v>29</v>
      </c>
      <c r="ITS1178" s="241" t="s">
        <v>26</v>
      </c>
      <c r="ITT1178" s="242">
        <v>7</v>
      </c>
      <c r="ITU1178" s="242">
        <v>2</v>
      </c>
      <c r="ITV1178" s="243" t="s">
        <v>238</v>
      </c>
      <c r="ITW1178" s="244">
        <v>0</v>
      </c>
      <c r="ITX1178" s="244">
        <v>210</v>
      </c>
      <c r="ITY1178" s="239" t="e">
        <f>ITY1179+ITY1180</f>
        <v>#REF!</v>
      </c>
      <c r="ITZ1178" s="240" t="s">
        <v>29</v>
      </c>
      <c r="IUA1178" s="241" t="s">
        <v>26</v>
      </c>
      <c r="IUB1178" s="242">
        <v>7</v>
      </c>
      <c r="IUC1178" s="242">
        <v>2</v>
      </c>
      <c r="IUD1178" s="243" t="s">
        <v>238</v>
      </c>
      <c r="IUE1178" s="244">
        <v>0</v>
      </c>
      <c r="IUF1178" s="244">
        <v>210</v>
      </c>
      <c r="IUG1178" s="239" t="e">
        <f>IUG1179+IUG1180</f>
        <v>#REF!</v>
      </c>
      <c r="IUH1178" s="240" t="s">
        <v>29</v>
      </c>
      <c r="IUI1178" s="241" t="s">
        <v>26</v>
      </c>
      <c r="IUJ1178" s="242">
        <v>7</v>
      </c>
      <c r="IUK1178" s="242">
        <v>2</v>
      </c>
      <c r="IUL1178" s="243" t="s">
        <v>238</v>
      </c>
      <c r="IUM1178" s="244">
        <v>0</v>
      </c>
      <c r="IUN1178" s="244">
        <v>210</v>
      </c>
      <c r="IUO1178" s="239" t="e">
        <f>IUO1179+IUO1180</f>
        <v>#REF!</v>
      </c>
      <c r="IUP1178" s="240" t="s">
        <v>29</v>
      </c>
      <c r="IUQ1178" s="241" t="s">
        <v>26</v>
      </c>
      <c r="IUR1178" s="242">
        <v>7</v>
      </c>
      <c r="IUS1178" s="242">
        <v>2</v>
      </c>
      <c r="IUT1178" s="243" t="s">
        <v>238</v>
      </c>
      <c r="IUU1178" s="244">
        <v>0</v>
      </c>
      <c r="IUV1178" s="244">
        <v>210</v>
      </c>
      <c r="IUW1178" s="239" t="e">
        <f>IUW1179+IUW1180</f>
        <v>#REF!</v>
      </c>
      <c r="IUX1178" s="240" t="s">
        <v>29</v>
      </c>
      <c r="IUY1178" s="241" t="s">
        <v>26</v>
      </c>
      <c r="IUZ1178" s="242">
        <v>7</v>
      </c>
      <c r="IVA1178" s="242">
        <v>2</v>
      </c>
      <c r="IVB1178" s="243" t="s">
        <v>238</v>
      </c>
      <c r="IVC1178" s="244">
        <v>0</v>
      </c>
      <c r="IVD1178" s="244">
        <v>210</v>
      </c>
      <c r="IVE1178" s="239" t="e">
        <f>IVE1179+IVE1180</f>
        <v>#REF!</v>
      </c>
      <c r="IVF1178" s="240" t="s">
        <v>29</v>
      </c>
      <c r="IVG1178" s="241" t="s">
        <v>26</v>
      </c>
      <c r="IVH1178" s="242">
        <v>7</v>
      </c>
      <c r="IVI1178" s="242">
        <v>2</v>
      </c>
      <c r="IVJ1178" s="243" t="s">
        <v>238</v>
      </c>
      <c r="IVK1178" s="244">
        <v>0</v>
      </c>
      <c r="IVL1178" s="244">
        <v>210</v>
      </c>
      <c r="IVM1178" s="239" t="e">
        <f>IVM1179+IVM1180</f>
        <v>#REF!</v>
      </c>
      <c r="IVN1178" s="240" t="s">
        <v>29</v>
      </c>
      <c r="IVO1178" s="241" t="s">
        <v>26</v>
      </c>
      <c r="IVP1178" s="242">
        <v>7</v>
      </c>
      <c r="IVQ1178" s="242">
        <v>2</v>
      </c>
      <c r="IVR1178" s="243" t="s">
        <v>238</v>
      </c>
      <c r="IVS1178" s="244">
        <v>0</v>
      </c>
      <c r="IVT1178" s="244">
        <v>210</v>
      </c>
      <c r="IVU1178" s="239" t="e">
        <f>IVU1179+IVU1180</f>
        <v>#REF!</v>
      </c>
      <c r="IVV1178" s="240" t="s">
        <v>29</v>
      </c>
      <c r="IVW1178" s="241" t="s">
        <v>26</v>
      </c>
      <c r="IVX1178" s="242">
        <v>7</v>
      </c>
      <c r="IVY1178" s="242">
        <v>2</v>
      </c>
      <c r="IVZ1178" s="243" t="s">
        <v>238</v>
      </c>
      <c r="IWA1178" s="244">
        <v>0</v>
      </c>
      <c r="IWB1178" s="244">
        <v>210</v>
      </c>
      <c r="IWC1178" s="239" t="e">
        <f>IWC1179+IWC1180</f>
        <v>#REF!</v>
      </c>
      <c r="IWD1178" s="240" t="s">
        <v>29</v>
      </c>
      <c r="IWE1178" s="241" t="s">
        <v>26</v>
      </c>
      <c r="IWF1178" s="242">
        <v>7</v>
      </c>
      <c r="IWG1178" s="242">
        <v>2</v>
      </c>
      <c r="IWH1178" s="243" t="s">
        <v>238</v>
      </c>
      <c r="IWI1178" s="244">
        <v>0</v>
      </c>
      <c r="IWJ1178" s="244">
        <v>210</v>
      </c>
      <c r="IWK1178" s="239" t="e">
        <f>IWK1179+IWK1180</f>
        <v>#REF!</v>
      </c>
      <c r="IWL1178" s="240" t="s">
        <v>29</v>
      </c>
      <c r="IWM1178" s="241" t="s">
        <v>26</v>
      </c>
      <c r="IWN1178" s="242">
        <v>7</v>
      </c>
      <c r="IWO1178" s="242">
        <v>2</v>
      </c>
      <c r="IWP1178" s="243" t="s">
        <v>238</v>
      </c>
      <c r="IWQ1178" s="244">
        <v>0</v>
      </c>
      <c r="IWR1178" s="244">
        <v>210</v>
      </c>
      <c r="IWS1178" s="239" t="e">
        <f>IWS1179+IWS1180</f>
        <v>#REF!</v>
      </c>
      <c r="IWT1178" s="240" t="s">
        <v>29</v>
      </c>
      <c r="IWU1178" s="241" t="s">
        <v>26</v>
      </c>
      <c r="IWV1178" s="242">
        <v>7</v>
      </c>
      <c r="IWW1178" s="242">
        <v>2</v>
      </c>
      <c r="IWX1178" s="243" t="s">
        <v>238</v>
      </c>
      <c r="IWY1178" s="244">
        <v>0</v>
      </c>
      <c r="IWZ1178" s="244">
        <v>210</v>
      </c>
      <c r="IXA1178" s="239" t="e">
        <f>IXA1179+IXA1180</f>
        <v>#REF!</v>
      </c>
      <c r="IXB1178" s="240" t="s">
        <v>29</v>
      </c>
      <c r="IXC1178" s="241" t="s">
        <v>26</v>
      </c>
      <c r="IXD1178" s="242">
        <v>7</v>
      </c>
      <c r="IXE1178" s="242">
        <v>2</v>
      </c>
      <c r="IXF1178" s="243" t="s">
        <v>238</v>
      </c>
      <c r="IXG1178" s="244">
        <v>0</v>
      </c>
      <c r="IXH1178" s="244">
        <v>210</v>
      </c>
      <c r="IXI1178" s="239" t="e">
        <f>IXI1179+IXI1180</f>
        <v>#REF!</v>
      </c>
      <c r="IXJ1178" s="240" t="s">
        <v>29</v>
      </c>
      <c r="IXK1178" s="241" t="s">
        <v>26</v>
      </c>
      <c r="IXL1178" s="242">
        <v>7</v>
      </c>
      <c r="IXM1178" s="242">
        <v>2</v>
      </c>
      <c r="IXN1178" s="243" t="s">
        <v>238</v>
      </c>
      <c r="IXO1178" s="244">
        <v>0</v>
      </c>
      <c r="IXP1178" s="244">
        <v>210</v>
      </c>
      <c r="IXQ1178" s="239" t="e">
        <f>IXQ1179+IXQ1180</f>
        <v>#REF!</v>
      </c>
      <c r="IXR1178" s="240" t="s">
        <v>29</v>
      </c>
      <c r="IXS1178" s="241" t="s">
        <v>26</v>
      </c>
      <c r="IXT1178" s="242">
        <v>7</v>
      </c>
      <c r="IXU1178" s="242">
        <v>2</v>
      </c>
      <c r="IXV1178" s="243" t="s">
        <v>238</v>
      </c>
      <c r="IXW1178" s="244">
        <v>0</v>
      </c>
      <c r="IXX1178" s="244">
        <v>210</v>
      </c>
      <c r="IXY1178" s="239" t="e">
        <f>IXY1179+IXY1180</f>
        <v>#REF!</v>
      </c>
      <c r="IXZ1178" s="240" t="s">
        <v>29</v>
      </c>
      <c r="IYA1178" s="241" t="s">
        <v>26</v>
      </c>
      <c r="IYB1178" s="242">
        <v>7</v>
      </c>
      <c r="IYC1178" s="242">
        <v>2</v>
      </c>
      <c r="IYD1178" s="243" t="s">
        <v>238</v>
      </c>
      <c r="IYE1178" s="244">
        <v>0</v>
      </c>
      <c r="IYF1178" s="244">
        <v>210</v>
      </c>
      <c r="IYG1178" s="239" t="e">
        <f>IYG1179+IYG1180</f>
        <v>#REF!</v>
      </c>
      <c r="IYH1178" s="240" t="s">
        <v>29</v>
      </c>
      <c r="IYI1178" s="241" t="s">
        <v>26</v>
      </c>
      <c r="IYJ1178" s="242">
        <v>7</v>
      </c>
      <c r="IYK1178" s="242">
        <v>2</v>
      </c>
      <c r="IYL1178" s="243" t="s">
        <v>238</v>
      </c>
      <c r="IYM1178" s="244">
        <v>0</v>
      </c>
      <c r="IYN1178" s="244">
        <v>210</v>
      </c>
      <c r="IYO1178" s="239" t="e">
        <f>IYO1179+IYO1180</f>
        <v>#REF!</v>
      </c>
      <c r="IYP1178" s="240" t="s">
        <v>29</v>
      </c>
      <c r="IYQ1178" s="241" t="s">
        <v>26</v>
      </c>
      <c r="IYR1178" s="242">
        <v>7</v>
      </c>
      <c r="IYS1178" s="242">
        <v>2</v>
      </c>
      <c r="IYT1178" s="243" t="s">
        <v>238</v>
      </c>
      <c r="IYU1178" s="244">
        <v>0</v>
      </c>
      <c r="IYV1178" s="244">
        <v>210</v>
      </c>
      <c r="IYW1178" s="239" t="e">
        <f>IYW1179+IYW1180</f>
        <v>#REF!</v>
      </c>
      <c r="IYX1178" s="240" t="s">
        <v>29</v>
      </c>
      <c r="IYY1178" s="241" t="s">
        <v>26</v>
      </c>
      <c r="IYZ1178" s="242">
        <v>7</v>
      </c>
      <c r="IZA1178" s="242">
        <v>2</v>
      </c>
      <c r="IZB1178" s="243" t="s">
        <v>238</v>
      </c>
      <c r="IZC1178" s="244">
        <v>0</v>
      </c>
      <c r="IZD1178" s="244">
        <v>210</v>
      </c>
      <c r="IZE1178" s="239" t="e">
        <f>IZE1179+IZE1180</f>
        <v>#REF!</v>
      </c>
      <c r="IZF1178" s="240" t="s">
        <v>29</v>
      </c>
      <c r="IZG1178" s="241" t="s">
        <v>26</v>
      </c>
      <c r="IZH1178" s="242">
        <v>7</v>
      </c>
      <c r="IZI1178" s="242">
        <v>2</v>
      </c>
      <c r="IZJ1178" s="243" t="s">
        <v>238</v>
      </c>
      <c r="IZK1178" s="244">
        <v>0</v>
      </c>
      <c r="IZL1178" s="244">
        <v>210</v>
      </c>
      <c r="IZM1178" s="239" t="e">
        <f>IZM1179+IZM1180</f>
        <v>#REF!</v>
      </c>
      <c r="IZN1178" s="240" t="s">
        <v>29</v>
      </c>
      <c r="IZO1178" s="241" t="s">
        <v>26</v>
      </c>
      <c r="IZP1178" s="242">
        <v>7</v>
      </c>
      <c r="IZQ1178" s="242">
        <v>2</v>
      </c>
      <c r="IZR1178" s="243" t="s">
        <v>238</v>
      </c>
      <c r="IZS1178" s="244">
        <v>0</v>
      </c>
      <c r="IZT1178" s="244">
        <v>210</v>
      </c>
      <c r="IZU1178" s="239" t="e">
        <f>IZU1179+IZU1180</f>
        <v>#REF!</v>
      </c>
      <c r="IZV1178" s="240" t="s">
        <v>29</v>
      </c>
      <c r="IZW1178" s="241" t="s">
        <v>26</v>
      </c>
      <c r="IZX1178" s="242">
        <v>7</v>
      </c>
      <c r="IZY1178" s="242">
        <v>2</v>
      </c>
      <c r="IZZ1178" s="243" t="s">
        <v>238</v>
      </c>
      <c r="JAA1178" s="244">
        <v>0</v>
      </c>
      <c r="JAB1178" s="244">
        <v>210</v>
      </c>
      <c r="JAC1178" s="239" t="e">
        <f>JAC1179+JAC1180</f>
        <v>#REF!</v>
      </c>
      <c r="JAD1178" s="240" t="s">
        <v>29</v>
      </c>
      <c r="JAE1178" s="241" t="s">
        <v>26</v>
      </c>
      <c r="JAF1178" s="242">
        <v>7</v>
      </c>
      <c r="JAG1178" s="242">
        <v>2</v>
      </c>
      <c r="JAH1178" s="243" t="s">
        <v>238</v>
      </c>
      <c r="JAI1178" s="244">
        <v>0</v>
      </c>
      <c r="JAJ1178" s="244">
        <v>210</v>
      </c>
      <c r="JAK1178" s="239" t="e">
        <f>JAK1179+JAK1180</f>
        <v>#REF!</v>
      </c>
      <c r="JAL1178" s="240" t="s">
        <v>29</v>
      </c>
      <c r="JAM1178" s="241" t="s">
        <v>26</v>
      </c>
      <c r="JAN1178" s="242">
        <v>7</v>
      </c>
      <c r="JAO1178" s="242">
        <v>2</v>
      </c>
      <c r="JAP1178" s="243" t="s">
        <v>238</v>
      </c>
      <c r="JAQ1178" s="244">
        <v>0</v>
      </c>
      <c r="JAR1178" s="244">
        <v>210</v>
      </c>
      <c r="JAS1178" s="239" t="e">
        <f>JAS1179+JAS1180</f>
        <v>#REF!</v>
      </c>
      <c r="JAT1178" s="240" t="s">
        <v>29</v>
      </c>
      <c r="JAU1178" s="241" t="s">
        <v>26</v>
      </c>
      <c r="JAV1178" s="242">
        <v>7</v>
      </c>
      <c r="JAW1178" s="242">
        <v>2</v>
      </c>
      <c r="JAX1178" s="243" t="s">
        <v>238</v>
      </c>
      <c r="JAY1178" s="244">
        <v>0</v>
      </c>
      <c r="JAZ1178" s="244">
        <v>210</v>
      </c>
      <c r="JBA1178" s="239" t="e">
        <f>JBA1179+JBA1180</f>
        <v>#REF!</v>
      </c>
      <c r="JBB1178" s="240" t="s">
        <v>29</v>
      </c>
      <c r="JBC1178" s="241" t="s">
        <v>26</v>
      </c>
      <c r="JBD1178" s="242">
        <v>7</v>
      </c>
      <c r="JBE1178" s="242">
        <v>2</v>
      </c>
      <c r="JBF1178" s="243" t="s">
        <v>238</v>
      </c>
      <c r="JBG1178" s="244">
        <v>0</v>
      </c>
      <c r="JBH1178" s="244">
        <v>210</v>
      </c>
      <c r="JBI1178" s="239" t="e">
        <f>JBI1179+JBI1180</f>
        <v>#REF!</v>
      </c>
      <c r="JBJ1178" s="240" t="s">
        <v>29</v>
      </c>
      <c r="JBK1178" s="241" t="s">
        <v>26</v>
      </c>
      <c r="JBL1178" s="242">
        <v>7</v>
      </c>
      <c r="JBM1178" s="242">
        <v>2</v>
      </c>
      <c r="JBN1178" s="243" t="s">
        <v>238</v>
      </c>
      <c r="JBO1178" s="244">
        <v>0</v>
      </c>
      <c r="JBP1178" s="244">
        <v>210</v>
      </c>
      <c r="JBQ1178" s="239" t="e">
        <f>JBQ1179+JBQ1180</f>
        <v>#REF!</v>
      </c>
      <c r="JBR1178" s="240" t="s">
        <v>29</v>
      </c>
      <c r="JBS1178" s="241" t="s">
        <v>26</v>
      </c>
      <c r="JBT1178" s="242">
        <v>7</v>
      </c>
      <c r="JBU1178" s="242">
        <v>2</v>
      </c>
      <c r="JBV1178" s="243" t="s">
        <v>238</v>
      </c>
      <c r="JBW1178" s="244">
        <v>0</v>
      </c>
      <c r="JBX1178" s="244">
        <v>210</v>
      </c>
      <c r="JBY1178" s="239" t="e">
        <f>JBY1179+JBY1180</f>
        <v>#REF!</v>
      </c>
      <c r="JBZ1178" s="240" t="s">
        <v>29</v>
      </c>
      <c r="JCA1178" s="241" t="s">
        <v>26</v>
      </c>
      <c r="JCB1178" s="242">
        <v>7</v>
      </c>
      <c r="JCC1178" s="242">
        <v>2</v>
      </c>
      <c r="JCD1178" s="243" t="s">
        <v>238</v>
      </c>
      <c r="JCE1178" s="244">
        <v>0</v>
      </c>
      <c r="JCF1178" s="244">
        <v>210</v>
      </c>
      <c r="JCG1178" s="239" t="e">
        <f>JCG1179+JCG1180</f>
        <v>#REF!</v>
      </c>
      <c r="JCH1178" s="240" t="s">
        <v>29</v>
      </c>
      <c r="JCI1178" s="241" t="s">
        <v>26</v>
      </c>
      <c r="JCJ1178" s="242">
        <v>7</v>
      </c>
      <c r="JCK1178" s="242">
        <v>2</v>
      </c>
      <c r="JCL1178" s="243" t="s">
        <v>238</v>
      </c>
      <c r="JCM1178" s="244">
        <v>0</v>
      </c>
      <c r="JCN1178" s="244">
        <v>210</v>
      </c>
      <c r="JCO1178" s="239" t="e">
        <f>JCO1179+JCO1180</f>
        <v>#REF!</v>
      </c>
      <c r="JCP1178" s="240" t="s">
        <v>29</v>
      </c>
      <c r="JCQ1178" s="241" t="s">
        <v>26</v>
      </c>
      <c r="JCR1178" s="242">
        <v>7</v>
      </c>
      <c r="JCS1178" s="242">
        <v>2</v>
      </c>
      <c r="JCT1178" s="243" t="s">
        <v>238</v>
      </c>
      <c r="JCU1178" s="244">
        <v>0</v>
      </c>
      <c r="JCV1178" s="244">
        <v>210</v>
      </c>
      <c r="JCW1178" s="239" t="e">
        <f>JCW1179+JCW1180</f>
        <v>#REF!</v>
      </c>
      <c r="JCX1178" s="240" t="s">
        <v>29</v>
      </c>
      <c r="JCY1178" s="241" t="s">
        <v>26</v>
      </c>
      <c r="JCZ1178" s="242">
        <v>7</v>
      </c>
      <c r="JDA1178" s="242">
        <v>2</v>
      </c>
      <c r="JDB1178" s="243" t="s">
        <v>238</v>
      </c>
      <c r="JDC1178" s="244">
        <v>0</v>
      </c>
      <c r="JDD1178" s="244">
        <v>210</v>
      </c>
      <c r="JDE1178" s="239" t="e">
        <f>JDE1179+JDE1180</f>
        <v>#REF!</v>
      </c>
      <c r="JDF1178" s="240" t="s">
        <v>29</v>
      </c>
      <c r="JDG1178" s="241" t="s">
        <v>26</v>
      </c>
      <c r="JDH1178" s="242">
        <v>7</v>
      </c>
      <c r="JDI1178" s="242">
        <v>2</v>
      </c>
      <c r="JDJ1178" s="243" t="s">
        <v>238</v>
      </c>
      <c r="JDK1178" s="244">
        <v>0</v>
      </c>
      <c r="JDL1178" s="244">
        <v>210</v>
      </c>
      <c r="JDM1178" s="239" t="e">
        <f>JDM1179+JDM1180</f>
        <v>#REF!</v>
      </c>
      <c r="JDN1178" s="240" t="s">
        <v>29</v>
      </c>
      <c r="JDO1178" s="241" t="s">
        <v>26</v>
      </c>
      <c r="JDP1178" s="242">
        <v>7</v>
      </c>
      <c r="JDQ1178" s="242">
        <v>2</v>
      </c>
      <c r="JDR1178" s="243" t="s">
        <v>238</v>
      </c>
      <c r="JDS1178" s="244">
        <v>0</v>
      </c>
      <c r="JDT1178" s="244">
        <v>210</v>
      </c>
      <c r="JDU1178" s="239" t="e">
        <f>JDU1179+JDU1180</f>
        <v>#REF!</v>
      </c>
      <c r="JDV1178" s="240" t="s">
        <v>29</v>
      </c>
      <c r="JDW1178" s="241" t="s">
        <v>26</v>
      </c>
      <c r="JDX1178" s="242">
        <v>7</v>
      </c>
      <c r="JDY1178" s="242">
        <v>2</v>
      </c>
      <c r="JDZ1178" s="243" t="s">
        <v>238</v>
      </c>
      <c r="JEA1178" s="244">
        <v>0</v>
      </c>
      <c r="JEB1178" s="244">
        <v>210</v>
      </c>
      <c r="JEC1178" s="239" t="e">
        <f>JEC1179+JEC1180</f>
        <v>#REF!</v>
      </c>
      <c r="JED1178" s="240" t="s">
        <v>29</v>
      </c>
      <c r="JEE1178" s="241" t="s">
        <v>26</v>
      </c>
      <c r="JEF1178" s="242">
        <v>7</v>
      </c>
      <c r="JEG1178" s="242">
        <v>2</v>
      </c>
      <c r="JEH1178" s="243" t="s">
        <v>238</v>
      </c>
      <c r="JEI1178" s="244">
        <v>0</v>
      </c>
      <c r="JEJ1178" s="244">
        <v>210</v>
      </c>
      <c r="JEK1178" s="239" t="e">
        <f>JEK1179+JEK1180</f>
        <v>#REF!</v>
      </c>
      <c r="JEL1178" s="240" t="s">
        <v>29</v>
      </c>
      <c r="JEM1178" s="241" t="s">
        <v>26</v>
      </c>
      <c r="JEN1178" s="242">
        <v>7</v>
      </c>
      <c r="JEO1178" s="242">
        <v>2</v>
      </c>
      <c r="JEP1178" s="243" t="s">
        <v>238</v>
      </c>
      <c r="JEQ1178" s="244">
        <v>0</v>
      </c>
      <c r="JER1178" s="244">
        <v>210</v>
      </c>
      <c r="JES1178" s="239" t="e">
        <f>JES1179+JES1180</f>
        <v>#REF!</v>
      </c>
      <c r="JET1178" s="240" t="s">
        <v>29</v>
      </c>
      <c r="JEU1178" s="241" t="s">
        <v>26</v>
      </c>
      <c r="JEV1178" s="242">
        <v>7</v>
      </c>
      <c r="JEW1178" s="242">
        <v>2</v>
      </c>
      <c r="JEX1178" s="243" t="s">
        <v>238</v>
      </c>
      <c r="JEY1178" s="244">
        <v>0</v>
      </c>
      <c r="JEZ1178" s="244">
        <v>210</v>
      </c>
      <c r="JFA1178" s="239" t="e">
        <f>JFA1179+JFA1180</f>
        <v>#REF!</v>
      </c>
      <c r="JFB1178" s="240" t="s">
        <v>29</v>
      </c>
      <c r="JFC1178" s="241" t="s">
        <v>26</v>
      </c>
      <c r="JFD1178" s="242">
        <v>7</v>
      </c>
      <c r="JFE1178" s="242">
        <v>2</v>
      </c>
      <c r="JFF1178" s="243" t="s">
        <v>238</v>
      </c>
      <c r="JFG1178" s="244">
        <v>0</v>
      </c>
      <c r="JFH1178" s="244">
        <v>210</v>
      </c>
      <c r="JFI1178" s="239" t="e">
        <f>JFI1179+JFI1180</f>
        <v>#REF!</v>
      </c>
      <c r="JFJ1178" s="240" t="s">
        <v>29</v>
      </c>
      <c r="JFK1178" s="241" t="s">
        <v>26</v>
      </c>
      <c r="JFL1178" s="242">
        <v>7</v>
      </c>
      <c r="JFM1178" s="242">
        <v>2</v>
      </c>
      <c r="JFN1178" s="243" t="s">
        <v>238</v>
      </c>
      <c r="JFO1178" s="244">
        <v>0</v>
      </c>
      <c r="JFP1178" s="244">
        <v>210</v>
      </c>
      <c r="JFQ1178" s="239" t="e">
        <f>JFQ1179+JFQ1180</f>
        <v>#REF!</v>
      </c>
      <c r="JFR1178" s="240" t="s">
        <v>29</v>
      </c>
      <c r="JFS1178" s="241" t="s">
        <v>26</v>
      </c>
      <c r="JFT1178" s="242">
        <v>7</v>
      </c>
      <c r="JFU1178" s="242">
        <v>2</v>
      </c>
      <c r="JFV1178" s="243" t="s">
        <v>238</v>
      </c>
      <c r="JFW1178" s="244">
        <v>0</v>
      </c>
      <c r="JFX1178" s="244">
        <v>210</v>
      </c>
      <c r="JFY1178" s="239" t="e">
        <f>JFY1179+JFY1180</f>
        <v>#REF!</v>
      </c>
      <c r="JFZ1178" s="240" t="s">
        <v>29</v>
      </c>
      <c r="JGA1178" s="241" t="s">
        <v>26</v>
      </c>
      <c r="JGB1178" s="242">
        <v>7</v>
      </c>
      <c r="JGC1178" s="242">
        <v>2</v>
      </c>
      <c r="JGD1178" s="243" t="s">
        <v>238</v>
      </c>
      <c r="JGE1178" s="244">
        <v>0</v>
      </c>
      <c r="JGF1178" s="244">
        <v>210</v>
      </c>
      <c r="JGG1178" s="239" t="e">
        <f>JGG1179+JGG1180</f>
        <v>#REF!</v>
      </c>
      <c r="JGH1178" s="240" t="s">
        <v>29</v>
      </c>
      <c r="JGI1178" s="241" t="s">
        <v>26</v>
      </c>
      <c r="JGJ1178" s="242">
        <v>7</v>
      </c>
      <c r="JGK1178" s="242">
        <v>2</v>
      </c>
      <c r="JGL1178" s="243" t="s">
        <v>238</v>
      </c>
      <c r="JGM1178" s="244">
        <v>0</v>
      </c>
      <c r="JGN1178" s="244">
        <v>210</v>
      </c>
      <c r="JGO1178" s="239" t="e">
        <f>JGO1179+JGO1180</f>
        <v>#REF!</v>
      </c>
      <c r="JGP1178" s="240" t="s">
        <v>29</v>
      </c>
      <c r="JGQ1178" s="241" t="s">
        <v>26</v>
      </c>
      <c r="JGR1178" s="242">
        <v>7</v>
      </c>
      <c r="JGS1178" s="242">
        <v>2</v>
      </c>
      <c r="JGT1178" s="243" t="s">
        <v>238</v>
      </c>
      <c r="JGU1178" s="244">
        <v>0</v>
      </c>
      <c r="JGV1178" s="244">
        <v>210</v>
      </c>
      <c r="JGW1178" s="239" t="e">
        <f>JGW1179+JGW1180</f>
        <v>#REF!</v>
      </c>
      <c r="JGX1178" s="240" t="s">
        <v>29</v>
      </c>
      <c r="JGY1178" s="241" t="s">
        <v>26</v>
      </c>
      <c r="JGZ1178" s="242">
        <v>7</v>
      </c>
      <c r="JHA1178" s="242">
        <v>2</v>
      </c>
      <c r="JHB1178" s="243" t="s">
        <v>238</v>
      </c>
      <c r="JHC1178" s="244">
        <v>0</v>
      </c>
      <c r="JHD1178" s="244">
        <v>210</v>
      </c>
      <c r="JHE1178" s="239" t="e">
        <f>JHE1179+JHE1180</f>
        <v>#REF!</v>
      </c>
      <c r="JHF1178" s="240" t="s">
        <v>29</v>
      </c>
      <c r="JHG1178" s="241" t="s">
        <v>26</v>
      </c>
      <c r="JHH1178" s="242">
        <v>7</v>
      </c>
      <c r="JHI1178" s="242">
        <v>2</v>
      </c>
      <c r="JHJ1178" s="243" t="s">
        <v>238</v>
      </c>
      <c r="JHK1178" s="244">
        <v>0</v>
      </c>
      <c r="JHL1178" s="244">
        <v>210</v>
      </c>
      <c r="JHM1178" s="239" t="e">
        <f>JHM1179+JHM1180</f>
        <v>#REF!</v>
      </c>
      <c r="JHN1178" s="240" t="s">
        <v>29</v>
      </c>
      <c r="JHO1178" s="241" t="s">
        <v>26</v>
      </c>
      <c r="JHP1178" s="242">
        <v>7</v>
      </c>
      <c r="JHQ1178" s="242">
        <v>2</v>
      </c>
      <c r="JHR1178" s="243" t="s">
        <v>238</v>
      </c>
      <c r="JHS1178" s="244">
        <v>0</v>
      </c>
      <c r="JHT1178" s="244">
        <v>210</v>
      </c>
      <c r="JHU1178" s="239" t="e">
        <f>JHU1179+JHU1180</f>
        <v>#REF!</v>
      </c>
      <c r="JHV1178" s="240" t="s">
        <v>29</v>
      </c>
      <c r="JHW1178" s="241" t="s">
        <v>26</v>
      </c>
      <c r="JHX1178" s="242">
        <v>7</v>
      </c>
      <c r="JHY1178" s="242">
        <v>2</v>
      </c>
      <c r="JHZ1178" s="243" t="s">
        <v>238</v>
      </c>
      <c r="JIA1178" s="244">
        <v>0</v>
      </c>
      <c r="JIB1178" s="244">
        <v>210</v>
      </c>
      <c r="JIC1178" s="239" t="e">
        <f>JIC1179+JIC1180</f>
        <v>#REF!</v>
      </c>
      <c r="JID1178" s="240" t="s">
        <v>29</v>
      </c>
      <c r="JIE1178" s="241" t="s">
        <v>26</v>
      </c>
      <c r="JIF1178" s="242">
        <v>7</v>
      </c>
      <c r="JIG1178" s="242">
        <v>2</v>
      </c>
      <c r="JIH1178" s="243" t="s">
        <v>238</v>
      </c>
      <c r="JII1178" s="244">
        <v>0</v>
      </c>
      <c r="JIJ1178" s="244">
        <v>210</v>
      </c>
      <c r="JIK1178" s="239" t="e">
        <f>JIK1179+JIK1180</f>
        <v>#REF!</v>
      </c>
      <c r="JIL1178" s="240" t="s">
        <v>29</v>
      </c>
      <c r="JIM1178" s="241" t="s">
        <v>26</v>
      </c>
      <c r="JIN1178" s="242">
        <v>7</v>
      </c>
      <c r="JIO1178" s="242">
        <v>2</v>
      </c>
      <c r="JIP1178" s="243" t="s">
        <v>238</v>
      </c>
      <c r="JIQ1178" s="244">
        <v>0</v>
      </c>
      <c r="JIR1178" s="244">
        <v>210</v>
      </c>
      <c r="JIS1178" s="239" t="e">
        <f>JIS1179+JIS1180</f>
        <v>#REF!</v>
      </c>
      <c r="JIT1178" s="240" t="s">
        <v>29</v>
      </c>
      <c r="JIU1178" s="241" t="s">
        <v>26</v>
      </c>
      <c r="JIV1178" s="242">
        <v>7</v>
      </c>
      <c r="JIW1178" s="242">
        <v>2</v>
      </c>
      <c r="JIX1178" s="243" t="s">
        <v>238</v>
      </c>
      <c r="JIY1178" s="244">
        <v>0</v>
      </c>
      <c r="JIZ1178" s="244">
        <v>210</v>
      </c>
      <c r="JJA1178" s="239" t="e">
        <f>JJA1179+JJA1180</f>
        <v>#REF!</v>
      </c>
      <c r="JJB1178" s="240" t="s">
        <v>29</v>
      </c>
      <c r="JJC1178" s="241" t="s">
        <v>26</v>
      </c>
      <c r="JJD1178" s="242">
        <v>7</v>
      </c>
      <c r="JJE1178" s="242">
        <v>2</v>
      </c>
      <c r="JJF1178" s="243" t="s">
        <v>238</v>
      </c>
      <c r="JJG1178" s="244">
        <v>0</v>
      </c>
      <c r="JJH1178" s="244">
        <v>210</v>
      </c>
      <c r="JJI1178" s="239" t="e">
        <f>JJI1179+JJI1180</f>
        <v>#REF!</v>
      </c>
      <c r="JJJ1178" s="240" t="s">
        <v>29</v>
      </c>
      <c r="JJK1178" s="241" t="s">
        <v>26</v>
      </c>
      <c r="JJL1178" s="242">
        <v>7</v>
      </c>
      <c r="JJM1178" s="242">
        <v>2</v>
      </c>
      <c r="JJN1178" s="243" t="s">
        <v>238</v>
      </c>
      <c r="JJO1178" s="244">
        <v>0</v>
      </c>
      <c r="JJP1178" s="244">
        <v>210</v>
      </c>
      <c r="JJQ1178" s="239" t="e">
        <f>JJQ1179+JJQ1180</f>
        <v>#REF!</v>
      </c>
      <c r="JJR1178" s="240" t="s">
        <v>29</v>
      </c>
      <c r="JJS1178" s="241" t="s">
        <v>26</v>
      </c>
      <c r="JJT1178" s="242">
        <v>7</v>
      </c>
      <c r="JJU1178" s="242">
        <v>2</v>
      </c>
      <c r="JJV1178" s="243" t="s">
        <v>238</v>
      </c>
      <c r="JJW1178" s="244">
        <v>0</v>
      </c>
      <c r="JJX1178" s="244">
        <v>210</v>
      </c>
      <c r="JJY1178" s="239" t="e">
        <f>JJY1179+JJY1180</f>
        <v>#REF!</v>
      </c>
      <c r="JJZ1178" s="240" t="s">
        <v>29</v>
      </c>
      <c r="JKA1178" s="241" t="s">
        <v>26</v>
      </c>
      <c r="JKB1178" s="242">
        <v>7</v>
      </c>
      <c r="JKC1178" s="242">
        <v>2</v>
      </c>
      <c r="JKD1178" s="243" t="s">
        <v>238</v>
      </c>
      <c r="JKE1178" s="244">
        <v>0</v>
      </c>
      <c r="JKF1178" s="244">
        <v>210</v>
      </c>
      <c r="JKG1178" s="239" t="e">
        <f>JKG1179+JKG1180</f>
        <v>#REF!</v>
      </c>
      <c r="JKH1178" s="240" t="s">
        <v>29</v>
      </c>
      <c r="JKI1178" s="241" t="s">
        <v>26</v>
      </c>
      <c r="JKJ1178" s="242">
        <v>7</v>
      </c>
      <c r="JKK1178" s="242">
        <v>2</v>
      </c>
      <c r="JKL1178" s="243" t="s">
        <v>238</v>
      </c>
      <c r="JKM1178" s="244">
        <v>0</v>
      </c>
      <c r="JKN1178" s="244">
        <v>210</v>
      </c>
      <c r="JKO1178" s="239" t="e">
        <f>JKO1179+JKO1180</f>
        <v>#REF!</v>
      </c>
      <c r="JKP1178" s="240" t="s">
        <v>29</v>
      </c>
      <c r="JKQ1178" s="241" t="s">
        <v>26</v>
      </c>
      <c r="JKR1178" s="242">
        <v>7</v>
      </c>
      <c r="JKS1178" s="242">
        <v>2</v>
      </c>
      <c r="JKT1178" s="243" t="s">
        <v>238</v>
      </c>
      <c r="JKU1178" s="244">
        <v>0</v>
      </c>
      <c r="JKV1178" s="244">
        <v>210</v>
      </c>
      <c r="JKW1178" s="239" t="e">
        <f>JKW1179+JKW1180</f>
        <v>#REF!</v>
      </c>
      <c r="JKX1178" s="240" t="s">
        <v>29</v>
      </c>
      <c r="JKY1178" s="241" t="s">
        <v>26</v>
      </c>
      <c r="JKZ1178" s="242">
        <v>7</v>
      </c>
      <c r="JLA1178" s="242">
        <v>2</v>
      </c>
      <c r="JLB1178" s="243" t="s">
        <v>238</v>
      </c>
      <c r="JLC1178" s="244">
        <v>0</v>
      </c>
      <c r="JLD1178" s="244">
        <v>210</v>
      </c>
      <c r="JLE1178" s="239" t="e">
        <f>JLE1179+JLE1180</f>
        <v>#REF!</v>
      </c>
      <c r="JLF1178" s="240" t="s">
        <v>29</v>
      </c>
      <c r="JLG1178" s="241" t="s">
        <v>26</v>
      </c>
      <c r="JLH1178" s="242">
        <v>7</v>
      </c>
      <c r="JLI1178" s="242">
        <v>2</v>
      </c>
      <c r="JLJ1178" s="243" t="s">
        <v>238</v>
      </c>
      <c r="JLK1178" s="244">
        <v>0</v>
      </c>
      <c r="JLL1178" s="244">
        <v>210</v>
      </c>
      <c r="JLM1178" s="239" t="e">
        <f>JLM1179+JLM1180</f>
        <v>#REF!</v>
      </c>
      <c r="JLN1178" s="240" t="s">
        <v>29</v>
      </c>
      <c r="JLO1178" s="241" t="s">
        <v>26</v>
      </c>
      <c r="JLP1178" s="242">
        <v>7</v>
      </c>
      <c r="JLQ1178" s="242">
        <v>2</v>
      </c>
      <c r="JLR1178" s="243" t="s">
        <v>238</v>
      </c>
      <c r="JLS1178" s="244">
        <v>0</v>
      </c>
      <c r="JLT1178" s="244">
        <v>210</v>
      </c>
      <c r="JLU1178" s="239" t="e">
        <f>JLU1179+JLU1180</f>
        <v>#REF!</v>
      </c>
      <c r="JLV1178" s="240" t="s">
        <v>29</v>
      </c>
      <c r="JLW1178" s="241" t="s">
        <v>26</v>
      </c>
      <c r="JLX1178" s="242">
        <v>7</v>
      </c>
      <c r="JLY1178" s="242">
        <v>2</v>
      </c>
      <c r="JLZ1178" s="243" t="s">
        <v>238</v>
      </c>
      <c r="JMA1178" s="244">
        <v>0</v>
      </c>
      <c r="JMB1178" s="244">
        <v>210</v>
      </c>
      <c r="JMC1178" s="239" t="e">
        <f>JMC1179+JMC1180</f>
        <v>#REF!</v>
      </c>
      <c r="JMD1178" s="240" t="s">
        <v>29</v>
      </c>
      <c r="JME1178" s="241" t="s">
        <v>26</v>
      </c>
      <c r="JMF1178" s="242">
        <v>7</v>
      </c>
      <c r="JMG1178" s="242">
        <v>2</v>
      </c>
      <c r="JMH1178" s="243" t="s">
        <v>238</v>
      </c>
      <c r="JMI1178" s="244">
        <v>0</v>
      </c>
      <c r="JMJ1178" s="244">
        <v>210</v>
      </c>
      <c r="JMK1178" s="239" t="e">
        <f>JMK1179+JMK1180</f>
        <v>#REF!</v>
      </c>
      <c r="JML1178" s="240" t="s">
        <v>29</v>
      </c>
      <c r="JMM1178" s="241" t="s">
        <v>26</v>
      </c>
      <c r="JMN1178" s="242">
        <v>7</v>
      </c>
      <c r="JMO1178" s="242">
        <v>2</v>
      </c>
      <c r="JMP1178" s="243" t="s">
        <v>238</v>
      </c>
      <c r="JMQ1178" s="244">
        <v>0</v>
      </c>
      <c r="JMR1178" s="244">
        <v>210</v>
      </c>
      <c r="JMS1178" s="239" t="e">
        <f>JMS1179+JMS1180</f>
        <v>#REF!</v>
      </c>
      <c r="JMT1178" s="240" t="s">
        <v>29</v>
      </c>
      <c r="JMU1178" s="241" t="s">
        <v>26</v>
      </c>
      <c r="JMV1178" s="242">
        <v>7</v>
      </c>
      <c r="JMW1178" s="242">
        <v>2</v>
      </c>
      <c r="JMX1178" s="243" t="s">
        <v>238</v>
      </c>
      <c r="JMY1178" s="244">
        <v>0</v>
      </c>
      <c r="JMZ1178" s="244">
        <v>210</v>
      </c>
      <c r="JNA1178" s="239" t="e">
        <f>JNA1179+JNA1180</f>
        <v>#REF!</v>
      </c>
      <c r="JNB1178" s="240" t="s">
        <v>29</v>
      </c>
      <c r="JNC1178" s="241" t="s">
        <v>26</v>
      </c>
      <c r="JND1178" s="242">
        <v>7</v>
      </c>
      <c r="JNE1178" s="242">
        <v>2</v>
      </c>
      <c r="JNF1178" s="243" t="s">
        <v>238</v>
      </c>
      <c r="JNG1178" s="244">
        <v>0</v>
      </c>
      <c r="JNH1178" s="244">
        <v>210</v>
      </c>
      <c r="JNI1178" s="239" t="e">
        <f>JNI1179+JNI1180</f>
        <v>#REF!</v>
      </c>
      <c r="JNJ1178" s="240" t="s">
        <v>29</v>
      </c>
      <c r="JNK1178" s="241" t="s">
        <v>26</v>
      </c>
      <c r="JNL1178" s="242">
        <v>7</v>
      </c>
      <c r="JNM1178" s="242">
        <v>2</v>
      </c>
      <c r="JNN1178" s="243" t="s">
        <v>238</v>
      </c>
      <c r="JNO1178" s="244">
        <v>0</v>
      </c>
      <c r="JNP1178" s="244">
        <v>210</v>
      </c>
      <c r="JNQ1178" s="239" t="e">
        <f>JNQ1179+JNQ1180</f>
        <v>#REF!</v>
      </c>
      <c r="JNR1178" s="240" t="s">
        <v>29</v>
      </c>
      <c r="JNS1178" s="241" t="s">
        <v>26</v>
      </c>
      <c r="JNT1178" s="242">
        <v>7</v>
      </c>
      <c r="JNU1178" s="242">
        <v>2</v>
      </c>
      <c r="JNV1178" s="243" t="s">
        <v>238</v>
      </c>
      <c r="JNW1178" s="244">
        <v>0</v>
      </c>
      <c r="JNX1178" s="244">
        <v>210</v>
      </c>
      <c r="JNY1178" s="239" t="e">
        <f>JNY1179+JNY1180</f>
        <v>#REF!</v>
      </c>
      <c r="JNZ1178" s="240" t="s">
        <v>29</v>
      </c>
      <c r="JOA1178" s="241" t="s">
        <v>26</v>
      </c>
      <c r="JOB1178" s="242">
        <v>7</v>
      </c>
      <c r="JOC1178" s="242">
        <v>2</v>
      </c>
      <c r="JOD1178" s="243" t="s">
        <v>238</v>
      </c>
      <c r="JOE1178" s="244">
        <v>0</v>
      </c>
      <c r="JOF1178" s="244">
        <v>210</v>
      </c>
      <c r="JOG1178" s="239" t="e">
        <f>JOG1179+JOG1180</f>
        <v>#REF!</v>
      </c>
      <c r="JOH1178" s="240" t="s">
        <v>29</v>
      </c>
      <c r="JOI1178" s="241" t="s">
        <v>26</v>
      </c>
      <c r="JOJ1178" s="242">
        <v>7</v>
      </c>
      <c r="JOK1178" s="242">
        <v>2</v>
      </c>
      <c r="JOL1178" s="243" t="s">
        <v>238</v>
      </c>
      <c r="JOM1178" s="244">
        <v>0</v>
      </c>
      <c r="JON1178" s="244">
        <v>210</v>
      </c>
      <c r="JOO1178" s="239" t="e">
        <f>JOO1179+JOO1180</f>
        <v>#REF!</v>
      </c>
      <c r="JOP1178" s="240" t="s">
        <v>29</v>
      </c>
      <c r="JOQ1178" s="241" t="s">
        <v>26</v>
      </c>
      <c r="JOR1178" s="242">
        <v>7</v>
      </c>
      <c r="JOS1178" s="242">
        <v>2</v>
      </c>
      <c r="JOT1178" s="243" t="s">
        <v>238</v>
      </c>
      <c r="JOU1178" s="244">
        <v>0</v>
      </c>
      <c r="JOV1178" s="244">
        <v>210</v>
      </c>
      <c r="JOW1178" s="239" t="e">
        <f>JOW1179+JOW1180</f>
        <v>#REF!</v>
      </c>
      <c r="JOX1178" s="240" t="s">
        <v>29</v>
      </c>
      <c r="JOY1178" s="241" t="s">
        <v>26</v>
      </c>
      <c r="JOZ1178" s="242">
        <v>7</v>
      </c>
      <c r="JPA1178" s="242">
        <v>2</v>
      </c>
      <c r="JPB1178" s="243" t="s">
        <v>238</v>
      </c>
      <c r="JPC1178" s="244">
        <v>0</v>
      </c>
      <c r="JPD1178" s="244">
        <v>210</v>
      </c>
      <c r="JPE1178" s="239" t="e">
        <f>JPE1179+JPE1180</f>
        <v>#REF!</v>
      </c>
      <c r="JPF1178" s="240" t="s">
        <v>29</v>
      </c>
      <c r="JPG1178" s="241" t="s">
        <v>26</v>
      </c>
      <c r="JPH1178" s="242">
        <v>7</v>
      </c>
      <c r="JPI1178" s="242">
        <v>2</v>
      </c>
      <c r="JPJ1178" s="243" t="s">
        <v>238</v>
      </c>
      <c r="JPK1178" s="244">
        <v>0</v>
      </c>
      <c r="JPL1178" s="244">
        <v>210</v>
      </c>
      <c r="JPM1178" s="239" t="e">
        <f>JPM1179+JPM1180</f>
        <v>#REF!</v>
      </c>
      <c r="JPN1178" s="240" t="s">
        <v>29</v>
      </c>
      <c r="JPO1178" s="241" t="s">
        <v>26</v>
      </c>
      <c r="JPP1178" s="242">
        <v>7</v>
      </c>
      <c r="JPQ1178" s="242">
        <v>2</v>
      </c>
      <c r="JPR1178" s="243" t="s">
        <v>238</v>
      </c>
      <c r="JPS1178" s="244">
        <v>0</v>
      </c>
      <c r="JPT1178" s="244">
        <v>210</v>
      </c>
      <c r="JPU1178" s="239" t="e">
        <f>JPU1179+JPU1180</f>
        <v>#REF!</v>
      </c>
      <c r="JPV1178" s="240" t="s">
        <v>29</v>
      </c>
      <c r="JPW1178" s="241" t="s">
        <v>26</v>
      </c>
      <c r="JPX1178" s="242">
        <v>7</v>
      </c>
      <c r="JPY1178" s="242">
        <v>2</v>
      </c>
      <c r="JPZ1178" s="243" t="s">
        <v>238</v>
      </c>
      <c r="JQA1178" s="244">
        <v>0</v>
      </c>
      <c r="JQB1178" s="244">
        <v>210</v>
      </c>
      <c r="JQC1178" s="239" t="e">
        <f>JQC1179+JQC1180</f>
        <v>#REF!</v>
      </c>
      <c r="JQD1178" s="240" t="s">
        <v>29</v>
      </c>
      <c r="JQE1178" s="241" t="s">
        <v>26</v>
      </c>
      <c r="JQF1178" s="242">
        <v>7</v>
      </c>
      <c r="JQG1178" s="242">
        <v>2</v>
      </c>
      <c r="JQH1178" s="243" t="s">
        <v>238</v>
      </c>
      <c r="JQI1178" s="244">
        <v>0</v>
      </c>
      <c r="JQJ1178" s="244">
        <v>210</v>
      </c>
      <c r="JQK1178" s="239" t="e">
        <f>JQK1179+JQK1180</f>
        <v>#REF!</v>
      </c>
      <c r="JQL1178" s="240" t="s">
        <v>29</v>
      </c>
      <c r="JQM1178" s="241" t="s">
        <v>26</v>
      </c>
      <c r="JQN1178" s="242">
        <v>7</v>
      </c>
      <c r="JQO1178" s="242">
        <v>2</v>
      </c>
      <c r="JQP1178" s="243" t="s">
        <v>238</v>
      </c>
      <c r="JQQ1178" s="244">
        <v>0</v>
      </c>
      <c r="JQR1178" s="244">
        <v>210</v>
      </c>
      <c r="JQS1178" s="239" t="e">
        <f>JQS1179+JQS1180</f>
        <v>#REF!</v>
      </c>
      <c r="JQT1178" s="240" t="s">
        <v>29</v>
      </c>
      <c r="JQU1178" s="241" t="s">
        <v>26</v>
      </c>
      <c r="JQV1178" s="242">
        <v>7</v>
      </c>
      <c r="JQW1178" s="242">
        <v>2</v>
      </c>
      <c r="JQX1178" s="243" t="s">
        <v>238</v>
      </c>
      <c r="JQY1178" s="244">
        <v>0</v>
      </c>
      <c r="JQZ1178" s="244">
        <v>210</v>
      </c>
      <c r="JRA1178" s="239" t="e">
        <f>JRA1179+JRA1180</f>
        <v>#REF!</v>
      </c>
      <c r="JRB1178" s="240" t="s">
        <v>29</v>
      </c>
      <c r="JRC1178" s="241" t="s">
        <v>26</v>
      </c>
      <c r="JRD1178" s="242">
        <v>7</v>
      </c>
      <c r="JRE1178" s="242">
        <v>2</v>
      </c>
      <c r="JRF1178" s="243" t="s">
        <v>238</v>
      </c>
      <c r="JRG1178" s="244">
        <v>0</v>
      </c>
      <c r="JRH1178" s="244">
        <v>210</v>
      </c>
      <c r="JRI1178" s="239" t="e">
        <f>JRI1179+JRI1180</f>
        <v>#REF!</v>
      </c>
      <c r="JRJ1178" s="240" t="s">
        <v>29</v>
      </c>
      <c r="JRK1178" s="241" t="s">
        <v>26</v>
      </c>
      <c r="JRL1178" s="242">
        <v>7</v>
      </c>
      <c r="JRM1178" s="242">
        <v>2</v>
      </c>
      <c r="JRN1178" s="243" t="s">
        <v>238</v>
      </c>
      <c r="JRO1178" s="244">
        <v>0</v>
      </c>
      <c r="JRP1178" s="244">
        <v>210</v>
      </c>
      <c r="JRQ1178" s="239" t="e">
        <f>JRQ1179+JRQ1180</f>
        <v>#REF!</v>
      </c>
      <c r="JRR1178" s="240" t="s">
        <v>29</v>
      </c>
      <c r="JRS1178" s="241" t="s">
        <v>26</v>
      </c>
      <c r="JRT1178" s="242">
        <v>7</v>
      </c>
      <c r="JRU1178" s="242">
        <v>2</v>
      </c>
      <c r="JRV1178" s="243" t="s">
        <v>238</v>
      </c>
      <c r="JRW1178" s="244">
        <v>0</v>
      </c>
      <c r="JRX1178" s="244">
        <v>210</v>
      </c>
      <c r="JRY1178" s="239" t="e">
        <f>JRY1179+JRY1180</f>
        <v>#REF!</v>
      </c>
      <c r="JRZ1178" s="240" t="s">
        <v>29</v>
      </c>
      <c r="JSA1178" s="241" t="s">
        <v>26</v>
      </c>
      <c r="JSB1178" s="242">
        <v>7</v>
      </c>
      <c r="JSC1178" s="242">
        <v>2</v>
      </c>
      <c r="JSD1178" s="243" t="s">
        <v>238</v>
      </c>
      <c r="JSE1178" s="244">
        <v>0</v>
      </c>
      <c r="JSF1178" s="244">
        <v>210</v>
      </c>
      <c r="JSG1178" s="239" t="e">
        <f>JSG1179+JSG1180</f>
        <v>#REF!</v>
      </c>
      <c r="JSH1178" s="240" t="s">
        <v>29</v>
      </c>
      <c r="JSI1178" s="241" t="s">
        <v>26</v>
      </c>
      <c r="JSJ1178" s="242">
        <v>7</v>
      </c>
      <c r="JSK1178" s="242">
        <v>2</v>
      </c>
      <c r="JSL1178" s="243" t="s">
        <v>238</v>
      </c>
      <c r="JSM1178" s="244">
        <v>0</v>
      </c>
      <c r="JSN1178" s="244">
        <v>210</v>
      </c>
      <c r="JSO1178" s="239" t="e">
        <f>JSO1179+JSO1180</f>
        <v>#REF!</v>
      </c>
      <c r="JSP1178" s="240" t="s">
        <v>29</v>
      </c>
      <c r="JSQ1178" s="241" t="s">
        <v>26</v>
      </c>
      <c r="JSR1178" s="242">
        <v>7</v>
      </c>
      <c r="JSS1178" s="242">
        <v>2</v>
      </c>
      <c r="JST1178" s="243" t="s">
        <v>238</v>
      </c>
      <c r="JSU1178" s="244">
        <v>0</v>
      </c>
      <c r="JSV1178" s="244">
        <v>210</v>
      </c>
      <c r="JSW1178" s="239" t="e">
        <f>JSW1179+JSW1180</f>
        <v>#REF!</v>
      </c>
      <c r="JSX1178" s="240" t="s">
        <v>29</v>
      </c>
      <c r="JSY1178" s="241" t="s">
        <v>26</v>
      </c>
      <c r="JSZ1178" s="242">
        <v>7</v>
      </c>
      <c r="JTA1178" s="242">
        <v>2</v>
      </c>
      <c r="JTB1178" s="243" t="s">
        <v>238</v>
      </c>
      <c r="JTC1178" s="244">
        <v>0</v>
      </c>
      <c r="JTD1178" s="244">
        <v>210</v>
      </c>
      <c r="JTE1178" s="239" t="e">
        <f>JTE1179+JTE1180</f>
        <v>#REF!</v>
      </c>
      <c r="JTF1178" s="240" t="s">
        <v>29</v>
      </c>
      <c r="JTG1178" s="241" t="s">
        <v>26</v>
      </c>
      <c r="JTH1178" s="242">
        <v>7</v>
      </c>
      <c r="JTI1178" s="242">
        <v>2</v>
      </c>
      <c r="JTJ1178" s="243" t="s">
        <v>238</v>
      </c>
      <c r="JTK1178" s="244">
        <v>0</v>
      </c>
      <c r="JTL1178" s="244">
        <v>210</v>
      </c>
      <c r="JTM1178" s="239" t="e">
        <f>JTM1179+JTM1180</f>
        <v>#REF!</v>
      </c>
      <c r="JTN1178" s="240" t="s">
        <v>29</v>
      </c>
      <c r="JTO1178" s="241" t="s">
        <v>26</v>
      </c>
      <c r="JTP1178" s="242">
        <v>7</v>
      </c>
      <c r="JTQ1178" s="242">
        <v>2</v>
      </c>
      <c r="JTR1178" s="243" t="s">
        <v>238</v>
      </c>
      <c r="JTS1178" s="244">
        <v>0</v>
      </c>
      <c r="JTT1178" s="244">
        <v>210</v>
      </c>
      <c r="JTU1178" s="239" t="e">
        <f>JTU1179+JTU1180</f>
        <v>#REF!</v>
      </c>
      <c r="JTV1178" s="240" t="s">
        <v>29</v>
      </c>
      <c r="JTW1178" s="241" t="s">
        <v>26</v>
      </c>
      <c r="JTX1178" s="242">
        <v>7</v>
      </c>
      <c r="JTY1178" s="242">
        <v>2</v>
      </c>
      <c r="JTZ1178" s="243" t="s">
        <v>238</v>
      </c>
      <c r="JUA1178" s="244">
        <v>0</v>
      </c>
      <c r="JUB1178" s="244">
        <v>210</v>
      </c>
      <c r="JUC1178" s="239" t="e">
        <f>JUC1179+JUC1180</f>
        <v>#REF!</v>
      </c>
      <c r="JUD1178" s="240" t="s">
        <v>29</v>
      </c>
      <c r="JUE1178" s="241" t="s">
        <v>26</v>
      </c>
      <c r="JUF1178" s="242">
        <v>7</v>
      </c>
      <c r="JUG1178" s="242">
        <v>2</v>
      </c>
      <c r="JUH1178" s="243" t="s">
        <v>238</v>
      </c>
      <c r="JUI1178" s="244">
        <v>0</v>
      </c>
      <c r="JUJ1178" s="244">
        <v>210</v>
      </c>
      <c r="JUK1178" s="239" t="e">
        <f>JUK1179+JUK1180</f>
        <v>#REF!</v>
      </c>
      <c r="JUL1178" s="240" t="s">
        <v>29</v>
      </c>
      <c r="JUM1178" s="241" t="s">
        <v>26</v>
      </c>
      <c r="JUN1178" s="242">
        <v>7</v>
      </c>
      <c r="JUO1178" s="242">
        <v>2</v>
      </c>
      <c r="JUP1178" s="243" t="s">
        <v>238</v>
      </c>
      <c r="JUQ1178" s="244">
        <v>0</v>
      </c>
      <c r="JUR1178" s="244">
        <v>210</v>
      </c>
      <c r="JUS1178" s="239" t="e">
        <f>JUS1179+JUS1180</f>
        <v>#REF!</v>
      </c>
      <c r="JUT1178" s="240" t="s">
        <v>29</v>
      </c>
      <c r="JUU1178" s="241" t="s">
        <v>26</v>
      </c>
      <c r="JUV1178" s="242">
        <v>7</v>
      </c>
      <c r="JUW1178" s="242">
        <v>2</v>
      </c>
      <c r="JUX1178" s="243" t="s">
        <v>238</v>
      </c>
      <c r="JUY1178" s="244">
        <v>0</v>
      </c>
      <c r="JUZ1178" s="244">
        <v>210</v>
      </c>
      <c r="JVA1178" s="239" t="e">
        <f>JVA1179+JVA1180</f>
        <v>#REF!</v>
      </c>
      <c r="JVB1178" s="240" t="s">
        <v>29</v>
      </c>
      <c r="JVC1178" s="241" t="s">
        <v>26</v>
      </c>
      <c r="JVD1178" s="242">
        <v>7</v>
      </c>
      <c r="JVE1178" s="242">
        <v>2</v>
      </c>
      <c r="JVF1178" s="243" t="s">
        <v>238</v>
      </c>
      <c r="JVG1178" s="244">
        <v>0</v>
      </c>
      <c r="JVH1178" s="244">
        <v>210</v>
      </c>
      <c r="JVI1178" s="239" t="e">
        <f>JVI1179+JVI1180</f>
        <v>#REF!</v>
      </c>
      <c r="JVJ1178" s="240" t="s">
        <v>29</v>
      </c>
      <c r="JVK1178" s="241" t="s">
        <v>26</v>
      </c>
      <c r="JVL1178" s="242">
        <v>7</v>
      </c>
      <c r="JVM1178" s="242">
        <v>2</v>
      </c>
      <c r="JVN1178" s="243" t="s">
        <v>238</v>
      </c>
      <c r="JVO1178" s="244">
        <v>0</v>
      </c>
      <c r="JVP1178" s="244">
        <v>210</v>
      </c>
      <c r="JVQ1178" s="239" t="e">
        <f>JVQ1179+JVQ1180</f>
        <v>#REF!</v>
      </c>
      <c r="JVR1178" s="240" t="s">
        <v>29</v>
      </c>
      <c r="JVS1178" s="241" t="s">
        <v>26</v>
      </c>
      <c r="JVT1178" s="242">
        <v>7</v>
      </c>
      <c r="JVU1178" s="242">
        <v>2</v>
      </c>
      <c r="JVV1178" s="243" t="s">
        <v>238</v>
      </c>
      <c r="JVW1178" s="244">
        <v>0</v>
      </c>
      <c r="JVX1178" s="244">
        <v>210</v>
      </c>
      <c r="JVY1178" s="239" t="e">
        <f>JVY1179+JVY1180</f>
        <v>#REF!</v>
      </c>
      <c r="JVZ1178" s="240" t="s">
        <v>29</v>
      </c>
      <c r="JWA1178" s="241" t="s">
        <v>26</v>
      </c>
      <c r="JWB1178" s="242">
        <v>7</v>
      </c>
      <c r="JWC1178" s="242">
        <v>2</v>
      </c>
      <c r="JWD1178" s="243" t="s">
        <v>238</v>
      </c>
      <c r="JWE1178" s="244">
        <v>0</v>
      </c>
      <c r="JWF1178" s="244">
        <v>210</v>
      </c>
      <c r="JWG1178" s="239" t="e">
        <f>JWG1179+JWG1180</f>
        <v>#REF!</v>
      </c>
      <c r="JWH1178" s="240" t="s">
        <v>29</v>
      </c>
      <c r="JWI1178" s="241" t="s">
        <v>26</v>
      </c>
      <c r="JWJ1178" s="242">
        <v>7</v>
      </c>
      <c r="JWK1178" s="242">
        <v>2</v>
      </c>
      <c r="JWL1178" s="243" t="s">
        <v>238</v>
      </c>
      <c r="JWM1178" s="244">
        <v>0</v>
      </c>
      <c r="JWN1178" s="244">
        <v>210</v>
      </c>
      <c r="JWO1178" s="239" t="e">
        <f>JWO1179+JWO1180</f>
        <v>#REF!</v>
      </c>
      <c r="JWP1178" s="240" t="s">
        <v>29</v>
      </c>
      <c r="JWQ1178" s="241" t="s">
        <v>26</v>
      </c>
      <c r="JWR1178" s="242">
        <v>7</v>
      </c>
      <c r="JWS1178" s="242">
        <v>2</v>
      </c>
      <c r="JWT1178" s="243" t="s">
        <v>238</v>
      </c>
      <c r="JWU1178" s="244">
        <v>0</v>
      </c>
      <c r="JWV1178" s="244">
        <v>210</v>
      </c>
      <c r="JWW1178" s="239" t="e">
        <f>JWW1179+JWW1180</f>
        <v>#REF!</v>
      </c>
      <c r="JWX1178" s="240" t="s">
        <v>29</v>
      </c>
      <c r="JWY1178" s="241" t="s">
        <v>26</v>
      </c>
      <c r="JWZ1178" s="242">
        <v>7</v>
      </c>
      <c r="JXA1178" s="242">
        <v>2</v>
      </c>
      <c r="JXB1178" s="243" t="s">
        <v>238</v>
      </c>
      <c r="JXC1178" s="244">
        <v>0</v>
      </c>
      <c r="JXD1178" s="244">
        <v>210</v>
      </c>
      <c r="JXE1178" s="239" t="e">
        <f>JXE1179+JXE1180</f>
        <v>#REF!</v>
      </c>
      <c r="JXF1178" s="240" t="s">
        <v>29</v>
      </c>
      <c r="JXG1178" s="241" t="s">
        <v>26</v>
      </c>
      <c r="JXH1178" s="242">
        <v>7</v>
      </c>
      <c r="JXI1178" s="242">
        <v>2</v>
      </c>
      <c r="JXJ1178" s="243" t="s">
        <v>238</v>
      </c>
      <c r="JXK1178" s="244">
        <v>0</v>
      </c>
      <c r="JXL1178" s="244">
        <v>210</v>
      </c>
      <c r="JXM1178" s="239" t="e">
        <f>JXM1179+JXM1180</f>
        <v>#REF!</v>
      </c>
      <c r="JXN1178" s="240" t="s">
        <v>29</v>
      </c>
      <c r="JXO1178" s="241" t="s">
        <v>26</v>
      </c>
      <c r="JXP1178" s="242">
        <v>7</v>
      </c>
      <c r="JXQ1178" s="242">
        <v>2</v>
      </c>
      <c r="JXR1178" s="243" t="s">
        <v>238</v>
      </c>
      <c r="JXS1178" s="244">
        <v>0</v>
      </c>
      <c r="JXT1178" s="244">
        <v>210</v>
      </c>
      <c r="JXU1178" s="239" t="e">
        <f>JXU1179+JXU1180</f>
        <v>#REF!</v>
      </c>
      <c r="JXV1178" s="240" t="s">
        <v>29</v>
      </c>
      <c r="JXW1178" s="241" t="s">
        <v>26</v>
      </c>
      <c r="JXX1178" s="242">
        <v>7</v>
      </c>
      <c r="JXY1178" s="242">
        <v>2</v>
      </c>
      <c r="JXZ1178" s="243" t="s">
        <v>238</v>
      </c>
      <c r="JYA1178" s="244">
        <v>0</v>
      </c>
      <c r="JYB1178" s="244">
        <v>210</v>
      </c>
      <c r="JYC1178" s="239" t="e">
        <f>JYC1179+JYC1180</f>
        <v>#REF!</v>
      </c>
      <c r="JYD1178" s="240" t="s">
        <v>29</v>
      </c>
      <c r="JYE1178" s="241" t="s">
        <v>26</v>
      </c>
      <c r="JYF1178" s="242">
        <v>7</v>
      </c>
      <c r="JYG1178" s="242">
        <v>2</v>
      </c>
      <c r="JYH1178" s="243" t="s">
        <v>238</v>
      </c>
      <c r="JYI1178" s="244">
        <v>0</v>
      </c>
      <c r="JYJ1178" s="244">
        <v>210</v>
      </c>
      <c r="JYK1178" s="239" t="e">
        <f>JYK1179+JYK1180</f>
        <v>#REF!</v>
      </c>
      <c r="JYL1178" s="240" t="s">
        <v>29</v>
      </c>
      <c r="JYM1178" s="241" t="s">
        <v>26</v>
      </c>
      <c r="JYN1178" s="242">
        <v>7</v>
      </c>
      <c r="JYO1178" s="242">
        <v>2</v>
      </c>
      <c r="JYP1178" s="243" t="s">
        <v>238</v>
      </c>
      <c r="JYQ1178" s="244">
        <v>0</v>
      </c>
      <c r="JYR1178" s="244">
        <v>210</v>
      </c>
      <c r="JYS1178" s="239" t="e">
        <f>JYS1179+JYS1180</f>
        <v>#REF!</v>
      </c>
      <c r="JYT1178" s="240" t="s">
        <v>29</v>
      </c>
      <c r="JYU1178" s="241" t="s">
        <v>26</v>
      </c>
      <c r="JYV1178" s="242">
        <v>7</v>
      </c>
      <c r="JYW1178" s="242">
        <v>2</v>
      </c>
      <c r="JYX1178" s="243" t="s">
        <v>238</v>
      </c>
      <c r="JYY1178" s="244">
        <v>0</v>
      </c>
      <c r="JYZ1178" s="244">
        <v>210</v>
      </c>
      <c r="JZA1178" s="239" t="e">
        <f>JZA1179+JZA1180</f>
        <v>#REF!</v>
      </c>
      <c r="JZB1178" s="240" t="s">
        <v>29</v>
      </c>
      <c r="JZC1178" s="241" t="s">
        <v>26</v>
      </c>
      <c r="JZD1178" s="242">
        <v>7</v>
      </c>
      <c r="JZE1178" s="242">
        <v>2</v>
      </c>
      <c r="JZF1178" s="243" t="s">
        <v>238</v>
      </c>
      <c r="JZG1178" s="244">
        <v>0</v>
      </c>
      <c r="JZH1178" s="244">
        <v>210</v>
      </c>
      <c r="JZI1178" s="239" t="e">
        <f>JZI1179+JZI1180</f>
        <v>#REF!</v>
      </c>
      <c r="JZJ1178" s="240" t="s">
        <v>29</v>
      </c>
      <c r="JZK1178" s="241" t="s">
        <v>26</v>
      </c>
      <c r="JZL1178" s="242">
        <v>7</v>
      </c>
      <c r="JZM1178" s="242">
        <v>2</v>
      </c>
      <c r="JZN1178" s="243" t="s">
        <v>238</v>
      </c>
      <c r="JZO1178" s="244">
        <v>0</v>
      </c>
      <c r="JZP1178" s="244">
        <v>210</v>
      </c>
      <c r="JZQ1178" s="239" t="e">
        <f>JZQ1179+JZQ1180</f>
        <v>#REF!</v>
      </c>
      <c r="JZR1178" s="240" t="s">
        <v>29</v>
      </c>
      <c r="JZS1178" s="241" t="s">
        <v>26</v>
      </c>
      <c r="JZT1178" s="242">
        <v>7</v>
      </c>
      <c r="JZU1178" s="242">
        <v>2</v>
      </c>
      <c r="JZV1178" s="243" t="s">
        <v>238</v>
      </c>
      <c r="JZW1178" s="244">
        <v>0</v>
      </c>
      <c r="JZX1178" s="244">
        <v>210</v>
      </c>
      <c r="JZY1178" s="239" t="e">
        <f>JZY1179+JZY1180</f>
        <v>#REF!</v>
      </c>
      <c r="JZZ1178" s="240" t="s">
        <v>29</v>
      </c>
      <c r="KAA1178" s="241" t="s">
        <v>26</v>
      </c>
      <c r="KAB1178" s="242">
        <v>7</v>
      </c>
      <c r="KAC1178" s="242">
        <v>2</v>
      </c>
      <c r="KAD1178" s="243" t="s">
        <v>238</v>
      </c>
      <c r="KAE1178" s="244">
        <v>0</v>
      </c>
      <c r="KAF1178" s="244">
        <v>210</v>
      </c>
      <c r="KAG1178" s="239" t="e">
        <f>KAG1179+KAG1180</f>
        <v>#REF!</v>
      </c>
      <c r="KAH1178" s="240" t="s">
        <v>29</v>
      </c>
      <c r="KAI1178" s="241" t="s">
        <v>26</v>
      </c>
      <c r="KAJ1178" s="242">
        <v>7</v>
      </c>
      <c r="KAK1178" s="242">
        <v>2</v>
      </c>
      <c r="KAL1178" s="243" t="s">
        <v>238</v>
      </c>
      <c r="KAM1178" s="244">
        <v>0</v>
      </c>
      <c r="KAN1178" s="244">
        <v>210</v>
      </c>
      <c r="KAO1178" s="239" t="e">
        <f>KAO1179+KAO1180</f>
        <v>#REF!</v>
      </c>
      <c r="KAP1178" s="240" t="s">
        <v>29</v>
      </c>
      <c r="KAQ1178" s="241" t="s">
        <v>26</v>
      </c>
      <c r="KAR1178" s="242">
        <v>7</v>
      </c>
      <c r="KAS1178" s="242">
        <v>2</v>
      </c>
      <c r="KAT1178" s="243" t="s">
        <v>238</v>
      </c>
      <c r="KAU1178" s="244">
        <v>0</v>
      </c>
      <c r="KAV1178" s="244">
        <v>210</v>
      </c>
      <c r="KAW1178" s="239" t="e">
        <f>KAW1179+KAW1180</f>
        <v>#REF!</v>
      </c>
      <c r="KAX1178" s="240" t="s">
        <v>29</v>
      </c>
      <c r="KAY1178" s="241" t="s">
        <v>26</v>
      </c>
      <c r="KAZ1178" s="242">
        <v>7</v>
      </c>
      <c r="KBA1178" s="242">
        <v>2</v>
      </c>
      <c r="KBB1178" s="243" t="s">
        <v>238</v>
      </c>
      <c r="KBC1178" s="244">
        <v>0</v>
      </c>
      <c r="KBD1178" s="244">
        <v>210</v>
      </c>
      <c r="KBE1178" s="239" t="e">
        <f>KBE1179+KBE1180</f>
        <v>#REF!</v>
      </c>
      <c r="KBF1178" s="240" t="s">
        <v>29</v>
      </c>
      <c r="KBG1178" s="241" t="s">
        <v>26</v>
      </c>
      <c r="KBH1178" s="242">
        <v>7</v>
      </c>
      <c r="KBI1178" s="242">
        <v>2</v>
      </c>
      <c r="KBJ1178" s="243" t="s">
        <v>238</v>
      </c>
      <c r="KBK1178" s="244">
        <v>0</v>
      </c>
      <c r="KBL1178" s="244">
        <v>210</v>
      </c>
      <c r="KBM1178" s="239" t="e">
        <f>KBM1179+KBM1180</f>
        <v>#REF!</v>
      </c>
      <c r="KBN1178" s="240" t="s">
        <v>29</v>
      </c>
      <c r="KBO1178" s="241" t="s">
        <v>26</v>
      </c>
      <c r="KBP1178" s="242">
        <v>7</v>
      </c>
      <c r="KBQ1178" s="242">
        <v>2</v>
      </c>
      <c r="KBR1178" s="243" t="s">
        <v>238</v>
      </c>
      <c r="KBS1178" s="244">
        <v>0</v>
      </c>
      <c r="KBT1178" s="244">
        <v>210</v>
      </c>
      <c r="KBU1178" s="239" t="e">
        <f>KBU1179+KBU1180</f>
        <v>#REF!</v>
      </c>
      <c r="KBV1178" s="240" t="s">
        <v>29</v>
      </c>
      <c r="KBW1178" s="241" t="s">
        <v>26</v>
      </c>
      <c r="KBX1178" s="242">
        <v>7</v>
      </c>
      <c r="KBY1178" s="242">
        <v>2</v>
      </c>
      <c r="KBZ1178" s="243" t="s">
        <v>238</v>
      </c>
      <c r="KCA1178" s="244">
        <v>0</v>
      </c>
      <c r="KCB1178" s="244">
        <v>210</v>
      </c>
      <c r="KCC1178" s="239" t="e">
        <f>KCC1179+KCC1180</f>
        <v>#REF!</v>
      </c>
      <c r="KCD1178" s="240" t="s">
        <v>29</v>
      </c>
      <c r="KCE1178" s="241" t="s">
        <v>26</v>
      </c>
      <c r="KCF1178" s="242">
        <v>7</v>
      </c>
      <c r="KCG1178" s="242">
        <v>2</v>
      </c>
      <c r="KCH1178" s="243" t="s">
        <v>238</v>
      </c>
      <c r="KCI1178" s="244">
        <v>0</v>
      </c>
      <c r="KCJ1178" s="244">
        <v>210</v>
      </c>
      <c r="KCK1178" s="239" t="e">
        <f>KCK1179+KCK1180</f>
        <v>#REF!</v>
      </c>
      <c r="KCL1178" s="240" t="s">
        <v>29</v>
      </c>
      <c r="KCM1178" s="241" t="s">
        <v>26</v>
      </c>
      <c r="KCN1178" s="242">
        <v>7</v>
      </c>
      <c r="KCO1178" s="242">
        <v>2</v>
      </c>
      <c r="KCP1178" s="243" t="s">
        <v>238</v>
      </c>
      <c r="KCQ1178" s="244">
        <v>0</v>
      </c>
      <c r="KCR1178" s="244">
        <v>210</v>
      </c>
      <c r="KCS1178" s="239" t="e">
        <f>KCS1179+KCS1180</f>
        <v>#REF!</v>
      </c>
      <c r="KCT1178" s="240" t="s">
        <v>29</v>
      </c>
      <c r="KCU1178" s="241" t="s">
        <v>26</v>
      </c>
      <c r="KCV1178" s="242">
        <v>7</v>
      </c>
      <c r="KCW1178" s="242">
        <v>2</v>
      </c>
      <c r="KCX1178" s="243" t="s">
        <v>238</v>
      </c>
      <c r="KCY1178" s="244">
        <v>0</v>
      </c>
      <c r="KCZ1178" s="244">
        <v>210</v>
      </c>
      <c r="KDA1178" s="239" t="e">
        <f>KDA1179+KDA1180</f>
        <v>#REF!</v>
      </c>
      <c r="KDB1178" s="240" t="s">
        <v>29</v>
      </c>
      <c r="KDC1178" s="241" t="s">
        <v>26</v>
      </c>
      <c r="KDD1178" s="242">
        <v>7</v>
      </c>
      <c r="KDE1178" s="242">
        <v>2</v>
      </c>
      <c r="KDF1178" s="243" t="s">
        <v>238</v>
      </c>
      <c r="KDG1178" s="244">
        <v>0</v>
      </c>
      <c r="KDH1178" s="244">
        <v>210</v>
      </c>
      <c r="KDI1178" s="239" t="e">
        <f>KDI1179+KDI1180</f>
        <v>#REF!</v>
      </c>
      <c r="KDJ1178" s="240" t="s">
        <v>29</v>
      </c>
      <c r="KDK1178" s="241" t="s">
        <v>26</v>
      </c>
      <c r="KDL1178" s="242">
        <v>7</v>
      </c>
      <c r="KDM1178" s="242">
        <v>2</v>
      </c>
      <c r="KDN1178" s="243" t="s">
        <v>238</v>
      </c>
      <c r="KDO1178" s="244">
        <v>0</v>
      </c>
      <c r="KDP1178" s="244">
        <v>210</v>
      </c>
      <c r="KDQ1178" s="239" t="e">
        <f>KDQ1179+KDQ1180</f>
        <v>#REF!</v>
      </c>
      <c r="KDR1178" s="240" t="s">
        <v>29</v>
      </c>
      <c r="KDS1178" s="241" t="s">
        <v>26</v>
      </c>
      <c r="KDT1178" s="242">
        <v>7</v>
      </c>
      <c r="KDU1178" s="242">
        <v>2</v>
      </c>
      <c r="KDV1178" s="243" t="s">
        <v>238</v>
      </c>
      <c r="KDW1178" s="244">
        <v>0</v>
      </c>
      <c r="KDX1178" s="244">
        <v>210</v>
      </c>
      <c r="KDY1178" s="239" t="e">
        <f>KDY1179+KDY1180</f>
        <v>#REF!</v>
      </c>
      <c r="KDZ1178" s="240" t="s">
        <v>29</v>
      </c>
      <c r="KEA1178" s="241" t="s">
        <v>26</v>
      </c>
      <c r="KEB1178" s="242">
        <v>7</v>
      </c>
      <c r="KEC1178" s="242">
        <v>2</v>
      </c>
      <c r="KED1178" s="243" t="s">
        <v>238</v>
      </c>
      <c r="KEE1178" s="244">
        <v>0</v>
      </c>
      <c r="KEF1178" s="244">
        <v>210</v>
      </c>
      <c r="KEG1178" s="239" t="e">
        <f>KEG1179+KEG1180</f>
        <v>#REF!</v>
      </c>
      <c r="KEH1178" s="240" t="s">
        <v>29</v>
      </c>
      <c r="KEI1178" s="241" t="s">
        <v>26</v>
      </c>
      <c r="KEJ1178" s="242">
        <v>7</v>
      </c>
      <c r="KEK1178" s="242">
        <v>2</v>
      </c>
      <c r="KEL1178" s="243" t="s">
        <v>238</v>
      </c>
      <c r="KEM1178" s="244">
        <v>0</v>
      </c>
      <c r="KEN1178" s="244">
        <v>210</v>
      </c>
      <c r="KEO1178" s="239" t="e">
        <f>KEO1179+KEO1180</f>
        <v>#REF!</v>
      </c>
      <c r="KEP1178" s="240" t="s">
        <v>29</v>
      </c>
      <c r="KEQ1178" s="241" t="s">
        <v>26</v>
      </c>
      <c r="KER1178" s="242">
        <v>7</v>
      </c>
      <c r="KES1178" s="242">
        <v>2</v>
      </c>
      <c r="KET1178" s="243" t="s">
        <v>238</v>
      </c>
      <c r="KEU1178" s="244">
        <v>0</v>
      </c>
      <c r="KEV1178" s="244">
        <v>210</v>
      </c>
      <c r="KEW1178" s="239" t="e">
        <f>KEW1179+KEW1180</f>
        <v>#REF!</v>
      </c>
      <c r="KEX1178" s="240" t="s">
        <v>29</v>
      </c>
      <c r="KEY1178" s="241" t="s">
        <v>26</v>
      </c>
      <c r="KEZ1178" s="242">
        <v>7</v>
      </c>
      <c r="KFA1178" s="242">
        <v>2</v>
      </c>
      <c r="KFB1178" s="243" t="s">
        <v>238</v>
      </c>
      <c r="KFC1178" s="244">
        <v>0</v>
      </c>
      <c r="KFD1178" s="244">
        <v>210</v>
      </c>
      <c r="KFE1178" s="239" t="e">
        <f>KFE1179+KFE1180</f>
        <v>#REF!</v>
      </c>
      <c r="KFF1178" s="240" t="s">
        <v>29</v>
      </c>
      <c r="KFG1178" s="241" t="s">
        <v>26</v>
      </c>
      <c r="KFH1178" s="242">
        <v>7</v>
      </c>
      <c r="KFI1178" s="242">
        <v>2</v>
      </c>
      <c r="KFJ1178" s="243" t="s">
        <v>238</v>
      </c>
      <c r="KFK1178" s="244">
        <v>0</v>
      </c>
      <c r="KFL1178" s="244">
        <v>210</v>
      </c>
      <c r="KFM1178" s="239" t="e">
        <f>KFM1179+KFM1180</f>
        <v>#REF!</v>
      </c>
      <c r="KFN1178" s="240" t="s">
        <v>29</v>
      </c>
      <c r="KFO1178" s="241" t="s">
        <v>26</v>
      </c>
      <c r="KFP1178" s="242">
        <v>7</v>
      </c>
      <c r="KFQ1178" s="242">
        <v>2</v>
      </c>
      <c r="KFR1178" s="243" t="s">
        <v>238</v>
      </c>
      <c r="KFS1178" s="244">
        <v>0</v>
      </c>
      <c r="KFT1178" s="244">
        <v>210</v>
      </c>
      <c r="KFU1178" s="239" t="e">
        <f>KFU1179+KFU1180</f>
        <v>#REF!</v>
      </c>
      <c r="KFV1178" s="240" t="s">
        <v>29</v>
      </c>
      <c r="KFW1178" s="241" t="s">
        <v>26</v>
      </c>
      <c r="KFX1178" s="242">
        <v>7</v>
      </c>
      <c r="KFY1178" s="242">
        <v>2</v>
      </c>
      <c r="KFZ1178" s="243" t="s">
        <v>238</v>
      </c>
      <c r="KGA1178" s="244">
        <v>0</v>
      </c>
      <c r="KGB1178" s="244">
        <v>210</v>
      </c>
      <c r="KGC1178" s="239" t="e">
        <f>KGC1179+KGC1180</f>
        <v>#REF!</v>
      </c>
      <c r="KGD1178" s="240" t="s">
        <v>29</v>
      </c>
      <c r="KGE1178" s="241" t="s">
        <v>26</v>
      </c>
      <c r="KGF1178" s="242">
        <v>7</v>
      </c>
      <c r="KGG1178" s="242">
        <v>2</v>
      </c>
      <c r="KGH1178" s="243" t="s">
        <v>238</v>
      </c>
      <c r="KGI1178" s="244">
        <v>0</v>
      </c>
      <c r="KGJ1178" s="244">
        <v>210</v>
      </c>
      <c r="KGK1178" s="239" t="e">
        <f>KGK1179+KGK1180</f>
        <v>#REF!</v>
      </c>
      <c r="KGL1178" s="240" t="s">
        <v>29</v>
      </c>
      <c r="KGM1178" s="241" t="s">
        <v>26</v>
      </c>
      <c r="KGN1178" s="242">
        <v>7</v>
      </c>
      <c r="KGO1178" s="242">
        <v>2</v>
      </c>
      <c r="KGP1178" s="243" t="s">
        <v>238</v>
      </c>
      <c r="KGQ1178" s="244">
        <v>0</v>
      </c>
      <c r="KGR1178" s="244">
        <v>210</v>
      </c>
      <c r="KGS1178" s="239" t="e">
        <f>KGS1179+KGS1180</f>
        <v>#REF!</v>
      </c>
      <c r="KGT1178" s="240" t="s">
        <v>29</v>
      </c>
      <c r="KGU1178" s="241" t="s">
        <v>26</v>
      </c>
      <c r="KGV1178" s="242">
        <v>7</v>
      </c>
      <c r="KGW1178" s="242">
        <v>2</v>
      </c>
      <c r="KGX1178" s="243" t="s">
        <v>238</v>
      </c>
      <c r="KGY1178" s="244">
        <v>0</v>
      </c>
      <c r="KGZ1178" s="244">
        <v>210</v>
      </c>
      <c r="KHA1178" s="239" t="e">
        <f>KHA1179+KHA1180</f>
        <v>#REF!</v>
      </c>
      <c r="KHB1178" s="240" t="s">
        <v>29</v>
      </c>
      <c r="KHC1178" s="241" t="s">
        <v>26</v>
      </c>
      <c r="KHD1178" s="242">
        <v>7</v>
      </c>
      <c r="KHE1178" s="242">
        <v>2</v>
      </c>
      <c r="KHF1178" s="243" t="s">
        <v>238</v>
      </c>
      <c r="KHG1178" s="244">
        <v>0</v>
      </c>
      <c r="KHH1178" s="244">
        <v>210</v>
      </c>
      <c r="KHI1178" s="239" t="e">
        <f>KHI1179+KHI1180</f>
        <v>#REF!</v>
      </c>
      <c r="KHJ1178" s="240" t="s">
        <v>29</v>
      </c>
      <c r="KHK1178" s="241" t="s">
        <v>26</v>
      </c>
      <c r="KHL1178" s="242">
        <v>7</v>
      </c>
      <c r="KHM1178" s="242">
        <v>2</v>
      </c>
      <c r="KHN1178" s="243" t="s">
        <v>238</v>
      </c>
      <c r="KHO1178" s="244">
        <v>0</v>
      </c>
      <c r="KHP1178" s="244">
        <v>210</v>
      </c>
      <c r="KHQ1178" s="239" t="e">
        <f>KHQ1179+KHQ1180</f>
        <v>#REF!</v>
      </c>
      <c r="KHR1178" s="240" t="s">
        <v>29</v>
      </c>
      <c r="KHS1178" s="241" t="s">
        <v>26</v>
      </c>
      <c r="KHT1178" s="242">
        <v>7</v>
      </c>
      <c r="KHU1178" s="242">
        <v>2</v>
      </c>
      <c r="KHV1178" s="243" t="s">
        <v>238</v>
      </c>
      <c r="KHW1178" s="244">
        <v>0</v>
      </c>
      <c r="KHX1178" s="244">
        <v>210</v>
      </c>
      <c r="KHY1178" s="239" t="e">
        <f>KHY1179+KHY1180</f>
        <v>#REF!</v>
      </c>
      <c r="KHZ1178" s="240" t="s">
        <v>29</v>
      </c>
      <c r="KIA1178" s="241" t="s">
        <v>26</v>
      </c>
      <c r="KIB1178" s="242">
        <v>7</v>
      </c>
      <c r="KIC1178" s="242">
        <v>2</v>
      </c>
      <c r="KID1178" s="243" t="s">
        <v>238</v>
      </c>
      <c r="KIE1178" s="244">
        <v>0</v>
      </c>
      <c r="KIF1178" s="244">
        <v>210</v>
      </c>
      <c r="KIG1178" s="239" t="e">
        <f>KIG1179+KIG1180</f>
        <v>#REF!</v>
      </c>
      <c r="KIH1178" s="240" t="s">
        <v>29</v>
      </c>
      <c r="KII1178" s="241" t="s">
        <v>26</v>
      </c>
      <c r="KIJ1178" s="242">
        <v>7</v>
      </c>
      <c r="KIK1178" s="242">
        <v>2</v>
      </c>
      <c r="KIL1178" s="243" t="s">
        <v>238</v>
      </c>
      <c r="KIM1178" s="244">
        <v>0</v>
      </c>
      <c r="KIN1178" s="244">
        <v>210</v>
      </c>
      <c r="KIO1178" s="239" t="e">
        <f>KIO1179+KIO1180</f>
        <v>#REF!</v>
      </c>
      <c r="KIP1178" s="240" t="s">
        <v>29</v>
      </c>
      <c r="KIQ1178" s="241" t="s">
        <v>26</v>
      </c>
      <c r="KIR1178" s="242">
        <v>7</v>
      </c>
      <c r="KIS1178" s="242">
        <v>2</v>
      </c>
      <c r="KIT1178" s="243" t="s">
        <v>238</v>
      </c>
      <c r="KIU1178" s="244">
        <v>0</v>
      </c>
      <c r="KIV1178" s="244">
        <v>210</v>
      </c>
      <c r="KIW1178" s="239" t="e">
        <f>KIW1179+KIW1180</f>
        <v>#REF!</v>
      </c>
      <c r="KIX1178" s="240" t="s">
        <v>29</v>
      </c>
      <c r="KIY1178" s="241" t="s">
        <v>26</v>
      </c>
      <c r="KIZ1178" s="242">
        <v>7</v>
      </c>
      <c r="KJA1178" s="242">
        <v>2</v>
      </c>
      <c r="KJB1178" s="243" t="s">
        <v>238</v>
      </c>
      <c r="KJC1178" s="244">
        <v>0</v>
      </c>
      <c r="KJD1178" s="244">
        <v>210</v>
      </c>
      <c r="KJE1178" s="239" t="e">
        <f>KJE1179+KJE1180</f>
        <v>#REF!</v>
      </c>
      <c r="KJF1178" s="240" t="s">
        <v>29</v>
      </c>
      <c r="KJG1178" s="241" t="s">
        <v>26</v>
      </c>
      <c r="KJH1178" s="242">
        <v>7</v>
      </c>
      <c r="KJI1178" s="242">
        <v>2</v>
      </c>
      <c r="KJJ1178" s="243" t="s">
        <v>238</v>
      </c>
      <c r="KJK1178" s="244">
        <v>0</v>
      </c>
      <c r="KJL1178" s="244">
        <v>210</v>
      </c>
      <c r="KJM1178" s="239" t="e">
        <f>KJM1179+KJM1180</f>
        <v>#REF!</v>
      </c>
      <c r="KJN1178" s="240" t="s">
        <v>29</v>
      </c>
      <c r="KJO1178" s="241" t="s">
        <v>26</v>
      </c>
      <c r="KJP1178" s="242">
        <v>7</v>
      </c>
      <c r="KJQ1178" s="242">
        <v>2</v>
      </c>
      <c r="KJR1178" s="243" t="s">
        <v>238</v>
      </c>
      <c r="KJS1178" s="244">
        <v>0</v>
      </c>
      <c r="KJT1178" s="244">
        <v>210</v>
      </c>
      <c r="KJU1178" s="239" t="e">
        <f>KJU1179+KJU1180</f>
        <v>#REF!</v>
      </c>
      <c r="KJV1178" s="240" t="s">
        <v>29</v>
      </c>
      <c r="KJW1178" s="241" t="s">
        <v>26</v>
      </c>
      <c r="KJX1178" s="242">
        <v>7</v>
      </c>
      <c r="KJY1178" s="242">
        <v>2</v>
      </c>
      <c r="KJZ1178" s="243" t="s">
        <v>238</v>
      </c>
      <c r="KKA1178" s="244">
        <v>0</v>
      </c>
      <c r="KKB1178" s="244">
        <v>210</v>
      </c>
      <c r="KKC1178" s="239" t="e">
        <f>KKC1179+KKC1180</f>
        <v>#REF!</v>
      </c>
      <c r="KKD1178" s="240" t="s">
        <v>29</v>
      </c>
      <c r="KKE1178" s="241" t="s">
        <v>26</v>
      </c>
      <c r="KKF1178" s="242">
        <v>7</v>
      </c>
      <c r="KKG1178" s="242">
        <v>2</v>
      </c>
      <c r="KKH1178" s="243" t="s">
        <v>238</v>
      </c>
      <c r="KKI1178" s="244">
        <v>0</v>
      </c>
      <c r="KKJ1178" s="244">
        <v>210</v>
      </c>
      <c r="KKK1178" s="239" t="e">
        <f>KKK1179+KKK1180</f>
        <v>#REF!</v>
      </c>
      <c r="KKL1178" s="240" t="s">
        <v>29</v>
      </c>
      <c r="KKM1178" s="241" t="s">
        <v>26</v>
      </c>
      <c r="KKN1178" s="242">
        <v>7</v>
      </c>
      <c r="KKO1178" s="242">
        <v>2</v>
      </c>
      <c r="KKP1178" s="243" t="s">
        <v>238</v>
      </c>
      <c r="KKQ1178" s="244">
        <v>0</v>
      </c>
      <c r="KKR1178" s="244">
        <v>210</v>
      </c>
      <c r="KKS1178" s="239" t="e">
        <f>KKS1179+KKS1180</f>
        <v>#REF!</v>
      </c>
      <c r="KKT1178" s="240" t="s">
        <v>29</v>
      </c>
      <c r="KKU1178" s="241" t="s">
        <v>26</v>
      </c>
      <c r="KKV1178" s="242">
        <v>7</v>
      </c>
      <c r="KKW1178" s="242">
        <v>2</v>
      </c>
      <c r="KKX1178" s="243" t="s">
        <v>238</v>
      </c>
      <c r="KKY1178" s="244">
        <v>0</v>
      </c>
      <c r="KKZ1178" s="244">
        <v>210</v>
      </c>
      <c r="KLA1178" s="239" t="e">
        <f>KLA1179+KLA1180</f>
        <v>#REF!</v>
      </c>
      <c r="KLB1178" s="240" t="s">
        <v>29</v>
      </c>
      <c r="KLC1178" s="241" t="s">
        <v>26</v>
      </c>
      <c r="KLD1178" s="242">
        <v>7</v>
      </c>
      <c r="KLE1178" s="242">
        <v>2</v>
      </c>
      <c r="KLF1178" s="243" t="s">
        <v>238</v>
      </c>
      <c r="KLG1178" s="244">
        <v>0</v>
      </c>
      <c r="KLH1178" s="244">
        <v>210</v>
      </c>
      <c r="KLI1178" s="239" t="e">
        <f>KLI1179+KLI1180</f>
        <v>#REF!</v>
      </c>
      <c r="KLJ1178" s="240" t="s">
        <v>29</v>
      </c>
      <c r="KLK1178" s="241" t="s">
        <v>26</v>
      </c>
      <c r="KLL1178" s="242">
        <v>7</v>
      </c>
      <c r="KLM1178" s="242">
        <v>2</v>
      </c>
      <c r="KLN1178" s="243" t="s">
        <v>238</v>
      </c>
      <c r="KLO1178" s="244">
        <v>0</v>
      </c>
      <c r="KLP1178" s="244">
        <v>210</v>
      </c>
      <c r="KLQ1178" s="239" t="e">
        <f>KLQ1179+KLQ1180</f>
        <v>#REF!</v>
      </c>
      <c r="KLR1178" s="240" t="s">
        <v>29</v>
      </c>
      <c r="KLS1178" s="241" t="s">
        <v>26</v>
      </c>
      <c r="KLT1178" s="242">
        <v>7</v>
      </c>
      <c r="KLU1178" s="242">
        <v>2</v>
      </c>
      <c r="KLV1178" s="243" t="s">
        <v>238</v>
      </c>
      <c r="KLW1178" s="244">
        <v>0</v>
      </c>
      <c r="KLX1178" s="244">
        <v>210</v>
      </c>
      <c r="KLY1178" s="239" t="e">
        <f>KLY1179+KLY1180</f>
        <v>#REF!</v>
      </c>
      <c r="KLZ1178" s="240" t="s">
        <v>29</v>
      </c>
      <c r="KMA1178" s="241" t="s">
        <v>26</v>
      </c>
      <c r="KMB1178" s="242">
        <v>7</v>
      </c>
      <c r="KMC1178" s="242">
        <v>2</v>
      </c>
      <c r="KMD1178" s="243" t="s">
        <v>238</v>
      </c>
      <c r="KME1178" s="244">
        <v>0</v>
      </c>
      <c r="KMF1178" s="244">
        <v>210</v>
      </c>
      <c r="KMG1178" s="239" t="e">
        <f>KMG1179+KMG1180</f>
        <v>#REF!</v>
      </c>
      <c r="KMH1178" s="240" t="s">
        <v>29</v>
      </c>
      <c r="KMI1178" s="241" t="s">
        <v>26</v>
      </c>
      <c r="KMJ1178" s="242">
        <v>7</v>
      </c>
      <c r="KMK1178" s="242">
        <v>2</v>
      </c>
      <c r="KML1178" s="243" t="s">
        <v>238</v>
      </c>
      <c r="KMM1178" s="244">
        <v>0</v>
      </c>
      <c r="KMN1178" s="244">
        <v>210</v>
      </c>
      <c r="KMO1178" s="239" t="e">
        <f>KMO1179+KMO1180</f>
        <v>#REF!</v>
      </c>
      <c r="KMP1178" s="240" t="s">
        <v>29</v>
      </c>
      <c r="KMQ1178" s="241" t="s">
        <v>26</v>
      </c>
      <c r="KMR1178" s="242">
        <v>7</v>
      </c>
      <c r="KMS1178" s="242">
        <v>2</v>
      </c>
      <c r="KMT1178" s="243" t="s">
        <v>238</v>
      </c>
      <c r="KMU1178" s="244">
        <v>0</v>
      </c>
      <c r="KMV1178" s="244">
        <v>210</v>
      </c>
      <c r="KMW1178" s="239" t="e">
        <f>KMW1179+KMW1180</f>
        <v>#REF!</v>
      </c>
      <c r="KMX1178" s="240" t="s">
        <v>29</v>
      </c>
      <c r="KMY1178" s="241" t="s">
        <v>26</v>
      </c>
      <c r="KMZ1178" s="242">
        <v>7</v>
      </c>
      <c r="KNA1178" s="242">
        <v>2</v>
      </c>
      <c r="KNB1178" s="243" t="s">
        <v>238</v>
      </c>
      <c r="KNC1178" s="244">
        <v>0</v>
      </c>
      <c r="KND1178" s="244">
        <v>210</v>
      </c>
      <c r="KNE1178" s="239" t="e">
        <f>KNE1179+KNE1180</f>
        <v>#REF!</v>
      </c>
      <c r="KNF1178" s="240" t="s">
        <v>29</v>
      </c>
      <c r="KNG1178" s="241" t="s">
        <v>26</v>
      </c>
      <c r="KNH1178" s="242">
        <v>7</v>
      </c>
      <c r="KNI1178" s="242">
        <v>2</v>
      </c>
      <c r="KNJ1178" s="243" t="s">
        <v>238</v>
      </c>
      <c r="KNK1178" s="244">
        <v>0</v>
      </c>
      <c r="KNL1178" s="244">
        <v>210</v>
      </c>
      <c r="KNM1178" s="239" t="e">
        <f>KNM1179+KNM1180</f>
        <v>#REF!</v>
      </c>
      <c r="KNN1178" s="240" t="s">
        <v>29</v>
      </c>
      <c r="KNO1178" s="241" t="s">
        <v>26</v>
      </c>
      <c r="KNP1178" s="242">
        <v>7</v>
      </c>
      <c r="KNQ1178" s="242">
        <v>2</v>
      </c>
      <c r="KNR1178" s="243" t="s">
        <v>238</v>
      </c>
      <c r="KNS1178" s="244">
        <v>0</v>
      </c>
      <c r="KNT1178" s="244">
        <v>210</v>
      </c>
      <c r="KNU1178" s="239" t="e">
        <f>KNU1179+KNU1180</f>
        <v>#REF!</v>
      </c>
      <c r="KNV1178" s="240" t="s">
        <v>29</v>
      </c>
      <c r="KNW1178" s="241" t="s">
        <v>26</v>
      </c>
      <c r="KNX1178" s="242">
        <v>7</v>
      </c>
      <c r="KNY1178" s="242">
        <v>2</v>
      </c>
      <c r="KNZ1178" s="243" t="s">
        <v>238</v>
      </c>
      <c r="KOA1178" s="244">
        <v>0</v>
      </c>
      <c r="KOB1178" s="244">
        <v>210</v>
      </c>
      <c r="KOC1178" s="239" t="e">
        <f>KOC1179+KOC1180</f>
        <v>#REF!</v>
      </c>
      <c r="KOD1178" s="240" t="s">
        <v>29</v>
      </c>
      <c r="KOE1178" s="241" t="s">
        <v>26</v>
      </c>
      <c r="KOF1178" s="242">
        <v>7</v>
      </c>
      <c r="KOG1178" s="242">
        <v>2</v>
      </c>
      <c r="KOH1178" s="243" t="s">
        <v>238</v>
      </c>
      <c r="KOI1178" s="244">
        <v>0</v>
      </c>
      <c r="KOJ1178" s="244">
        <v>210</v>
      </c>
      <c r="KOK1178" s="239" t="e">
        <f>KOK1179+KOK1180</f>
        <v>#REF!</v>
      </c>
      <c r="KOL1178" s="240" t="s">
        <v>29</v>
      </c>
      <c r="KOM1178" s="241" t="s">
        <v>26</v>
      </c>
      <c r="KON1178" s="242">
        <v>7</v>
      </c>
      <c r="KOO1178" s="242">
        <v>2</v>
      </c>
      <c r="KOP1178" s="243" t="s">
        <v>238</v>
      </c>
      <c r="KOQ1178" s="244">
        <v>0</v>
      </c>
      <c r="KOR1178" s="244">
        <v>210</v>
      </c>
      <c r="KOS1178" s="239" t="e">
        <f>KOS1179+KOS1180</f>
        <v>#REF!</v>
      </c>
      <c r="KOT1178" s="240" t="s">
        <v>29</v>
      </c>
      <c r="KOU1178" s="241" t="s">
        <v>26</v>
      </c>
      <c r="KOV1178" s="242">
        <v>7</v>
      </c>
      <c r="KOW1178" s="242">
        <v>2</v>
      </c>
      <c r="KOX1178" s="243" t="s">
        <v>238</v>
      </c>
      <c r="KOY1178" s="244">
        <v>0</v>
      </c>
      <c r="KOZ1178" s="244">
        <v>210</v>
      </c>
      <c r="KPA1178" s="239" t="e">
        <f>KPA1179+KPA1180</f>
        <v>#REF!</v>
      </c>
      <c r="KPB1178" s="240" t="s">
        <v>29</v>
      </c>
      <c r="KPC1178" s="241" t="s">
        <v>26</v>
      </c>
      <c r="KPD1178" s="242">
        <v>7</v>
      </c>
      <c r="KPE1178" s="242">
        <v>2</v>
      </c>
      <c r="KPF1178" s="243" t="s">
        <v>238</v>
      </c>
      <c r="KPG1178" s="244">
        <v>0</v>
      </c>
      <c r="KPH1178" s="244">
        <v>210</v>
      </c>
      <c r="KPI1178" s="239" t="e">
        <f>KPI1179+KPI1180</f>
        <v>#REF!</v>
      </c>
      <c r="KPJ1178" s="240" t="s">
        <v>29</v>
      </c>
      <c r="KPK1178" s="241" t="s">
        <v>26</v>
      </c>
      <c r="KPL1178" s="242">
        <v>7</v>
      </c>
      <c r="KPM1178" s="242">
        <v>2</v>
      </c>
      <c r="KPN1178" s="243" t="s">
        <v>238</v>
      </c>
      <c r="KPO1178" s="244">
        <v>0</v>
      </c>
      <c r="KPP1178" s="244">
        <v>210</v>
      </c>
      <c r="KPQ1178" s="239" t="e">
        <f>KPQ1179+KPQ1180</f>
        <v>#REF!</v>
      </c>
      <c r="KPR1178" s="240" t="s">
        <v>29</v>
      </c>
      <c r="KPS1178" s="241" t="s">
        <v>26</v>
      </c>
      <c r="KPT1178" s="242">
        <v>7</v>
      </c>
      <c r="KPU1178" s="242">
        <v>2</v>
      </c>
      <c r="KPV1178" s="243" t="s">
        <v>238</v>
      </c>
      <c r="KPW1178" s="244">
        <v>0</v>
      </c>
      <c r="KPX1178" s="244">
        <v>210</v>
      </c>
      <c r="KPY1178" s="239" t="e">
        <f>KPY1179+KPY1180</f>
        <v>#REF!</v>
      </c>
      <c r="KPZ1178" s="240" t="s">
        <v>29</v>
      </c>
      <c r="KQA1178" s="241" t="s">
        <v>26</v>
      </c>
      <c r="KQB1178" s="242">
        <v>7</v>
      </c>
      <c r="KQC1178" s="242">
        <v>2</v>
      </c>
      <c r="KQD1178" s="243" t="s">
        <v>238</v>
      </c>
      <c r="KQE1178" s="244">
        <v>0</v>
      </c>
      <c r="KQF1178" s="244">
        <v>210</v>
      </c>
      <c r="KQG1178" s="239" t="e">
        <f>KQG1179+KQG1180</f>
        <v>#REF!</v>
      </c>
      <c r="KQH1178" s="240" t="s">
        <v>29</v>
      </c>
      <c r="KQI1178" s="241" t="s">
        <v>26</v>
      </c>
      <c r="KQJ1178" s="242">
        <v>7</v>
      </c>
      <c r="KQK1178" s="242">
        <v>2</v>
      </c>
      <c r="KQL1178" s="243" t="s">
        <v>238</v>
      </c>
      <c r="KQM1178" s="244">
        <v>0</v>
      </c>
      <c r="KQN1178" s="244">
        <v>210</v>
      </c>
      <c r="KQO1178" s="239" t="e">
        <f>KQO1179+KQO1180</f>
        <v>#REF!</v>
      </c>
      <c r="KQP1178" s="240" t="s">
        <v>29</v>
      </c>
      <c r="KQQ1178" s="241" t="s">
        <v>26</v>
      </c>
      <c r="KQR1178" s="242">
        <v>7</v>
      </c>
      <c r="KQS1178" s="242">
        <v>2</v>
      </c>
      <c r="KQT1178" s="243" t="s">
        <v>238</v>
      </c>
      <c r="KQU1178" s="244">
        <v>0</v>
      </c>
      <c r="KQV1178" s="244">
        <v>210</v>
      </c>
      <c r="KQW1178" s="239" t="e">
        <f>KQW1179+KQW1180</f>
        <v>#REF!</v>
      </c>
      <c r="KQX1178" s="240" t="s">
        <v>29</v>
      </c>
      <c r="KQY1178" s="241" t="s">
        <v>26</v>
      </c>
      <c r="KQZ1178" s="242">
        <v>7</v>
      </c>
      <c r="KRA1178" s="242">
        <v>2</v>
      </c>
      <c r="KRB1178" s="243" t="s">
        <v>238</v>
      </c>
      <c r="KRC1178" s="244">
        <v>0</v>
      </c>
      <c r="KRD1178" s="244">
        <v>210</v>
      </c>
      <c r="KRE1178" s="239" t="e">
        <f>KRE1179+KRE1180</f>
        <v>#REF!</v>
      </c>
      <c r="KRF1178" s="240" t="s">
        <v>29</v>
      </c>
      <c r="KRG1178" s="241" t="s">
        <v>26</v>
      </c>
      <c r="KRH1178" s="242">
        <v>7</v>
      </c>
      <c r="KRI1178" s="242">
        <v>2</v>
      </c>
      <c r="KRJ1178" s="243" t="s">
        <v>238</v>
      </c>
      <c r="KRK1178" s="244">
        <v>0</v>
      </c>
      <c r="KRL1178" s="244">
        <v>210</v>
      </c>
      <c r="KRM1178" s="239" t="e">
        <f>KRM1179+KRM1180</f>
        <v>#REF!</v>
      </c>
      <c r="KRN1178" s="240" t="s">
        <v>29</v>
      </c>
      <c r="KRO1178" s="241" t="s">
        <v>26</v>
      </c>
      <c r="KRP1178" s="242">
        <v>7</v>
      </c>
      <c r="KRQ1178" s="242">
        <v>2</v>
      </c>
      <c r="KRR1178" s="243" t="s">
        <v>238</v>
      </c>
      <c r="KRS1178" s="244">
        <v>0</v>
      </c>
      <c r="KRT1178" s="244">
        <v>210</v>
      </c>
      <c r="KRU1178" s="239" t="e">
        <f>KRU1179+KRU1180</f>
        <v>#REF!</v>
      </c>
      <c r="KRV1178" s="240" t="s">
        <v>29</v>
      </c>
      <c r="KRW1178" s="241" t="s">
        <v>26</v>
      </c>
      <c r="KRX1178" s="242">
        <v>7</v>
      </c>
      <c r="KRY1178" s="242">
        <v>2</v>
      </c>
      <c r="KRZ1178" s="243" t="s">
        <v>238</v>
      </c>
      <c r="KSA1178" s="244">
        <v>0</v>
      </c>
      <c r="KSB1178" s="244">
        <v>210</v>
      </c>
      <c r="KSC1178" s="239" t="e">
        <f>KSC1179+KSC1180</f>
        <v>#REF!</v>
      </c>
      <c r="KSD1178" s="240" t="s">
        <v>29</v>
      </c>
      <c r="KSE1178" s="241" t="s">
        <v>26</v>
      </c>
      <c r="KSF1178" s="242">
        <v>7</v>
      </c>
      <c r="KSG1178" s="242">
        <v>2</v>
      </c>
      <c r="KSH1178" s="243" t="s">
        <v>238</v>
      </c>
      <c r="KSI1178" s="244">
        <v>0</v>
      </c>
      <c r="KSJ1178" s="244">
        <v>210</v>
      </c>
      <c r="KSK1178" s="239" t="e">
        <f>KSK1179+KSK1180</f>
        <v>#REF!</v>
      </c>
      <c r="KSL1178" s="240" t="s">
        <v>29</v>
      </c>
      <c r="KSM1178" s="241" t="s">
        <v>26</v>
      </c>
      <c r="KSN1178" s="242">
        <v>7</v>
      </c>
      <c r="KSO1178" s="242">
        <v>2</v>
      </c>
      <c r="KSP1178" s="243" t="s">
        <v>238</v>
      </c>
      <c r="KSQ1178" s="244">
        <v>0</v>
      </c>
      <c r="KSR1178" s="244">
        <v>210</v>
      </c>
      <c r="KSS1178" s="239" t="e">
        <f>KSS1179+KSS1180</f>
        <v>#REF!</v>
      </c>
      <c r="KST1178" s="240" t="s">
        <v>29</v>
      </c>
      <c r="KSU1178" s="241" t="s">
        <v>26</v>
      </c>
      <c r="KSV1178" s="242">
        <v>7</v>
      </c>
      <c r="KSW1178" s="242">
        <v>2</v>
      </c>
      <c r="KSX1178" s="243" t="s">
        <v>238</v>
      </c>
      <c r="KSY1178" s="244">
        <v>0</v>
      </c>
      <c r="KSZ1178" s="244">
        <v>210</v>
      </c>
      <c r="KTA1178" s="239" t="e">
        <f>KTA1179+KTA1180</f>
        <v>#REF!</v>
      </c>
      <c r="KTB1178" s="240" t="s">
        <v>29</v>
      </c>
      <c r="KTC1178" s="241" t="s">
        <v>26</v>
      </c>
      <c r="KTD1178" s="242">
        <v>7</v>
      </c>
      <c r="KTE1178" s="242">
        <v>2</v>
      </c>
      <c r="KTF1178" s="243" t="s">
        <v>238</v>
      </c>
      <c r="KTG1178" s="244">
        <v>0</v>
      </c>
      <c r="KTH1178" s="244">
        <v>210</v>
      </c>
      <c r="KTI1178" s="239" t="e">
        <f>KTI1179+KTI1180</f>
        <v>#REF!</v>
      </c>
      <c r="KTJ1178" s="240" t="s">
        <v>29</v>
      </c>
      <c r="KTK1178" s="241" t="s">
        <v>26</v>
      </c>
      <c r="KTL1178" s="242">
        <v>7</v>
      </c>
      <c r="KTM1178" s="242">
        <v>2</v>
      </c>
      <c r="KTN1178" s="243" t="s">
        <v>238</v>
      </c>
      <c r="KTO1178" s="244">
        <v>0</v>
      </c>
      <c r="KTP1178" s="244">
        <v>210</v>
      </c>
      <c r="KTQ1178" s="239" t="e">
        <f>KTQ1179+KTQ1180</f>
        <v>#REF!</v>
      </c>
      <c r="KTR1178" s="240" t="s">
        <v>29</v>
      </c>
      <c r="KTS1178" s="241" t="s">
        <v>26</v>
      </c>
      <c r="KTT1178" s="242">
        <v>7</v>
      </c>
      <c r="KTU1178" s="242">
        <v>2</v>
      </c>
      <c r="KTV1178" s="243" t="s">
        <v>238</v>
      </c>
      <c r="KTW1178" s="244">
        <v>0</v>
      </c>
      <c r="KTX1178" s="244">
        <v>210</v>
      </c>
      <c r="KTY1178" s="239" t="e">
        <f>KTY1179+KTY1180</f>
        <v>#REF!</v>
      </c>
      <c r="KTZ1178" s="240" t="s">
        <v>29</v>
      </c>
      <c r="KUA1178" s="241" t="s">
        <v>26</v>
      </c>
      <c r="KUB1178" s="242">
        <v>7</v>
      </c>
      <c r="KUC1178" s="242">
        <v>2</v>
      </c>
      <c r="KUD1178" s="243" t="s">
        <v>238</v>
      </c>
      <c r="KUE1178" s="244">
        <v>0</v>
      </c>
      <c r="KUF1178" s="244">
        <v>210</v>
      </c>
      <c r="KUG1178" s="239" t="e">
        <f>KUG1179+KUG1180</f>
        <v>#REF!</v>
      </c>
      <c r="KUH1178" s="240" t="s">
        <v>29</v>
      </c>
      <c r="KUI1178" s="241" t="s">
        <v>26</v>
      </c>
      <c r="KUJ1178" s="242">
        <v>7</v>
      </c>
      <c r="KUK1178" s="242">
        <v>2</v>
      </c>
      <c r="KUL1178" s="243" t="s">
        <v>238</v>
      </c>
      <c r="KUM1178" s="244">
        <v>0</v>
      </c>
      <c r="KUN1178" s="244">
        <v>210</v>
      </c>
      <c r="KUO1178" s="239" t="e">
        <f>KUO1179+KUO1180</f>
        <v>#REF!</v>
      </c>
      <c r="KUP1178" s="240" t="s">
        <v>29</v>
      </c>
      <c r="KUQ1178" s="241" t="s">
        <v>26</v>
      </c>
      <c r="KUR1178" s="242">
        <v>7</v>
      </c>
      <c r="KUS1178" s="242">
        <v>2</v>
      </c>
      <c r="KUT1178" s="243" t="s">
        <v>238</v>
      </c>
      <c r="KUU1178" s="244">
        <v>0</v>
      </c>
      <c r="KUV1178" s="244">
        <v>210</v>
      </c>
      <c r="KUW1178" s="239" t="e">
        <f>KUW1179+KUW1180</f>
        <v>#REF!</v>
      </c>
      <c r="KUX1178" s="240" t="s">
        <v>29</v>
      </c>
      <c r="KUY1178" s="241" t="s">
        <v>26</v>
      </c>
      <c r="KUZ1178" s="242">
        <v>7</v>
      </c>
      <c r="KVA1178" s="242">
        <v>2</v>
      </c>
      <c r="KVB1178" s="243" t="s">
        <v>238</v>
      </c>
      <c r="KVC1178" s="244">
        <v>0</v>
      </c>
      <c r="KVD1178" s="244">
        <v>210</v>
      </c>
      <c r="KVE1178" s="239" t="e">
        <f>KVE1179+KVE1180</f>
        <v>#REF!</v>
      </c>
      <c r="KVF1178" s="240" t="s">
        <v>29</v>
      </c>
      <c r="KVG1178" s="241" t="s">
        <v>26</v>
      </c>
      <c r="KVH1178" s="242">
        <v>7</v>
      </c>
      <c r="KVI1178" s="242">
        <v>2</v>
      </c>
      <c r="KVJ1178" s="243" t="s">
        <v>238</v>
      </c>
      <c r="KVK1178" s="244">
        <v>0</v>
      </c>
      <c r="KVL1178" s="244">
        <v>210</v>
      </c>
      <c r="KVM1178" s="239" t="e">
        <f>KVM1179+KVM1180</f>
        <v>#REF!</v>
      </c>
      <c r="KVN1178" s="240" t="s">
        <v>29</v>
      </c>
      <c r="KVO1178" s="241" t="s">
        <v>26</v>
      </c>
      <c r="KVP1178" s="242">
        <v>7</v>
      </c>
      <c r="KVQ1178" s="242">
        <v>2</v>
      </c>
      <c r="KVR1178" s="243" t="s">
        <v>238</v>
      </c>
      <c r="KVS1178" s="244">
        <v>0</v>
      </c>
      <c r="KVT1178" s="244">
        <v>210</v>
      </c>
      <c r="KVU1178" s="239" t="e">
        <f>KVU1179+KVU1180</f>
        <v>#REF!</v>
      </c>
      <c r="KVV1178" s="240" t="s">
        <v>29</v>
      </c>
      <c r="KVW1178" s="241" t="s">
        <v>26</v>
      </c>
      <c r="KVX1178" s="242">
        <v>7</v>
      </c>
      <c r="KVY1178" s="242">
        <v>2</v>
      </c>
      <c r="KVZ1178" s="243" t="s">
        <v>238</v>
      </c>
      <c r="KWA1178" s="244">
        <v>0</v>
      </c>
      <c r="KWB1178" s="244">
        <v>210</v>
      </c>
      <c r="KWC1178" s="239" t="e">
        <f>KWC1179+KWC1180</f>
        <v>#REF!</v>
      </c>
      <c r="KWD1178" s="240" t="s">
        <v>29</v>
      </c>
      <c r="KWE1178" s="241" t="s">
        <v>26</v>
      </c>
      <c r="KWF1178" s="242">
        <v>7</v>
      </c>
      <c r="KWG1178" s="242">
        <v>2</v>
      </c>
      <c r="KWH1178" s="243" t="s">
        <v>238</v>
      </c>
      <c r="KWI1178" s="244">
        <v>0</v>
      </c>
      <c r="KWJ1178" s="244">
        <v>210</v>
      </c>
      <c r="KWK1178" s="239" t="e">
        <f>KWK1179+KWK1180</f>
        <v>#REF!</v>
      </c>
      <c r="KWL1178" s="240" t="s">
        <v>29</v>
      </c>
      <c r="KWM1178" s="241" t="s">
        <v>26</v>
      </c>
      <c r="KWN1178" s="242">
        <v>7</v>
      </c>
      <c r="KWO1178" s="242">
        <v>2</v>
      </c>
      <c r="KWP1178" s="243" t="s">
        <v>238</v>
      </c>
      <c r="KWQ1178" s="244">
        <v>0</v>
      </c>
      <c r="KWR1178" s="244">
        <v>210</v>
      </c>
      <c r="KWS1178" s="239" t="e">
        <f>KWS1179+KWS1180</f>
        <v>#REF!</v>
      </c>
      <c r="KWT1178" s="240" t="s">
        <v>29</v>
      </c>
      <c r="KWU1178" s="241" t="s">
        <v>26</v>
      </c>
      <c r="KWV1178" s="242">
        <v>7</v>
      </c>
      <c r="KWW1178" s="242">
        <v>2</v>
      </c>
      <c r="KWX1178" s="243" t="s">
        <v>238</v>
      </c>
      <c r="KWY1178" s="244">
        <v>0</v>
      </c>
      <c r="KWZ1178" s="244">
        <v>210</v>
      </c>
      <c r="KXA1178" s="239" t="e">
        <f>KXA1179+KXA1180</f>
        <v>#REF!</v>
      </c>
      <c r="KXB1178" s="240" t="s">
        <v>29</v>
      </c>
      <c r="KXC1178" s="241" t="s">
        <v>26</v>
      </c>
      <c r="KXD1178" s="242">
        <v>7</v>
      </c>
      <c r="KXE1178" s="242">
        <v>2</v>
      </c>
      <c r="KXF1178" s="243" t="s">
        <v>238</v>
      </c>
      <c r="KXG1178" s="244">
        <v>0</v>
      </c>
      <c r="KXH1178" s="244">
        <v>210</v>
      </c>
      <c r="KXI1178" s="239" t="e">
        <f>KXI1179+KXI1180</f>
        <v>#REF!</v>
      </c>
      <c r="KXJ1178" s="240" t="s">
        <v>29</v>
      </c>
      <c r="KXK1178" s="241" t="s">
        <v>26</v>
      </c>
      <c r="KXL1178" s="242">
        <v>7</v>
      </c>
      <c r="KXM1178" s="242">
        <v>2</v>
      </c>
      <c r="KXN1178" s="243" t="s">
        <v>238</v>
      </c>
      <c r="KXO1178" s="244">
        <v>0</v>
      </c>
      <c r="KXP1178" s="244">
        <v>210</v>
      </c>
      <c r="KXQ1178" s="239" t="e">
        <f>KXQ1179+KXQ1180</f>
        <v>#REF!</v>
      </c>
      <c r="KXR1178" s="240" t="s">
        <v>29</v>
      </c>
      <c r="KXS1178" s="241" t="s">
        <v>26</v>
      </c>
      <c r="KXT1178" s="242">
        <v>7</v>
      </c>
      <c r="KXU1178" s="242">
        <v>2</v>
      </c>
      <c r="KXV1178" s="243" t="s">
        <v>238</v>
      </c>
      <c r="KXW1178" s="244">
        <v>0</v>
      </c>
      <c r="KXX1178" s="244">
        <v>210</v>
      </c>
      <c r="KXY1178" s="239" t="e">
        <f>KXY1179+KXY1180</f>
        <v>#REF!</v>
      </c>
      <c r="KXZ1178" s="240" t="s">
        <v>29</v>
      </c>
      <c r="KYA1178" s="241" t="s">
        <v>26</v>
      </c>
      <c r="KYB1178" s="242">
        <v>7</v>
      </c>
      <c r="KYC1178" s="242">
        <v>2</v>
      </c>
      <c r="KYD1178" s="243" t="s">
        <v>238</v>
      </c>
      <c r="KYE1178" s="244">
        <v>0</v>
      </c>
      <c r="KYF1178" s="244">
        <v>210</v>
      </c>
      <c r="KYG1178" s="239" t="e">
        <f>KYG1179+KYG1180</f>
        <v>#REF!</v>
      </c>
      <c r="KYH1178" s="240" t="s">
        <v>29</v>
      </c>
      <c r="KYI1178" s="241" t="s">
        <v>26</v>
      </c>
      <c r="KYJ1178" s="242">
        <v>7</v>
      </c>
      <c r="KYK1178" s="242">
        <v>2</v>
      </c>
      <c r="KYL1178" s="243" t="s">
        <v>238</v>
      </c>
      <c r="KYM1178" s="244">
        <v>0</v>
      </c>
      <c r="KYN1178" s="244">
        <v>210</v>
      </c>
      <c r="KYO1178" s="239" t="e">
        <f>KYO1179+KYO1180</f>
        <v>#REF!</v>
      </c>
      <c r="KYP1178" s="240" t="s">
        <v>29</v>
      </c>
      <c r="KYQ1178" s="241" t="s">
        <v>26</v>
      </c>
      <c r="KYR1178" s="242">
        <v>7</v>
      </c>
      <c r="KYS1178" s="242">
        <v>2</v>
      </c>
      <c r="KYT1178" s="243" t="s">
        <v>238</v>
      </c>
      <c r="KYU1178" s="244">
        <v>0</v>
      </c>
      <c r="KYV1178" s="244">
        <v>210</v>
      </c>
      <c r="KYW1178" s="239" t="e">
        <f>KYW1179+KYW1180</f>
        <v>#REF!</v>
      </c>
      <c r="KYX1178" s="240" t="s">
        <v>29</v>
      </c>
      <c r="KYY1178" s="241" t="s">
        <v>26</v>
      </c>
      <c r="KYZ1178" s="242">
        <v>7</v>
      </c>
      <c r="KZA1178" s="242">
        <v>2</v>
      </c>
      <c r="KZB1178" s="243" t="s">
        <v>238</v>
      </c>
      <c r="KZC1178" s="244">
        <v>0</v>
      </c>
      <c r="KZD1178" s="244">
        <v>210</v>
      </c>
      <c r="KZE1178" s="239" t="e">
        <f>KZE1179+KZE1180</f>
        <v>#REF!</v>
      </c>
      <c r="KZF1178" s="240" t="s">
        <v>29</v>
      </c>
      <c r="KZG1178" s="241" t="s">
        <v>26</v>
      </c>
      <c r="KZH1178" s="242">
        <v>7</v>
      </c>
      <c r="KZI1178" s="242">
        <v>2</v>
      </c>
      <c r="KZJ1178" s="243" t="s">
        <v>238</v>
      </c>
      <c r="KZK1178" s="244">
        <v>0</v>
      </c>
      <c r="KZL1178" s="244">
        <v>210</v>
      </c>
      <c r="KZM1178" s="239" t="e">
        <f>KZM1179+KZM1180</f>
        <v>#REF!</v>
      </c>
      <c r="KZN1178" s="240" t="s">
        <v>29</v>
      </c>
      <c r="KZO1178" s="241" t="s">
        <v>26</v>
      </c>
      <c r="KZP1178" s="242">
        <v>7</v>
      </c>
      <c r="KZQ1178" s="242">
        <v>2</v>
      </c>
      <c r="KZR1178" s="243" t="s">
        <v>238</v>
      </c>
      <c r="KZS1178" s="244">
        <v>0</v>
      </c>
      <c r="KZT1178" s="244">
        <v>210</v>
      </c>
      <c r="KZU1178" s="239" t="e">
        <f>KZU1179+KZU1180</f>
        <v>#REF!</v>
      </c>
      <c r="KZV1178" s="240" t="s">
        <v>29</v>
      </c>
      <c r="KZW1178" s="241" t="s">
        <v>26</v>
      </c>
      <c r="KZX1178" s="242">
        <v>7</v>
      </c>
      <c r="KZY1178" s="242">
        <v>2</v>
      </c>
      <c r="KZZ1178" s="243" t="s">
        <v>238</v>
      </c>
      <c r="LAA1178" s="244">
        <v>0</v>
      </c>
      <c r="LAB1178" s="244">
        <v>210</v>
      </c>
      <c r="LAC1178" s="239" t="e">
        <f>LAC1179+LAC1180</f>
        <v>#REF!</v>
      </c>
      <c r="LAD1178" s="240" t="s">
        <v>29</v>
      </c>
      <c r="LAE1178" s="241" t="s">
        <v>26</v>
      </c>
      <c r="LAF1178" s="242">
        <v>7</v>
      </c>
      <c r="LAG1178" s="242">
        <v>2</v>
      </c>
      <c r="LAH1178" s="243" t="s">
        <v>238</v>
      </c>
      <c r="LAI1178" s="244">
        <v>0</v>
      </c>
      <c r="LAJ1178" s="244">
        <v>210</v>
      </c>
      <c r="LAK1178" s="239" t="e">
        <f>LAK1179+LAK1180</f>
        <v>#REF!</v>
      </c>
      <c r="LAL1178" s="240" t="s">
        <v>29</v>
      </c>
      <c r="LAM1178" s="241" t="s">
        <v>26</v>
      </c>
      <c r="LAN1178" s="242">
        <v>7</v>
      </c>
      <c r="LAO1178" s="242">
        <v>2</v>
      </c>
      <c r="LAP1178" s="243" t="s">
        <v>238</v>
      </c>
      <c r="LAQ1178" s="244">
        <v>0</v>
      </c>
      <c r="LAR1178" s="244">
        <v>210</v>
      </c>
      <c r="LAS1178" s="239" t="e">
        <f>LAS1179+LAS1180</f>
        <v>#REF!</v>
      </c>
      <c r="LAT1178" s="240" t="s">
        <v>29</v>
      </c>
      <c r="LAU1178" s="241" t="s">
        <v>26</v>
      </c>
      <c r="LAV1178" s="242">
        <v>7</v>
      </c>
      <c r="LAW1178" s="242">
        <v>2</v>
      </c>
      <c r="LAX1178" s="243" t="s">
        <v>238</v>
      </c>
      <c r="LAY1178" s="244">
        <v>0</v>
      </c>
      <c r="LAZ1178" s="244">
        <v>210</v>
      </c>
      <c r="LBA1178" s="239" t="e">
        <f>LBA1179+LBA1180</f>
        <v>#REF!</v>
      </c>
      <c r="LBB1178" s="240" t="s">
        <v>29</v>
      </c>
      <c r="LBC1178" s="241" t="s">
        <v>26</v>
      </c>
      <c r="LBD1178" s="242">
        <v>7</v>
      </c>
      <c r="LBE1178" s="242">
        <v>2</v>
      </c>
      <c r="LBF1178" s="243" t="s">
        <v>238</v>
      </c>
      <c r="LBG1178" s="244">
        <v>0</v>
      </c>
      <c r="LBH1178" s="244">
        <v>210</v>
      </c>
      <c r="LBI1178" s="239" t="e">
        <f>LBI1179+LBI1180</f>
        <v>#REF!</v>
      </c>
      <c r="LBJ1178" s="240" t="s">
        <v>29</v>
      </c>
      <c r="LBK1178" s="241" t="s">
        <v>26</v>
      </c>
      <c r="LBL1178" s="242">
        <v>7</v>
      </c>
      <c r="LBM1178" s="242">
        <v>2</v>
      </c>
      <c r="LBN1178" s="243" t="s">
        <v>238</v>
      </c>
      <c r="LBO1178" s="244">
        <v>0</v>
      </c>
      <c r="LBP1178" s="244">
        <v>210</v>
      </c>
      <c r="LBQ1178" s="239" t="e">
        <f>LBQ1179+LBQ1180</f>
        <v>#REF!</v>
      </c>
      <c r="LBR1178" s="240" t="s">
        <v>29</v>
      </c>
      <c r="LBS1178" s="241" t="s">
        <v>26</v>
      </c>
      <c r="LBT1178" s="242">
        <v>7</v>
      </c>
      <c r="LBU1178" s="242">
        <v>2</v>
      </c>
      <c r="LBV1178" s="243" t="s">
        <v>238</v>
      </c>
      <c r="LBW1178" s="244">
        <v>0</v>
      </c>
      <c r="LBX1178" s="244">
        <v>210</v>
      </c>
      <c r="LBY1178" s="239" t="e">
        <f>LBY1179+LBY1180</f>
        <v>#REF!</v>
      </c>
      <c r="LBZ1178" s="240" t="s">
        <v>29</v>
      </c>
      <c r="LCA1178" s="241" t="s">
        <v>26</v>
      </c>
      <c r="LCB1178" s="242">
        <v>7</v>
      </c>
      <c r="LCC1178" s="242">
        <v>2</v>
      </c>
      <c r="LCD1178" s="243" t="s">
        <v>238</v>
      </c>
      <c r="LCE1178" s="244">
        <v>0</v>
      </c>
      <c r="LCF1178" s="244">
        <v>210</v>
      </c>
      <c r="LCG1178" s="239" t="e">
        <f>LCG1179+LCG1180</f>
        <v>#REF!</v>
      </c>
      <c r="LCH1178" s="240" t="s">
        <v>29</v>
      </c>
      <c r="LCI1178" s="241" t="s">
        <v>26</v>
      </c>
      <c r="LCJ1178" s="242">
        <v>7</v>
      </c>
      <c r="LCK1178" s="242">
        <v>2</v>
      </c>
      <c r="LCL1178" s="243" t="s">
        <v>238</v>
      </c>
      <c r="LCM1178" s="244">
        <v>0</v>
      </c>
      <c r="LCN1178" s="244">
        <v>210</v>
      </c>
      <c r="LCO1178" s="239" t="e">
        <f>LCO1179+LCO1180</f>
        <v>#REF!</v>
      </c>
      <c r="LCP1178" s="240" t="s">
        <v>29</v>
      </c>
      <c r="LCQ1178" s="241" t="s">
        <v>26</v>
      </c>
      <c r="LCR1178" s="242">
        <v>7</v>
      </c>
      <c r="LCS1178" s="242">
        <v>2</v>
      </c>
      <c r="LCT1178" s="243" t="s">
        <v>238</v>
      </c>
      <c r="LCU1178" s="244">
        <v>0</v>
      </c>
      <c r="LCV1178" s="244">
        <v>210</v>
      </c>
      <c r="LCW1178" s="239" t="e">
        <f>LCW1179+LCW1180</f>
        <v>#REF!</v>
      </c>
      <c r="LCX1178" s="240" t="s">
        <v>29</v>
      </c>
      <c r="LCY1178" s="241" t="s">
        <v>26</v>
      </c>
      <c r="LCZ1178" s="242">
        <v>7</v>
      </c>
      <c r="LDA1178" s="242">
        <v>2</v>
      </c>
      <c r="LDB1178" s="243" t="s">
        <v>238</v>
      </c>
      <c r="LDC1178" s="244">
        <v>0</v>
      </c>
      <c r="LDD1178" s="244">
        <v>210</v>
      </c>
      <c r="LDE1178" s="239" t="e">
        <f>LDE1179+LDE1180</f>
        <v>#REF!</v>
      </c>
      <c r="LDF1178" s="240" t="s">
        <v>29</v>
      </c>
      <c r="LDG1178" s="241" t="s">
        <v>26</v>
      </c>
      <c r="LDH1178" s="242">
        <v>7</v>
      </c>
      <c r="LDI1178" s="242">
        <v>2</v>
      </c>
      <c r="LDJ1178" s="243" t="s">
        <v>238</v>
      </c>
      <c r="LDK1178" s="244">
        <v>0</v>
      </c>
      <c r="LDL1178" s="244">
        <v>210</v>
      </c>
      <c r="LDM1178" s="239" t="e">
        <f>LDM1179+LDM1180</f>
        <v>#REF!</v>
      </c>
      <c r="LDN1178" s="240" t="s">
        <v>29</v>
      </c>
      <c r="LDO1178" s="241" t="s">
        <v>26</v>
      </c>
      <c r="LDP1178" s="242">
        <v>7</v>
      </c>
      <c r="LDQ1178" s="242">
        <v>2</v>
      </c>
      <c r="LDR1178" s="243" t="s">
        <v>238</v>
      </c>
      <c r="LDS1178" s="244">
        <v>0</v>
      </c>
      <c r="LDT1178" s="244">
        <v>210</v>
      </c>
      <c r="LDU1178" s="239" t="e">
        <f>LDU1179+LDU1180</f>
        <v>#REF!</v>
      </c>
      <c r="LDV1178" s="240" t="s">
        <v>29</v>
      </c>
      <c r="LDW1178" s="241" t="s">
        <v>26</v>
      </c>
      <c r="LDX1178" s="242">
        <v>7</v>
      </c>
      <c r="LDY1178" s="242">
        <v>2</v>
      </c>
      <c r="LDZ1178" s="243" t="s">
        <v>238</v>
      </c>
      <c r="LEA1178" s="244">
        <v>0</v>
      </c>
      <c r="LEB1178" s="244">
        <v>210</v>
      </c>
      <c r="LEC1178" s="239" t="e">
        <f>LEC1179+LEC1180</f>
        <v>#REF!</v>
      </c>
      <c r="LED1178" s="240" t="s">
        <v>29</v>
      </c>
      <c r="LEE1178" s="241" t="s">
        <v>26</v>
      </c>
      <c r="LEF1178" s="242">
        <v>7</v>
      </c>
      <c r="LEG1178" s="242">
        <v>2</v>
      </c>
      <c r="LEH1178" s="243" t="s">
        <v>238</v>
      </c>
      <c r="LEI1178" s="244">
        <v>0</v>
      </c>
      <c r="LEJ1178" s="244">
        <v>210</v>
      </c>
      <c r="LEK1178" s="239" t="e">
        <f>LEK1179+LEK1180</f>
        <v>#REF!</v>
      </c>
      <c r="LEL1178" s="240" t="s">
        <v>29</v>
      </c>
      <c r="LEM1178" s="241" t="s">
        <v>26</v>
      </c>
      <c r="LEN1178" s="242">
        <v>7</v>
      </c>
      <c r="LEO1178" s="242">
        <v>2</v>
      </c>
      <c r="LEP1178" s="243" t="s">
        <v>238</v>
      </c>
      <c r="LEQ1178" s="244">
        <v>0</v>
      </c>
      <c r="LER1178" s="244">
        <v>210</v>
      </c>
      <c r="LES1178" s="239" t="e">
        <f>LES1179+LES1180</f>
        <v>#REF!</v>
      </c>
      <c r="LET1178" s="240" t="s">
        <v>29</v>
      </c>
      <c r="LEU1178" s="241" t="s">
        <v>26</v>
      </c>
      <c r="LEV1178" s="242">
        <v>7</v>
      </c>
      <c r="LEW1178" s="242">
        <v>2</v>
      </c>
      <c r="LEX1178" s="243" t="s">
        <v>238</v>
      </c>
      <c r="LEY1178" s="244">
        <v>0</v>
      </c>
      <c r="LEZ1178" s="244">
        <v>210</v>
      </c>
      <c r="LFA1178" s="239" t="e">
        <f>LFA1179+LFA1180</f>
        <v>#REF!</v>
      </c>
      <c r="LFB1178" s="240" t="s">
        <v>29</v>
      </c>
      <c r="LFC1178" s="241" t="s">
        <v>26</v>
      </c>
      <c r="LFD1178" s="242">
        <v>7</v>
      </c>
      <c r="LFE1178" s="242">
        <v>2</v>
      </c>
      <c r="LFF1178" s="243" t="s">
        <v>238</v>
      </c>
      <c r="LFG1178" s="244">
        <v>0</v>
      </c>
      <c r="LFH1178" s="244">
        <v>210</v>
      </c>
      <c r="LFI1178" s="239" t="e">
        <f>LFI1179+LFI1180</f>
        <v>#REF!</v>
      </c>
      <c r="LFJ1178" s="240" t="s">
        <v>29</v>
      </c>
      <c r="LFK1178" s="241" t="s">
        <v>26</v>
      </c>
      <c r="LFL1178" s="242">
        <v>7</v>
      </c>
      <c r="LFM1178" s="242">
        <v>2</v>
      </c>
      <c r="LFN1178" s="243" t="s">
        <v>238</v>
      </c>
      <c r="LFO1178" s="244">
        <v>0</v>
      </c>
      <c r="LFP1178" s="244">
        <v>210</v>
      </c>
      <c r="LFQ1178" s="239" t="e">
        <f>LFQ1179+LFQ1180</f>
        <v>#REF!</v>
      </c>
      <c r="LFR1178" s="240" t="s">
        <v>29</v>
      </c>
      <c r="LFS1178" s="241" t="s">
        <v>26</v>
      </c>
      <c r="LFT1178" s="242">
        <v>7</v>
      </c>
      <c r="LFU1178" s="242">
        <v>2</v>
      </c>
      <c r="LFV1178" s="243" t="s">
        <v>238</v>
      </c>
      <c r="LFW1178" s="244">
        <v>0</v>
      </c>
      <c r="LFX1178" s="244">
        <v>210</v>
      </c>
      <c r="LFY1178" s="239" t="e">
        <f>LFY1179+LFY1180</f>
        <v>#REF!</v>
      </c>
      <c r="LFZ1178" s="240" t="s">
        <v>29</v>
      </c>
      <c r="LGA1178" s="241" t="s">
        <v>26</v>
      </c>
      <c r="LGB1178" s="242">
        <v>7</v>
      </c>
      <c r="LGC1178" s="242">
        <v>2</v>
      </c>
      <c r="LGD1178" s="243" t="s">
        <v>238</v>
      </c>
      <c r="LGE1178" s="244">
        <v>0</v>
      </c>
      <c r="LGF1178" s="244">
        <v>210</v>
      </c>
      <c r="LGG1178" s="239" t="e">
        <f>LGG1179+LGG1180</f>
        <v>#REF!</v>
      </c>
      <c r="LGH1178" s="240" t="s">
        <v>29</v>
      </c>
      <c r="LGI1178" s="241" t="s">
        <v>26</v>
      </c>
      <c r="LGJ1178" s="242">
        <v>7</v>
      </c>
      <c r="LGK1178" s="242">
        <v>2</v>
      </c>
      <c r="LGL1178" s="243" t="s">
        <v>238</v>
      </c>
      <c r="LGM1178" s="244">
        <v>0</v>
      </c>
      <c r="LGN1178" s="244">
        <v>210</v>
      </c>
      <c r="LGO1178" s="239" t="e">
        <f>LGO1179+LGO1180</f>
        <v>#REF!</v>
      </c>
      <c r="LGP1178" s="240" t="s">
        <v>29</v>
      </c>
      <c r="LGQ1178" s="241" t="s">
        <v>26</v>
      </c>
      <c r="LGR1178" s="242">
        <v>7</v>
      </c>
      <c r="LGS1178" s="242">
        <v>2</v>
      </c>
      <c r="LGT1178" s="243" t="s">
        <v>238</v>
      </c>
      <c r="LGU1178" s="244">
        <v>0</v>
      </c>
      <c r="LGV1178" s="244">
        <v>210</v>
      </c>
      <c r="LGW1178" s="239" t="e">
        <f>LGW1179+LGW1180</f>
        <v>#REF!</v>
      </c>
      <c r="LGX1178" s="240" t="s">
        <v>29</v>
      </c>
      <c r="LGY1178" s="241" t="s">
        <v>26</v>
      </c>
      <c r="LGZ1178" s="242">
        <v>7</v>
      </c>
      <c r="LHA1178" s="242">
        <v>2</v>
      </c>
      <c r="LHB1178" s="243" t="s">
        <v>238</v>
      </c>
      <c r="LHC1178" s="244">
        <v>0</v>
      </c>
      <c r="LHD1178" s="244">
        <v>210</v>
      </c>
      <c r="LHE1178" s="239" t="e">
        <f>LHE1179+LHE1180</f>
        <v>#REF!</v>
      </c>
      <c r="LHF1178" s="240" t="s">
        <v>29</v>
      </c>
      <c r="LHG1178" s="241" t="s">
        <v>26</v>
      </c>
      <c r="LHH1178" s="242">
        <v>7</v>
      </c>
      <c r="LHI1178" s="242">
        <v>2</v>
      </c>
      <c r="LHJ1178" s="243" t="s">
        <v>238</v>
      </c>
      <c r="LHK1178" s="244">
        <v>0</v>
      </c>
      <c r="LHL1178" s="244">
        <v>210</v>
      </c>
      <c r="LHM1178" s="239" t="e">
        <f>LHM1179+LHM1180</f>
        <v>#REF!</v>
      </c>
      <c r="LHN1178" s="240" t="s">
        <v>29</v>
      </c>
      <c r="LHO1178" s="241" t="s">
        <v>26</v>
      </c>
      <c r="LHP1178" s="242">
        <v>7</v>
      </c>
      <c r="LHQ1178" s="242">
        <v>2</v>
      </c>
      <c r="LHR1178" s="243" t="s">
        <v>238</v>
      </c>
      <c r="LHS1178" s="244">
        <v>0</v>
      </c>
      <c r="LHT1178" s="244">
        <v>210</v>
      </c>
      <c r="LHU1178" s="239" t="e">
        <f>LHU1179+LHU1180</f>
        <v>#REF!</v>
      </c>
      <c r="LHV1178" s="240" t="s">
        <v>29</v>
      </c>
      <c r="LHW1178" s="241" t="s">
        <v>26</v>
      </c>
      <c r="LHX1178" s="242">
        <v>7</v>
      </c>
      <c r="LHY1178" s="242">
        <v>2</v>
      </c>
      <c r="LHZ1178" s="243" t="s">
        <v>238</v>
      </c>
      <c r="LIA1178" s="244">
        <v>0</v>
      </c>
      <c r="LIB1178" s="244">
        <v>210</v>
      </c>
      <c r="LIC1178" s="239" t="e">
        <f>LIC1179+LIC1180</f>
        <v>#REF!</v>
      </c>
      <c r="LID1178" s="240" t="s">
        <v>29</v>
      </c>
      <c r="LIE1178" s="241" t="s">
        <v>26</v>
      </c>
      <c r="LIF1178" s="242">
        <v>7</v>
      </c>
      <c r="LIG1178" s="242">
        <v>2</v>
      </c>
      <c r="LIH1178" s="243" t="s">
        <v>238</v>
      </c>
      <c r="LII1178" s="244">
        <v>0</v>
      </c>
      <c r="LIJ1178" s="244">
        <v>210</v>
      </c>
      <c r="LIK1178" s="239" t="e">
        <f>LIK1179+LIK1180</f>
        <v>#REF!</v>
      </c>
      <c r="LIL1178" s="240" t="s">
        <v>29</v>
      </c>
      <c r="LIM1178" s="241" t="s">
        <v>26</v>
      </c>
      <c r="LIN1178" s="242">
        <v>7</v>
      </c>
      <c r="LIO1178" s="242">
        <v>2</v>
      </c>
      <c r="LIP1178" s="243" t="s">
        <v>238</v>
      </c>
      <c r="LIQ1178" s="244">
        <v>0</v>
      </c>
      <c r="LIR1178" s="244">
        <v>210</v>
      </c>
      <c r="LIS1178" s="239" t="e">
        <f>LIS1179+LIS1180</f>
        <v>#REF!</v>
      </c>
      <c r="LIT1178" s="240" t="s">
        <v>29</v>
      </c>
      <c r="LIU1178" s="241" t="s">
        <v>26</v>
      </c>
      <c r="LIV1178" s="242">
        <v>7</v>
      </c>
      <c r="LIW1178" s="242">
        <v>2</v>
      </c>
      <c r="LIX1178" s="243" t="s">
        <v>238</v>
      </c>
      <c r="LIY1178" s="244">
        <v>0</v>
      </c>
      <c r="LIZ1178" s="244">
        <v>210</v>
      </c>
      <c r="LJA1178" s="239" t="e">
        <f>LJA1179+LJA1180</f>
        <v>#REF!</v>
      </c>
      <c r="LJB1178" s="240" t="s">
        <v>29</v>
      </c>
      <c r="LJC1178" s="241" t="s">
        <v>26</v>
      </c>
      <c r="LJD1178" s="242">
        <v>7</v>
      </c>
      <c r="LJE1178" s="242">
        <v>2</v>
      </c>
      <c r="LJF1178" s="243" t="s">
        <v>238</v>
      </c>
      <c r="LJG1178" s="244">
        <v>0</v>
      </c>
      <c r="LJH1178" s="244">
        <v>210</v>
      </c>
      <c r="LJI1178" s="239" t="e">
        <f>LJI1179+LJI1180</f>
        <v>#REF!</v>
      </c>
      <c r="LJJ1178" s="240" t="s">
        <v>29</v>
      </c>
      <c r="LJK1178" s="241" t="s">
        <v>26</v>
      </c>
      <c r="LJL1178" s="242">
        <v>7</v>
      </c>
      <c r="LJM1178" s="242">
        <v>2</v>
      </c>
      <c r="LJN1178" s="243" t="s">
        <v>238</v>
      </c>
      <c r="LJO1178" s="244">
        <v>0</v>
      </c>
      <c r="LJP1178" s="244">
        <v>210</v>
      </c>
      <c r="LJQ1178" s="239" t="e">
        <f>LJQ1179+LJQ1180</f>
        <v>#REF!</v>
      </c>
      <c r="LJR1178" s="240" t="s">
        <v>29</v>
      </c>
      <c r="LJS1178" s="241" t="s">
        <v>26</v>
      </c>
      <c r="LJT1178" s="242">
        <v>7</v>
      </c>
      <c r="LJU1178" s="242">
        <v>2</v>
      </c>
      <c r="LJV1178" s="243" t="s">
        <v>238</v>
      </c>
      <c r="LJW1178" s="244">
        <v>0</v>
      </c>
      <c r="LJX1178" s="244">
        <v>210</v>
      </c>
      <c r="LJY1178" s="239" t="e">
        <f>LJY1179+LJY1180</f>
        <v>#REF!</v>
      </c>
      <c r="LJZ1178" s="240" t="s">
        <v>29</v>
      </c>
      <c r="LKA1178" s="241" t="s">
        <v>26</v>
      </c>
      <c r="LKB1178" s="242">
        <v>7</v>
      </c>
      <c r="LKC1178" s="242">
        <v>2</v>
      </c>
      <c r="LKD1178" s="243" t="s">
        <v>238</v>
      </c>
      <c r="LKE1178" s="244">
        <v>0</v>
      </c>
      <c r="LKF1178" s="244">
        <v>210</v>
      </c>
      <c r="LKG1178" s="239" t="e">
        <f>LKG1179+LKG1180</f>
        <v>#REF!</v>
      </c>
      <c r="LKH1178" s="240" t="s">
        <v>29</v>
      </c>
      <c r="LKI1178" s="241" t="s">
        <v>26</v>
      </c>
      <c r="LKJ1178" s="242">
        <v>7</v>
      </c>
      <c r="LKK1178" s="242">
        <v>2</v>
      </c>
      <c r="LKL1178" s="243" t="s">
        <v>238</v>
      </c>
      <c r="LKM1178" s="244">
        <v>0</v>
      </c>
      <c r="LKN1178" s="244">
        <v>210</v>
      </c>
      <c r="LKO1178" s="239" t="e">
        <f>LKO1179+LKO1180</f>
        <v>#REF!</v>
      </c>
      <c r="LKP1178" s="240" t="s">
        <v>29</v>
      </c>
      <c r="LKQ1178" s="241" t="s">
        <v>26</v>
      </c>
      <c r="LKR1178" s="242">
        <v>7</v>
      </c>
      <c r="LKS1178" s="242">
        <v>2</v>
      </c>
      <c r="LKT1178" s="243" t="s">
        <v>238</v>
      </c>
      <c r="LKU1178" s="244">
        <v>0</v>
      </c>
      <c r="LKV1178" s="244">
        <v>210</v>
      </c>
      <c r="LKW1178" s="239" t="e">
        <f>LKW1179+LKW1180</f>
        <v>#REF!</v>
      </c>
      <c r="LKX1178" s="240" t="s">
        <v>29</v>
      </c>
      <c r="LKY1178" s="241" t="s">
        <v>26</v>
      </c>
      <c r="LKZ1178" s="242">
        <v>7</v>
      </c>
      <c r="LLA1178" s="242">
        <v>2</v>
      </c>
      <c r="LLB1178" s="243" t="s">
        <v>238</v>
      </c>
      <c r="LLC1178" s="244">
        <v>0</v>
      </c>
      <c r="LLD1178" s="244">
        <v>210</v>
      </c>
      <c r="LLE1178" s="239" t="e">
        <f>LLE1179+LLE1180</f>
        <v>#REF!</v>
      </c>
      <c r="LLF1178" s="240" t="s">
        <v>29</v>
      </c>
      <c r="LLG1178" s="241" t="s">
        <v>26</v>
      </c>
      <c r="LLH1178" s="242">
        <v>7</v>
      </c>
      <c r="LLI1178" s="242">
        <v>2</v>
      </c>
      <c r="LLJ1178" s="243" t="s">
        <v>238</v>
      </c>
      <c r="LLK1178" s="244">
        <v>0</v>
      </c>
      <c r="LLL1178" s="244">
        <v>210</v>
      </c>
      <c r="LLM1178" s="239" t="e">
        <f>LLM1179+LLM1180</f>
        <v>#REF!</v>
      </c>
      <c r="LLN1178" s="240" t="s">
        <v>29</v>
      </c>
      <c r="LLO1178" s="241" t="s">
        <v>26</v>
      </c>
      <c r="LLP1178" s="242">
        <v>7</v>
      </c>
      <c r="LLQ1178" s="242">
        <v>2</v>
      </c>
      <c r="LLR1178" s="243" t="s">
        <v>238</v>
      </c>
      <c r="LLS1178" s="244">
        <v>0</v>
      </c>
      <c r="LLT1178" s="244">
        <v>210</v>
      </c>
      <c r="LLU1178" s="239" t="e">
        <f>LLU1179+LLU1180</f>
        <v>#REF!</v>
      </c>
      <c r="LLV1178" s="240" t="s">
        <v>29</v>
      </c>
      <c r="LLW1178" s="241" t="s">
        <v>26</v>
      </c>
      <c r="LLX1178" s="242">
        <v>7</v>
      </c>
      <c r="LLY1178" s="242">
        <v>2</v>
      </c>
      <c r="LLZ1178" s="243" t="s">
        <v>238</v>
      </c>
      <c r="LMA1178" s="244">
        <v>0</v>
      </c>
      <c r="LMB1178" s="244">
        <v>210</v>
      </c>
      <c r="LMC1178" s="239" t="e">
        <f>LMC1179+LMC1180</f>
        <v>#REF!</v>
      </c>
      <c r="LMD1178" s="240" t="s">
        <v>29</v>
      </c>
      <c r="LME1178" s="241" t="s">
        <v>26</v>
      </c>
      <c r="LMF1178" s="242">
        <v>7</v>
      </c>
      <c r="LMG1178" s="242">
        <v>2</v>
      </c>
      <c r="LMH1178" s="243" t="s">
        <v>238</v>
      </c>
      <c r="LMI1178" s="244">
        <v>0</v>
      </c>
      <c r="LMJ1178" s="244">
        <v>210</v>
      </c>
      <c r="LMK1178" s="239" t="e">
        <f>LMK1179+LMK1180</f>
        <v>#REF!</v>
      </c>
      <c r="LML1178" s="240" t="s">
        <v>29</v>
      </c>
      <c r="LMM1178" s="241" t="s">
        <v>26</v>
      </c>
      <c r="LMN1178" s="242">
        <v>7</v>
      </c>
      <c r="LMO1178" s="242">
        <v>2</v>
      </c>
      <c r="LMP1178" s="243" t="s">
        <v>238</v>
      </c>
      <c r="LMQ1178" s="244">
        <v>0</v>
      </c>
      <c r="LMR1178" s="244">
        <v>210</v>
      </c>
      <c r="LMS1178" s="239" t="e">
        <f>LMS1179+LMS1180</f>
        <v>#REF!</v>
      </c>
      <c r="LMT1178" s="240" t="s">
        <v>29</v>
      </c>
      <c r="LMU1178" s="241" t="s">
        <v>26</v>
      </c>
      <c r="LMV1178" s="242">
        <v>7</v>
      </c>
      <c r="LMW1178" s="242">
        <v>2</v>
      </c>
      <c r="LMX1178" s="243" t="s">
        <v>238</v>
      </c>
      <c r="LMY1178" s="244">
        <v>0</v>
      </c>
      <c r="LMZ1178" s="244">
        <v>210</v>
      </c>
      <c r="LNA1178" s="239" t="e">
        <f>LNA1179+LNA1180</f>
        <v>#REF!</v>
      </c>
      <c r="LNB1178" s="240" t="s">
        <v>29</v>
      </c>
      <c r="LNC1178" s="241" t="s">
        <v>26</v>
      </c>
      <c r="LND1178" s="242">
        <v>7</v>
      </c>
      <c r="LNE1178" s="242">
        <v>2</v>
      </c>
      <c r="LNF1178" s="243" t="s">
        <v>238</v>
      </c>
      <c r="LNG1178" s="244">
        <v>0</v>
      </c>
      <c r="LNH1178" s="244">
        <v>210</v>
      </c>
      <c r="LNI1178" s="239" t="e">
        <f>LNI1179+LNI1180</f>
        <v>#REF!</v>
      </c>
      <c r="LNJ1178" s="240" t="s">
        <v>29</v>
      </c>
      <c r="LNK1178" s="241" t="s">
        <v>26</v>
      </c>
      <c r="LNL1178" s="242">
        <v>7</v>
      </c>
      <c r="LNM1178" s="242">
        <v>2</v>
      </c>
      <c r="LNN1178" s="243" t="s">
        <v>238</v>
      </c>
      <c r="LNO1178" s="244">
        <v>0</v>
      </c>
      <c r="LNP1178" s="244">
        <v>210</v>
      </c>
      <c r="LNQ1178" s="239" t="e">
        <f>LNQ1179+LNQ1180</f>
        <v>#REF!</v>
      </c>
      <c r="LNR1178" s="240" t="s">
        <v>29</v>
      </c>
      <c r="LNS1178" s="241" t="s">
        <v>26</v>
      </c>
      <c r="LNT1178" s="242">
        <v>7</v>
      </c>
      <c r="LNU1178" s="242">
        <v>2</v>
      </c>
      <c r="LNV1178" s="243" t="s">
        <v>238</v>
      </c>
      <c r="LNW1178" s="244">
        <v>0</v>
      </c>
      <c r="LNX1178" s="244">
        <v>210</v>
      </c>
      <c r="LNY1178" s="239" t="e">
        <f>LNY1179+LNY1180</f>
        <v>#REF!</v>
      </c>
      <c r="LNZ1178" s="240" t="s">
        <v>29</v>
      </c>
      <c r="LOA1178" s="241" t="s">
        <v>26</v>
      </c>
      <c r="LOB1178" s="242">
        <v>7</v>
      </c>
      <c r="LOC1178" s="242">
        <v>2</v>
      </c>
      <c r="LOD1178" s="243" t="s">
        <v>238</v>
      </c>
      <c r="LOE1178" s="244">
        <v>0</v>
      </c>
      <c r="LOF1178" s="244">
        <v>210</v>
      </c>
      <c r="LOG1178" s="239" t="e">
        <f>LOG1179+LOG1180</f>
        <v>#REF!</v>
      </c>
      <c r="LOH1178" s="240" t="s">
        <v>29</v>
      </c>
      <c r="LOI1178" s="241" t="s">
        <v>26</v>
      </c>
      <c r="LOJ1178" s="242">
        <v>7</v>
      </c>
      <c r="LOK1178" s="242">
        <v>2</v>
      </c>
      <c r="LOL1178" s="243" t="s">
        <v>238</v>
      </c>
      <c r="LOM1178" s="244">
        <v>0</v>
      </c>
      <c r="LON1178" s="244">
        <v>210</v>
      </c>
      <c r="LOO1178" s="239" t="e">
        <f>LOO1179+LOO1180</f>
        <v>#REF!</v>
      </c>
      <c r="LOP1178" s="240" t="s">
        <v>29</v>
      </c>
      <c r="LOQ1178" s="241" t="s">
        <v>26</v>
      </c>
      <c r="LOR1178" s="242">
        <v>7</v>
      </c>
      <c r="LOS1178" s="242">
        <v>2</v>
      </c>
      <c r="LOT1178" s="243" t="s">
        <v>238</v>
      </c>
      <c r="LOU1178" s="244">
        <v>0</v>
      </c>
      <c r="LOV1178" s="244">
        <v>210</v>
      </c>
      <c r="LOW1178" s="239" t="e">
        <f>LOW1179+LOW1180</f>
        <v>#REF!</v>
      </c>
      <c r="LOX1178" s="240" t="s">
        <v>29</v>
      </c>
      <c r="LOY1178" s="241" t="s">
        <v>26</v>
      </c>
      <c r="LOZ1178" s="242">
        <v>7</v>
      </c>
      <c r="LPA1178" s="242">
        <v>2</v>
      </c>
      <c r="LPB1178" s="243" t="s">
        <v>238</v>
      </c>
      <c r="LPC1178" s="244">
        <v>0</v>
      </c>
      <c r="LPD1178" s="244">
        <v>210</v>
      </c>
      <c r="LPE1178" s="239" t="e">
        <f>LPE1179+LPE1180</f>
        <v>#REF!</v>
      </c>
      <c r="LPF1178" s="240" t="s">
        <v>29</v>
      </c>
      <c r="LPG1178" s="241" t="s">
        <v>26</v>
      </c>
      <c r="LPH1178" s="242">
        <v>7</v>
      </c>
      <c r="LPI1178" s="242">
        <v>2</v>
      </c>
      <c r="LPJ1178" s="243" t="s">
        <v>238</v>
      </c>
      <c r="LPK1178" s="244">
        <v>0</v>
      </c>
      <c r="LPL1178" s="244">
        <v>210</v>
      </c>
      <c r="LPM1178" s="239" t="e">
        <f>LPM1179+LPM1180</f>
        <v>#REF!</v>
      </c>
      <c r="LPN1178" s="240" t="s">
        <v>29</v>
      </c>
      <c r="LPO1178" s="241" t="s">
        <v>26</v>
      </c>
      <c r="LPP1178" s="242">
        <v>7</v>
      </c>
      <c r="LPQ1178" s="242">
        <v>2</v>
      </c>
      <c r="LPR1178" s="243" t="s">
        <v>238</v>
      </c>
      <c r="LPS1178" s="244">
        <v>0</v>
      </c>
      <c r="LPT1178" s="244">
        <v>210</v>
      </c>
      <c r="LPU1178" s="239" t="e">
        <f>LPU1179+LPU1180</f>
        <v>#REF!</v>
      </c>
      <c r="LPV1178" s="240" t="s">
        <v>29</v>
      </c>
      <c r="LPW1178" s="241" t="s">
        <v>26</v>
      </c>
      <c r="LPX1178" s="242">
        <v>7</v>
      </c>
      <c r="LPY1178" s="242">
        <v>2</v>
      </c>
      <c r="LPZ1178" s="243" t="s">
        <v>238</v>
      </c>
      <c r="LQA1178" s="244">
        <v>0</v>
      </c>
      <c r="LQB1178" s="244">
        <v>210</v>
      </c>
      <c r="LQC1178" s="239" t="e">
        <f>LQC1179+LQC1180</f>
        <v>#REF!</v>
      </c>
      <c r="LQD1178" s="240" t="s">
        <v>29</v>
      </c>
      <c r="LQE1178" s="241" t="s">
        <v>26</v>
      </c>
      <c r="LQF1178" s="242">
        <v>7</v>
      </c>
      <c r="LQG1178" s="242">
        <v>2</v>
      </c>
      <c r="LQH1178" s="243" t="s">
        <v>238</v>
      </c>
      <c r="LQI1178" s="244">
        <v>0</v>
      </c>
      <c r="LQJ1178" s="244">
        <v>210</v>
      </c>
      <c r="LQK1178" s="239" t="e">
        <f>LQK1179+LQK1180</f>
        <v>#REF!</v>
      </c>
      <c r="LQL1178" s="240" t="s">
        <v>29</v>
      </c>
      <c r="LQM1178" s="241" t="s">
        <v>26</v>
      </c>
      <c r="LQN1178" s="242">
        <v>7</v>
      </c>
      <c r="LQO1178" s="242">
        <v>2</v>
      </c>
      <c r="LQP1178" s="243" t="s">
        <v>238</v>
      </c>
      <c r="LQQ1178" s="244">
        <v>0</v>
      </c>
      <c r="LQR1178" s="244">
        <v>210</v>
      </c>
      <c r="LQS1178" s="239" t="e">
        <f>LQS1179+LQS1180</f>
        <v>#REF!</v>
      </c>
      <c r="LQT1178" s="240" t="s">
        <v>29</v>
      </c>
      <c r="LQU1178" s="241" t="s">
        <v>26</v>
      </c>
      <c r="LQV1178" s="242">
        <v>7</v>
      </c>
      <c r="LQW1178" s="242">
        <v>2</v>
      </c>
      <c r="LQX1178" s="243" t="s">
        <v>238</v>
      </c>
      <c r="LQY1178" s="244">
        <v>0</v>
      </c>
      <c r="LQZ1178" s="244">
        <v>210</v>
      </c>
      <c r="LRA1178" s="239" t="e">
        <f>LRA1179+LRA1180</f>
        <v>#REF!</v>
      </c>
      <c r="LRB1178" s="240" t="s">
        <v>29</v>
      </c>
      <c r="LRC1178" s="241" t="s">
        <v>26</v>
      </c>
      <c r="LRD1178" s="242">
        <v>7</v>
      </c>
      <c r="LRE1178" s="242">
        <v>2</v>
      </c>
      <c r="LRF1178" s="243" t="s">
        <v>238</v>
      </c>
      <c r="LRG1178" s="244">
        <v>0</v>
      </c>
      <c r="LRH1178" s="244">
        <v>210</v>
      </c>
      <c r="LRI1178" s="239" t="e">
        <f>LRI1179+LRI1180</f>
        <v>#REF!</v>
      </c>
      <c r="LRJ1178" s="240" t="s">
        <v>29</v>
      </c>
      <c r="LRK1178" s="241" t="s">
        <v>26</v>
      </c>
      <c r="LRL1178" s="242">
        <v>7</v>
      </c>
      <c r="LRM1178" s="242">
        <v>2</v>
      </c>
      <c r="LRN1178" s="243" t="s">
        <v>238</v>
      </c>
      <c r="LRO1178" s="244">
        <v>0</v>
      </c>
      <c r="LRP1178" s="244">
        <v>210</v>
      </c>
      <c r="LRQ1178" s="239" t="e">
        <f>LRQ1179+LRQ1180</f>
        <v>#REF!</v>
      </c>
      <c r="LRR1178" s="240" t="s">
        <v>29</v>
      </c>
      <c r="LRS1178" s="241" t="s">
        <v>26</v>
      </c>
      <c r="LRT1178" s="242">
        <v>7</v>
      </c>
      <c r="LRU1178" s="242">
        <v>2</v>
      </c>
      <c r="LRV1178" s="243" t="s">
        <v>238</v>
      </c>
      <c r="LRW1178" s="244">
        <v>0</v>
      </c>
      <c r="LRX1178" s="244">
        <v>210</v>
      </c>
      <c r="LRY1178" s="239" t="e">
        <f>LRY1179+LRY1180</f>
        <v>#REF!</v>
      </c>
      <c r="LRZ1178" s="240" t="s">
        <v>29</v>
      </c>
      <c r="LSA1178" s="241" t="s">
        <v>26</v>
      </c>
      <c r="LSB1178" s="242">
        <v>7</v>
      </c>
      <c r="LSC1178" s="242">
        <v>2</v>
      </c>
      <c r="LSD1178" s="243" t="s">
        <v>238</v>
      </c>
      <c r="LSE1178" s="244">
        <v>0</v>
      </c>
      <c r="LSF1178" s="244">
        <v>210</v>
      </c>
      <c r="LSG1178" s="239" t="e">
        <f>LSG1179+LSG1180</f>
        <v>#REF!</v>
      </c>
      <c r="LSH1178" s="240" t="s">
        <v>29</v>
      </c>
      <c r="LSI1178" s="241" t="s">
        <v>26</v>
      </c>
      <c r="LSJ1178" s="242">
        <v>7</v>
      </c>
      <c r="LSK1178" s="242">
        <v>2</v>
      </c>
      <c r="LSL1178" s="243" t="s">
        <v>238</v>
      </c>
      <c r="LSM1178" s="244">
        <v>0</v>
      </c>
      <c r="LSN1178" s="244">
        <v>210</v>
      </c>
      <c r="LSO1178" s="239" t="e">
        <f>LSO1179+LSO1180</f>
        <v>#REF!</v>
      </c>
      <c r="LSP1178" s="240" t="s">
        <v>29</v>
      </c>
      <c r="LSQ1178" s="241" t="s">
        <v>26</v>
      </c>
      <c r="LSR1178" s="242">
        <v>7</v>
      </c>
      <c r="LSS1178" s="242">
        <v>2</v>
      </c>
      <c r="LST1178" s="243" t="s">
        <v>238</v>
      </c>
      <c r="LSU1178" s="244">
        <v>0</v>
      </c>
      <c r="LSV1178" s="244">
        <v>210</v>
      </c>
      <c r="LSW1178" s="239" t="e">
        <f>LSW1179+LSW1180</f>
        <v>#REF!</v>
      </c>
      <c r="LSX1178" s="240" t="s">
        <v>29</v>
      </c>
      <c r="LSY1178" s="241" t="s">
        <v>26</v>
      </c>
      <c r="LSZ1178" s="242">
        <v>7</v>
      </c>
      <c r="LTA1178" s="242">
        <v>2</v>
      </c>
      <c r="LTB1178" s="243" t="s">
        <v>238</v>
      </c>
      <c r="LTC1178" s="244">
        <v>0</v>
      </c>
      <c r="LTD1178" s="244">
        <v>210</v>
      </c>
      <c r="LTE1178" s="239" t="e">
        <f>LTE1179+LTE1180</f>
        <v>#REF!</v>
      </c>
      <c r="LTF1178" s="240" t="s">
        <v>29</v>
      </c>
      <c r="LTG1178" s="241" t="s">
        <v>26</v>
      </c>
      <c r="LTH1178" s="242">
        <v>7</v>
      </c>
      <c r="LTI1178" s="242">
        <v>2</v>
      </c>
      <c r="LTJ1178" s="243" t="s">
        <v>238</v>
      </c>
      <c r="LTK1178" s="244">
        <v>0</v>
      </c>
      <c r="LTL1178" s="244">
        <v>210</v>
      </c>
      <c r="LTM1178" s="239" t="e">
        <f>LTM1179+LTM1180</f>
        <v>#REF!</v>
      </c>
      <c r="LTN1178" s="240" t="s">
        <v>29</v>
      </c>
      <c r="LTO1178" s="241" t="s">
        <v>26</v>
      </c>
      <c r="LTP1178" s="242">
        <v>7</v>
      </c>
      <c r="LTQ1178" s="242">
        <v>2</v>
      </c>
      <c r="LTR1178" s="243" t="s">
        <v>238</v>
      </c>
      <c r="LTS1178" s="244">
        <v>0</v>
      </c>
      <c r="LTT1178" s="244">
        <v>210</v>
      </c>
      <c r="LTU1178" s="239" t="e">
        <f>LTU1179+LTU1180</f>
        <v>#REF!</v>
      </c>
      <c r="LTV1178" s="240" t="s">
        <v>29</v>
      </c>
      <c r="LTW1178" s="241" t="s">
        <v>26</v>
      </c>
      <c r="LTX1178" s="242">
        <v>7</v>
      </c>
      <c r="LTY1178" s="242">
        <v>2</v>
      </c>
      <c r="LTZ1178" s="243" t="s">
        <v>238</v>
      </c>
      <c r="LUA1178" s="244">
        <v>0</v>
      </c>
      <c r="LUB1178" s="244">
        <v>210</v>
      </c>
      <c r="LUC1178" s="239" t="e">
        <f>LUC1179+LUC1180</f>
        <v>#REF!</v>
      </c>
      <c r="LUD1178" s="240" t="s">
        <v>29</v>
      </c>
      <c r="LUE1178" s="241" t="s">
        <v>26</v>
      </c>
      <c r="LUF1178" s="242">
        <v>7</v>
      </c>
      <c r="LUG1178" s="242">
        <v>2</v>
      </c>
      <c r="LUH1178" s="243" t="s">
        <v>238</v>
      </c>
      <c r="LUI1178" s="244">
        <v>0</v>
      </c>
      <c r="LUJ1178" s="244">
        <v>210</v>
      </c>
      <c r="LUK1178" s="239" t="e">
        <f>LUK1179+LUK1180</f>
        <v>#REF!</v>
      </c>
      <c r="LUL1178" s="240" t="s">
        <v>29</v>
      </c>
      <c r="LUM1178" s="241" t="s">
        <v>26</v>
      </c>
      <c r="LUN1178" s="242">
        <v>7</v>
      </c>
      <c r="LUO1178" s="242">
        <v>2</v>
      </c>
      <c r="LUP1178" s="243" t="s">
        <v>238</v>
      </c>
      <c r="LUQ1178" s="244">
        <v>0</v>
      </c>
      <c r="LUR1178" s="244">
        <v>210</v>
      </c>
      <c r="LUS1178" s="239" t="e">
        <f>LUS1179+LUS1180</f>
        <v>#REF!</v>
      </c>
      <c r="LUT1178" s="240" t="s">
        <v>29</v>
      </c>
      <c r="LUU1178" s="241" t="s">
        <v>26</v>
      </c>
      <c r="LUV1178" s="242">
        <v>7</v>
      </c>
      <c r="LUW1178" s="242">
        <v>2</v>
      </c>
      <c r="LUX1178" s="243" t="s">
        <v>238</v>
      </c>
      <c r="LUY1178" s="244">
        <v>0</v>
      </c>
      <c r="LUZ1178" s="244">
        <v>210</v>
      </c>
      <c r="LVA1178" s="239" t="e">
        <f>LVA1179+LVA1180</f>
        <v>#REF!</v>
      </c>
      <c r="LVB1178" s="240" t="s">
        <v>29</v>
      </c>
      <c r="LVC1178" s="241" t="s">
        <v>26</v>
      </c>
      <c r="LVD1178" s="242">
        <v>7</v>
      </c>
      <c r="LVE1178" s="242">
        <v>2</v>
      </c>
      <c r="LVF1178" s="243" t="s">
        <v>238</v>
      </c>
      <c r="LVG1178" s="244">
        <v>0</v>
      </c>
      <c r="LVH1178" s="244">
        <v>210</v>
      </c>
      <c r="LVI1178" s="239" t="e">
        <f>LVI1179+LVI1180</f>
        <v>#REF!</v>
      </c>
      <c r="LVJ1178" s="240" t="s">
        <v>29</v>
      </c>
      <c r="LVK1178" s="241" t="s">
        <v>26</v>
      </c>
      <c r="LVL1178" s="242">
        <v>7</v>
      </c>
      <c r="LVM1178" s="242">
        <v>2</v>
      </c>
      <c r="LVN1178" s="243" t="s">
        <v>238</v>
      </c>
      <c r="LVO1178" s="244">
        <v>0</v>
      </c>
      <c r="LVP1178" s="244">
        <v>210</v>
      </c>
      <c r="LVQ1178" s="239" t="e">
        <f>LVQ1179+LVQ1180</f>
        <v>#REF!</v>
      </c>
      <c r="LVR1178" s="240" t="s">
        <v>29</v>
      </c>
      <c r="LVS1178" s="241" t="s">
        <v>26</v>
      </c>
      <c r="LVT1178" s="242">
        <v>7</v>
      </c>
      <c r="LVU1178" s="242">
        <v>2</v>
      </c>
      <c r="LVV1178" s="243" t="s">
        <v>238</v>
      </c>
      <c r="LVW1178" s="244">
        <v>0</v>
      </c>
      <c r="LVX1178" s="244">
        <v>210</v>
      </c>
      <c r="LVY1178" s="239" t="e">
        <f>LVY1179+LVY1180</f>
        <v>#REF!</v>
      </c>
      <c r="LVZ1178" s="240" t="s">
        <v>29</v>
      </c>
      <c r="LWA1178" s="241" t="s">
        <v>26</v>
      </c>
      <c r="LWB1178" s="242">
        <v>7</v>
      </c>
      <c r="LWC1178" s="242">
        <v>2</v>
      </c>
      <c r="LWD1178" s="243" t="s">
        <v>238</v>
      </c>
      <c r="LWE1178" s="244">
        <v>0</v>
      </c>
      <c r="LWF1178" s="244">
        <v>210</v>
      </c>
      <c r="LWG1178" s="239" t="e">
        <f>LWG1179+LWG1180</f>
        <v>#REF!</v>
      </c>
      <c r="LWH1178" s="240" t="s">
        <v>29</v>
      </c>
      <c r="LWI1178" s="241" t="s">
        <v>26</v>
      </c>
      <c r="LWJ1178" s="242">
        <v>7</v>
      </c>
      <c r="LWK1178" s="242">
        <v>2</v>
      </c>
      <c r="LWL1178" s="243" t="s">
        <v>238</v>
      </c>
      <c r="LWM1178" s="244">
        <v>0</v>
      </c>
      <c r="LWN1178" s="244">
        <v>210</v>
      </c>
      <c r="LWO1178" s="239" t="e">
        <f>LWO1179+LWO1180</f>
        <v>#REF!</v>
      </c>
      <c r="LWP1178" s="240" t="s">
        <v>29</v>
      </c>
      <c r="LWQ1178" s="241" t="s">
        <v>26</v>
      </c>
      <c r="LWR1178" s="242">
        <v>7</v>
      </c>
      <c r="LWS1178" s="242">
        <v>2</v>
      </c>
      <c r="LWT1178" s="243" t="s">
        <v>238</v>
      </c>
      <c r="LWU1178" s="244">
        <v>0</v>
      </c>
      <c r="LWV1178" s="244">
        <v>210</v>
      </c>
      <c r="LWW1178" s="239" t="e">
        <f>LWW1179+LWW1180</f>
        <v>#REF!</v>
      </c>
      <c r="LWX1178" s="240" t="s">
        <v>29</v>
      </c>
      <c r="LWY1178" s="241" t="s">
        <v>26</v>
      </c>
      <c r="LWZ1178" s="242">
        <v>7</v>
      </c>
      <c r="LXA1178" s="242">
        <v>2</v>
      </c>
      <c r="LXB1178" s="243" t="s">
        <v>238</v>
      </c>
      <c r="LXC1178" s="244">
        <v>0</v>
      </c>
      <c r="LXD1178" s="244">
        <v>210</v>
      </c>
      <c r="LXE1178" s="239" t="e">
        <f>LXE1179+LXE1180</f>
        <v>#REF!</v>
      </c>
      <c r="LXF1178" s="240" t="s">
        <v>29</v>
      </c>
      <c r="LXG1178" s="241" t="s">
        <v>26</v>
      </c>
      <c r="LXH1178" s="242">
        <v>7</v>
      </c>
      <c r="LXI1178" s="242">
        <v>2</v>
      </c>
      <c r="LXJ1178" s="243" t="s">
        <v>238</v>
      </c>
      <c r="LXK1178" s="244">
        <v>0</v>
      </c>
      <c r="LXL1178" s="244">
        <v>210</v>
      </c>
      <c r="LXM1178" s="239" t="e">
        <f>LXM1179+LXM1180</f>
        <v>#REF!</v>
      </c>
      <c r="LXN1178" s="240" t="s">
        <v>29</v>
      </c>
      <c r="LXO1178" s="241" t="s">
        <v>26</v>
      </c>
      <c r="LXP1178" s="242">
        <v>7</v>
      </c>
      <c r="LXQ1178" s="242">
        <v>2</v>
      </c>
      <c r="LXR1178" s="243" t="s">
        <v>238</v>
      </c>
      <c r="LXS1178" s="244">
        <v>0</v>
      </c>
      <c r="LXT1178" s="244">
        <v>210</v>
      </c>
      <c r="LXU1178" s="239" t="e">
        <f>LXU1179+LXU1180</f>
        <v>#REF!</v>
      </c>
      <c r="LXV1178" s="240" t="s">
        <v>29</v>
      </c>
      <c r="LXW1178" s="241" t="s">
        <v>26</v>
      </c>
      <c r="LXX1178" s="242">
        <v>7</v>
      </c>
      <c r="LXY1178" s="242">
        <v>2</v>
      </c>
      <c r="LXZ1178" s="243" t="s">
        <v>238</v>
      </c>
      <c r="LYA1178" s="244">
        <v>0</v>
      </c>
      <c r="LYB1178" s="244">
        <v>210</v>
      </c>
      <c r="LYC1178" s="239" t="e">
        <f>LYC1179+LYC1180</f>
        <v>#REF!</v>
      </c>
      <c r="LYD1178" s="240" t="s">
        <v>29</v>
      </c>
      <c r="LYE1178" s="241" t="s">
        <v>26</v>
      </c>
      <c r="LYF1178" s="242">
        <v>7</v>
      </c>
      <c r="LYG1178" s="242">
        <v>2</v>
      </c>
      <c r="LYH1178" s="243" t="s">
        <v>238</v>
      </c>
      <c r="LYI1178" s="244">
        <v>0</v>
      </c>
      <c r="LYJ1178" s="244">
        <v>210</v>
      </c>
      <c r="LYK1178" s="239" t="e">
        <f>LYK1179+LYK1180</f>
        <v>#REF!</v>
      </c>
      <c r="LYL1178" s="240" t="s">
        <v>29</v>
      </c>
      <c r="LYM1178" s="241" t="s">
        <v>26</v>
      </c>
      <c r="LYN1178" s="242">
        <v>7</v>
      </c>
      <c r="LYO1178" s="242">
        <v>2</v>
      </c>
      <c r="LYP1178" s="243" t="s">
        <v>238</v>
      </c>
      <c r="LYQ1178" s="244">
        <v>0</v>
      </c>
      <c r="LYR1178" s="244">
        <v>210</v>
      </c>
      <c r="LYS1178" s="239" t="e">
        <f>LYS1179+LYS1180</f>
        <v>#REF!</v>
      </c>
      <c r="LYT1178" s="240" t="s">
        <v>29</v>
      </c>
      <c r="LYU1178" s="241" t="s">
        <v>26</v>
      </c>
      <c r="LYV1178" s="242">
        <v>7</v>
      </c>
      <c r="LYW1178" s="242">
        <v>2</v>
      </c>
      <c r="LYX1178" s="243" t="s">
        <v>238</v>
      </c>
      <c r="LYY1178" s="244">
        <v>0</v>
      </c>
      <c r="LYZ1178" s="244">
        <v>210</v>
      </c>
      <c r="LZA1178" s="239" t="e">
        <f>LZA1179+LZA1180</f>
        <v>#REF!</v>
      </c>
      <c r="LZB1178" s="240" t="s">
        <v>29</v>
      </c>
      <c r="LZC1178" s="241" t="s">
        <v>26</v>
      </c>
      <c r="LZD1178" s="242">
        <v>7</v>
      </c>
      <c r="LZE1178" s="242">
        <v>2</v>
      </c>
      <c r="LZF1178" s="243" t="s">
        <v>238</v>
      </c>
      <c r="LZG1178" s="244">
        <v>0</v>
      </c>
      <c r="LZH1178" s="244">
        <v>210</v>
      </c>
      <c r="LZI1178" s="239" t="e">
        <f>LZI1179+LZI1180</f>
        <v>#REF!</v>
      </c>
      <c r="LZJ1178" s="240" t="s">
        <v>29</v>
      </c>
      <c r="LZK1178" s="241" t="s">
        <v>26</v>
      </c>
      <c r="LZL1178" s="242">
        <v>7</v>
      </c>
      <c r="LZM1178" s="242">
        <v>2</v>
      </c>
      <c r="LZN1178" s="243" t="s">
        <v>238</v>
      </c>
      <c r="LZO1178" s="244">
        <v>0</v>
      </c>
      <c r="LZP1178" s="244">
        <v>210</v>
      </c>
      <c r="LZQ1178" s="239" t="e">
        <f>LZQ1179+LZQ1180</f>
        <v>#REF!</v>
      </c>
      <c r="LZR1178" s="240" t="s">
        <v>29</v>
      </c>
      <c r="LZS1178" s="241" t="s">
        <v>26</v>
      </c>
      <c r="LZT1178" s="242">
        <v>7</v>
      </c>
      <c r="LZU1178" s="242">
        <v>2</v>
      </c>
      <c r="LZV1178" s="243" t="s">
        <v>238</v>
      </c>
      <c r="LZW1178" s="244">
        <v>0</v>
      </c>
      <c r="LZX1178" s="244">
        <v>210</v>
      </c>
      <c r="LZY1178" s="239" t="e">
        <f>LZY1179+LZY1180</f>
        <v>#REF!</v>
      </c>
      <c r="LZZ1178" s="240" t="s">
        <v>29</v>
      </c>
      <c r="MAA1178" s="241" t="s">
        <v>26</v>
      </c>
      <c r="MAB1178" s="242">
        <v>7</v>
      </c>
      <c r="MAC1178" s="242">
        <v>2</v>
      </c>
      <c r="MAD1178" s="243" t="s">
        <v>238</v>
      </c>
      <c r="MAE1178" s="244">
        <v>0</v>
      </c>
      <c r="MAF1178" s="244">
        <v>210</v>
      </c>
      <c r="MAG1178" s="239" t="e">
        <f>MAG1179+MAG1180</f>
        <v>#REF!</v>
      </c>
      <c r="MAH1178" s="240" t="s">
        <v>29</v>
      </c>
      <c r="MAI1178" s="241" t="s">
        <v>26</v>
      </c>
      <c r="MAJ1178" s="242">
        <v>7</v>
      </c>
      <c r="MAK1178" s="242">
        <v>2</v>
      </c>
      <c r="MAL1178" s="243" t="s">
        <v>238</v>
      </c>
      <c r="MAM1178" s="244">
        <v>0</v>
      </c>
      <c r="MAN1178" s="244">
        <v>210</v>
      </c>
      <c r="MAO1178" s="239" t="e">
        <f>MAO1179+MAO1180</f>
        <v>#REF!</v>
      </c>
      <c r="MAP1178" s="240" t="s">
        <v>29</v>
      </c>
      <c r="MAQ1178" s="241" t="s">
        <v>26</v>
      </c>
      <c r="MAR1178" s="242">
        <v>7</v>
      </c>
      <c r="MAS1178" s="242">
        <v>2</v>
      </c>
      <c r="MAT1178" s="243" t="s">
        <v>238</v>
      </c>
      <c r="MAU1178" s="244">
        <v>0</v>
      </c>
      <c r="MAV1178" s="244">
        <v>210</v>
      </c>
      <c r="MAW1178" s="239" t="e">
        <f>MAW1179+MAW1180</f>
        <v>#REF!</v>
      </c>
      <c r="MAX1178" s="240" t="s">
        <v>29</v>
      </c>
      <c r="MAY1178" s="241" t="s">
        <v>26</v>
      </c>
      <c r="MAZ1178" s="242">
        <v>7</v>
      </c>
      <c r="MBA1178" s="242">
        <v>2</v>
      </c>
      <c r="MBB1178" s="243" t="s">
        <v>238</v>
      </c>
      <c r="MBC1178" s="244">
        <v>0</v>
      </c>
      <c r="MBD1178" s="244">
        <v>210</v>
      </c>
      <c r="MBE1178" s="239" t="e">
        <f>MBE1179+MBE1180</f>
        <v>#REF!</v>
      </c>
      <c r="MBF1178" s="240" t="s">
        <v>29</v>
      </c>
      <c r="MBG1178" s="241" t="s">
        <v>26</v>
      </c>
      <c r="MBH1178" s="242">
        <v>7</v>
      </c>
      <c r="MBI1178" s="242">
        <v>2</v>
      </c>
      <c r="MBJ1178" s="243" t="s">
        <v>238</v>
      </c>
      <c r="MBK1178" s="244">
        <v>0</v>
      </c>
      <c r="MBL1178" s="244">
        <v>210</v>
      </c>
      <c r="MBM1178" s="239" t="e">
        <f>MBM1179+MBM1180</f>
        <v>#REF!</v>
      </c>
      <c r="MBN1178" s="240" t="s">
        <v>29</v>
      </c>
      <c r="MBO1178" s="241" t="s">
        <v>26</v>
      </c>
      <c r="MBP1178" s="242">
        <v>7</v>
      </c>
      <c r="MBQ1178" s="242">
        <v>2</v>
      </c>
      <c r="MBR1178" s="243" t="s">
        <v>238</v>
      </c>
      <c r="MBS1178" s="244">
        <v>0</v>
      </c>
      <c r="MBT1178" s="244">
        <v>210</v>
      </c>
      <c r="MBU1178" s="239" t="e">
        <f>MBU1179+MBU1180</f>
        <v>#REF!</v>
      </c>
      <c r="MBV1178" s="240" t="s">
        <v>29</v>
      </c>
      <c r="MBW1178" s="241" t="s">
        <v>26</v>
      </c>
      <c r="MBX1178" s="242">
        <v>7</v>
      </c>
      <c r="MBY1178" s="242">
        <v>2</v>
      </c>
      <c r="MBZ1178" s="243" t="s">
        <v>238</v>
      </c>
      <c r="MCA1178" s="244">
        <v>0</v>
      </c>
      <c r="MCB1178" s="244">
        <v>210</v>
      </c>
      <c r="MCC1178" s="239" t="e">
        <f>MCC1179+MCC1180</f>
        <v>#REF!</v>
      </c>
      <c r="MCD1178" s="240" t="s">
        <v>29</v>
      </c>
      <c r="MCE1178" s="241" t="s">
        <v>26</v>
      </c>
      <c r="MCF1178" s="242">
        <v>7</v>
      </c>
      <c r="MCG1178" s="242">
        <v>2</v>
      </c>
      <c r="MCH1178" s="243" t="s">
        <v>238</v>
      </c>
      <c r="MCI1178" s="244">
        <v>0</v>
      </c>
      <c r="MCJ1178" s="244">
        <v>210</v>
      </c>
      <c r="MCK1178" s="239" t="e">
        <f>MCK1179+MCK1180</f>
        <v>#REF!</v>
      </c>
      <c r="MCL1178" s="240" t="s">
        <v>29</v>
      </c>
      <c r="MCM1178" s="241" t="s">
        <v>26</v>
      </c>
      <c r="MCN1178" s="242">
        <v>7</v>
      </c>
      <c r="MCO1178" s="242">
        <v>2</v>
      </c>
      <c r="MCP1178" s="243" t="s">
        <v>238</v>
      </c>
      <c r="MCQ1178" s="244">
        <v>0</v>
      </c>
      <c r="MCR1178" s="244">
        <v>210</v>
      </c>
      <c r="MCS1178" s="239" t="e">
        <f>MCS1179+MCS1180</f>
        <v>#REF!</v>
      </c>
      <c r="MCT1178" s="240" t="s">
        <v>29</v>
      </c>
      <c r="MCU1178" s="241" t="s">
        <v>26</v>
      </c>
      <c r="MCV1178" s="242">
        <v>7</v>
      </c>
      <c r="MCW1178" s="242">
        <v>2</v>
      </c>
      <c r="MCX1178" s="243" t="s">
        <v>238</v>
      </c>
      <c r="MCY1178" s="244">
        <v>0</v>
      </c>
      <c r="MCZ1178" s="244">
        <v>210</v>
      </c>
      <c r="MDA1178" s="239" t="e">
        <f>MDA1179+MDA1180</f>
        <v>#REF!</v>
      </c>
      <c r="MDB1178" s="240" t="s">
        <v>29</v>
      </c>
      <c r="MDC1178" s="241" t="s">
        <v>26</v>
      </c>
      <c r="MDD1178" s="242">
        <v>7</v>
      </c>
      <c r="MDE1178" s="242">
        <v>2</v>
      </c>
      <c r="MDF1178" s="243" t="s">
        <v>238</v>
      </c>
      <c r="MDG1178" s="244">
        <v>0</v>
      </c>
      <c r="MDH1178" s="244">
        <v>210</v>
      </c>
      <c r="MDI1178" s="239" t="e">
        <f>MDI1179+MDI1180</f>
        <v>#REF!</v>
      </c>
      <c r="MDJ1178" s="240" t="s">
        <v>29</v>
      </c>
      <c r="MDK1178" s="241" t="s">
        <v>26</v>
      </c>
      <c r="MDL1178" s="242">
        <v>7</v>
      </c>
      <c r="MDM1178" s="242">
        <v>2</v>
      </c>
      <c r="MDN1178" s="243" t="s">
        <v>238</v>
      </c>
      <c r="MDO1178" s="244">
        <v>0</v>
      </c>
      <c r="MDP1178" s="244">
        <v>210</v>
      </c>
      <c r="MDQ1178" s="239" t="e">
        <f>MDQ1179+MDQ1180</f>
        <v>#REF!</v>
      </c>
      <c r="MDR1178" s="240" t="s">
        <v>29</v>
      </c>
      <c r="MDS1178" s="241" t="s">
        <v>26</v>
      </c>
      <c r="MDT1178" s="242">
        <v>7</v>
      </c>
      <c r="MDU1178" s="242">
        <v>2</v>
      </c>
      <c r="MDV1178" s="243" t="s">
        <v>238</v>
      </c>
      <c r="MDW1178" s="244">
        <v>0</v>
      </c>
      <c r="MDX1178" s="244">
        <v>210</v>
      </c>
      <c r="MDY1178" s="239" t="e">
        <f>MDY1179+MDY1180</f>
        <v>#REF!</v>
      </c>
      <c r="MDZ1178" s="240" t="s">
        <v>29</v>
      </c>
      <c r="MEA1178" s="241" t="s">
        <v>26</v>
      </c>
      <c r="MEB1178" s="242">
        <v>7</v>
      </c>
      <c r="MEC1178" s="242">
        <v>2</v>
      </c>
      <c r="MED1178" s="243" t="s">
        <v>238</v>
      </c>
      <c r="MEE1178" s="244">
        <v>0</v>
      </c>
      <c r="MEF1178" s="244">
        <v>210</v>
      </c>
      <c r="MEG1178" s="239" t="e">
        <f>MEG1179+MEG1180</f>
        <v>#REF!</v>
      </c>
      <c r="MEH1178" s="240" t="s">
        <v>29</v>
      </c>
      <c r="MEI1178" s="241" t="s">
        <v>26</v>
      </c>
      <c r="MEJ1178" s="242">
        <v>7</v>
      </c>
      <c r="MEK1178" s="242">
        <v>2</v>
      </c>
      <c r="MEL1178" s="243" t="s">
        <v>238</v>
      </c>
      <c r="MEM1178" s="244">
        <v>0</v>
      </c>
      <c r="MEN1178" s="244">
        <v>210</v>
      </c>
      <c r="MEO1178" s="239" t="e">
        <f>MEO1179+MEO1180</f>
        <v>#REF!</v>
      </c>
      <c r="MEP1178" s="240" t="s">
        <v>29</v>
      </c>
      <c r="MEQ1178" s="241" t="s">
        <v>26</v>
      </c>
      <c r="MER1178" s="242">
        <v>7</v>
      </c>
      <c r="MES1178" s="242">
        <v>2</v>
      </c>
      <c r="MET1178" s="243" t="s">
        <v>238</v>
      </c>
      <c r="MEU1178" s="244">
        <v>0</v>
      </c>
      <c r="MEV1178" s="244">
        <v>210</v>
      </c>
      <c r="MEW1178" s="239" t="e">
        <f>MEW1179+MEW1180</f>
        <v>#REF!</v>
      </c>
      <c r="MEX1178" s="240" t="s">
        <v>29</v>
      </c>
      <c r="MEY1178" s="241" t="s">
        <v>26</v>
      </c>
      <c r="MEZ1178" s="242">
        <v>7</v>
      </c>
      <c r="MFA1178" s="242">
        <v>2</v>
      </c>
      <c r="MFB1178" s="243" t="s">
        <v>238</v>
      </c>
      <c r="MFC1178" s="244">
        <v>0</v>
      </c>
      <c r="MFD1178" s="244">
        <v>210</v>
      </c>
      <c r="MFE1178" s="239" t="e">
        <f>MFE1179+MFE1180</f>
        <v>#REF!</v>
      </c>
      <c r="MFF1178" s="240" t="s">
        <v>29</v>
      </c>
      <c r="MFG1178" s="241" t="s">
        <v>26</v>
      </c>
      <c r="MFH1178" s="242">
        <v>7</v>
      </c>
      <c r="MFI1178" s="242">
        <v>2</v>
      </c>
      <c r="MFJ1178" s="243" t="s">
        <v>238</v>
      </c>
      <c r="MFK1178" s="244">
        <v>0</v>
      </c>
      <c r="MFL1178" s="244">
        <v>210</v>
      </c>
      <c r="MFM1178" s="239" t="e">
        <f>MFM1179+MFM1180</f>
        <v>#REF!</v>
      </c>
      <c r="MFN1178" s="240" t="s">
        <v>29</v>
      </c>
      <c r="MFO1178" s="241" t="s">
        <v>26</v>
      </c>
      <c r="MFP1178" s="242">
        <v>7</v>
      </c>
      <c r="MFQ1178" s="242">
        <v>2</v>
      </c>
      <c r="MFR1178" s="243" t="s">
        <v>238</v>
      </c>
      <c r="MFS1178" s="244">
        <v>0</v>
      </c>
      <c r="MFT1178" s="244">
        <v>210</v>
      </c>
      <c r="MFU1178" s="239" t="e">
        <f>MFU1179+MFU1180</f>
        <v>#REF!</v>
      </c>
      <c r="MFV1178" s="240" t="s">
        <v>29</v>
      </c>
      <c r="MFW1178" s="241" t="s">
        <v>26</v>
      </c>
      <c r="MFX1178" s="242">
        <v>7</v>
      </c>
      <c r="MFY1178" s="242">
        <v>2</v>
      </c>
      <c r="MFZ1178" s="243" t="s">
        <v>238</v>
      </c>
      <c r="MGA1178" s="244">
        <v>0</v>
      </c>
      <c r="MGB1178" s="244">
        <v>210</v>
      </c>
      <c r="MGC1178" s="239" t="e">
        <f>MGC1179+MGC1180</f>
        <v>#REF!</v>
      </c>
      <c r="MGD1178" s="240" t="s">
        <v>29</v>
      </c>
      <c r="MGE1178" s="241" t="s">
        <v>26</v>
      </c>
      <c r="MGF1178" s="242">
        <v>7</v>
      </c>
      <c r="MGG1178" s="242">
        <v>2</v>
      </c>
      <c r="MGH1178" s="243" t="s">
        <v>238</v>
      </c>
      <c r="MGI1178" s="244">
        <v>0</v>
      </c>
      <c r="MGJ1178" s="244">
        <v>210</v>
      </c>
      <c r="MGK1178" s="239" t="e">
        <f>MGK1179+MGK1180</f>
        <v>#REF!</v>
      </c>
      <c r="MGL1178" s="240" t="s">
        <v>29</v>
      </c>
      <c r="MGM1178" s="241" t="s">
        <v>26</v>
      </c>
      <c r="MGN1178" s="242">
        <v>7</v>
      </c>
      <c r="MGO1178" s="242">
        <v>2</v>
      </c>
      <c r="MGP1178" s="243" t="s">
        <v>238</v>
      </c>
      <c r="MGQ1178" s="244">
        <v>0</v>
      </c>
      <c r="MGR1178" s="244">
        <v>210</v>
      </c>
      <c r="MGS1178" s="239" t="e">
        <f>MGS1179+MGS1180</f>
        <v>#REF!</v>
      </c>
      <c r="MGT1178" s="240" t="s">
        <v>29</v>
      </c>
      <c r="MGU1178" s="241" t="s">
        <v>26</v>
      </c>
      <c r="MGV1178" s="242">
        <v>7</v>
      </c>
      <c r="MGW1178" s="242">
        <v>2</v>
      </c>
      <c r="MGX1178" s="243" t="s">
        <v>238</v>
      </c>
      <c r="MGY1178" s="244">
        <v>0</v>
      </c>
      <c r="MGZ1178" s="244">
        <v>210</v>
      </c>
      <c r="MHA1178" s="239" t="e">
        <f>MHA1179+MHA1180</f>
        <v>#REF!</v>
      </c>
      <c r="MHB1178" s="240" t="s">
        <v>29</v>
      </c>
      <c r="MHC1178" s="241" t="s">
        <v>26</v>
      </c>
      <c r="MHD1178" s="242">
        <v>7</v>
      </c>
      <c r="MHE1178" s="242">
        <v>2</v>
      </c>
      <c r="MHF1178" s="243" t="s">
        <v>238</v>
      </c>
      <c r="MHG1178" s="244">
        <v>0</v>
      </c>
      <c r="MHH1178" s="244">
        <v>210</v>
      </c>
      <c r="MHI1178" s="239" t="e">
        <f>MHI1179+MHI1180</f>
        <v>#REF!</v>
      </c>
      <c r="MHJ1178" s="240" t="s">
        <v>29</v>
      </c>
      <c r="MHK1178" s="241" t="s">
        <v>26</v>
      </c>
      <c r="MHL1178" s="242">
        <v>7</v>
      </c>
      <c r="MHM1178" s="242">
        <v>2</v>
      </c>
      <c r="MHN1178" s="243" t="s">
        <v>238</v>
      </c>
      <c r="MHO1178" s="244">
        <v>0</v>
      </c>
      <c r="MHP1178" s="244">
        <v>210</v>
      </c>
      <c r="MHQ1178" s="239" t="e">
        <f>MHQ1179+MHQ1180</f>
        <v>#REF!</v>
      </c>
      <c r="MHR1178" s="240" t="s">
        <v>29</v>
      </c>
      <c r="MHS1178" s="241" t="s">
        <v>26</v>
      </c>
      <c r="MHT1178" s="242">
        <v>7</v>
      </c>
      <c r="MHU1178" s="242">
        <v>2</v>
      </c>
      <c r="MHV1178" s="243" t="s">
        <v>238</v>
      </c>
      <c r="MHW1178" s="244">
        <v>0</v>
      </c>
      <c r="MHX1178" s="244">
        <v>210</v>
      </c>
      <c r="MHY1178" s="239" t="e">
        <f>MHY1179+MHY1180</f>
        <v>#REF!</v>
      </c>
      <c r="MHZ1178" s="240" t="s">
        <v>29</v>
      </c>
      <c r="MIA1178" s="241" t="s">
        <v>26</v>
      </c>
      <c r="MIB1178" s="242">
        <v>7</v>
      </c>
      <c r="MIC1178" s="242">
        <v>2</v>
      </c>
      <c r="MID1178" s="243" t="s">
        <v>238</v>
      </c>
      <c r="MIE1178" s="244">
        <v>0</v>
      </c>
      <c r="MIF1178" s="244">
        <v>210</v>
      </c>
      <c r="MIG1178" s="239" t="e">
        <f>MIG1179+MIG1180</f>
        <v>#REF!</v>
      </c>
      <c r="MIH1178" s="240" t="s">
        <v>29</v>
      </c>
      <c r="MII1178" s="241" t="s">
        <v>26</v>
      </c>
      <c r="MIJ1178" s="242">
        <v>7</v>
      </c>
      <c r="MIK1178" s="242">
        <v>2</v>
      </c>
      <c r="MIL1178" s="243" t="s">
        <v>238</v>
      </c>
      <c r="MIM1178" s="244">
        <v>0</v>
      </c>
      <c r="MIN1178" s="244">
        <v>210</v>
      </c>
      <c r="MIO1178" s="239" t="e">
        <f>MIO1179+MIO1180</f>
        <v>#REF!</v>
      </c>
      <c r="MIP1178" s="240" t="s">
        <v>29</v>
      </c>
      <c r="MIQ1178" s="241" t="s">
        <v>26</v>
      </c>
      <c r="MIR1178" s="242">
        <v>7</v>
      </c>
      <c r="MIS1178" s="242">
        <v>2</v>
      </c>
      <c r="MIT1178" s="243" t="s">
        <v>238</v>
      </c>
      <c r="MIU1178" s="244">
        <v>0</v>
      </c>
      <c r="MIV1178" s="244">
        <v>210</v>
      </c>
      <c r="MIW1178" s="239" t="e">
        <f>MIW1179+MIW1180</f>
        <v>#REF!</v>
      </c>
      <c r="MIX1178" s="240" t="s">
        <v>29</v>
      </c>
      <c r="MIY1178" s="241" t="s">
        <v>26</v>
      </c>
      <c r="MIZ1178" s="242">
        <v>7</v>
      </c>
      <c r="MJA1178" s="242">
        <v>2</v>
      </c>
      <c r="MJB1178" s="243" t="s">
        <v>238</v>
      </c>
      <c r="MJC1178" s="244">
        <v>0</v>
      </c>
      <c r="MJD1178" s="244">
        <v>210</v>
      </c>
      <c r="MJE1178" s="239" t="e">
        <f>MJE1179+MJE1180</f>
        <v>#REF!</v>
      </c>
      <c r="MJF1178" s="240" t="s">
        <v>29</v>
      </c>
      <c r="MJG1178" s="241" t="s">
        <v>26</v>
      </c>
      <c r="MJH1178" s="242">
        <v>7</v>
      </c>
      <c r="MJI1178" s="242">
        <v>2</v>
      </c>
      <c r="MJJ1178" s="243" t="s">
        <v>238</v>
      </c>
      <c r="MJK1178" s="244">
        <v>0</v>
      </c>
      <c r="MJL1178" s="244">
        <v>210</v>
      </c>
      <c r="MJM1178" s="239" t="e">
        <f>MJM1179+MJM1180</f>
        <v>#REF!</v>
      </c>
      <c r="MJN1178" s="240" t="s">
        <v>29</v>
      </c>
      <c r="MJO1178" s="241" t="s">
        <v>26</v>
      </c>
      <c r="MJP1178" s="242">
        <v>7</v>
      </c>
      <c r="MJQ1178" s="242">
        <v>2</v>
      </c>
      <c r="MJR1178" s="243" t="s">
        <v>238</v>
      </c>
      <c r="MJS1178" s="244">
        <v>0</v>
      </c>
      <c r="MJT1178" s="244">
        <v>210</v>
      </c>
      <c r="MJU1178" s="239" t="e">
        <f>MJU1179+MJU1180</f>
        <v>#REF!</v>
      </c>
      <c r="MJV1178" s="240" t="s">
        <v>29</v>
      </c>
      <c r="MJW1178" s="241" t="s">
        <v>26</v>
      </c>
      <c r="MJX1178" s="242">
        <v>7</v>
      </c>
      <c r="MJY1178" s="242">
        <v>2</v>
      </c>
      <c r="MJZ1178" s="243" t="s">
        <v>238</v>
      </c>
      <c r="MKA1178" s="244">
        <v>0</v>
      </c>
      <c r="MKB1178" s="244">
        <v>210</v>
      </c>
      <c r="MKC1178" s="239" t="e">
        <f>MKC1179+MKC1180</f>
        <v>#REF!</v>
      </c>
      <c r="MKD1178" s="240" t="s">
        <v>29</v>
      </c>
      <c r="MKE1178" s="241" t="s">
        <v>26</v>
      </c>
      <c r="MKF1178" s="242">
        <v>7</v>
      </c>
      <c r="MKG1178" s="242">
        <v>2</v>
      </c>
      <c r="MKH1178" s="243" t="s">
        <v>238</v>
      </c>
      <c r="MKI1178" s="244">
        <v>0</v>
      </c>
      <c r="MKJ1178" s="244">
        <v>210</v>
      </c>
      <c r="MKK1178" s="239" t="e">
        <f>MKK1179+MKK1180</f>
        <v>#REF!</v>
      </c>
      <c r="MKL1178" s="240" t="s">
        <v>29</v>
      </c>
      <c r="MKM1178" s="241" t="s">
        <v>26</v>
      </c>
      <c r="MKN1178" s="242">
        <v>7</v>
      </c>
      <c r="MKO1178" s="242">
        <v>2</v>
      </c>
      <c r="MKP1178" s="243" t="s">
        <v>238</v>
      </c>
      <c r="MKQ1178" s="244">
        <v>0</v>
      </c>
      <c r="MKR1178" s="244">
        <v>210</v>
      </c>
      <c r="MKS1178" s="239" t="e">
        <f>MKS1179+MKS1180</f>
        <v>#REF!</v>
      </c>
      <c r="MKT1178" s="240" t="s">
        <v>29</v>
      </c>
      <c r="MKU1178" s="241" t="s">
        <v>26</v>
      </c>
      <c r="MKV1178" s="242">
        <v>7</v>
      </c>
      <c r="MKW1178" s="242">
        <v>2</v>
      </c>
      <c r="MKX1178" s="243" t="s">
        <v>238</v>
      </c>
      <c r="MKY1178" s="244">
        <v>0</v>
      </c>
      <c r="MKZ1178" s="244">
        <v>210</v>
      </c>
      <c r="MLA1178" s="239" t="e">
        <f>MLA1179+MLA1180</f>
        <v>#REF!</v>
      </c>
      <c r="MLB1178" s="240" t="s">
        <v>29</v>
      </c>
      <c r="MLC1178" s="241" t="s">
        <v>26</v>
      </c>
      <c r="MLD1178" s="242">
        <v>7</v>
      </c>
      <c r="MLE1178" s="242">
        <v>2</v>
      </c>
      <c r="MLF1178" s="243" t="s">
        <v>238</v>
      </c>
      <c r="MLG1178" s="244">
        <v>0</v>
      </c>
      <c r="MLH1178" s="244">
        <v>210</v>
      </c>
      <c r="MLI1178" s="239" t="e">
        <f>MLI1179+MLI1180</f>
        <v>#REF!</v>
      </c>
      <c r="MLJ1178" s="240" t="s">
        <v>29</v>
      </c>
      <c r="MLK1178" s="241" t="s">
        <v>26</v>
      </c>
      <c r="MLL1178" s="242">
        <v>7</v>
      </c>
      <c r="MLM1178" s="242">
        <v>2</v>
      </c>
      <c r="MLN1178" s="243" t="s">
        <v>238</v>
      </c>
      <c r="MLO1178" s="244">
        <v>0</v>
      </c>
      <c r="MLP1178" s="244">
        <v>210</v>
      </c>
      <c r="MLQ1178" s="239" t="e">
        <f>MLQ1179+MLQ1180</f>
        <v>#REF!</v>
      </c>
      <c r="MLR1178" s="240" t="s">
        <v>29</v>
      </c>
      <c r="MLS1178" s="241" t="s">
        <v>26</v>
      </c>
      <c r="MLT1178" s="242">
        <v>7</v>
      </c>
      <c r="MLU1178" s="242">
        <v>2</v>
      </c>
      <c r="MLV1178" s="243" t="s">
        <v>238</v>
      </c>
      <c r="MLW1178" s="244">
        <v>0</v>
      </c>
      <c r="MLX1178" s="244">
        <v>210</v>
      </c>
      <c r="MLY1178" s="239" t="e">
        <f>MLY1179+MLY1180</f>
        <v>#REF!</v>
      </c>
      <c r="MLZ1178" s="240" t="s">
        <v>29</v>
      </c>
      <c r="MMA1178" s="241" t="s">
        <v>26</v>
      </c>
      <c r="MMB1178" s="242">
        <v>7</v>
      </c>
      <c r="MMC1178" s="242">
        <v>2</v>
      </c>
      <c r="MMD1178" s="243" t="s">
        <v>238</v>
      </c>
      <c r="MME1178" s="244">
        <v>0</v>
      </c>
      <c r="MMF1178" s="244">
        <v>210</v>
      </c>
      <c r="MMG1178" s="239" t="e">
        <f>MMG1179+MMG1180</f>
        <v>#REF!</v>
      </c>
      <c r="MMH1178" s="240" t="s">
        <v>29</v>
      </c>
      <c r="MMI1178" s="241" t="s">
        <v>26</v>
      </c>
      <c r="MMJ1178" s="242">
        <v>7</v>
      </c>
      <c r="MMK1178" s="242">
        <v>2</v>
      </c>
      <c r="MML1178" s="243" t="s">
        <v>238</v>
      </c>
      <c r="MMM1178" s="244">
        <v>0</v>
      </c>
      <c r="MMN1178" s="244">
        <v>210</v>
      </c>
      <c r="MMO1178" s="239" t="e">
        <f>MMO1179+MMO1180</f>
        <v>#REF!</v>
      </c>
      <c r="MMP1178" s="240" t="s">
        <v>29</v>
      </c>
      <c r="MMQ1178" s="241" t="s">
        <v>26</v>
      </c>
      <c r="MMR1178" s="242">
        <v>7</v>
      </c>
      <c r="MMS1178" s="242">
        <v>2</v>
      </c>
      <c r="MMT1178" s="243" t="s">
        <v>238</v>
      </c>
      <c r="MMU1178" s="244">
        <v>0</v>
      </c>
      <c r="MMV1178" s="244">
        <v>210</v>
      </c>
      <c r="MMW1178" s="239" t="e">
        <f>MMW1179+MMW1180</f>
        <v>#REF!</v>
      </c>
      <c r="MMX1178" s="240" t="s">
        <v>29</v>
      </c>
      <c r="MMY1178" s="241" t="s">
        <v>26</v>
      </c>
      <c r="MMZ1178" s="242">
        <v>7</v>
      </c>
      <c r="MNA1178" s="242">
        <v>2</v>
      </c>
      <c r="MNB1178" s="243" t="s">
        <v>238</v>
      </c>
      <c r="MNC1178" s="244">
        <v>0</v>
      </c>
      <c r="MND1178" s="244">
        <v>210</v>
      </c>
      <c r="MNE1178" s="239" t="e">
        <f>MNE1179+MNE1180</f>
        <v>#REF!</v>
      </c>
      <c r="MNF1178" s="240" t="s">
        <v>29</v>
      </c>
      <c r="MNG1178" s="241" t="s">
        <v>26</v>
      </c>
      <c r="MNH1178" s="242">
        <v>7</v>
      </c>
      <c r="MNI1178" s="242">
        <v>2</v>
      </c>
      <c r="MNJ1178" s="243" t="s">
        <v>238</v>
      </c>
      <c r="MNK1178" s="244">
        <v>0</v>
      </c>
      <c r="MNL1178" s="244">
        <v>210</v>
      </c>
      <c r="MNM1178" s="239" t="e">
        <f>MNM1179+MNM1180</f>
        <v>#REF!</v>
      </c>
      <c r="MNN1178" s="240" t="s">
        <v>29</v>
      </c>
      <c r="MNO1178" s="241" t="s">
        <v>26</v>
      </c>
      <c r="MNP1178" s="242">
        <v>7</v>
      </c>
      <c r="MNQ1178" s="242">
        <v>2</v>
      </c>
      <c r="MNR1178" s="243" t="s">
        <v>238</v>
      </c>
      <c r="MNS1178" s="244">
        <v>0</v>
      </c>
      <c r="MNT1178" s="244">
        <v>210</v>
      </c>
      <c r="MNU1178" s="239" t="e">
        <f>MNU1179+MNU1180</f>
        <v>#REF!</v>
      </c>
      <c r="MNV1178" s="240" t="s">
        <v>29</v>
      </c>
      <c r="MNW1178" s="241" t="s">
        <v>26</v>
      </c>
      <c r="MNX1178" s="242">
        <v>7</v>
      </c>
      <c r="MNY1178" s="242">
        <v>2</v>
      </c>
      <c r="MNZ1178" s="243" t="s">
        <v>238</v>
      </c>
      <c r="MOA1178" s="244">
        <v>0</v>
      </c>
      <c r="MOB1178" s="244">
        <v>210</v>
      </c>
      <c r="MOC1178" s="239" t="e">
        <f>MOC1179+MOC1180</f>
        <v>#REF!</v>
      </c>
      <c r="MOD1178" s="240" t="s">
        <v>29</v>
      </c>
      <c r="MOE1178" s="241" t="s">
        <v>26</v>
      </c>
      <c r="MOF1178" s="242">
        <v>7</v>
      </c>
      <c r="MOG1178" s="242">
        <v>2</v>
      </c>
      <c r="MOH1178" s="243" t="s">
        <v>238</v>
      </c>
      <c r="MOI1178" s="244">
        <v>0</v>
      </c>
      <c r="MOJ1178" s="244">
        <v>210</v>
      </c>
      <c r="MOK1178" s="239" t="e">
        <f>MOK1179+MOK1180</f>
        <v>#REF!</v>
      </c>
      <c r="MOL1178" s="240" t="s">
        <v>29</v>
      </c>
      <c r="MOM1178" s="241" t="s">
        <v>26</v>
      </c>
      <c r="MON1178" s="242">
        <v>7</v>
      </c>
      <c r="MOO1178" s="242">
        <v>2</v>
      </c>
      <c r="MOP1178" s="243" t="s">
        <v>238</v>
      </c>
      <c r="MOQ1178" s="244">
        <v>0</v>
      </c>
      <c r="MOR1178" s="244">
        <v>210</v>
      </c>
      <c r="MOS1178" s="239" t="e">
        <f>MOS1179+MOS1180</f>
        <v>#REF!</v>
      </c>
      <c r="MOT1178" s="240" t="s">
        <v>29</v>
      </c>
      <c r="MOU1178" s="241" t="s">
        <v>26</v>
      </c>
      <c r="MOV1178" s="242">
        <v>7</v>
      </c>
      <c r="MOW1178" s="242">
        <v>2</v>
      </c>
      <c r="MOX1178" s="243" t="s">
        <v>238</v>
      </c>
      <c r="MOY1178" s="244">
        <v>0</v>
      </c>
      <c r="MOZ1178" s="244">
        <v>210</v>
      </c>
      <c r="MPA1178" s="239" t="e">
        <f>MPA1179+MPA1180</f>
        <v>#REF!</v>
      </c>
      <c r="MPB1178" s="240" t="s">
        <v>29</v>
      </c>
      <c r="MPC1178" s="241" t="s">
        <v>26</v>
      </c>
      <c r="MPD1178" s="242">
        <v>7</v>
      </c>
      <c r="MPE1178" s="242">
        <v>2</v>
      </c>
      <c r="MPF1178" s="243" t="s">
        <v>238</v>
      </c>
      <c r="MPG1178" s="244">
        <v>0</v>
      </c>
      <c r="MPH1178" s="244">
        <v>210</v>
      </c>
      <c r="MPI1178" s="239" t="e">
        <f>MPI1179+MPI1180</f>
        <v>#REF!</v>
      </c>
      <c r="MPJ1178" s="240" t="s">
        <v>29</v>
      </c>
      <c r="MPK1178" s="241" t="s">
        <v>26</v>
      </c>
      <c r="MPL1178" s="242">
        <v>7</v>
      </c>
      <c r="MPM1178" s="242">
        <v>2</v>
      </c>
      <c r="MPN1178" s="243" t="s">
        <v>238</v>
      </c>
      <c r="MPO1178" s="244">
        <v>0</v>
      </c>
      <c r="MPP1178" s="244">
        <v>210</v>
      </c>
      <c r="MPQ1178" s="239" t="e">
        <f>MPQ1179+MPQ1180</f>
        <v>#REF!</v>
      </c>
      <c r="MPR1178" s="240" t="s">
        <v>29</v>
      </c>
      <c r="MPS1178" s="241" t="s">
        <v>26</v>
      </c>
      <c r="MPT1178" s="242">
        <v>7</v>
      </c>
      <c r="MPU1178" s="242">
        <v>2</v>
      </c>
      <c r="MPV1178" s="243" t="s">
        <v>238</v>
      </c>
      <c r="MPW1178" s="244">
        <v>0</v>
      </c>
      <c r="MPX1178" s="244">
        <v>210</v>
      </c>
      <c r="MPY1178" s="239" t="e">
        <f>MPY1179+MPY1180</f>
        <v>#REF!</v>
      </c>
      <c r="MPZ1178" s="240" t="s">
        <v>29</v>
      </c>
      <c r="MQA1178" s="241" t="s">
        <v>26</v>
      </c>
      <c r="MQB1178" s="242">
        <v>7</v>
      </c>
      <c r="MQC1178" s="242">
        <v>2</v>
      </c>
      <c r="MQD1178" s="243" t="s">
        <v>238</v>
      </c>
      <c r="MQE1178" s="244">
        <v>0</v>
      </c>
      <c r="MQF1178" s="244">
        <v>210</v>
      </c>
      <c r="MQG1178" s="239" t="e">
        <f>MQG1179+MQG1180</f>
        <v>#REF!</v>
      </c>
      <c r="MQH1178" s="240" t="s">
        <v>29</v>
      </c>
      <c r="MQI1178" s="241" t="s">
        <v>26</v>
      </c>
      <c r="MQJ1178" s="242">
        <v>7</v>
      </c>
      <c r="MQK1178" s="242">
        <v>2</v>
      </c>
      <c r="MQL1178" s="243" t="s">
        <v>238</v>
      </c>
      <c r="MQM1178" s="244">
        <v>0</v>
      </c>
      <c r="MQN1178" s="244">
        <v>210</v>
      </c>
      <c r="MQO1178" s="239" t="e">
        <f>MQO1179+MQO1180</f>
        <v>#REF!</v>
      </c>
      <c r="MQP1178" s="240" t="s">
        <v>29</v>
      </c>
      <c r="MQQ1178" s="241" t="s">
        <v>26</v>
      </c>
      <c r="MQR1178" s="242">
        <v>7</v>
      </c>
      <c r="MQS1178" s="242">
        <v>2</v>
      </c>
      <c r="MQT1178" s="243" t="s">
        <v>238</v>
      </c>
      <c r="MQU1178" s="244">
        <v>0</v>
      </c>
      <c r="MQV1178" s="244">
        <v>210</v>
      </c>
      <c r="MQW1178" s="239" t="e">
        <f>MQW1179+MQW1180</f>
        <v>#REF!</v>
      </c>
      <c r="MQX1178" s="240" t="s">
        <v>29</v>
      </c>
      <c r="MQY1178" s="241" t="s">
        <v>26</v>
      </c>
      <c r="MQZ1178" s="242">
        <v>7</v>
      </c>
      <c r="MRA1178" s="242">
        <v>2</v>
      </c>
      <c r="MRB1178" s="243" t="s">
        <v>238</v>
      </c>
      <c r="MRC1178" s="244">
        <v>0</v>
      </c>
      <c r="MRD1178" s="244">
        <v>210</v>
      </c>
      <c r="MRE1178" s="239" t="e">
        <f>MRE1179+MRE1180</f>
        <v>#REF!</v>
      </c>
      <c r="MRF1178" s="240" t="s">
        <v>29</v>
      </c>
      <c r="MRG1178" s="241" t="s">
        <v>26</v>
      </c>
      <c r="MRH1178" s="242">
        <v>7</v>
      </c>
      <c r="MRI1178" s="242">
        <v>2</v>
      </c>
      <c r="MRJ1178" s="243" t="s">
        <v>238</v>
      </c>
      <c r="MRK1178" s="244">
        <v>0</v>
      </c>
      <c r="MRL1178" s="244">
        <v>210</v>
      </c>
      <c r="MRM1178" s="239" t="e">
        <f>MRM1179+MRM1180</f>
        <v>#REF!</v>
      </c>
      <c r="MRN1178" s="240" t="s">
        <v>29</v>
      </c>
      <c r="MRO1178" s="241" t="s">
        <v>26</v>
      </c>
      <c r="MRP1178" s="242">
        <v>7</v>
      </c>
      <c r="MRQ1178" s="242">
        <v>2</v>
      </c>
      <c r="MRR1178" s="243" t="s">
        <v>238</v>
      </c>
      <c r="MRS1178" s="244">
        <v>0</v>
      </c>
      <c r="MRT1178" s="244">
        <v>210</v>
      </c>
      <c r="MRU1178" s="239" t="e">
        <f>MRU1179+MRU1180</f>
        <v>#REF!</v>
      </c>
      <c r="MRV1178" s="240" t="s">
        <v>29</v>
      </c>
      <c r="MRW1178" s="241" t="s">
        <v>26</v>
      </c>
      <c r="MRX1178" s="242">
        <v>7</v>
      </c>
      <c r="MRY1178" s="242">
        <v>2</v>
      </c>
      <c r="MRZ1178" s="243" t="s">
        <v>238</v>
      </c>
      <c r="MSA1178" s="244">
        <v>0</v>
      </c>
      <c r="MSB1178" s="244">
        <v>210</v>
      </c>
      <c r="MSC1178" s="239" t="e">
        <f>MSC1179+MSC1180</f>
        <v>#REF!</v>
      </c>
      <c r="MSD1178" s="240" t="s">
        <v>29</v>
      </c>
      <c r="MSE1178" s="241" t="s">
        <v>26</v>
      </c>
      <c r="MSF1178" s="242">
        <v>7</v>
      </c>
      <c r="MSG1178" s="242">
        <v>2</v>
      </c>
      <c r="MSH1178" s="243" t="s">
        <v>238</v>
      </c>
      <c r="MSI1178" s="244">
        <v>0</v>
      </c>
      <c r="MSJ1178" s="244">
        <v>210</v>
      </c>
      <c r="MSK1178" s="239" t="e">
        <f>MSK1179+MSK1180</f>
        <v>#REF!</v>
      </c>
      <c r="MSL1178" s="240" t="s">
        <v>29</v>
      </c>
      <c r="MSM1178" s="241" t="s">
        <v>26</v>
      </c>
      <c r="MSN1178" s="242">
        <v>7</v>
      </c>
      <c r="MSO1178" s="242">
        <v>2</v>
      </c>
      <c r="MSP1178" s="243" t="s">
        <v>238</v>
      </c>
      <c r="MSQ1178" s="244">
        <v>0</v>
      </c>
      <c r="MSR1178" s="244">
        <v>210</v>
      </c>
      <c r="MSS1178" s="239" t="e">
        <f>MSS1179+MSS1180</f>
        <v>#REF!</v>
      </c>
      <c r="MST1178" s="240" t="s">
        <v>29</v>
      </c>
      <c r="MSU1178" s="241" t="s">
        <v>26</v>
      </c>
      <c r="MSV1178" s="242">
        <v>7</v>
      </c>
      <c r="MSW1178" s="242">
        <v>2</v>
      </c>
      <c r="MSX1178" s="243" t="s">
        <v>238</v>
      </c>
      <c r="MSY1178" s="244">
        <v>0</v>
      </c>
      <c r="MSZ1178" s="244">
        <v>210</v>
      </c>
      <c r="MTA1178" s="239" t="e">
        <f>MTA1179+MTA1180</f>
        <v>#REF!</v>
      </c>
      <c r="MTB1178" s="240" t="s">
        <v>29</v>
      </c>
      <c r="MTC1178" s="241" t="s">
        <v>26</v>
      </c>
      <c r="MTD1178" s="242">
        <v>7</v>
      </c>
      <c r="MTE1178" s="242">
        <v>2</v>
      </c>
      <c r="MTF1178" s="243" t="s">
        <v>238</v>
      </c>
      <c r="MTG1178" s="244">
        <v>0</v>
      </c>
      <c r="MTH1178" s="244">
        <v>210</v>
      </c>
      <c r="MTI1178" s="239" t="e">
        <f>MTI1179+MTI1180</f>
        <v>#REF!</v>
      </c>
      <c r="MTJ1178" s="240" t="s">
        <v>29</v>
      </c>
      <c r="MTK1178" s="241" t="s">
        <v>26</v>
      </c>
      <c r="MTL1178" s="242">
        <v>7</v>
      </c>
      <c r="MTM1178" s="242">
        <v>2</v>
      </c>
      <c r="MTN1178" s="243" t="s">
        <v>238</v>
      </c>
      <c r="MTO1178" s="244">
        <v>0</v>
      </c>
      <c r="MTP1178" s="244">
        <v>210</v>
      </c>
      <c r="MTQ1178" s="239" t="e">
        <f>MTQ1179+MTQ1180</f>
        <v>#REF!</v>
      </c>
      <c r="MTR1178" s="240" t="s">
        <v>29</v>
      </c>
      <c r="MTS1178" s="241" t="s">
        <v>26</v>
      </c>
      <c r="MTT1178" s="242">
        <v>7</v>
      </c>
      <c r="MTU1178" s="242">
        <v>2</v>
      </c>
      <c r="MTV1178" s="243" t="s">
        <v>238</v>
      </c>
      <c r="MTW1178" s="244">
        <v>0</v>
      </c>
      <c r="MTX1178" s="244">
        <v>210</v>
      </c>
      <c r="MTY1178" s="239" t="e">
        <f>MTY1179+MTY1180</f>
        <v>#REF!</v>
      </c>
      <c r="MTZ1178" s="240" t="s">
        <v>29</v>
      </c>
      <c r="MUA1178" s="241" t="s">
        <v>26</v>
      </c>
      <c r="MUB1178" s="242">
        <v>7</v>
      </c>
      <c r="MUC1178" s="242">
        <v>2</v>
      </c>
      <c r="MUD1178" s="243" t="s">
        <v>238</v>
      </c>
      <c r="MUE1178" s="244">
        <v>0</v>
      </c>
      <c r="MUF1178" s="244">
        <v>210</v>
      </c>
      <c r="MUG1178" s="239" t="e">
        <f>MUG1179+MUG1180</f>
        <v>#REF!</v>
      </c>
      <c r="MUH1178" s="240" t="s">
        <v>29</v>
      </c>
      <c r="MUI1178" s="241" t="s">
        <v>26</v>
      </c>
      <c r="MUJ1178" s="242">
        <v>7</v>
      </c>
      <c r="MUK1178" s="242">
        <v>2</v>
      </c>
      <c r="MUL1178" s="243" t="s">
        <v>238</v>
      </c>
      <c r="MUM1178" s="244">
        <v>0</v>
      </c>
      <c r="MUN1178" s="244">
        <v>210</v>
      </c>
      <c r="MUO1178" s="239" t="e">
        <f>MUO1179+MUO1180</f>
        <v>#REF!</v>
      </c>
      <c r="MUP1178" s="240" t="s">
        <v>29</v>
      </c>
      <c r="MUQ1178" s="241" t="s">
        <v>26</v>
      </c>
      <c r="MUR1178" s="242">
        <v>7</v>
      </c>
      <c r="MUS1178" s="242">
        <v>2</v>
      </c>
      <c r="MUT1178" s="243" t="s">
        <v>238</v>
      </c>
      <c r="MUU1178" s="244">
        <v>0</v>
      </c>
      <c r="MUV1178" s="244">
        <v>210</v>
      </c>
      <c r="MUW1178" s="239" t="e">
        <f>MUW1179+MUW1180</f>
        <v>#REF!</v>
      </c>
      <c r="MUX1178" s="240" t="s">
        <v>29</v>
      </c>
      <c r="MUY1178" s="241" t="s">
        <v>26</v>
      </c>
      <c r="MUZ1178" s="242">
        <v>7</v>
      </c>
      <c r="MVA1178" s="242">
        <v>2</v>
      </c>
      <c r="MVB1178" s="243" t="s">
        <v>238</v>
      </c>
      <c r="MVC1178" s="244">
        <v>0</v>
      </c>
      <c r="MVD1178" s="244">
        <v>210</v>
      </c>
      <c r="MVE1178" s="239" t="e">
        <f>MVE1179+MVE1180</f>
        <v>#REF!</v>
      </c>
      <c r="MVF1178" s="240" t="s">
        <v>29</v>
      </c>
      <c r="MVG1178" s="241" t="s">
        <v>26</v>
      </c>
      <c r="MVH1178" s="242">
        <v>7</v>
      </c>
      <c r="MVI1178" s="242">
        <v>2</v>
      </c>
      <c r="MVJ1178" s="243" t="s">
        <v>238</v>
      </c>
      <c r="MVK1178" s="244">
        <v>0</v>
      </c>
      <c r="MVL1178" s="244">
        <v>210</v>
      </c>
      <c r="MVM1178" s="239" t="e">
        <f>MVM1179+MVM1180</f>
        <v>#REF!</v>
      </c>
      <c r="MVN1178" s="240" t="s">
        <v>29</v>
      </c>
      <c r="MVO1178" s="241" t="s">
        <v>26</v>
      </c>
      <c r="MVP1178" s="242">
        <v>7</v>
      </c>
      <c r="MVQ1178" s="242">
        <v>2</v>
      </c>
      <c r="MVR1178" s="243" t="s">
        <v>238</v>
      </c>
      <c r="MVS1178" s="244">
        <v>0</v>
      </c>
      <c r="MVT1178" s="244">
        <v>210</v>
      </c>
      <c r="MVU1178" s="239" t="e">
        <f>MVU1179+MVU1180</f>
        <v>#REF!</v>
      </c>
      <c r="MVV1178" s="240" t="s">
        <v>29</v>
      </c>
      <c r="MVW1178" s="241" t="s">
        <v>26</v>
      </c>
      <c r="MVX1178" s="242">
        <v>7</v>
      </c>
      <c r="MVY1178" s="242">
        <v>2</v>
      </c>
      <c r="MVZ1178" s="243" t="s">
        <v>238</v>
      </c>
      <c r="MWA1178" s="244">
        <v>0</v>
      </c>
      <c r="MWB1178" s="244">
        <v>210</v>
      </c>
      <c r="MWC1178" s="239" t="e">
        <f>MWC1179+MWC1180</f>
        <v>#REF!</v>
      </c>
      <c r="MWD1178" s="240" t="s">
        <v>29</v>
      </c>
      <c r="MWE1178" s="241" t="s">
        <v>26</v>
      </c>
      <c r="MWF1178" s="242">
        <v>7</v>
      </c>
      <c r="MWG1178" s="242">
        <v>2</v>
      </c>
      <c r="MWH1178" s="243" t="s">
        <v>238</v>
      </c>
      <c r="MWI1178" s="244">
        <v>0</v>
      </c>
      <c r="MWJ1178" s="244">
        <v>210</v>
      </c>
      <c r="MWK1178" s="239" t="e">
        <f>MWK1179+MWK1180</f>
        <v>#REF!</v>
      </c>
      <c r="MWL1178" s="240" t="s">
        <v>29</v>
      </c>
      <c r="MWM1178" s="241" t="s">
        <v>26</v>
      </c>
      <c r="MWN1178" s="242">
        <v>7</v>
      </c>
      <c r="MWO1178" s="242">
        <v>2</v>
      </c>
      <c r="MWP1178" s="243" t="s">
        <v>238</v>
      </c>
      <c r="MWQ1178" s="244">
        <v>0</v>
      </c>
      <c r="MWR1178" s="244">
        <v>210</v>
      </c>
      <c r="MWS1178" s="239" t="e">
        <f>MWS1179+MWS1180</f>
        <v>#REF!</v>
      </c>
      <c r="MWT1178" s="240" t="s">
        <v>29</v>
      </c>
      <c r="MWU1178" s="241" t="s">
        <v>26</v>
      </c>
      <c r="MWV1178" s="242">
        <v>7</v>
      </c>
      <c r="MWW1178" s="242">
        <v>2</v>
      </c>
      <c r="MWX1178" s="243" t="s">
        <v>238</v>
      </c>
      <c r="MWY1178" s="244">
        <v>0</v>
      </c>
      <c r="MWZ1178" s="244">
        <v>210</v>
      </c>
      <c r="MXA1178" s="239" t="e">
        <f>MXA1179+MXA1180</f>
        <v>#REF!</v>
      </c>
      <c r="MXB1178" s="240" t="s">
        <v>29</v>
      </c>
      <c r="MXC1178" s="241" t="s">
        <v>26</v>
      </c>
      <c r="MXD1178" s="242">
        <v>7</v>
      </c>
      <c r="MXE1178" s="242">
        <v>2</v>
      </c>
      <c r="MXF1178" s="243" t="s">
        <v>238</v>
      </c>
      <c r="MXG1178" s="244">
        <v>0</v>
      </c>
      <c r="MXH1178" s="244">
        <v>210</v>
      </c>
      <c r="MXI1178" s="239" t="e">
        <f>MXI1179+MXI1180</f>
        <v>#REF!</v>
      </c>
      <c r="MXJ1178" s="240" t="s">
        <v>29</v>
      </c>
      <c r="MXK1178" s="241" t="s">
        <v>26</v>
      </c>
      <c r="MXL1178" s="242">
        <v>7</v>
      </c>
      <c r="MXM1178" s="242">
        <v>2</v>
      </c>
      <c r="MXN1178" s="243" t="s">
        <v>238</v>
      </c>
      <c r="MXO1178" s="244">
        <v>0</v>
      </c>
      <c r="MXP1178" s="244">
        <v>210</v>
      </c>
      <c r="MXQ1178" s="239" t="e">
        <f>MXQ1179+MXQ1180</f>
        <v>#REF!</v>
      </c>
      <c r="MXR1178" s="240" t="s">
        <v>29</v>
      </c>
      <c r="MXS1178" s="241" t="s">
        <v>26</v>
      </c>
      <c r="MXT1178" s="242">
        <v>7</v>
      </c>
      <c r="MXU1178" s="242">
        <v>2</v>
      </c>
      <c r="MXV1178" s="243" t="s">
        <v>238</v>
      </c>
      <c r="MXW1178" s="244">
        <v>0</v>
      </c>
      <c r="MXX1178" s="244">
        <v>210</v>
      </c>
      <c r="MXY1178" s="239" t="e">
        <f>MXY1179+MXY1180</f>
        <v>#REF!</v>
      </c>
      <c r="MXZ1178" s="240" t="s">
        <v>29</v>
      </c>
      <c r="MYA1178" s="241" t="s">
        <v>26</v>
      </c>
      <c r="MYB1178" s="242">
        <v>7</v>
      </c>
      <c r="MYC1178" s="242">
        <v>2</v>
      </c>
      <c r="MYD1178" s="243" t="s">
        <v>238</v>
      </c>
      <c r="MYE1178" s="244">
        <v>0</v>
      </c>
      <c r="MYF1178" s="244">
        <v>210</v>
      </c>
      <c r="MYG1178" s="239" t="e">
        <f>MYG1179+MYG1180</f>
        <v>#REF!</v>
      </c>
      <c r="MYH1178" s="240" t="s">
        <v>29</v>
      </c>
      <c r="MYI1178" s="241" t="s">
        <v>26</v>
      </c>
      <c r="MYJ1178" s="242">
        <v>7</v>
      </c>
      <c r="MYK1178" s="242">
        <v>2</v>
      </c>
      <c r="MYL1178" s="243" t="s">
        <v>238</v>
      </c>
      <c r="MYM1178" s="244">
        <v>0</v>
      </c>
      <c r="MYN1178" s="244">
        <v>210</v>
      </c>
      <c r="MYO1178" s="239" t="e">
        <f>MYO1179+MYO1180</f>
        <v>#REF!</v>
      </c>
      <c r="MYP1178" s="240" t="s">
        <v>29</v>
      </c>
      <c r="MYQ1178" s="241" t="s">
        <v>26</v>
      </c>
      <c r="MYR1178" s="242">
        <v>7</v>
      </c>
      <c r="MYS1178" s="242">
        <v>2</v>
      </c>
      <c r="MYT1178" s="243" t="s">
        <v>238</v>
      </c>
      <c r="MYU1178" s="244">
        <v>0</v>
      </c>
      <c r="MYV1178" s="244">
        <v>210</v>
      </c>
      <c r="MYW1178" s="239" t="e">
        <f>MYW1179+MYW1180</f>
        <v>#REF!</v>
      </c>
      <c r="MYX1178" s="240" t="s">
        <v>29</v>
      </c>
      <c r="MYY1178" s="241" t="s">
        <v>26</v>
      </c>
      <c r="MYZ1178" s="242">
        <v>7</v>
      </c>
      <c r="MZA1178" s="242">
        <v>2</v>
      </c>
      <c r="MZB1178" s="243" t="s">
        <v>238</v>
      </c>
      <c r="MZC1178" s="244">
        <v>0</v>
      </c>
      <c r="MZD1178" s="244">
        <v>210</v>
      </c>
      <c r="MZE1178" s="239" t="e">
        <f>MZE1179+MZE1180</f>
        <v>#REF!</v>
      </c>
      <c r="MZF1178" s="240" t="s">
        <v>29</v>
      </c>
      <c r="MZG1178" s="241" t="s">
        <v>26</v>
      </c>
      <c r="MZH1178" s="242">
        <v>7</v>
      </c>
      <c r="MZI1178" s="242">
        <v>2</v>
      </c>
      <c r="MZJ1178" s="243" t="s">
        <v>238</v>
      </c>
      <c r="MZK1178" s="244">
        <v>0</v>
      </c>
      <c r="MZL1178" s="244">
        <v>210</v>
      </c>
      <c r="MZM1178" s="239" t="e">
        <f>MZM1179+MZM1180</f>
        <v>#REF!</v>
      </c>
      <c r="MZN1178" s="240" t="s">
        <v>29</v>
      </c>
      <c r="MZO1178" s="241" t="s">
        <v>26</v>
      </c>
      <c r="MZP1178" s="242">
        <v>7</v>
      </c>
      <c r="MZQ1178" s="242">
        <v>2</v>
      </c>
      <c r="MZR1178" s="243" t="s">
        <v>238</v>
      </c>
      <c r="MZS1178" s="244">
        <v>0</v>
      </c>
      <c r="MZT1178" s="244">
        <v>210</v>
      </c>
      <c r="MZU1178" s="239" t="e">
        <f>MZU1179+MZU1180</f>
        <v>#REF!</v>
      </c>
      <c r="MZV1178" s="240" t="s">
        <v>29</v>
      </c>
      <c r="MZW1178" s="241" t="s">
        <v>26</v>
      </c>
      <c r="MZX1178" s="242">
        <v>7</v>
      </c>
      <c r="MZY1178" s="242">
        <v>2</v>
      </c>
      <c r="MZZ1178" s="243" t="s">
        <v>238</v>
      </c>
      <c r="NAA1178" s="244">
        <v>0</v>
      </c>
      <c r="NAB1178" s="244">
        <v>210</v>
      </c>
      <c r="NAC1178" s="239" t="e">
        <f>NAC1179+NAC1180</f>
        <v>#REF!</v>
      </c>
      <c r="NAD1178" s="240" t="s">
        <v>29</v>
      </c>
      <c r="NAE1178" s="241" t="s">
        <v>26</v>
      </c>
      <c r="NAF1178" s="242">
        <v>7</v>
      </c>
      <c r="NAG1178" s="242">
        <v>2</v>
      </c>
      <c r="NAH1178" s="243" t="s">
        <v>238</v>
      </c>
      <c r="NAI1178" s="244">
        <v>0</v>
      </c>
      <c r="NAJ1178" s="244">
        <v>210</v>
      </c>
      <c r="NAK1178" s="239" t="e">
        <f>NAK1179+NAK1180</f>
        <v>#REF!</v>
      </c>
      <c r="NAL1178" s="240" t="s">
        <v>29</v>
      </c>
      <c r="NAM1178" s="241" t="s">
        <v>26</v>
      </c>
      <c r="NAN1178" s="242">
        <v>7</v>
      </c>
      <c r="NAO1178" s="242">
        <v>2</v>
      </c>
      <c r="NAP1178" s="243" t="s">
        <v>238</v>
      </c>
      <c r="NAQ1178" s="244">
        <v>0</v>
      </c>
      <c r="NAR1178" s="244">
        <v>210</v>
      </c>
      <c r="NAS1178" s="239" t="e">
        <f>NAS1179+NAS1180</f>
        <v>#REF!</v>
      </c>
      <c r="NAT1178" s="240" t="s">
        <v>29</v>
      </c>
      <c r="NAU1178" s="241" t="s">
        <v>26</v>
      </c>
      <c r="NAV1178" s="242">
        <v>7</v>
      </c>
      <c r="NAW1178" s="242">
        <v>2</v>
      </c>
      <c r="NAX1178" s="243" t="s">
        <v>238</v>
      </c>
      <c r="NAY1178" s="244">
        <v>0</v>
      </c>
      <c r="NAZ1178" s="244">
        <v>210</v>
      </c>
      <c r="NBA1178" s="239" t="e">
        <f>NBA1179+NBA1180</f>
        <v>#REF!</v>
      </c>
      <c r="NBB1178" s="240" t="s">
        <v>29</v>
      </c>
      <c r="NBC1178" s="241" t="s">
        <v>26</v>
      </c>
      <c r="NBD1178" s="242">
        <v>7</v>
      </c>
      <c r="NBE1178" s="242">
        <v>2</v>
      </c>
      <c r="NBF1178" s="243" t="s">
        <v>238</v>
      </c>
      <c r="NBG1178" s="244">
        <v>0</v>
      </c>
      <c r="NBH1178" s="244">
        <v>210</v>
      </c>
      <c r="NBI1178" s="239" t="e">
        <f>NBI1179+NBI1180</f>
        <v>#REF!</v>
      </c>
      <c r="NBJ1178" s="240" t="s">
        <v>29</v>
      </c>
      <c r="NBK1178" s="241" t="s">
        <v>26</v>
      </c>
      <c r="NBL1178" s="242">
        <v>7</v>
      </c>
      <c r="NBM1178" s="242">
        <v>2</v>
      </c>
      <c r="NBN1178" s="243" t="s">
        <v>238</v>
      </c>
      <c r="NBO1178" s="244">
        <v>0</v>
      </c>
      <c r="NBP1178" s="244">
        <v>210</v>
      </c>
      <c r="NBQ1178" s="239" t="e">
        <f>NBQ1179+NBQ1180</f>
        <v>#REF!</v>
      </c>
      <c r="NBR1178" s="240" t="s">
        <v>29</v>
      </c>
      <c r="NBS1178" s="241" t="s">
        <v>26</v>
      </c>
      <c r="NBT1178" s="242">
        <v>7</v>
      </c>
      <c r="NBU1178" s="242">
        <v>2</v>
      </c>
      <c r="NBV1178" s="243" t="s">
        <v>238</v>
      </c>
      <c r="NBW1178" s="244">
        <v>0</v>
      </c>
      <c r="NBX1178" s="244">
        <v>210</v>
      </c>
      <c r="NBY1178" s="239" t="e">
        <f>NBY1179+NBY1180</f>
        <v>#REF!</v>
      </c>
      <c r="NBZ1178" s="240" t="s">
        <v>29</v>
      </c>
      <c r="NCA1178" s="241" t="s">
        <v>26</v>
      </c>
      <c r="NCB1178" s="242">
        <v>7</v>
      </c>
      <c r="NCC1178" s="242">
        <v>2</v>
      </c>
      <c r="NCD1178" s="243" t="s">
        <v>238</v>
      </c>
      <c r="NCE1178" s="244">
        <v>0</v>
      </c>
      <c r="NCF1178" s="244">
        <v>210</v>
      </c>
      <c r="NCG1178" s="239" t="e">
        <f>NCG1179+NCG1180</f>
        <v>#REF!</v>
      </c>
      <c r="NCH1178" s="240" t="s">
        <v>29</v>
      </c>
      <c r="NCI1178" s="241" t="s">
        <v>26</v>
      </c>
      <c r="NCJ1178" s="242">
        <v>7</v>
      </c>
      <c r="NCK1178" s="242">
        <v>2</v>
      </c>
      <c r="NCL1178" s="243" t="s">
        <v>238</v>
      </c>
      <c r="NCM1178" s="244">
        <v>0</v>
      </c>
      <c r="NCN1178" s="244">
        <v>210</v>
      </c>
      <c r="NCO1178" s="239" t="e">
        <f>NCO1179+NCO1180</f>
        <v>#REF!</v>
      </c>
      <c r="NCP1178" s="240" t="s">
        <v>29</v>
      </c>
      <c r="NCQ1178" s="241" t="s">
        <v>26</v>
      </c>
      <c r="NCR1178" s="242">
        <v>7</v>
      </c>
      <c r="NCS1178" s="242">
        <v>2</v>
      </c>
      <c r="NCT1178" s="243" t="s">
        <v>238</v>
      </c>
      <c r="NCU1178" s="244">
        <v>0</v>
      </c>
      <c r="NCV1178" s="244">
        <v>210</v>
      </c>
      <c r="NCW1178" s="239" t="e">
        <f>NCW1179+NCW1180</f>
        <v>#REF!</v>
      </c>
      <c r="NCX1178" s="240" t="s">
        <v>29</v>
      </c>
      <c r="NCY1178" s="241" t="s">
        <v>26</v>
      </c>
      <c r="NCZ1178" s="242">
        <v>7</v>
      </c>
      <c r="NDA1178" s="242">
        <v>2</v>
      </c>
      <c r="NDB1178" s="243" t="s">
        <v>238</v>
      </c>
      <c r="NDC1178" s="244">
        <v>0</v>
      </c>
      <c r="NDD1178" s="244">
        <v>210</v>
      </c>
      <c r="NDE1178" s="239" t="e">
        <f>NDE1179+NDE1180</f>
        <v>#REF!</v>
      </c>
      <c r="NDF1178" s="240" t="s">
        <v>29</v>
      </c>
      <c r="NDG1178" s="241" t="s">
        <v>26</v>
      </c>
      <c r="NDH1178" s="242">
        <v>7</v>
      </c>
      <c r="NDI1178" s="242">
        <v>2</v>
      </c>
      <c r="NDJ1178" s="243" t="s">
        <v>238</v>
      </c>
      <c r="NDK1178" s="244">
        <v>0</v>
      </c>
      <c r="NDL1178" s="244">
        <v>210</v>
      </c>
      <c r="NDM1178" s="239" t="e">
        <f>NDM1179+NDM1180</f>
        <v>#REF!</v>
      </c>
      <c r="NDN1178" s="240" t="s">
        <v>29</v>
      </c>
      <c r="NDO1178" s="241" t="s">
        <v>26</v>
      </c>
      <c r="NDP1178" s="242">
        <v>7</v>
      </c>
      <c r="NDQ1178" s="242">
        <v>2</v>
      </c>
      <c r="NDR1178" s="243" t="s">
        <v>238</v>
      </c>
      <c r="NDS1178" s="244">
        <v>0</v>
      </c>
      <c r="NDT1178" s="244">
        <v>210</v>
      </c>
      <c r="NDU1178" s="239" t="e">
        <f>NDU1179+NDU1180</f>
        <v>#REF!</v>
      </c>
      <c r="NDV1178" s="240" t="s">
        <v>29</v>
      </c>
      <c r="NDW1178" s="241" t="s">
        <v>26</v>
      </c>
      <c r="NDX1178" s="242">
        <v>7</v>
      </c>
      <c r="NDY1178" s="242">
        <v>2</v>
      </c>
      <c r="NDZ1178" s="243" t="s">
        <v>238</v>
      </c>
      <c r="NEA1178" s="244">
        <v>0</v>
      </c>
      <c r="NEB1178" s="244">
        <v>210</v>
      </c>
      <c r="NEC1178" s="239" t="e">
        <f>NEC1179+NEC1180</f>
        <v>#REF!</v>
      </c>
      <c r="NED1178" s="240" t="s">
        <v>29</v>
      </c>
      <c r="NEE1178" s="241" t="s">
        <v>26</v>
      </c>
      <c r="NEF1178" s="242">
        <v>7</v>
      </c>
      <c r="NEG1178" s="242">
        <v>2</v>
      </c>
      <c r="NEH1178" s="243" t="s">
        <v>238</v>
      </c>
      <c r="NEI1178" s="244">
        <v>0</v>
      </c>
      <c r="NEJ1178" s="244">
        <v>210</v>
      </c>
      <c r="NEK1178" s="239" t="e">
        <f>NEK1179+NEK1180</f>
        <v>#REF!</v>
      </c>
      <c r="NEL1178" s="240" t="s">
        <v>29</v>
      </c>
      <c r="NEM1178" s="241" t="s">
        <v>26</v>
      </c>
      <c r="NEN1178" s="242">
        <v>7</v>
      </c>
      <c r="NEO1178" s="242">
        <v>2</v>
      </c>
      <c r="NEP1178" s="243" t="s">
        <v>238</v>
      </c>
      <c r="NEQ1178" s="244">
        <v>0</v>
      </c>
      <c r="NER1178" s="244">
        <v>210</v>
      </c>
      <c r="NES1178" s="239" t="e">
        <f>NES1179+NES1180</f>
        <v>#REF!</v>
      </c>
      <c r="NET1178" s="240" t="s">
        <v>29</v>
      </c>
      <c r="NEU1178" s="241" t="s">
        <v>26</v>
      </c>
      <c r="NEV1178" s="242">
        <v>7</v>
      </c>
      <c r="NEW1178" s="242">
        <v>2</v>
      </c>
      <c r="NEX1178" s="243" t="s">
        <v>238</v>
      </c>
      <c r="NEY1178" s="244">
        <v>0</v>
      </c>
      <c r="NEZ1178" s="244">
        <v>210</v>
      </c>
      <c r="NFA1178" s="239" t="e">
        <f>NFA1179+NFA1180</f>
        <v>#REF!</v>
      </c>
      <c r="NFB1178" s="240" t="s">
        <v>29</v>
      </c>
      <c r="NFC1178" s="241" t="s">
        <v>26</v>
      </c>
      <c r="NFD1178" s="242">
        <v>7</v>
      </c>
      <c r="NFE1178" s="242">
        <v>2</v>
      </c>
      <c r="NFF1178" s="243" t="s">
        <v>238</v>
      </c>
      <c r="NFG1178" s="244">
        <v>0</v>
      </c>
      <c r="NFH1178" s="244">
        <v>210</v>
      </c>
      <c r="NFI1178" s="239" t="e">
        <f>NFI1179+NFI1180</f>
        <v>#REF!</v>
      </c>
      <c r="NFJ1178" s="240" t="s">
        <v>29</v>
      </c>
      <c r="NFK1178" s="241" t="s">
        <v>26</v>
      </c>
      <c r="NFL1178" s="242">
        <v>7</v>
      </c>
      <c r="NFM1178" s="242">
        <v>2</v>
      </c>
      <c r="NFN1178" s="243" t="s">
        <v>238</v>
      </c>
      <c r="NFO1178" s="244">
        <v>0</v>
      </c>
      <c r="NFP1178" s="244">
        <v>210</v>
      </c>
      <c r="NFQ1178" s="239" t="e">
        <f>NFQ1179+NFQ1180</f>
        <v>#REF!</v>
      </c>
      <c r="NFR1178" s="240" t="s">
        <v>29</v>
      </c>
      <c r="NFS1178" s="241" t="s">
        <v>26</v>
      </c>
      <c r="NFT1178" s="242">
        <v>7</v>
      </c>
      <c r="NFU1178" s="242">
        <v>2</v>
      </c>
      <c r="NFV1178" s="243" t="s">
        <v>238</v>
      </c>
      <c r="NFW1178" s="244">
        <v>0</v>
      </c>
      <c r="NFX1178" s="244">
        <v>210</v>
      </c>
      <c r="NFY1178" s="239" t="e">
        <f>NFY1179+NFY1180</f>
        <v>#REF!</v>
      </c>
      <c r="NFZ1178" s="240" t="s">
        <v>29</v>
      </c>
      <c r="NGA1178" s="241" t="s">
        <v>26</v>
      </c>
      <c r="NGB1178" s="242">
        <v>7</v>
      </c>
      <c r="NGC1178" s="242">
        <v>2</v>
      </c>
      <c r="NGD1178" s="243" t="s">
        <v>238</v>
      </c>
      <c r="NGE1178" s="244">
        <v>0</v>
      </c>
      <c r="NGF1178" s="244">
        <v>210</v>
      </c>
      <c r="NGG1178" s="239" t="e">
        <f>NGG1179+NGG1180</f>
        <v>#REF!</v>
      </c>
      <c r="NGH1178" s="240" t="s">
        <v>29</v>
      </c>
      <c r="NGI1178" s="241" t="s">
        <v>26</v>
      </c>
      <c r="NGJ1178" s="242">
        <v>7</v>
      </c>
      <c r="NGK1178" s="242">
        <v>2</v>
      </c>
      <c r="NGL1178" s="243" t="s">
        <v>238</v>
      </c>
      <c r="NGM1178" s="244">
        <v>0</v>
      </c>
      <c r="NGN1178" s="244">
        <v>210</v>
      </c>
      <c r="NGO1178" s="239" t="e">
        <f>NGO1179+NGO1180</f>
        <v>#REF!</v>
      </c>
      <c r="NGP1178" s="240" t="s">
        <v>29</v>
      </c>
      <c r="NGQ1178" s="241" t="s">
        <v>26</v>
      </c>
      <c r="NGR1178" s="242">
        <v>7</v>
      </c>
      <c r="NGS1178" s="242">
        <v>2</v>
      </c>
      <c r="NGT1178" s="243" t="s">
        <v>238</v>
      </c>
      <c r="NGU1178" s="244">
        <v>0</v>
      </c>
      <c r="NGV1178" s="244">
        <v>210</v>
      </c>
      <c r="NGW1178" s="239" t="e">
        <f>NGW1179+NGW1180</f>
        <v>#REF!</v>
      </c>
      <c r="NGX1178" s="240" t="s">
        <v>29</v>
      </c>
      <c r="NGY1178" s="241" t="s">
        <v>26</v>
      </c>
      <c r="NGZ1178" s="242">
        <v>7</v>
      </c>
      <c r="NHA1178" s="242">
        <v>2</v>
      </c>
      <c r="NHB1178" s="243" t="s">
        <v>238</v>
      </c>
      <c r="NHC1178" s="244">
        <v>0</v>
      </c>
      <c r="NHD1178" s="244">
        <v>210</v>
      </c>
      <c r="NHE1178" s="239" t="e">
        <f>NHE1179+NHE1180</f>
        <v>#REF!</v>
      </c>
      <c r="NHF1178" s="240" t="s">
        <v>29</v>
      </c>
      <c r="NHG1178" s="241" t="s">
        <v>26</v>
      </c>
      <c r="NHH1178" s="242">
        <v>7</v>
      </c>
      <c r="NHI1178" s="242">
        <v>2</v>
      </c>
      <c r="NHJ1178" s="243" t="s">
        <v>238</v>
      </c>
      <c r="NHK1178" s="244">
        <v>0</v>
      </c>
      <c r="NHL1178" s="244">
        <v>210</v>
      </c>
      <c r="NHM1178" s="239" t="e">
        <f>NHM1179+NHM1180</f>
        <v>#REF!</v>
      </c>
      <c r="NHN1178" s="240" t="s">
        <v>29</v>
      </c>
      <c r="NHO1178" s="241" t="s">
        <v>26</v>
      </c>
      <c r="NHP1178" s="242">
        <v>7</v>
      </c>
      <c r="NHQ1178" s="242">
        <v>2</v>
      </c>
      <c r="NHR1178" s="243" t="s">
        <v>238</v>
      </c>
      <c r="NHS1178" s="244">
        <v>0</v>
      </c>
      <c r="NHT1178" s="244">
        <v>210</v>
      </c>
      <c r="NHU1178" s="239" t="e">
        <f>NHU1179+NHU1180</f>
        <v>#REF!</v>
      </c>
      <c r="NHV1178" s="240" t="s">
        <v>29</v>
      </c>
      <c r="NHW1178" s="241" t="s">
        <v>26</v>
      </c>
      <c r="NHX1178" s="242">
        <v>7</v>
      </c>
      <c r="NHY1178" s="242">
        <v>2</v>
      </c>
      <c r="NHZ1178" s="243" t="s">
        <v>238</v>
      </c>
      <c r="NIA1178" s="244">
        <v>0</v>
      </c>
      <c r="NIB1178" s="244">
        <v>210</v>
      </c>
      <c r="NIC1178" s="239" t="e">
        <f>NIC1179+NIC1180</f>
        <v>#REF!</v>
      </c>
      <c r="NID1178" s="240" t="s">
        <v>29</v>
      </c>
      <c r="NIE1178" s="241" t="s">
        <v>26</v>
      </c>
      <c r="NIF1178" s="242">
        <v>7</v>
      </c>
      <c r="NIG1178" s="242">
        <v>2</v>
      </c>
      <c r="NIH1178" s="243" t="s">
        <v>238</v>
      </c>
      <c r="NII1178" s="244">
        <v>0</v>
      </c>
      <c r="NIJ1178" s="244">
        <v>210</v>
      </c>
      <c r="NIK1178" s="239" t="e">
        <f>NIK1179+NIK1180</f>
        <v>#REF!</v>
      </c>
      <c r="NIL1178" s="240" t="s">
        <v>29</v>
      </c>
      <c r="NIM1178" s="241" t="s">
        <v>26</v>
      </c>
      <c r="NIN1178" s="242">
        <v>7</v>
      </c>
      <c r="NIO1178" s="242">
        <v>2</v>
      </c>
      <c r="NIP1178" s="243" t="s">
        <v>238</v>
      </c>
      <c r="NIQ1178" s="244">
        <v>0</v>
      </c>
      <c r="NIR1178" s="244">
        <v>210</v>
      </c>
      <c r="NIS1178" s="239" t="e">
        <f>NIS1179+NIS1180</f>
        <v>#REF!</v>
      </c>
      <c r="NIT1178" s="240" t="s">
        <v>29</v>
      </c>
      <c r="NIU1178" s="241" t="s">
        <v>26</v>
      </c>
      <c r="NIV1178" s="242">
        <v>7</v>
      </c>
      <c r="NIW1178" s="242">
        <v>2</v>
      </c>
      <c r="NIX1178" s="243" t="s">
        <v>238</v>
      </c>
      <c r="NIY1178" s="244">
        <v>0</v>
      </c>
      <c r="NIZ1178" s="244">
        <v>210</v>
      </c>
      <c r="NJA1178" s="239" t="e">
        <f>NJA1179+NJA1180</f>
        <v>#REF!</v>
      </c>
      <c r="NJB1178" s="240" t="s">
        <v>29</v>
      </c>
      <c r="NJC1178" s="241" t="s">
        <v>26</v>
      </c>
      <c r="NJD1178" s="242">
        <v>7</v>
      </c>
      <c r="NJE1178" s="242">
        <v>2</v>
      </c>
      <c r="NJF1178" s="243" t="s">
        <v>238</v>
      </c>
      <c r="NJG1178" s="244">
        <v>0</v>
      </c>
      <c r="NJH1178" s="244">
        <v>210</v>
      </c>
      <c r="NJI1178" s="239" t="e">
        <f>NJI1179+NJI1180</f>
        <v>#REF!</v>
      </c>
      <c r="NJJ1178" s="240" t="s">
        <v>29</v>
      </c>
      <c r="NJK1178" s="241" t="s">
        <v>26</v>
      </c>
      <c r="NJL1178" s="242">
        <v>7</v>
      </c>
      <c r="NJM1178" s="242">
        <v>2</v>
      </c>
      <c r="NJN1178" s="243" t="s">
        <v>238</v>
      </c>
      <c r="NJO1178" s="244">
        <v>0</v>
      </c>
      <c r="NJP1178" s="244">
        <v>210</v>
      </c>
      <c r="NJQ1178" s="239" t="e">
        <f>NJQ1179+NJQ1180</f>
        <v>#REF!</v>
      </c>
      <c r="NJR1178" s="240" t="s">
        <v>29</v>
      </c>
      <c r="NJS1178" s="241" t="s">
        <v>26</v>
      </c>
      <c r="NJT1178" s="242">
        <v>7</v>
      </c>
      <c r="NJU1178" s="242">
        <v>2</v>
      </c>
      <c r="NJV1178" s="243" t="s">
        <v>238</v>
      </c>
      <c r="NJW1178" s="244">
        <v>0</v>
      </c>
      <c r="NJX1178" s="244">
        <v>210</v>
      </c>
      <c r="NJY1178" s="239" t="e">
        <f>NJY1179+NJY1180</f>
        <v>#REF!</v>
      </c>
      <c r="NJZ1178" s="240" t="s">
        <v>29</v>
      </c>
      <c r="NKA1178" s="241" t="s">
        <v>26</v>
      </c>
      <c r="NKB1178" s="242">
        <v>7</v>
      </c>
      <c r="NKC1178" s="242">
        <v>2</v>
      </c>
      <c r="NKD1178" s="243" t="s">
        <v>238</v>
      </c>
      <c r="NKE1178" s="244">
        <v>0</v>
      </c>
      <c r="NKF1178" s="244">
        <v>210</v>
      </c>
      <c r="NKG1178" s="239" t="e">
        <f>NKG1179+NKG1180</f>
        <v>#REF!</v>
      </c>
      <c r="NKH1178" s="240" t="s">
        <v>29</v>
      </c>
      <c r="NKI1178" s="241" t="s">
        <v>26</v>
      </c>
      <c r="NKJ1178" s="242">
        <v>7</v>
      </c>
      <c r="NKK1178" s="242">
        <v>2</v>
      </c>
      <c r="NKL1178" s="243" t="s">
        <v>238</v>
      </c>
      <c r="NKM1178" s="244">
        <v>0</v>
      </c>
      <c r="NKN1178" s="244">
        <v>210</v>
      </c>
      <c r="NKO1178" s="239" t="e">
        <f>NKO1179+NKO1180</f>
        <v>#REF!</v>
      </c>
      <c r="NKP1178" s="240" t="s">
        <v>29</v>
      </c>
      <c r="NKQ1178" s="241" t="s">
        <v>26</v>
      </c>
      <c r="NKR1178" s="242">
        <v>7</v>
      </c>
      <c r="NKS1178" s="242">
        <v>2</v>
      </c>
      <c r="NKT1178" s="243" t="s">
        <v>238</v>
      </c>
      <c r="NKU1178" s="244">
        <v>0</v>
      </c>
      <c r="NKV1178" s="244">
        <v>210</v>
      </c>
      <c r="NKW1178" s="239" t="e">
        <f>NKW1179+NKW1180</f>
        <v>#REF!</v>
      </c>
      <c r="NKX1178" s="240" t="s">
        <v>29</v>
      </c>
      <c r="NKY1178" s="241" t="s">
        <v>26</v>
      </c>
      <c r="NKZ1178" s="242">
        <v>7</v>
      </c>
      <c r="NLA1178" s="242">
        <v>2</v>
      </c>
      <c r="NLB1178" s="243" t="s">
        <v>238</v>
      </c>
      <c r="NLC1178" s="244">
        <v>0</v>
      </c>
      <c r="NLD1178" s="244">
        <v>210</v>
      </c>
      <c r="NLE1178" s="239" t="e">
        <f>NLE1179+NLE1180</f>
        <v>#REF!</v>
      </c>
      <c r="NLF1178" s="240" t="s">
        <v>29</v>
      </c>
      <c r="NLG1178" s="241" t="s">
        <v>26</v>
      </c>
      <c r="NLH1178" s="242">
        <v>7</v>
      </c>
      <c r="NLI1178" s="242">
        <v>2</v>
      </c>
      <c r="NLJ1178" s="243" t="s">
        <v>238</v>
      </c>
      <c r="NLK1178" s="244">
        <v>0</v>
      </c>
      <c r="NLL1178" s="244">
        <v>210</v>
      </c>
      <c r="NLM1178" s="239" t="e">
        <f>NLM1179+NLM1180</f>
        <v>#REF!</v>
      </c>
      <c r="NLN1178" s="240" t="s">
        <v>29</v>
      </c>
      <c r="NLO1178" s="241" t="s">
        <v>26</v>
      </c>
      <c r="NLP1178" s="242">
        <v>7</v>
      </c>
      <c r="NLQ1178" s="242">
        <v>2</v>
      </c>
      <c r="NLR1178" s="243" t="s">
        <v>238</v>
      </c>
      <c r="NLS1178" s="244">
        <v>0</v>
      </c>
      <c r="NLT1178" s="244">
        <v>210</v>
      </c>
      <c r="NLU1178" s="239" t="e">
        <f>NLU1179+NLU1180</f>
        <v>#REF!</v>
      </c>
      <c r="NLV1178" s="240" t="s">
        <v>29</v>
      </c>
      <c r="NLW1178" s="241" t="s">
        <v>26</v>
      </c>
      <c r="NLX1178" s="242">
        <v>7</v>
      </c>
      <c r="NLY1178" s="242">
        <v>2</v>
      </c>
      <c r="NLZ1178" s="243" t="s">
        <v>238</v>
      </c>
      <c r="NMA1178" s="244">
        <v>0</v>
      </c>
      <c r="NMB1178" s="244">
        <v>210</v>
      </c>
      <c r="NMC1178" s="239" t="e">
        <f>NMC1179+NMC1180</f>
        <v>#REF!</v>
      </c>
      <c r="NMD1178" s="240" t="s">
        <v>29</v>
      </c>
      <c r="NME1178" s="241" t="s">
        <v>26</v>
      </c>
      <c r="NMF1178" s="242">
        <v>7</v>
      </c>
      <c r="NMG1178" s="242">
        <v>2</v>
      </c>
      <c r="NMH1178" s="243" t="s">
        <v>238</v>
      </c>
      <c r="NMI1178" s="244">
        <v>0</v>
      </c>
      <c r="NMJ1178" s="244">
        <v>210</v>
      </c>
      <c r="NMK1178" s="239" t="e">
        <f>NMK1179+NMK1180</f>
        <v>#REF!</v>
      </c>
      <c r="NML1178" s="240" t="s">
        <v>29</v>
      </c>
      <c r="NMM1178" s="241" t="s">
        <v>26</v>
      </c>
      <c r="NMN1178" s="242">
        <v>7</v>
      </c>
      <c r="NMO1178" s="242">
        <v>2</v>
      </c>
      <c r="NMP1178" s="243" t="s">
        <v>238</v>
      </c>
      <c r="NMQ1178" s="244">
        <v>0</v>
      </c>
      <c r="NMR1178" s="244">
        <v>210</v>
      </c>
      <c r="NMS1178" s="239" t="e">
        <f>NMS1179+NMS1180</f>
        <v>#REF!</v>
      </c>
      <c r="NMT1178" s="240" t="s">
        <v>29</v>
      </c>
      <c r="NMU1178" s="241" t="s">
        <v>26</v>
      </c>
      <c r="NMV1178" s="242">
        <v>7</v>
      </c>
      <c r="NMW1178" s="242">
        <v>2</v>
      </c>
      <c r="NMX1178" s="243" t="s">
        <v>238</v>
      </c>
      <c r="NMY1178" s="244">
        <v>0</v>
      </c>
      <c r="NMZ1178" s="244">
        <v>210</v>
      </c>
      <c r="NNA1178" s="239" t="e">
        <f>NNA1179+NNA1180</f>
        <v>#REF!</v>
      </c>
      <c r="NNB1178" s="240" t="s">
        <v>29</v>
      </c>
      <c r="NNC1178" s="241" t="s">
        <v>26</v>
      </c>
      <c r="NND1178" s="242">
        <v>7</v>
      </c>
      <c r="NNE1178" s="242">
        <v>2</v>
      </c>
      <c r="NNF1178" s="243" t="s">
        <v>238</v>
      </c>
      <c r="NNG1178" s="244">
        <v>0</v>
      </c>
      <c r="NNH1178" s="244">
        <v>210</v>
      </c>
      <c r="NNI1178" s="239" t="e">
        <f>NNI1179+NNI1180</f>
        <v>#REF!</v>
      </c>
      <c r="NNJ1178" s="240" t="s">
        <v>29</v>
      </c>
      <c r="NNK1178" s="241" t="s">
        <v>26</v>
      </c>
      <c r="NNL1178" s="242">
        <v>7</v>
      </c>
      <c r="NNM1178" s="242">
        <v>2</v>
      </c>
      <c r="NNN1178" s="243" t="s">
        <v>238</v>
      </c>
      <c r="NNO1178" s="244">
        <v>0</v>
      </c>
      <c r="NNP1178" s="244">
        <v>210</v>
      </c>
      <c r="NNQ1178" s="239" t="e">
        <f>NNQ1179+NNQ1180</f>
        <v>#REF!</v>
      </c>
      <c r="NNR1178" s="240" t="s">
        <v>29</v>
      </c>
      <c r="NNS1178" s="241" t="s">
        <v>26</v>
      </c>
      <c r="NNT1178" s="242">
        <v>7</v>
      </c>
      <c r="NNU1178" s="242">
        <v>2</v>
      </c>
      <c r="NNV1178" s="243" t="s">
        <v>238</v>
      </c>
      <c r="NNW1178" s="244">
        <v>0</v>
      </c>
      <c r="NNX1178" s="244">
        <v>210</v>
      </c>
      <c r="NNY1178" s="239" t="e">
        <f>NNY1179+NNY1180</f>
        <v>#REF!</v>
      </c>
      <c r="NNZ1178" s="240" t="s">
        <v>29</v>
      </c>
      <c r="NOA1178" s="241" t="s">
        <v>26</v>
      </c>
      <c r="NOB1178" s="242">
        <v>7</v>
      </c>
      <c r="NOC1178" s="242">
        <v>2</v>
      </c>
      <c r="NOD1178" s="243" t="s">
        <v>238</v>
      </c>
      <c r="NOE1178" s="244">
        <v>0</v>
      </c>
      <c r="NOF1178" s="244">
        <v>210</v>
      </c>
      <c r="NOG1178" s="239" t="e">
        <f>NOG1179+NOG1180</f>
        <v>#REF!</v>
      </c>
      <c r="NOH1178" s="240" t="s">
        <v>29</v>
      </c>
      <c r="NOI1178" s="241" t="s">
        <v>26</v>
      </c>
      <c r="NOJ1178" s="242">
        <v>7</v>
      </c>
      <c r="NOK1178" s="242">
        <v>2</v>
      </c>
      <c r="NOL1178" s="243" t="s">
        <v>238</v>
      </c>
      <c r="NOM1178" s="244">
        <v>0</v>
      </c>
      <c r="NON1178" s="244">
        <v>210</v>
      </c>
      <c r="NOO1178" s="239" t="e">
        <f>NOO1179+NOO1180</f>
        <v>#REF!</v>
      </c>
      <c r="NOP1178" s="240" t="s">
        <v>29</v>
      </c>
      <c r="NOQ1178" s="241" t="s">
        <v>26</v>
      </c>
      <c r="NOR1178" s="242">
        <v>7</v>
      </c>
      <c r="NOS1178" s="242">
        <v>2</v>
      </c>
      <c r="NOT1178" s="243" t="s">
        <v>238</v>
      </c>
      <c r="NOU1178" s="244">
        <v>0</v>
      </c>
      <c r="NOV1178" s="244">
        <v>210</v>
      </c>
      <c r="NOW1178" s="239" t="e">
        <f>NOW1179+NOW1180</f>
        <v>#REF!</v>
      </c>
      <c r="NOX1178" s="240" t="s">
        <v>29</v>
      </c>
      <c r="NOY1178" s="241" t="s">
        <v>26</v>
      </c>
      <c r="NOZ1178" s="242">
        <v>7</v>
      </c>
      <c r="NPA1178" s="242">
        <v>2</v>
      </c>
      <c r="NPB1178" s="243" t="s">
        <v>238</v>
      </c>
      <c r="NPC1178" s="244">
        <v>0</v>
      </c>
      <c r="NPD1178" s="244">
        <v>210</v>
      </c>
      <c r="NPE1178" s="239" t="e">
        <f>NPE1179+NPE1180</f>
        <v>#REF!</v>
      </c>
      <c r="NPF1178" s="240" t="s">
        <v>29</v>
      </c>
      <c r="NPG1178" s="241" t="s">
        <v>26</v>
      </c>
      <c r="NPH1178" s="242">
        <v>7</v>
      </c>
      <c r="NPI1178" s="242">
        <v>2</v>
      </c>
      <c r="NPJ1178" s="243" t="s">
        <v>238</v>
      </c>
      <c r="NPK1178" s="244">
        <v>0</v>
      </c>
      <c r="NPL1178" s="244">
        <v>210</v>
      </c>
      <c r="NPM1178" s="239" t="e">
        <f>NPM1179+NPM1180</f>
        <v>#REF!</v>
      </c>
      <c r="NPN1178" s="240" t="s">
        <v>29</v>
      </c>
      <c r="NPO1178" s="241" t="s">
        <v>26</v>
      </c>
      <c r="NPP1178" s="242">
        <v>7</v>
      </c>
      <c r="NPQ1178" s="242">
        <v>2</v>
      </c>
      <c r="NPR1178" s="243" t="s">
        <v>238</v>
      </c>
      <c r="NPS1178" s="244">
        <v>0</v>
      </c>
      <c r="NPT1178" s="244">
        <v>210</v>
      </c>
      <c r="NPU1178" s="239" t="e">
        <f>NPU1179+NPU1180</f>
        <v>#REF!</v>
      </c>
      <c r="NPV1178" s="240" t="s">
        <v>29</v>
      </c>
      <c r="NPW1178" s="241" t="s">
        <v>26</v>
      </c>
      <c r="NPX1178" s="242">
        <v>7</v>
      </c>
      <c r="NPY1178" s="242">
        <v>2</v>
      </c>
      <c r="NPZ1178" s="243" t="s">
        <v>238</v>
      </c>
      <c r="NQA1178" s="244">
        <v>0</v>
      </c>
      <c r="NQB1178" s="244">
        <v>210</v>
      </c>
      <c r="NQC1178" s="239" t="e">
        <f>NQC1179+NQC1180</f>
        <v>#REF!</v>
      </c>
      <c r="NQD1178" s="240" t="s">
        <v>29</v>
      </c>
      <c r="NQE1178" s="241" t="s">
        <v>26</v>
      </c>
      <c r="NQF1178" s="242">
        <v>7</v>
      </c>
      <c r="NQG1178" s="242">
        <v>2</v>
      </c>
      <c r="NQH1178" s="243" t="s">
        <v>238</v>
      </c>
      <c r="NQI1178" s="244">
        <v>0</v>
      </c>
      <c r="NQJ1178" s="244">
        <v>210</v>
      </c>
      <c r="NQK1178" s="239" t="e">
        <f>NQK1179+NQK1180</f>
        <v>#REF!</v>
      </c>
      <c r="NQL1178" s="240" t="s">
        <v>29</v>
      </c>
      <c r="NQM1178" s="241" t="s">
        <v>26</v>
      </c>
      <c r="NQN1178" s="242">
        <v>7</v>
      </c>
      <c r="NQO1178" s="242">
        <v>2</v>
      </c>
      <c r="NQP1178" s="243" t="s">
        <v>238</v>
      </c>
      <c r="NQQ1178" s="244">
        <v>0</v>
      </c>
      <c r="NQR1178" s="244">
        <v>210</v>
      </c>
      <c r="NQS1178" s="239" t="e">
        <f>NQS1179+NQS1180</f>
        <v>#REF!</v>
      </c>
      <c r="NQT1178" s="240" t="s">
        <v>29</v>
      </c>
      <c r="NQU1178" s="241" t="s">
        <v>26</v>
      </c>
      <c r="NQV1178" s="242">
        <v>7</v>
      </c>
      <c r="NQW1178" s="242">
        <v>2</v>
      </c>
      <c r="NQX1178" s="243" t="s">
        <v>238</v>
      </c>
      <c r="NQY1178" s="244">
        <v>0</v>
      </c>
      <c r="NQZ1178" s="244">
        <v>210</v>
      </c>
      <c r="NRA1178" s="239" t="e">
        <f>NRA1179+NRA1180</f>
        <v>#REF!</v>
      </c>
      <c r="NRB1178" s="240" t="s">
        <v>29</v>
      </c>
      <c r="NRC1178" s="241" t="s">
        <v>26</v>
      </c>
      <c r="NRD1178" s="242">
        <v>7</v>
      </c>
      <c r="NRE1178" s="242">
        <v>2</v>
      </c>
      <c r="NRF1178" s="243" t="s">
        <v>238</v>
      </c>
      <c r="NRG1178" s="244">
        <v>0</v>
      </c>
      <c r="NRH1178" s="244">
        <v>210</v>
      </c>
      <c r="NRI1178" s="239" t="e">
        <f>NRI1179+NRI1180</f>
        <v>#REF!</v>
      </c>
      <c r="NRJ1178" s="240" t="s">
        <v>29</v>
      </c>
      <c r="NRK1178" s="241" t="s">
        <v>26</v>
      </c>
      <c r="NRL1178" s="242">
        <v>7</v>
      </c>
      <c r="NRM1178" s="242">
        <v>2</v>
      </c>
      <c r="NRN1178" s="243" t="s">
        <v>238</v>
      </c>
      <c r="NRO1178" s="244">
        <v>0</v>
      </c>
      <c r="NRP1178" s="244">
        <v>210</v>
      </c>
      <c r="NRQ1178" s="239" t="e">
        <f>NRQ1179+NRQ1180</f>
        <v>#REF!</v>
      </c>
      <c r="NRR1178" s="240" t="s">
        <v>29</v>
      </c>
      <c r="NRS1178" s="241" t="s">
        <v>26</v>
      </c>
      <c r="NRT1178" s="242">
        <v>7</v>
      </c>
      <c r="NRU1178" s="242">
        <v>2</v>
      </c>
      <c r="NRV1178" s="243" t="s">
        <v>238</v>
      </c>
      <c r="NRW1178" s="244">
        <v>0</v>
      </c>
      <c r="NRX1178" s="244">
        <v>210</v>
      </c>
      <c r="NRY1178" s="239" t="e">
        <f>NRY1179+NRY1180</f>
        <v>#REF!</v>
      </c>
      <c r="NRZ1178" s="240" t="s">
        <v>29</v>
      </c>
      <c r="NSA1178" s="241" t="s">
        <v>26</v>
      </c>
      <c r="NSB1178" s="242">
        <v>7</v>
      </c>
      <c r="NSC1178" s="242">
        <v>2</v>
      </c>
      <c r="NSD1178" s="243" t="s">
        <v>238</v>
      </c>
      <c r="NSE1178" s="244">
        <v>0</v>
      </c>
      <c r="NSF1178" s="244">
        <v>210</v>
      </c>
      <c r="NSG1178" s="239" t="e">
        <f>NSG1179+NSG1180</f>
        <v>#REF!</v>
      </c>
      <c r="NSH1178" s="240" t="s">
        <v>29</v>
      </c>
      <c r="NSI1178" s="241" t="s">
        <v>26</v>
      </c>
      <c r="NSJ1178" s="242">
        <v>7</v>
      </c>
      <c r="NSK1178" s="242">
        <v>2</v>
      </c>
      <c r="NSL1178" s="243" t="s">
        <v>238</v>
      </c>
      <c r="NSM1178" s="244">
        <v>0</v>
      </c>
      <c r="NSN1178" s="244">
        <v>210</v>
      </c>
      <c r="NSO1178" s="239" t="e">
        <f>NSO1179+NSO1180</f>
        <v>#REF!</v>
      </c>
      <c r="NSP1178" s="240" t="s">
        <v>29</v>
      </c>
      <c r="NSQ1178" s="241" t="s">
        <v>26</v>
      </c>
      <c r="NSR1178" s="242">
        <v>7</v>
      </c>
      <c r="NSS1178" s="242">
        <v>2</v>
      </c>
      <c r="NST1178" s="243" t="s">
        <v>238</v>
      </c>
      <c r="NSU1178" s="244">
        <v>0</v>
      </c>
      <c r="NSV1178" s="244">
        <v>210</v>
      </c>
      <c r="NSW1178" s="239" t="e">
        <f>NSW1179+NSW1180</f>
        <v>#REF!</v>
      </c>
      <c r="NSX1178" s="240" t="s">
        <v>29</v>
      </c>
      <c r="NSY1178" s="241" t="s">
        <v>26</v>
      </c>
      <c r="NSZ1178" s="242">
        <v>7</v>
      </c>
      <c r="NTA1178" s="242">
        <v>2</v>
      </c>
      <c r="NTB1178" s="243" t="s">
        <v>238</v>
      </c>
      <c r="NTC1178" s="244">
        <v>0</v>
      </c>
      <c r="NTD1178" s="244">
        <v>210</v>
      </c>
      <c r="NTE1178" s="239" t="e">
        <f>NTE1179+NTE1180</f>
        <v>#REF!</v>
      </c>
      <c r="NTF1178" s="240" t="s">
        <v>29</v>
      </c>
      <c r="NTG1178" s="241" t="s">
        <v>26</v>
      </c>
      <c r="NTH1178" s="242">
        <v>7</v>
      </c>
      <c r="NTI1178" s="242">
        <v>2</v>
      </c>
      <c r="NTJ1178" s="243" t="s">
        <v>238</v>
      </c>
      <c r="NTK1178" s="244">
        <v>0</v>
      </c>
      <c r="NTL1178" s="244">
        <v>210</v>
      </c>
      <c r="NTM1178" s="239" t="e">
        <f>NTM1179+NTM1180</f>
        <v>#REF!</v>
      </c>
      <c r="NTN1178" s="240" t="s">
        <v>29</v>
      </c>
      <c r="NTO1178" s="241" t="s">
        <v>26</v>
      </c>
      <c r="NTP1178" s="242">
        <v>7</v>
      </c>
      <c r="NTQ1178" s="242">
        <v>2</v>
      </c>
      <c r="NTR1178" s="243" t="s">
        <v>238</v>
      </c>
      <c r="NTS1178" s="244">
        <v>0</v>
      </c>
      <c r="NTT1178" s="244">
        <v>210</v>
      </c>
      <c r="NTU1178" s="239" t="e">
        <f>NTU1179+NTU1180</f>
        <v>#REF!</v>
      </c>
      <c r="NTV1178" s="240" t="s">
        <v>29</v>
      </c>
      <c r="NTW1178" s="241" t="s">
        <v>26</v>
      </c>
      <c r="NTX1178" s="242">
        <v>7</v>
      </c>
      <c r="NTY1178" s="242">
        <v>2</v>
      </c>
      <c r="NTZ1178" s="243" t="s">
        <v>238</v>
      </c>
      <c r="NUA1178" s="244">
        <v>0</v>
      </c>
      <c r="NUB1178" s="244">
        <v>210</v>
      </c>
      <c r="NUC1178" s="239" t="e">
        <f>NUC1179+NUC1180</f>
        <v>#REF!</v>
      </c>
      <c r="NUD1178" s="240" t="s">
        <v>29</v>
      </c>
      <c r="NUE1178" s="241" t="s">
        <v>26</v>
      </c>
      <c r="NUF1178" s="242">
        <v>7</v>
      </c>
      <c r="NUG1178" s="242">
        <v>2</v>
      </c>
      <c r="NUH1178" s="243" t="s">
        <v>238</v>
      </c>
      <c r="NUI1178" s="244">
        <v>0</v>
      </c>
      <c r="NUJ1178" s="244">
        <v>210</v>
      </c>
      <c r="NUK1178" s="239" t="e">
        <f>NUK1179+NUK1180</f>
        <v>#REF!</v>
      </c>
      <c r="NUL1178" s="240" t="s">
        <v>29</v>
      </c>
      <c r="NUM1178" s="241" t="s">
        <v>26</v>
      </c>
      <c r="NUN1178" s="242">
        <v>7</v>
      </c>
      <c r="NUO1178" s="242">
        <v>2</v>
      </c>
      <c r="NUP1178" s="243" t="s">
        <v>238</v>
      </c>
      <c r="NUQ1178" s="244">
        <v>0</v>
      </c>
      <c r="NUR1178" s="244">
        <v>210</v>
      </c>
      <c r="NUS1178" s="239" t="e">
        <f>NUS1179+NUS1180</f>
        <v>#REF!</v>
      </c>
      <c r="NUT1178" s="240" t="s">
        <v>29</v>
      </c>
      <c r="NUU1178" s="241" t="s">
        <v>26</v>
      </c>
      <c r="NUV1178" s="242">
        <v>7</v>
      </c>
      <c r="NUW1178" s="242">
        <v>2</v>
      </c>
      <c r="NUX1178" s="243" t="s">
        <v>238</v>
      </c>
      <c r="NUY1178" s="244">
        <v>0</v>
      </c>
      <c r="NUZ1178" s="244">
        <v>210</v>
      </c>
      <c r="NVA1178" s="239" t="e">
        <f>NVA1179+NVA1180</f>
        <v>#REF!</v>
      </c>
      <c r="NVB1178" s="240" t="s">
        <v>29</v>
      </c>
      <c r="NVC1178" s="241" t="s">
        <v>26</v>
      </c>
      <c r="NVD1178" s="242">
        <v>7</v>
      </c>
      <c r="NVE1178" s="242">
        <v>2</v>
      </c>
      <c r="NVF1178" s="243" t="s">
        <v>238</v>
      </c>
      <c r="NVG1178" s="244">
        <v>0</v>
      </c>
      <c r="NVH1178" s="244">
        <v>210</v>
      </c>
      <c r="NVI1178" s="239" t="e">
        <f>NVI1179+NVI1180</f>
        <v>#REF!</v>
      </c>
      <c r="NVJ1178" s="240" t="s">
        <v>29</v>
      </c>
      <c r="NVK1178" s="241" t="s">
        <v>26</v>
      </c>
      <c r="NVL1178" s="242">
        <v>7</v>
      </c>
      <c r="NVM1178" s="242">
        <v>2</v>
      </c>
      <c r="NVN1178" s="243" t="s">
        <v>238</v>
      </c>
      <c r="NVO1178" s="244">
        <v>0</v>
      </c>
      <c r="NVP1178" s="244">
        <v>210</v>
      </c>
      <c r="NVQ1178" s="239" t="e">
        <f>NVQ1179+NVQ1180</f>
        <v>#REF!</v>
      </c>
      <c r="NVR1178" s="240" t="s">
        <v>29</v>
      </c>
      <c r="NVS1178" s="241" t="s">
        <v>26</v>
      </c>
      <c r="NVT1178" s="242">
        <v>7</v>
      </c>
      <c r="NVU1178" s="242">
        <v>2</v>
      </c>
      <c r="NVV1178" s="243" t="s">
        <v>238</v>
      </c>
      <c r="NVW1178" s="244">
        <v>0</v>
      </c>
      <c r="NVX1178" s="244">
        <v>210</v>
      </c>
      <c r="NVY1178" s="239" t="e">
        <f>NVY1179+NVY1180</f>
        <v>#REF!</v>
      </c>
      <c r="NVZ1178" s="240" t="s">
        <v>29</v>
      </c>
      <c r="NWA1178" s="241" t="s">
        <v>26</v>
      </c>
      <c r="NWB1178" s="242">
        <v>7</v>
      </c>
      <c r="NWC1178" s="242">
        <v>2</v>
      </c>
      <c r="NWD1178" s="243" t="s">
        <v>238</v>
      </c>
      <c r="NWE1178" s="244">
        <v>0</v>
      </c>
      <c r="NWF1178" s="244">
        <v>210</v>
      </c>
      <c r="NWG1178" s="239" t="e">
        <f>NWG1179+NWG1180</f>
        <v>#REF!</v>
      </c>
      <c r="NWH1178" s="240" t="s">
        <v>29</v>
      </c>
      <c r="NWI1178" s="241" t="s">
        <v>26</v>
      </c>
      <c r="NWJ1178" s="242">
        <v>7</v>
      </c>
      <c r="NWK1178" s="242">
        <v>2</v>
      </c>
      <c r="NWL1178" s="243" t="s">
        <v>238</v>
      </c>
      <c r="NWM1178" s="244">
        <v>0</v>
      </c>
      <c r="NWN1178" s="244">
        <v>210</v>
      </c>
      <c r="NWO1178" s="239" t="e">
        <f>NWO1179+NWO1180</f>
        <v>#REF!</v>
      </c>
      <c r="NWP1178" s="240" t="s">
        <v>29</v>
      </c>
      <c r="NWQ1178" s="241" t="s">
        <v>26</v>
      </c>
      <c r="NWR1178" s="242">
        <v>7</v>
      </c>
      <c r="NWS1178" s="242">
        <v>2</v>
      </c>
      <c r="NWT1178" s="243" t="s">
        <v>238</v>
      </c>
      <c r="NWU1178" s="244">
        <v>0</v>
      </c>
      <c r="NWV1178" s="244">
        <v>210</v>
      </c>
      <c r="NWW1178" s="239" t="e">
        <f>NWW1179+NWW1180</f>
        <v>#REF!</v>
      </c>
      <c r="NWX1178" s="240" t="s">
        <v>29</v>
      </c>
      <c r="NWY1178" s="241" t="s">
        <v>26</v>
      </c>
      <c r="NWZ1178" s="242">
        <v>7</v>
      </c>
      <c r="NXA1178" s="242">
        <v>2</v>
      </c>
      <c r="NXB1178" s="243" t="s">
        <v>238</v>
      </c>
      <c r="NXC1178" s="244">
        <v>0</v>
      </c>
      <c r="NXD1178" s="244">
        <v>210</v>
      </c>
      <c r="NXE1178" s="239" t="e">
        <f>NXE1179+NXE1180</f>
        <v>#REF!</v>
      </c>
      <c r="NXF1178" s="240" t="s">
        <v>29</v>
      </c>
      <c r="NXG1178" s="241" t="s">
        <v>26</v>
      </c>
      <c r="NXH1178" s="242">
        <v>7</v>
      </c>
      <c r="NXI1178" s="242">
        <v>2</v>
      </c>
      <c r="NXJ1178" s="243" t="s">
        <v>238</v>
      </c>
      <c r="NXK1178" s="244">
        <v>0</v>
      </c>
      <c r="NXL1178" s="244">
        <v>210</v>
      </c>
      <c r="NXM1178" s="239" t="e">
        <f>NXM1179+NXM1180</f>
        <v>#REF!</v>
      </c>
      <c r="NXN1178" s="240" t="s">
        <v>29</v>
      </c>
      <c r="NXO1178" s="241" t="s">
        <v>26</v>
      </c>
      <c r="NXP1178" s="242">
        <v>7</v>
      </c>
      <c r="NXQ1178" s="242">
        <v>2</v>
      </c>
      <c r="NXR1178" s="243" t="s">
        <v>238</v>
      </c>
      <c r="NXS1178" s="244">
        <v>0</v>
      </c>
      <c r="NXT1178" s="244">
        <v>210</v>
      </c>
      <c r="NXU1178" s="239" t="e">
        <f>NXU1179+NXU1180</f>
        <v>#REF!</v>
      </c>
      <c r="NXV1178" s="240" t="s">
        <v>29</v>
      </c>
      <c r="NXW1178" s="241" t="s">
        <v>26</v>
      </c>
      <c r="NXX1178" s="242">
        <v>7</v>
      </c>
      <c r="NXY1178" s="242">
        <v>2</v>
      </c>
      <c r="NXZ1178" s="243" t="s">
        <v>238</v>
      </c>
      <c r="NYA1178" s="244">
        <v>0</v>
      </c>
      <c r="NYB1178" s="244">
        <v>210</v>
      </c>
      <c r="NYC1178" s="239" t="e">
        <f>NYC1179+NYC1180</f>
        <v>#REF!</v>
      </c>
      <c r="NYD1178" s="240" t="s">
        <v>29</v>
      </c>
      <c r="NYE1178" s="241" t="s">
        <v>26</v>
      </c>
      <c r="NYF1178" s="242">
        <v>7</v>
      </c>
      <c r="NYG1178" s="242">
        <v>2</v>
      </c>
      <c r="NYH1178" s="243" t="s">
        <v>238</v>
      </c>
      <c r="NYI1178" s="244">
        <v>0</v>
      </c>
      <c r="NYJ1178" s="244">
        <v>210</v>
      </c>
      <c r="NYK1178" s="239" t="e">
        <f>NYK1179+NYK1180</f>
        <v>#REF!</v>
      </c>
      <c r="NYL1178" s="240" t="s">
        <v>29</v>
      </c>
      <c r="NYM1178" s="241" t="s">
        <v>26</v>
      </c>
      <c r="NYN1178" s="242">
        <v>7</v>
      </c>
      <c r="NYO1178" s="242">
        <v>2</v>
      </c>
      <c r="NYP1178" s="243" t="s">
        <v>238</v>
      </c>
      <c r="NYQ1178" s="244">
        <v>0</v>
      </c>
      <c r="NYR1178" s="244">
        <v>210</v>
      </c>
      <c r="NYS1178" s="239" t="e">
        <f>NYS1179+NYS1180</f>
        <v>#REF!</v>
      </c>
      <c r="NYT1178" s="240" t="s">
        <v>29</v>
      </c>
      <c r="NYU1178" s="241" t="s">
        <v>26</v>
      </c>
      <c r="NYV1178" s="242">
        <v>7</v>
      </c>
      <c r="NYW1178" s="242">
        <v>2</v>
      </c>
      <c r="NYX1178" s="243" t="s">
        <v>238</v>
      </c>
      <c r="NYY1178" s="244">
        <v>0</v>
      </c>
      <c r="NYZ1178" s="244">
        <v>210</v>
      </c>
      <c r="NZA1178" s="239" t="e">
        <f>NZA1179+NZA1180</f>
        <v>#REF!</v>
      </c>
      <c r="NZB1178" s="240" t="s">
        <v>29</v>
      </c>
      <c r="NZC1178" s="241" t="s">
        <v>26</v>
      </c>
      <c r="NZD1178" s="242">
        <v>7</v>
      </c>
      <c r="NZE1178" s="242">
        <v>2</v>
      </c>
      <c r="NZF1178" s="243" t="s">
        <v>238</v>
      </c>
      <c r="NZG1178" s="244">
        <v>0</v>
      </c>
      <c r="NZH1178" s="244">
        <v>210</v>
      </c>
      <c r="NZI1178" s="239" t="e">
        <f>NZI1179+NZI1180</f>
        <v>#REF!</v>
      </c>
      <c r="NZJ1178" s="240" t="s">
        <v>29</v>
      </c>
      <c r="NZK1178" s="241" t="s">
        <v>26</v>
      </c>
      <c r="NZL1178" s="242">
        <v>7</v>
      </c>
      <c r="NZM1178" s="242">
        <v>2</v>
      </c>
      <c r="NZN1178" s="243" t="s">
        <v>238</v>
      </c>
      <c r="NZO1178" s="244">
        <v>0</v>
      </c>
      <c r="NZP1178" s="244">
        <v>210</v>
      </c>
      <c r="NZQ1178" s="239" t="e">
        <f>NZQ1179+NZQ1180</f>
        <v>#REF!</v>
      </c>
      <c r="NZR1178" s="240" t="s">
        <v>29</v>
      </c>
      <c r="NZS1178" s="241" t="s">
        <v>26</v>
      </c>
      <c r="NZT1178" s="242">
        <v>7</v>
      </c>
      <c r="NZU1178" s="242">
        <v>2</v>
      </c>
      <c r="NZV1178" s="243" t="s">
        <v>238</v>
      </c>
      <c r="NZW1178" s="244">
        <v>0</v>
      </c>
      <c r="NZX1178" s="244">
        <v>210</v>
      </c>
      <c r="NZY1178" s="239" t="e">
        <f>NZY1179+NZY1180</f>
        <v>#REF!</v>
      </c>
      <c r="NZZ1178" s="240" t="s">
        <v>29</v>
      </c>
      <c r="OAA1178" s="241" t="s">
        <v>26</v>
      </c>
      <c r="OAB1178" s="242">
        <v>7</v>
      </c>
      <c r="OAC1178" s="242">
        <v>2</v>
      </c>
      <c r="OAD1178" s="243" t="s">
        <v>238</v>
      </c>
      <c r="OAE1178" s="244">
        <v>0</v>
      </c>
      <c r="OAF1178" s="244">
        <v>210</v>
      </c>
      <c r="OAG1178" s="239" t="e">
        <f>OAG1179+OAG1180</f>
        <v>#REF!</v>
      </c>
      <c r="OAH1178" s="240" t="s">
        <v>29</v>
      </c>
      <c r="OAI1178" s="241" t="s">
        <v>26</v>
      </c>
      <c r="OAJ1178" s="242">
        <v>7</v>
      </c>
      <c r="OAK1178" s="242">
        <v>2</v>
      </c>
      <c r="OAL1178" s="243" t="s">
        <v>238</v>
      </c>
      <c r="OAM1178" s="244">
        <v>0</v>
      </c>
      <c r="OAN1178" s="244">
        <v>210</v>
      </c>
      <c r="OAO1178" s="239" t="e">
        <f>OAO1179+OAO1180</f>
        <v>#REF!</v>
      </c>
      <c r="OAP1178" s="240" t="s">
        <v>29</v>
      </c>
      <c r="OAQ1178" s="241" t="s">
        <v>26</v>
      </c>
      <c r="OAR1178" s="242">
        <v>7</v>
      </c>
      <c r="OAS1178" s="242">
        <v>2</v>
      </c>
      <c r="OAT1178" s="243" t="s">
        <v>238</v>
      </c>
      <c r="OAU1178" s="244">
        <v>0</v>
      </c>
      <c r="OAV1178" s="244">
        <v>210</v>
      </c>
      <c r="OAW1178" s="239" t="e">
        <f>OAW1179+OAW1180</f>
        <v>#REF!</v>
      </c>
      <c r="OAX1178" s="240" t="s">
        <v>29</v>
      </c>
      <c r="OAY1178" s="241" t="s">
        <v>26</v>
      </c>
      <c r="OAZ1178" s="242">
        <v>7</v>
      </c>
      <c r="OBA1178" s="242">
        <v>2</v>
      </c>
      <c r="OBB1178" s="243" t="s">
        <v>238</v>
      </c>
      <c r="OBC1178" s="244">
        <v>0</v>
      </c>
      <c r="OBD1178" s="244">
        <v>210</v>
      </c>
      <c r="OBE1178" s="239" t="e">
        <f>OBE1179+OBE1180</f>
        <v>#REF!</v>
      </c>
      <c r="OBF1178" s="240" t="s">
        <v>29</v>
      </c>
      <c r="OBG1178" s="241" t="s">
        <v>26</v>
      </c>
      <c r="OBH1178" s="242">
        <v>7</v>
      </c>
      <c r="OBI1178" s="242">
        <v>2</v>
      </c>
      <c r="OBJ1178" s="243" t="s">
        <v>238</v>
      </c>
      <c r="OBK1178" s="244">
        <v>0</v>
      </c>
      <c r="OBL1178" s="244">
        <v>210</v>
      </c>
      <c r="OBM1178" s="239" t="e">
        <f>OBM1179+OBM1180</f>
        <v>#REF!</v>
      </c>
      <c r="OBN1178" s="240" t="s">
        <v>29</v>
      </c>
      <c r="OBO1178" s="241" t="s">
        <v>26</v>
      </c>
      <c r="OBP1178" s="242">
        <v>7</v>
      </c>
      <c r="OBQ1178" s="242">
        <v>2</v>
      </c>
      <c r="OBR1178" s="243" t="s">
        <v>238</v>
      </c>
      <c r="OBS1178" s="244">
        <v>0</v>
      </c>
      <c r="OBT1178" s="244">
        <v>210</v>
      </c>
      <c r="OBU1178" s="239" t="e">
        <f>OBU1179+OBU1180</f>
        <v>#REF!</v>
      </c>
      <c r="OBV1178" s="240" t="s">
        <v>29</v>
      </c>
      <c r="OBW1178" s="241" t="s">
        <v>26</v>
      </c>
      <c r="OBX1178" s="242">
        <v>7</v>
      </c>
      <c r="OBY1178" s="242">
        <v>2</v>
      </c>
      <c r="OBZ1178" s="243" t="s">
        <v>238</v>
      </c>
      <c r="OCA1178" s="244">
        <v>0</v>
      </c>
      <c r="OCB1178" s="244">
        <v>210</v>
      </c>
      <c r="OCC1178" s="239" t="e">
        <f>OCC1179+OCC1180</f>
        <v>#REF!</v>
      </c>
      <c r="OCD1178" s="240" t="s">
        <v>29</v>
      </c>
      <c r="OCE1178" s="241" t="s">
        <v>26</v>
      </c>
      <c r="OCF1178" s="242">
        <v>7</v>
      </c>
      <c r="OCG1178" s="242">
        <v>2</v>
      </c>
      <c r="OCH1178" s="243" t="s">
        <v>238</v>
      </c>
      <c r="OCI1178" s="244">
        <v>0</v>
      </c>
      <c r="OCJ1178" s="244">
        <v>210</v>
      </c>
      <c r="OCK1178" s="239" t="e">
        <f>OCK1179+OCK1180</f>
        <v>#REF!</v>
      </c>
      <c r="OCL1178" s="240" t="s">
        <v>29</v>
      </c>
      <c r="OCM1178" s="241" t="s">
        <v>26</v>
      </c>
      <c r="OCN1178" s="242">
        <v>7</v>
      </c>
      <c r="OCO1178" s="242">
        <v>2</v>
      </c>
      <c r="OCP1178" s="243" t="s">
        <v>238</v>
      </c>
      <c r="OCQ1178" s="244">
        <v>0</v>
      </c>
      <c r="OCR1178" s="244">
        <v>210</v>
      </c>
      <c r="OCS1178" s="239" t="e">
        <f>OCS1179+OCS1180</f>
        <v>#REF!</v>
      </c>
      <c r="OCT1178" s="240" t="s">
        <v>29</v>
      </c>
      <c r="OCU1178" s="241" t="s">
        <v>26</v>
      </c>
      <c r="OCV1178" s="242">
        <v>7</v>
      </c>
      <c r="OCW1178" s="242">
        <v>2</v>
      </c>
      <c r="OCX1178" s="243" t="s">
        <v>238</v>
      </c>
      <c r="OCY1178" s="244">
        <v>0</v>
      </c>
      <c r="OCZ1178" s="244">
        <v>210</v>
      </c>
      <c r="ODA1178" s="239" t="e">
        <f>ODA1179+ODA1180</f>
        <v>#REF!</v>
      </c>
      <c r="ODB1178" s="240" t="s">
        <v>29</v>
      </c>
      <c r="ODC1178" s="241" t="s">
        <v>26</v>
      </c>
      <c r="ODD1178" s="242">
        <v>7</v>
      </c>
      <c r="ODE1178" s="242">
        <v>2</v>
      </c>
      <c r="ODF1178" s="243" t="s">
        <v>238</v>
      </c>
      <c r="ODG1178" s="244">
        <v>0</v>
      </c>
      <c r="ODH1178" s="244">
        <v>210</v>
      </c>
      <c r="ODI1178" s="239" t="e">
        <f>ODI1179+ODI1180</f>
        <v>#REF!</v>
      </c>
      <c r="ODJ1178" s="240" t="s">
        <v>29</v>
      </c>
      <c r="ODK1178" s="241" t="s">
        <v>26</v>
      </c>
      <c r="ODL1178" s="242">
        <v>7</v>
      </c>
      <c r="ODM1178" s="242">
        <v>2</v>
      </c>
      <c r="ODN1178" s="243" t="s">
        <v>238</v>
      </c>
      <c r="ODO1178" s="244">
        <v>0</v>
      </c>
      <c r="ODP1178" s="244">
        <v>210</v>
      </c>
      <c r="ODQ1178" s="239" t="e">
        <f>ODQ1179+ODQ1180</f>
        <v>#REF!</v>
      </c>
      <c r="ODR1178" s="240" t="s">
        <v>29</v>
      </c>
      <c r="ODS1178" s="241" t="s">
        <v>26</v>
      </c>
      <c r="ODT1178" s="242">
        <v>7</v>
      </c>
      <c r="ODU1178" s="242">
        <v>2</v>
      </c>
      <c r="ODV1178" s="243" t="s">
        <v>238</v>
      </c>
      <c r="ODW1178" s="244">
        <v>0</v>
      </c>
      <c r="ODX1178" s="244">
        <v>210</v>
      </c>
      <c r="ODY1178" s="239" t="e">
        <f>ODY1179+ODY1180</f>
        <v>#REF!</v>
      </c>
      <c r="ODZ1178" s="240" t="s">
        <v>29</v>
      </c>
      <c r="OEA1178" s="241" t="s">
        <v>26</v>
      </c>
      <c r="OEB1178" s="242">
        <v>7</v>
      </c>
      <c r="OEC1178" s="242">
        <v>2</v>
      </c>
      <c r="OED1178" s="243" t="s">
        <v>238</v>
      </c>
      <c r="OEE1178" s="244">
        <v>0</v>
      </c>
      <c r="OEF1178" s="244">
        <v>210</v>
      </c>
      <c r="OEG1178" s="239" t="e">
        <f>OEG1179+OEG1180</f>
        <v>#REF!</v>
      </c>
      <c r="OEH1178" s="240" t="s">
        <v>29</v>
      </c>
      <c r="OEI1178" s="241" t="s">
        <v>26</v>
      </c>
      <c r="OEJ1178" s="242">
        <v>7</v>
      </c>
      <c r="OEK1178" s="242">
        <v>2</v>
      </c>
      <c r="OEL1178" s="243" t="s">
        <v>238</v>
      </c>
      <c r="OEM1178" s="244">
        <v>0</v>
      </c>
      <c r="OEN1178" s="244">
        <v>210</v>
      </c>
      <c r="OEO1178" s="239" t="e">
        <f>OEO1179+OEO1180</f>
        <v>#REF!</v>
      </c>
      <c r="OEP1178" s="240" t="s">
        <v>29</v>
      </c>
      <c r="OEQ1178" s="241" t="s">
        <v>26</v>
      </c>
      <c r="OER1178" s="242">
        <v>7</v>
      </c>
      <c r="OES1178" s="242">
        <v>2</v>
      </c>
      <c r="OET1178" s="243" t="s">
        <v>238</v>
      </c>
      <c r="OEU1178" s="244">
        <v>0</v>
      </c>
      <c r="OEV1178" s="244">
        <v>210</v>
      </c>
      <c r="OEW1178" s="239" t="e">
        <f>OEW1179+OEW1180</f>
        <v>#REF!</v>
      </c>
      <c r="OEX1178" s="240" t="s">
        <v>29</v>
      </c>
      <c r="OEY1178" s="241" t="s">
        <v>26</v>
      </c>
      <c r="OEZ1178" s="242">
        <v>7</v>
      </c>
      <c r="OFA1178" s="242">
        <v>2</v>
      </c>
      <c r="OFB1178" s="243" t="s">
        <v>238</v>
      </c>
      <c r="OFC1178" s="244">
        <v>0</v>
      </c>
      <c r="OFD1178" s="244">
        <v>210</v>
      </c>
      <c r="OFE1178" s="239" t="e">
        <f>OFE1179+OFE1180</f>
        <v>#REF!</v>
      </c>
      <c r="OFF1178" s="240" t="s">
        <v>29</v>
      </c>
      <c r="OFG1178" s="241" t="s">
        <v>26</v>
      </c>
      <c r="OFH1178" s="242">
        <v>7</v>
      </c>
      <c r="OFI1178" s="242">
        <v>2</v>
      </c>
      <c r="OFJ1178" s="243" t="s">
        <v>238</v>
      </c>
      <c r="OFK1178" s="244">
        <v>0</v>
      </c>
      <c r="OFL1178" s="244">
        <v>210</v>
      </c>
      <c r="OFM1178" s="239" t="e">
        <f>OFM1179+OFM1180</f>
        <v>#REF!</v>
      </c>
      <c r="OFN1178" s="240" t="s">
        <v>29</v>
      </c>
      <c r="OFO1178" s="241" t="s">
        <v>26</v>
      </c>
      <c r="OFP1178" s="242">
        <v>7</v>
      </c>
      <c r="OFQ1178" s="242">
        <v>2</v>
      </c>
      <c r="OFR1178" s="243" t="s">
        <v>238</v>
      </c>
      <c r="OFS1178" s="244">
        <v>0</v>
      </c>
      <c r="OFT1178" s="244">
        <v>210</v>
      </c>
      <c r="OFU1178" s="239" t="e">
        <f>OFU1179+OFU1180</f>
        <v>#REF!</v>
      </c>
      <c r="OFV1178" s="240" t="s">
        <v>29</v>
      </c>
      <c r="OFW1178" s="241" t="s">
        <v>26</v>
      </c>
      <c r="OFX1178" s="242">
        <v>7</v>
      </c>
      <c r="OFY1178" s="242">
        <v>2</v>
      </c>
      <c r="OFZ1178" s="243" t="s">
        <v>238</v>
      </c>
      <c r="OGA1178" s="244">
        <v>0</v>
      </c>
      <c r="OGB1178" s="244">
        <v>210</v>
      </c>
      <c r="OGC1178" s="239" t="e">
        <f>OGC1179+OGC1180</f>
        <v>#REF!</v>
      </c>
      <c r="OGD1178" s="240" t="s">
        <v>29</v>
      </c>
      <c r="OGE1178" s="241" t="s">
        <v>26</v>
      </c>
      <c r="OGF1178" s="242">
        <v>7</v>
      </c>
      <c r="OGG1178" s="242">
        <v>2</v>
      </c>
      <c r="OGH1178" s="243" t="s">
        <v>238</v>
      </c>
      <c r="OGI1178" s="244">
        <v>0</v>
      </c>
      <c r="OGJ1178" s="244">
        <v>210</v>
      </c>
      <c r="OGK1178" s="239" t="e">
        <f>OGK1179+OGK1180</f>
        <v>#REF!</v>
      </c>
      <c r="OGL1178" s="240" t="s">
        <v>29</v>
      </c>
      <c r="OGM1178" s="241" t="s">
        <v>26</v>
      </c>
      <c r="OGN1178" s="242">
        <v>7</v>
      </c>
      <c r="OGO1178" s="242">
        <v>2</v>
      </c>
      <c r="OGP1178" s="243" t="s">
        <v>238</v>
      </c>
      <c r="OGQ1178" s="244">
        <v>0</v>
      </c>
      <c r="OGR1178" s="244">
        <v>210</v>
      </c>
      <c r="OGS1178" s="239" t="e">
        <f>OGS1179+OGS1180</f>
        <v>#REF!</v>
      </c>
      <c r="OGT1178" s="240" t="s">
        <v>29</v>
      </c>
      <c r="OGU1178" s="241" t="s">
        <v>26</v>
      </c>
      <c r="OGV1178" s="242">
        <v>7</v>
      </c>
      <c r="OGW1178" s="242">
        <v>2</v>
      </c>
      <c r="OGX1178" s="243" t="s">
        <v>238</v>
      </c>
      <c r="OGY1178" s="244">
        <v>0</v>
      </c>
      <c r="OGZ1178" s="244">
        <v>210</v>
      </c>
      <c r="OHA1178" s="239" t="e">
        <f>OHA1179+OHA1180</f>
        <v>#REF!</v>
      </c>
      <c r="OHB1178" s="240" t="s">
        <v>29</v>
      </c>
      <c r="OHC1178" s="241" t="s">
        <v>26</v>
      </c>
      <c r="OHD1178" s="242">
        <v>7</v>
      </c>
      <c r="OHE1178" s="242">
        <v>2</v>
      </c>
      <c r="OHF1178" s="243" t="s">
        <v>238</v>
      </c>
      <c r="OHG1178" s="244">
        <v>0</v>
      </c>
      <c r="OHH1178" s="244">
        <v>210</v>
      </c>
      <c r="OHI1178" s="239" t="e">
        <f>OHI1179+OHI1180</f>
        <v>#REF!</v>
      </c>
      <c r="OHJ1178" s="240" t="s">
        <v>29</v>
      </c>
      <c r="OHK1178" s="241" t="s">
        <v>26</v>
      </c>
      <c r="OHL1178" s="242">
        <v>7</v>
      </c>
      <c r="OHM1178" s="242">
        <v>2</v>
      </c>
      <c r="OHN1178" s="243" t="s">
        <v>238</v>
      </c>
      <c r="OHO1178" s="244">
        <v>0</v>
      </c>
      <c r="OHP1178" s="244">
        <v>210</v>
      </c>
      <c r="OHQ1178" s="239" t="e">
        <f>OHQ1179+OHQ1180</f>
        <v>#REF!</v>
      </c>
      <c r="OHR1178" s="240" t="s">
        <v>29</v>
      </c>
      <c r="OHS1178" s="241" t="s">
        <v>26</v>
      </c>
      <c r="OHT1178" s="242">
        <v>7</v>
      </c>
      <c r="OHU1178" s="242">
        <v>2</v>
      </c>
      <c r="OHV1178" s="243" t="s">
        <v>238</v>
      </c>
      <c r="OHW1178" s="244">
        <v>0</v>
      </c>
      <c r="OHX1178" s="244">
        <v>210</v>
      </c>
      <c r="OHY1178" s="239" t="e">
        <f>OHY1179+OHY1180</f>
        <v>#REF!</v>
      </c>
      <c r="OHZ1178" s="240" t="s">
        <v>29</v>
      </c>
      <c r="OIA1178" s="241" t="s">
        <v>26</v>
      </c>
      <c r="OIB1178" s="242">
        <v>7</v>
      </c>
      <c r="OIC1178" s="242">
        <v>2</v>
      </c>
      <c r="OID1178" s="243" t="s">
        <v>238</v>
      </c>
      <c r="OIE1178" s="244">
        <v>0</v>
      </c>
      <c r="OIF1178" s="244">
        <v>210</v>
      </c>
      <c r="OIG1178" s="239" t="e">
        <f>OIG1179+OIG1180</f>
        <v>#REF!</v>
      </c>
      <c r="OIH1178" s="240" t="s">
        <v>29</v>
      </c>
      <c r="OII1178" s="241" t="s">
        <v>26</v>
      </c>
      <c r="OIJ1178" s="242">
        <v>7</v>
      </c>
      <c r="OIK1178" s="242">
        <v>2</v>
      </c>
      <c r="OIL1178" s="243" t="s">
        <v>238</v>
      </c>
      <c r="OIM1178" s="244">
        <v>0</v>
      </c>
      <c r="OIN1178" s="244">
        <v>210</v>
      </c>
      <c r="OIO1178" s="239" t="e">
        <f>OIO1179+OIO1180</f>
        <v>#REF!</v>
      </c>
      <c r="OIP1178" s="240" t="s">
        <v>29</v>
      </c>
      <c r="OIQ1178" s="241" t="s">
        <v>26</v>
      </c>
      <c r="OIR1178" s="242">
        <v>7</v>
      </c>
      <c r="OIS1178" s="242">
        <v>2</v>
      </c>
      <c r="OIT1178" s="243" t="s">
        <v>238</v>
      </c>
      <c r="OIU1178" s="244">
        <v>0</v>
      </c>
      <c r="OIV1178" s="244">
        <v>210</v>
      </c>
      <c r="OIW1178" s="239" t="e">
        <f>OIW1179+OIW1180</f>
        <v>#REF!</v>
      </c>
      <c r="OIX1178" s="240" t="s">
        <v>29</v>
      </c>
      <c r="OIY1178" s="241" t="s">
        <v>26</v>
      </c>
      <c r="OIZ1178" s="242">
        <v>7</v>
      </c>
      <c r="OJA1178" s="242">
        <v>2</v>
      </c>
      <c r="OJB1178" s="243" t="s">
        <v>238</v>
      </c>
      <c r="OJC1178" s="244">
        <v>0</v>
      </c>
      <c r="OJD1178" s="244">
        <v>210</v>
      </c>
      <c r="OJE1178" s="239" t="e">
        <f>OJE1179+OJE1180</f>
        <v>#REF!</v>
      </c>
      <c r="OJF1178" s="240" t="s">
        <v>29</v>
      </c>
      <c r="OJG1178" s="241" t="s">
        <v>26</v>
      </c>
      <c r="OJH1178" s="242">
        <v>7</v>
      </c>
      <c r="OJI1178" s="242">
        <v>2</v>
      </c>
      <c r="OJJ1178" s="243" t="s">
        <v>238</v>
      </c>
      <c r="OJK1178" s="244">
        <v>0</v>
      </c>
      <c r="OJL1178" s="244">
        <v>210</v>
      </c>
      <c r="OJM1178" s="239" t="e">
        <f>OJM1179+OJM1180</f>
        <v>#REF!</v>
      </c>
      <c r="OJN1178" s="240" t="s">
        <v>29</v>
      </c>
      <c r="OJO1178" s="241" t="s">
        <v>26</v>
      </c>
      <c r="OJP1178" s="242">
        <v>7</v>
      </c>
      <c r="OJQ1178" s="242">
        <v>2</v>
      </c>
      <c r="OJR1178" s="243" t="s">
        <v>238</v>
      </c>
      <c r="OJS1178" s="244">
        <v>0</v>
      </c>
      <c r="OJT1178" s="244">
        <v>210</v>
      </c>
      <c r="OJU1178" s="239" t="e">
        <f>OJU1179+OJU1180</f>
        <v>#REF!</v>
      </c>
      <c r="OJV1178" s="240" t="s">
        <v>29</v>
      </c>
      <c r="OJW1178" s="241" t="s">
        <v>26</v>
      </c>
      <c r="OJX1178" s="242">
        <v>7</v>
      </c>
      <c r="OJY1178" s="242">
        <v>2</v>
      </c>
      <c r="OJZ1178" s="243" t="s">
        <v>238</v>
      </c>
      <c r="OKA1178" s="244">
        <v>0</v>
      </c>
      <c r="OKB1178" s="244">
        <v>210</v>
      </c>
      <c r="OKC1178" s="239" t="e">
        <f>OKC1179+OKC1180</f>
        <v>#REF!</v>
      </c>
      <c r="OKD1178" s="240" t="s">
        <v>29</v>
      </c>
      <c r="OKE1178" s="241" t="s">
        <v>26</v>
      </c>
      <c r="OKF1178" s="242">
        <v>7</v>
      </c>
      <c r="OKG1178" s="242">
        <v>2</v>
      </c>
      <c r="OKH1178" s="243" t="s">
        <v>238</v>
      </c>
      <c r="OKI1178" s="244">
        <v>0</v>
      </c>
      <c r="OKJ1178" s="244">
        <v>210</v>
      </c>
      <c r="OKK1178" s="239" t="e">
        <f>OKK1179+OKK1180</f>
        <v>#REF!</v>
      </c>
      <c r="OKL1178" s="240" t="s">
        <v>29</v>
      </c>
      <c r="OKM1178" s="241" t="s">
        <v>26</v>
      </c>
      <c r="OKN1178" s="242">
        <v>7</v>
      </c>
      <c r="OKO1178" s="242">
        <v>2</v>
      </c>
      <c r="OKP1178" s="243" t="s">
        <v>238</v>
      </c>
      <c r="OKQ1178" s="244">
        <v>0</v>
      </c>
      <c r="OKR1178" s="244">
        <v>210</v>
      </c>
      <c r="OKS1178" s="239" t="e">
        <f>OKS1179+OKS1180</f>
        <v>#REF!</v>
      </c>
      <c r="OKT1178" s="240" t="s">
        <v>29</v>
      </c>
      <c r="OKU1178" s="241" t="s">
        <v>26</v>
      </c>
      <c r="OKV1178" s="242">
        <v>7</v>
      </c>
      <c r="OKW1178" s="242">
        <v>2</v>
      </c>
      <c r="OKX1178" s="243" t="s">
        <v>238</v>
      </c>
      <c r="OKY1178" s="244">
        <v>0</v>
      </c>
      <c r="OKZ1178" s="244">
        <v>210</v>
      </c>
      <c r="OLA1178" s="239" t="e">
        <f>OLA1179+OLA1180</f>
        <v>#REF!</v>
      </c>
      <c r="OLB1178" s="240" t="s">
        <v>29</v>
      </c>
      <c r="OLC1178" s="241" t="s">
        <v>26</v>
      </c>
      <c r="OLD1178" s="242">
        <v>7</v>
      </c>
      <c r="OLE1178" s="242">
        <v>2</v>
      </c>
      <c r="OLF1178" s="243" t="s">
        <v>238</v>
      </c>
      <c r="OLG1178" s="244">
        <v>0</v>
      </c>
      <c r="OLH1178" s="244">
        <v>210</v>
      </c>
      <c r="OLI1178" s="239" t="e">
        <f>OLI1179+OLI1180</f>
        <v>#REF!</v>
      </c>
      <c r="OLJ1178" s="240" t="s">
        <v>29</v>
      </c>
      <c r="OLK1178" s="241" t="s">
        <v>26</v>
      </c>
      <c r="OLL1178" s="242">
        <v>7</v>
      </c>
      <c r="OLM1178" s="242">
        <v>2</v>
      </c>
      <c r="OLN1178" s="243" t="s">
        <v>238</v>
      </c>
      <c r="OLO1178" s="244">
        <v>0</v>
      </c>
      <c r="OLP1178" s="244">
        <v>210</v>
      </c>
      <c r="OLQ1178" s="239" t="e">
        <f>OLQ1179+OLQ1180</f>
        <v>#REF!</v>
      </c>
      <c r="OLR1178" s="240" t="s">
        <v>29</v>
      </c>
      <c r="OLS1178" s="241" t="s">
        <v>26</v>
      </c>
      <c r="OLT1178" s="242">
        <v>7</v>
      </c>
      <c r="OLU1178" s="242">
        <v>2</v>
      </c>
      <c r="OLV1178" s="243" t="s">
        <v>238</v>
      </c>
      <c r="OLW1178" s="244">
        <v>0</v>
      </c>
      <c r="OLX1178" s="244">
        <v>210</v>
      </c>
      <c r="OLY1178" s="239" t="e">
        <f>OLY1179+OLY1180</f>
        <v>#REF!</v>
      </c>
      <c r="OLZ1178" s="240" t="s">
        <v>29</v>
      </c>
      <c r="OMA1178" s="241" t="s">
        <v>26</v>
      </c>
      <c r="OMB1178" s="242">
        <v>7</v>
      </c>
      <c r="OMC1178" s="242">
        <v>2</v>
      </c>
      <c r="OMD1178" s="243" t="s">
        <v>238</v>
      </c>
      <c r="OME1178" s="244">
        <v>0</v>
      </c>
      <c r="OMF1178" s="244">
        <v>210</v>
      </c>
      <c r="OMG1178" s="239" t="e">
        <f>OMG1179+OMG1180</f>
        <v>#REF!</v>
      </c>
      <c r="OMH1178" s="240" t="s">
        <v>29</v>
      </c>
      <c r="OMI1178" s="241" t="s">
        <v>26</v>
      </c>
      <c r="OMJ1178" s="242">
        <v>7</v>
      </c>
      <c r="OMK1178" s="242">
        <v>2</v>
      </c>
      <c r="OML1178" s="243" t="s">
        <v>238</v>
      </c>
      <c r="OMM1178" s="244">
        <v>0</v>
      </c>
      <c r="OMN1178" s="244">
        <v>210</v>
      </c>
      <c r="OMO1178" s="239" t="e">
        <f>OMO1179+OMO1180</f>
        <v>#REF!</v>
      </c>
      <c r="OMP1178" s="240" t="s">
        <v>29</v>
      </c>
      <c r="OMQ1178" s="241" t="s">
        <v>26</v>
      </c>
      <c r="OMR1178" s="242">
        <v>7</v>
      </c>
      <c r="OMS1178" s="242">
        <v>2</v>
      </c>
      <c r="OMT1178" s="243" t="s">
        <v>238</v>
      </c>
      <c r="OMU1178" s="244">
        <v>0</v>
      </c>
      <c r="OMV1178" s="244">
        <v>210</v>
      </c>
      <c r="OMW1178" s="239" t="e">
        <f>OMW1179+OMW1180</f>
        <v>#REF!</v>
      </c>
      <c r="OMX1178" s="240" t="s">
        <v>29</v>
      </c>
      <c r="OMY1178" s="241" t="s">
        <v>26</v>
      </c>
      <c r="OMZ1178" s="242">
        <v>7</v>
      </c>
      <c r="ONA1178" s="242">
        <v>2</v>
      </c>
      <c r="ONB1178" s="243" t="s">
        <v>238</v>
      </c>
      <c r="ONC1178" s="244">
        <v>0</v>
      </c>
      <c r="OND1178" s="244">
        <v>210</v>
      </c>
      <c r="ONE1178" s="239" t="e">
        <f>ONE1179+ONE1180</f>
        <v>#REF!</v>
      </c>
      <c r="ONF1178" s="240" t="s">
        <v>29</v>
      </c>
      <c r="ONG1178" s="241" t="s">
        <v>26</v>
      </c>
      <c r="ONH1178" s="242">
        <v>7</v>
      </c>
      <c r="ONI1178" s="242">
        <v>2</v>
      </c>
      <c r="ONJ1178" s="243" t="s">
        <v>238</v>
      </c>
      <c r="ONK1178" s="244">
        <v>0</v>
      </c>
      <c r="ONL1178" s="244">
        <v>210</v>
      </c>
      <c r="ONM1178" s="239" t="e">
        <f>ONM1179+ONM1180</f>
        <v>#REF!</v>
      </c>
      <c r="ONN1178" s="240" t="s">
        <v>29</v>
      </c>
      <c r="ONO1178" s="241" t="s">
        <v>26</v>
      </c>
      <c r="ONP1178" s="242">
        <v>7</v>
      </c>
      <c r="ONQ1178" s="242">
        <v>2</v>
      </c>
      <c r="ONR1178" s="243" t="s">
        <v>238</v>
      </c>
      <c r="ONS1178" s="244">
        <v>0</v>
      </c>
      <c r="ONT1178" s="244">
        <v>210</v>
      </c>
      <c r="ONU1178" s="239" t="e">
        <f>ONU1179+ONU1180</f>
        <v>#REF!</v>
      </c>
      <c r="ONV1178" s="240" t="s">
        <v>29</v>
      </c>
      <c r="ONW1178" s="241" t="s">
        <v>26</v>
      </c>
      <c r="ONX1178" s="242">
        <v>7</v>
      </c>
      <c r="ONY1178" s="242">
        <v>2</v>
      </c>
      <c r="ONZ1178" s="243" t="s">
        <v>238</v>
      </c>
      <c r="OOA1178" s="244">
        <v>0</v>
      </c>
      <c r="OOB1178" s="244">
        <v>210</v>
      </c>
      <c r="OOC1178" s="239" t="e">
        <f>OOC1179+OOC1180</f>
        <v>#REF!</v>
      </c>
      <c r="OOD1178" s="240" t="s">
        <v>29</v>
      </c>
      <c r="OOE1178" s="241" t="s">
        <v>26</v>
      </c>
      <c r="OOF1178" s="242">
        <v>7</v>
      </c>
      <c r="OOG1178" s="242">
        <v>2</v>
      </c>
      <c r="OOH1178" s="243" t="s">
        <v>238</v>
      </c>
      <c r="OOI1178" s="244">
        <v>0</v>
      </c>
      <c r="OOJ1178" s="244">
        <v>210</v>
      </c>
      <c r="OOK1178" s="239" t="e">
        <f>OOK1179+OOK1180</f>
        <v>#REF!</v>
      </c>
      <c r="OOL1178" s="240" t="s">
        <v>29</v>
      </c>
      <c r="OOM1178" s="241" t="s">
        <v>26</v>
      </c>
      <c r="OON1178" s="242">
        <v>7</v>
      </c>
      <c r="OOO1178" s="242">
        <v>2</v>
      </c>
      <c r="OOP1178" s="243" t="s">
        <v>238</v>
      </c>
      <c r="OOQ1178" s="244">
        <v>0</v>
      </c>
      <c r="OOR1178" s="244">
        <v>210</v>
      </c>
      <c r="OOS1178" s="239" t="e">
        <f>OOS1179+OOS1180</f>
        <v>#REF!</v>
      </c>
      <c r="OOT1178" s="240" t="s">
        <v>29</v>
      </c>
      <c r="OOU1178" s="241" t="s">
        <v>26</v>
      </c>
      <c r="OOV1178" s="242">
        <v>7</v>
      </c>
      <c r="OOW1178" s="242">
        <v>2</v>
      </c>
      <c r="OOX1178" s="243" t="s">
        <v>238</v>
      </c>
      <c r="OOY1178" s="244">
        <v>0</v>
      </c>
      <c r="OOZ1178" s="244">
        <v>210</v>
      </c>
      <c r="OPA1178" s="239" t="e">
        <f>OPA1179+OPA1180</f>
        <v>#REF!</v>
      </c>
      <c r="OPB1178" s="240" t="s">
        <v>29</v>
      </c>
      <c r="OPC1178" s="241" t="s">
        <v>26</v>
      </c>
      <c r="OPD1178" s="242">
        <v>7</v>
      </c>
      <c r="OPE1178" s="242">
        <v>2</v>
      </c>
      <c r="OPF1178" s="243" t="s">
        <v>238</v>
      </c>
      <c r="OPG1178" s="244">
        <v>0</v>
      </c>
      <c r="OPH1178" s="244">
        <v>210</v>
      </c>
      <c r="OPI1178" s="239" t="e">
        <f>OPI1179+OPI1180</f>
        <v>#REF!</v>
      </c>
      <c r="OPJ1178" s="240" t="s">
        <v>29</v>
      </c>
      <c r="OPK1178" s="241" t="s">
        <v>26</v>
      </c>
      <c r="OPL1178" s="242">
        <v>7</v>
      </c>
      <c r="OPM1178" s="242">
        <v>2</v>
      </c>
      <c r="OPN1178" s="243" t="s">
        <v>238</v>
      </c>
      <c r="OPO1178" s="244">
        <v>0</v>
      </c>
      <c r="OPP1178" s="244">
        <v>210</v>
      </c>
      <c r="OPQ1178" s="239" t="e">
        <f>OPQ1179+OPQ1180</f>
        <v>#REF!</v>
      </c>
      <c r="OPR1178" s="240" t="s">
        <v>29</v>
      </c>
      <c r="OPS1178" s="241" t="s">
        <v>26</v>
      </c>
      <c r="OPT1178" s="242">
        <v>7</v>
      </c>
      <c r="OPU1178" s="242">
        <v>2</v>
      </c>
      <c r="OPV1178" s="243" t="s">
        <v>238</v>
      </c>
      <c r="OPW1178" s="244">
        <v>0</v>
      </c>
      <c r="OPX1178" s="244">
        <v>210</v>
      </c>
      <c r="OPY1178" s="239" t="e">
        <f>OPY1179+OPY1180</f>
        <v>#REF!</v>
      </c>
      <c r="OPZ1178" s="240" t="s">
        <v>29</v>
      </c>
      <c r="OQA1178" s="241" t="s">
        <v>26</v>
      </c>
      <c r="OQB1178" s="242">
        <v>7</v>
      </c>
      <c r="OQC1178" s="242">
        <v>2</v>
      </c>
      <c r="OQD1178" s="243" t="s">
        <v>238</v>
      </c>
      <c r="OQE1178" s="244">
        <v>0</v>
      </c>
      <c r="OQF1178" s="244">
        <v>210</v>
      </c>
      <c r="OQG1178" s="239" t="e">
        <f>OQG1179+OQG1180</f>
        <v>#REF!</v>
      </c>
      <c r="OQH1178" s="240" t="s">
        <v>29</v>
      </c>
      <c r="OQI1178" s="241" t="s">
        <v>26</v>
      </c>
      <c r="OQJ1178" s="242">
        <v>7</v>
      </c>
      <c r="OQK1178" s="242">
        <v>2</v>
      </c>
      <c r="OQL1178" s="243" t="s">
        <v>238</v>
      </c>
      <c r="OQM1178" s="244">
        <v>0</v>
      </c>
      <c r="OQN1178" s="244">
        <v>210</v>
      </c>
      <c r="OQO1178" s="239" t="e">
        <f>OQO1179+OQO1180</f>
        <v>#REF!</v>
      </c>
      <c r="OQP1178" s="240" t="s">
        <v>29</v>
      </c>
      <c r="OQQ1178" s="241" t="s">
        <v>26</v>
      </c>
      <c r="OQR1178" s="242">
        <v>7</v>
      </c>
      <c r="OQS1178" s="242">
        <v>2</v>
      </c>
      <c r="OQT1178" s="243" t="s">
        <v>238</v>
      </c>
      <c r="OQU1178" s="244">
        <v>0</v>
      </c>
      <c r="OQV1178" s="244">
        <v>210</v>
      </c>
      <c r="OQW1178" s="239" t="e">
        <f>OQW1179+OQW1180</f>
        <v>#REF!</v>
      </c>
      <c r="OQX1178" s="240" t="s">
        <v>29</v>
      </c>
      <c r="OQY1178" s="241" t="s">
        <v>26</v>
      </c>
      <c r="OQZ1178" s="242">
        <v>7</v>
      </c>
      <c r="ORA1178" s="242">
        <v>2</v>
      </c>
      <c r="ORB1178" s="243" t="s">
        <v>238</v>
      </c>
      <c r="ORC1178" s="244">
        <v>0</v>
      </c>
      <c r="ORD1178" s="244">
        <v>210</v>
      </c>
      <c r="ORE1178" s="239" t="e">
        <f>ORE1179+ORE1180</f>
        <v>#REF!</v>
      </c>
      <c r="ORF1178" s="240" t="s">
        <v>29</v>
      </c>
      <c r="ORG1178" s="241" t="s">
        <v>26</v>
      </c>
      <c r="ORH1178" s="242">
        <v>7</v>
      </c>
      <c r="ORI1178" s="242">
        <v>2</v>
      </c>
      <c r="ORJ1178" s="243" t="s">
        <v>238</v>
      </c>
      <c r="ORK1178" s="244">
        <v>0</v>
      </c>
      <c r="ORL1178" s="244">
        <v>210</v>
      </c>
      <c r="ORM1178" s="239" t="e">
        <f>ORM1179+ORM1180</f>
        <v>#REF!</v>
      </c>
      <c r="ORN1178" s="240" t="s">
        <v>29</v>
      </c>
      <c r="ORO1178" s="241" t="s">
        <v>26</v>
      </c>
      <c r="ORP1178" s="242">
        <v>7</v>
      </c>
      <c r="ORQ1178" s="242">
        <v>2</v>
      </c>
      <c r="ORR1178" s="243" t="s">
        <v>238</v>
      </c>
      <c r="ORS1178" s="244">
        <v>0</v>
      </c>
      <c r="ORT1178" s="244">
        <v>210</v>
      </c>
      <c r="ORU1178" s="239" t="e">
        <f>ORU1179+ORU1180</f>
        <v>#REF!</v>
      </c>
      <c r="ORV1178" s="240" t="s">
        <v>29</v>
      </c>
      <c r="ORW1178" s="241" t="s">
        <v>26</v>
      </c>
      <c r="ORX1178" s="242">
        <v>7</v>
      </c>
      <c r="ORY1178" s="242">
        <v>2</v>
      </c>
      <c r="ORZ1178" s="243" t="s">
        <v>238</v>
      </c>
      <c r="OSA1178" s="244">
        <v>0</v>
      </c>
      <c r="OSB1178" s="244">
        <v>210</v>
      </c>
      <c r="OSC1178" s="239" t="e">
        <f>OSC1179+OSC1180</f>
        <v>#REF!</v>
      </c>
      <c r="OSD1178" s="240" t="s">
        <v>29</v>
      </c>
      <c r="OSE1178" s="241" t="s">
        <v>26</v>
      </c>
      <c r="OSF1178" s="242">
        <v>7</v>
      </c>
      <c r="OSG1178" s="242">
        <v>2</v>
      </c>
      <c r="OSH1178" s="243" t="s">
        <v>238</v>
      </c>
      <c r="OSI1178" s="244">
        <v>0</v>
      </c>
      <c r="OSJ1178" s="244">
        <v>210</v>
      </c>
      <c r="OSK1178" s="239" t="e">
        <f>OSK1179+OSK1180</f>
        <v>#REF!</v>
      </c>
      <c r="OSL1178" s="240" t="s">
        <v>29</v>
      </c>
      <c r="OSM1178" s="241" t="s">
        <v>26</v>
      </c>
      <c r="OSN1178" s="242">
        <v>7</v>
      </c>
      <c r="OSO1178" s="242">
        <v>2</v>
      </c>
      <c r="OSP1178" s="243" t="s">
        <v>238</v>
      </c>
      <c r="OSQ1178" s="244">
        <v>0</v>
      </c>
      <c r="OSR1178" s="244">
        <v>210</v>
      </c>
      <c r="OSS1178" s="239" t="e">
        <f>OSS1179+OSS1180</f>
        <v>#REF!</v>
      </c>
      <c r="OST1178" s="240" t="s">
        <v>29</v>
      </c>
      <c r="OSU1178" s="241" t="s">
        <v>26</v>
      </c>
      <c r="OSV1178" s="242">
        <v>7</v>
      </c>
      <c r="OSW1178" s="242">
        <v>2</v>
      </c>
      <c r="OSX1178" s="243" t="s">
        <v>238</v>
      </c>
      <c r="OSY1178" s="244">
        <v>0</v>
      </c>
      <c r="OSZ1178" s="244">
        <v>210</v>
      </c>
      <c r="OTA1178" s="239" t="e">
        <f>OTA1179+OTA1180</f>
        <v>#REF!</v>
      </c>
      <c r="OTB1178" s="240" t="s">
        <v>29</v>
      </c>
      <c r="OTC1178" s="241" t="s">
        <v>26</v>
      </c>
      <c r="OTD1178" s="242">
        <v>7</v>
      </c>
      <c r="OTE1178" s="242">
        <v>2</v>
      </c>
      <c r="OTF1178" s="243" t="s">
        <v>238</v>
      </c>
      <c r="OTG1178" s="244">
        <v>0</v>
      </c>
      <c r="OTH1178" s="244">
        <v>210</v>
      </c>
      <c r="OTI1178" s="239" t="e">
        <f>OTI1179+OTI1180</f>
        <v>#REF!</v>
      </c>
      <c r="OTJ1178" s="240" t="s">
        <v>29</v>
      </c>
      <c r="OTK1178" s="241" t="s">
        <v>26</v>
      </c>
      <c r="OTL1178" s="242">
        <v>7</v>
      </c>
      <c r="OTM1178" s="242">
        <v>2</v>
      </c>
      <c r="OTN1178" s="243" t="s">
        <v>238</v>
      </c>
      <c r="OTO1178" s="244">
        <v>0</v>
      </c>
      <c r="OTP1178" s="244">
        <v>210</v>
      </c>
      <c r="OTQ1178" s="239" t="e">
        <f>OTQ1179+OTQ1180</f>
        <v>#REF!</v>
      </c>
      <c r="OTR1178" s="240" t="s">
        <v>29</v>
      </c>
      <c r="OTS1178" s="241" t="s">
        <v>26</v>
      </c>
      <c r="OTT1178" s="242">
        <v>7</v>
      </c>
      <c r="OTU1178" s="242">
        <v>2</v>
      </c>
      <c r="OTV1178" s="243" t="s">
        <v>238</v>
      </c>
      <c r="OTW1178" s="244">
        <v>0</v>
      </c>
      <c r="OTX1178" s="244">
        <v>210</v>
      </c>
      <c r="OTY1178" s="239" t="e">
        <f>OTY1179+OTY1180</f>
        <v>#REF!</v>
      </c>
      <c r="OTZ1178" s="240" t="s">
        <v>29</v>
      </c>
      <c r="OUA1178" s="241" t="s">
        <v>26</v>
      </c>
      <c r="OUB1178" s="242">
        <v>7</v>
      </c>
      <c r="OUC1178" s="242">
        <v>2</v>
      </c>
      <c r="OUD1178" s="243" t="s">
        <v>238</v>
      </c>
      <c r="OUE1178" s="244">
        <v>0</v>
      </c>
      <c r="OUF1178" s="244">
        <v>210</v>
      </c>
      <c r="OUG1178" s="239" t="e">
        <f>OUG1179+OUG1180</f>
        <v>#REF!</v>
      </c>
      <c r="OUH1178" s="240" t="s">
        <v>29</v>
      </c>
      <c r="OUI1178" s="241" t="s">
        <v>26</v>
      </c>
      <c r="OUJ1178" s="242">
        <v>7</v>
      </c>
      <c r="OUK1178" s="242">
        <v>2</v>
      </c>
      <c r="OUL1178" s="243" t="s">
        <v>238</v>
      </c>
      <c r="OUM1178" s="244">
        <v>0</v>
      </c>
      <c r="OUN1178" s="244">
        <v>210</v>
      </c>
      <c r="OUO1178" s="239" t="e">
        <f>OUO1179+OUO1180</f>
        <v>#REF!</v>
      </c>
      <c r="OUP1178" s="240" t="s">
        <v>29</v>
      </c>
      <c r="OUQ1178" s="241" t="s">
        <v>26</v>
      </c>
      <c r="OUR1178" s="242">
        <v>7</v>
      </c>
      <c r="OUS1178" s="242">
        <v>2</v>
      </c>
      <c r="OUT1178" s="243" t="s">
        <v>238</v>
      </c>
      <c r="OUU1178" s="244">
        <v>0</v>
      </c>
      <c r="OUV1178" s="244">
        <v>210</v>
      </c>
      <c r="OUW1178" s="239" t="e">
        <f>OUW1179+OUW1180</f>
        <v>#REF!</v>
      </c>
      <c r="OUX1178" s="240" t="s">
        <v>29</v>
      </c>
      <c r="OUY1178" s="241" t="s">
        <v>26</v>
      </c>
      <c r="OUZ1178" s="242">
        <v>7</v>
      </c>
      <c r="OVA1178" s="242">
        <v>2</v>
      </c>
      <c r="OVB1178" s="243" t="s">
        <v>238</v>
      </c>
      <c r="OVC1178" s="244">
        <v>0</v>
      </c>
      <c r="OVD1178" s="244">
        <v>210</v>
      </c>
      <c r="OVE1178" s="239" t="e">
        <f>OVE1179+OVE1180</f>
        <v>#REF!</v>
      </c>
      <c r="OVF1178" s="240" t="s">
        <v>29</v>
      </c>
      <c r="OVG1178" s="241" t="s">
        <v>26</v>
      </c>
      <c r="OVH1178" s="242">
        <v>7</v>
      </c>
      <c r="OVI1178" s="242">
        <v>2</v>
      </c>
      <c r="OVJ1178" s="243" t="s">
        <v>238</v>
      </c>
      <c r="OVK1178" s="244">
        <v>0</v>
      </c>
      <c r="OVL1178" s="244">
        <v>210</v>
      </c>
      <c r="OVM1178" s="239" t="e">
        <f>OVM1179+OVM1180</f>
        <v>#REF!</v>
      </c>
      <c r="OVN1178" s="240" t="s">
        <v>29</v>
      </c>
      <c r="OVO1178" s="241" t="s">
        <v>26</v>
      </c>
      <c r="OVP1178" s="242">
        <v>7</v>
      </c>
      <c r="OVQ1178" s="242">
        <v>2</v>
      </c>
      <c r="OVR1178" s="243" t="s">
        <v>238</v>
      </c>
      <c r="OVS1178" s="244">
        <v>0</v>
      </c>
      <c r="OVT1178" s="244">
        <v>210</v>
      </c>
      <c r="OVU1178" s="239" t="e">
        <f>OVU1179+OVU1180</f>
        <v>#REF!</v>
      </c>
      <c r="OVV1178" s="240" t="s">
        <v>29</v>
      </c>
      <c r="OVW1178" s="241" t="s">
        <v>26</v>
      </c>
      <c r="OVX1178" s="242">
        <v>7</v>
      </c>
      <c r="OVY1178" s="242">
        <v>2</v>
      </c>
      <c r="OVZ1178" s="243" t="s">
        <v>238</v>
      </c>
      <c r="OWA1178" s="244">
        <v>0</v>
      </c>
      <c r="OWB1178" s="244">
        <v>210</v>
      </c>
      <c r="OWC1178" s="239" t="e">
        <f>OWC1179+OWC1180</f>
        <v>#REF!</v>
      </c>
      <c r="OWD1178" s="240" t="s">
        <v>29</v>
      </c>
      <c r="OWE1178" s="241" t="s">
        <v>26</v>
      </c>
      <c r="OWF1178" s="242">
        <v>7</v>
      </c>
      <c r="OWG1178" s="242">
        <v>2</v>
      </c>
      <c r="OWH1178" s="243" t="s">
        <v>238</v>
      </c>
      <c r="OWI1178" s="244">
        <v>0</v>
      </c>
      <c r="OWJ1178" s="244">
        <v>210</v>
      </c>
      <c r="OWK1178" s="239" t="e">
        <f>OWK1179+OWK1180</f>
        <v>#REF!</v>
      </c>
      <c r="OWL1178" s="240" t="s">
        <v>29</v>
      </c>
      <c r="OWM1178" s="241" t="s">
        <v>26</v>
      </c>
      <c r="OWN1178" s="242">
        <v>7</v>
      </c>
      <c r="OWO1178" s="242">
        <v>2</v>
      </c>
      <c r="OWP1178" s="243" t="s">
        <v>238</v>
      </c>
      <c r="OWQ1178" s="244">
        <v>0</v>
      </c>
      <c r="OWR1178" s="244">
        <v>210</v>
      </c>
      <c r="OWS1178" s="239" t="e">
        <f>OWS1179+OWS1180</f>
        <v>#REF!</v>
      </c>
      <c r="OWT1178" s="240" t="s">
        <v>29</v>
      </c>
      <c r="OWU1178" s="241" t="s">
        <v>26</v>
      </c>
      <c r="OWV1178" s="242">
        <v>7</v>
      </c>
      <c r="OWW1178" s="242">
        <v>2</v>
      </c>
      <c r="OWX1178" s="243" t="s">
        <v>238</v>
      </c>
      <c r="OWY1178" s="244">
        <v>0</v>
      </c>
      <c r="OWZ1178" s="244">
        <v>210</v>
      </c>
      <c r="OXA1178" s="239" t="e">
        <f>OXA1179+OXA1180</f>
        <v>#REF!</v>
      </c>
      <c r="OXB1178" s="240" t="s">
        <v>29</v>
      </c>
      <c r="OXC1178" s="241" t="s">
        <v>26</v>
      </c>
      <c r="OXD1178" s="242">
        <v>7</v>
      </c>
      <c r="OXE1178" s="242">
        <v>2</v>
      </c>
      <c r="OXF1178" s="243" t="s">
        <v>238</v>
      </c>
      <c r="OXG1178" s="244">
        <v>0</v>
      </c>
      <c r="OXH1178" s="244">
        <v>210</v>
      </c>
      <c r="OXI1178" s="239" t="e">
        <f>OXI1179+OXI1180</f>
        <v>#REF!</v>
      </c>
      <c r="OXJ1178" s="240" t="s">
        <v>29</v>
      </c>
      <c r="OXK1178" s="241" t="s">
        <v>26</v>
      </c>
      <c r="OXL1178" s="242">
        <v>7</v>
      </c>
      <c r="OXM1178" s="242">
        <v>2</v>
      </c>
      <c r="OXN1178" s="243" t="s">
        <v>238</v>
      </c>
      <c r="OXO1178" s="244">
        <v>0</v>
      </c>
      <c r="OXP1178" s="244">
        <v>210</v>
      </c>
      <c r="OXQ1178" s="239" t="e">
        <f>OXQ1179+OXQ1180</f>
        <v>#REF!</v>
      </c>
      <c r="OXR1178" s="240" t="s">
        <v>29</v>
      </c>
      <c r="OXS1178" s="241" t="s">
        <v>26</v>
      </c>
      <c r="OXT1178" s="242">
        <v>7</v>
      </c>
      <c r="OXU1178" s="242">
        <v>2</v>
      </c>
      <c r="OXV1178" s="243" t="s">
        <v>238</v>
      </c>
      <c r="OXW1178" s="244">
        <v>0</v>
      </c>
      <c r="OXX1178" s="244">
        <v>210</v>
      </c>
      <c r="OXY1178" s="239" t="e">
        <f>OXY1179+OXY1180</f>
        <v>#REF!</v>
      </c>
      <c r="OXZ1178" s="240" t="s">
        <v>29</v>
      </c>
      <c r="OYA1178" s="241" t="s">
        <v>26</v>
      </c>
      <c r="OYB1178" s="242">
        <v>7</v>
      </c>
      <c r="OYC1178" s="242">
        <v>2</v>
      </c>
      <c r="OYD1178" s="243" t="s">
        <v>238</v>
      </c>
      <c r="OYE1178" s="244">
        <v>0</v>
      </c>
      <c r="OYF1178" s="244">
        <v>210</v>
      </c>
      <c r="OYG1178" s="239" t="e">
        <f>OYG1179+OYG1180</f>
        <v>#REF!</v>
      </c>
      <c r="OYH1178" s="240" t="s">
        <v>29</v>
      </c>
      <c r="OYI1178" s="241" t="s">
        <v>26</v>
      </c>
      <c r="OYJ1178" s="242">
        <v>7</v>
      </c>
      <c r="OYK1178" s="242">
        <v>2</v>
      </c>
      <c r="OYL1178" s="243" t="s">
        <v>238</v>
      </c>
      <c r="OYM1178" s="244">
        <v>0</v>
      </c>
      <c r="OYN1178" s="244">
        <v>210</v>
      </c>
      <c r="OYO1178" s="239" t="e">
        <f>OYO1179+OYO1180</f>
        <v>#REF!</v>
      </c>
      <c r="OYP1178" s="240" t="s">
        <v>29</v>
      </c>
      <c r="OYQ1178" s="241" t="s">
        <v>26</v>
      </c>
      <c r="OYR1178" s="242">
        <v>7</v>
      </c>
      <c r="OYS1178" s="242">
        <v>2</v>
      </c>
      <c r="OYT1178" s="243" t="s">
        <v>238</v>
      </c>
      <c r="OYU1178" s="244">
        <v>0</v>
      </c>
      <c r="OYV1178" s="244">
        <v>210</v>
      </c>
      <c r="OYW1178" s="239" t="e">
        <f>OYW1179+OYW1180</f>
        <v>#REF!</v>
      </c>
      <c r="OYX1178" s="240" t="s">
        <v>29</v>
      </c>
      <c r="OYY1178" s="241" t="s">
        <v>26</v>
      </c>
      <c r="OYZ1178" s="242">
        <v>7</v>
      </c>
      <c r="OZA1178" s="242">
        <v>2</v>
      </c>
      <c r="OZB1178" s="243" t="s">
        <v>238</v>
      </c>
      <c r="OZC1178" s="244">
        <v>0</v>
      </c>
      <c r="OZD1178" s="244">
        <v>210</v>
      </c>
      <c r="OZE1178" s="239" t="e">
        <f>OZE1179+OZE1180</f>
        <v>#REF!</v>
      </c>
      <c r="OZF1178" s="240" t="s">
        <v>29</v>
      </c>
      <c r="OZG1178" s="241" t="s">
        <v>26</v>
      </c>
      <c r="OZH1178" s="242">
        <v>7</v>
      </c>
      <c r="OZI1178" s="242">
        <v>2</v>
      </c>
      <c r="OZJ1178" s="243" t="s">
        <v>238</v>
      </c>
      <c r="OZK1178" s="244">
        <v>0</v>
      </c>
      <c r="OZL1178" s="244">
        <v>210</v>
      </c>
      <c r="OZM1178" s="239" t="e">
        <f>OZM1179+OZM1180</f>
        <v>#REF!</v>
      </c>
      <c r="OZN1178" s="240" t="s">
        <v>29</v>
      </c>
      <c r="OZO1178" s="241" t="s">
        <v>26</v>
      </c>
      <c r="OZP1178" s="242">
        <v>7</v>
      </c>
      <c r="OZQ1178" s="242">
        <v>2</v>
      </c>
      <c r="OZR1178" s="243" t="s">
        <v>238</v>
      </c>
      <c r="OZS1178" s="244">
        <v>0</v>
      </c>
      <c r="OZT1178" s="244">
        <v>210</v>
      </c>
      <c r="OZU1178" s="239" t="e">
        <f>OZU1179+OZU1180</f>
        <v>#REF!</v>
      </c>
      <c r="OZV1178" s="240" t="s">
        <v>29</v>
      </c>
      <c r="OZW1178" s="241" t="s">
        <v>26</v>
      </c>
      <c r="OZX1178" s="242">
        <v>7</v>
      </c>
      <c r="OZY1178" s="242">
        <v>2</v>
      </c>
      <c r="OZZ1178" s="243" t="s">
        <v>238</v>
      </c>
      <c r="PAA1178" s="244">
        <v>0</v>
      </c>
      <c r="PAB1178" s="244">
        <v>210</v>
      </c>
      <c r="PAC1178" s="239" t="e">
        <f>PAC1179+PAC1180</f>
        <v>#REF!</v>
      </c>
      <c r="PAD1178" s="240" t="s">
        <v>29</v>
      </c>
      <c r="PAE1178" s="241" t="s">
        <v>26</v>
      </c>
      <c r="PAF1178" s="242">
        <v>7</v>
      </c>
      <c r="PAG1178" s="242">
        <v>2</v>
      </c>
      <c r="PAH1178" s="243" t="s">
        <v>238</v>
      </c>
      <c r="PAI1178" s="244">
        <v>0</v>
      </c>
      <c r="PAJ1178" s="244">
        <v>210</v>
      </c>
      <c r="PAK1178" s="239" t="e">
        <f>PAK1179+PAK1180</f>
        <v>#REF!</v>
      </c>
      <c r="PAL1178" s="240" t="s">
        <v>29</v>
      </c>
      <c r="PAM1178" s="241" t="s">
        <v>26</v>
      </c>
      <c r="PAN1178" s="242">
        <v>7</v>
      </c>
      <c r="PAO1178" s="242">
        <v>2</v>
      </c>
      <c r="PAP1178" s="243" t="s">
        <v>238</v>
      </c>
      <c r="PAQ1178" s="244">
        <v>0</v>
      </c>
      <c r="PAR1178" s="244">
        <v>210</v>
      </c>
      <c r="PAS1178" s="239" t="e">
        <f>PAS1179+PAS1180</f>
        <v>#REF!</v>
      </c>
      <c r="PAT1178" s="240" t="s">
        <v>29</v>
      </c>
      <c r="PAU1178" s="241" t="s">
        <v>26</v>
      </c>
      <c r="PAV1178" s="242">
        <v>7</v>
      </c>
      <c r="PAW1178" s="242">
        <v>2</v>
      </c>
      <c r="PAX1178" s="243" t="s">
        <v>238</v>
      </c>
      <c r="PAY1178" s="244">
        <v>0</v>
      </c>
      <c r="PAZ1178" s="244">
        <v>210</v>
      </c>
      <c r="PBA1178" s="239" t="e">
        <f>PBA1179+PBA1180</f>
        <v>#REF!</v>
      </c>
      <c r="PBB1178" s="240" t="s">
        <v>29</v>
      </c>
      <c r="PBC1178" s="241" t="s">
        <v>26</v>
      </c>
      <c r="PBD1178" s="242">
        <v>7</v>
      </c>
      <c r="PBE1178" s="242">
        <v>2</v>
      </c>
      <c r="PBF1178" s="243" t="s">
        <v>238</v>
      </c>
      <c r="PBG1178" s="244">
        <v>0</v>
      </c>
      <c r="PBH1178" s="244">
        <v>210</v>
      </c>
      <c r="PBI1178" s="239" t="e">
        <f>PBI1179+PBI1180</f>
        <v>#REF!</v>
      </c>
      <c r="PBJ1178" s="240" t="s">
        <v>29</v>
      </c>
      <c r="PBK1178" s="241" t="s">
        <v>26</v>
      </c>
      <c r="PBL1178" s="242">
        <v>7</v>
      </c>
      <c r="PBM1178" s="242">
        <v>2</v>
      </c>
      <c r="PBN1178" s="243" t="s">
        <v>238</v>
      </c>
      <c r="PBO1178" s="244">
        <v>0</v>
      </c>
      <c r="PBP1178" s="244">
        <v>210</v>
      </c>
      <c r="PBQ1178" s="239" t="e">
        <f>PBQ1179+PBQ1180</f>
        <v>#REF!</v>
      </c>
      <c r="PBR1178" s="240" t="s">
        <v>29</v>
      </c>
      <c r="PBS1178" s="241" t="s">
        <v>26</v>
      </c>
      <c r="PBT1178" s="242">
        <v>7</v>
      </c>
      <c r="PBU1178" s="242">
        <v>2</v>
      </c>
      <c r="PBV1178" s="243" t="s">
        <v>238</v>
      </c>
      <c r="PBW1178" s="244">
        <v>0</v>
      </c>
      <c r="PBX1178" s="244">
        <v>210</v>
      </c>
      <c r="PBY1178" s="239" t="e">
        <f>PBY1179+PBY1180</f>
        <v>#REF!</v>
      </c>
      <c r="PBZ1178" s="240" t="s">
        <v>29</v>
      </c>
      <c r="PCA1178" s="241" t="s">
        <v>26</v>
      </c>
      <c r="PCB1178" s="242">
        <v>7</v>
      </c>
      <c r="PCC1178" s="242">
        <v>2</v>
      </c>
      <c r="PCD1178" s="243" t="s">
        <v>238</v>
      </c>
      <c r="PCE1178" s="244">
        <v>0</v>
      </c>
      <c r="PCF1178" s="244">
        <v>210</v>
      </c>
      <c r="PCG1178" s="239" t="e">
        <f>PCG1179+PCG1180</f>
        <v>#REF!</v>
      </c>
      <c r="PCH1178" s="240" t="s">
        <v>29</v>
      </c>
      <c r="PCI1178" s="241" t="s">
        <v>26</v>
      </c>
      <c r="PCJ1178" s="242">
        <v>7</v>
      </c>
      <c r="PCK1178" s="242">
        <v>2</v>
      </c>
      <c r="PCL1178" s="243" t="s">
        <v>238</v>
      </c>
      <c r="PCM1178" s="244">
        <v>0</v>
      </c>
      <c r="PCN1178" s="244">
        <v>210</v>
      </c>
      <c r="PCO1178" s="239" t="e">
        <f>PCO1179+PCO1180</f>
        <v>#REF!</v>
      </c>
      <c r="PCP1178" s="240" t="s">
        <v>29</v>
      </c>
      <c r="PCQ1178" s="241" t="s">
        <v>26</v>
      </c>
      <c r="PCR1178" s="242">
        <v>7</v>
      </c>
      <c r="PCS1178" s="242">
        <v>2</v>
      </c>
      <c r="PCT1178" s="243" t="s">
        <v>238</v>
      </c>
      <c r="PCU1178" s="244">
        <v>0</v>
      </c>
      <c r="PCV1178" s="244">
        <v>210</v>
      </c>
      <c r="PCW1178" s="239" t="e">
        <f>PCW1179+PCW1180</f>
        <v>#REF!</v>
      </c>
      <c r="PCX1178" s="240" t="s">
        <v>29</v>
      </c>
      <c r="PCY1178" s="241" t="s">
        <v>26</v>
      </c>
      <c r="PCZ1178" s="242">
        <v>7</v>
      </c>
      <c r="PDA1178" s="242">
        <v>2</v>
      </c>
      <c r="PDB1178" s="243" t="s">
        <v>238</v>
      </c>
      <c r="PDC1178" s="244">
        <v>0</v>
      </c>
      <c r="PDD1178" s="244">
        <v>210</v>
      </c>
      <c r="PDE1178" s="239" t="e">
        <f>PDE1179+PDE1180</f>
        <v>#REF!</v>
      </c>
      <c r="PDF1178" s="240" t="s">
        <v>29</v>
      </c>
      <c r="PDG1178" s="241" t="s">
        <v>26</v>
      </c>
      <c r="PDH1178" s="242">
        <v>7</v>
      </c>
      <c r="PDI1178" s="242">
        <v>2</v>
      </c>
      <c r="PDJ1178" s="243" t="s">
        <v>238</v>
      </c>
      <c r="PDK1178" s="244">
        <v>0</v>
      </c>
      <c r="PDL1178" s="244">
        <v>210</v>
      </c>
      <c r="PDM1178" s="239" t="e">
        <f>PDM1179+PDM1180</f>
        <v>#REF!</v>
      </c>
      <c r="PDN1178" s="240" t="s">
        <v>29</v>
      </c>
      <c r="PDO1178" s="241" t="s">
        <v>26</v>
      </c>
      <c r="PDP1178" s="242">
        <v>7</v>
      </c>
      <c r="PDQ1178" s="242">
        <v>2</v>
      </c>
      <c r="PDR1178" s="243" t="s">
        <v>238</v>
      </c>
      <c r="PDS1178" s="244">
        <v>0</v>
      </c>
      <c r="PDT1178" s="244">
        <v>210</v>
      </c>
      <c r="PDU1178" s="239" t="e">
        <f>PDU1179+PDU1180</f>
        <v>#REF!</v>
      </c>
      <c r="PDV1178" s="240" t="s">
        <v>29</v>
      </c>
      <c r="PDW1178" s="241" t="s">
        <v>26</v>
      </c>
      <c r="PDX1178" s="242">
        <v>7</v>
      </c>
      <c r="PDY1178" s="242">
        <v>2</v>
      </c>
      <c r="PDZ1178" s="243" t="s">
        <v>238</v>
      </c>
      <c r="PEA1178" s="244">
        <v>0</v>
      </c>
      <c r="PEB1178" s="244">
        <v>210</v>
      </c>
      <c r="PEC1178" s="239" t="e">
        <f>PEC1179+PEC1180</f>
        <v>#REF!</v>
      </c>
      <c r="PED1178" s="240" t="s">
        <v>29</v>
      </c>
      <c r="PEE1178" s="241" t="s">
        <v>26</v>
      </c>
      <c r="PEF1178" s="242">
        <v>7</v>
      </c>
      <c r="PEG1178" s="242">
        <v>2</v>
      </c>
      <c r="PEH1178" s="243" t="s">
        <v>238</v>
      </c>
      <c r="PEI1178" s="244">
        <v>0</v>
      </c>
      <c r="PEJ1178" s="244">
        <v>210</v>
      </c>
      <c r="PEK1178" s="239" t="e">
        <f>PEK1179+PEK1180</f>
        <v>#REF!</v>
      </c>
      <c r="PEL1178" s="240" t="s">
        <v>29</v>
      </c>
      <c r="PEM1178" s="241" t="s">
        <v>26</v>
      </c>
      <c r="PEN1178" s="242">
        <v>7</v>
      </c>
      <c r="PEO1178" s="242">
        <v>2</v>
      </c>
      <c r="PEP1178" s="243" t="s">
        <v>238</v>
      </c>
      <c r="PEQ1178" s="244">
        <v>0</v>
      </c>
      <c r="PER1178" s="244">
        <v>210</v>
      </c>
      <c r="PES1178" s="239" t="e">
        <f>PES1179+PES1180</f>
        <v>#REF!</v>
      </c>
      <c r="PET1178" s="240" t="s">
        <v>29</v>
      </c>
      <c r="PEU1178" s="241" t="s">
        <v>26</v>
      </c>
      <c r="PEV1178" s="242">
        <v>7</v>
      </c>
      <c r="PEW1178" s="242">
        <v>2</v>
      </c>
      <c r="PEX1178" s="243" t="s">
        <v>238</v>
      </c>
      <c r="PEY1178" s="244">
        <v>0</v>
      </c>
      <c r="PEZ1178" s="244">
        <v>210</v>
      </c>
      <c r="PFA1178" s="239" t="e">
        <f>PFA1179+PFA1180</f>
        <v>#REF!</v>
      </c>
      <c r="PFB1178" s="240" t="s">
        <v>29</v>
      </c>
      <c r="PFC1178" s="241" t="s">
        <v>26</v>
      </c>
      <c r="PFD1178" s="242">
        <v>7</v>
      </c>
      <c r="PFE1178" s="242">
        <v>2</v>
      </c>
      <c r="PFF1178" s="243" t="s">
        <v>238</v>
      </c>
      <c r="PFG1178" s="244">
        <v>0</v>
      </c>
      <c r="PFH1178" s="244">
        <v>210</v>
      </c>
      <c r="PFI1178" s="239" t="e">
        <f>PFI1179+PFI1180</f>
        <v>#REF!</v>
      </c>
      <c r="PFJ1178" s="240" t="s">
        <v>29</v>
      </c>
      <c r="PFK1178" s="241" t="s">
        <v>26</v>
      </c>
      <c r="PFL1178" s="242">
        <v>7</v>
      </c>
      <c r="PFM1178" s="242">
        <v>2</v>
      </c>
      <c r="PFN1178" s="243" t="s">
        <v>238</v>
      </c>
      <c r="PFO1178" s="244">
        <v>0</v>
      </c>
      <c r="PFP1178" s="244">
        <v>210</v>
      </c>
      <c r="PFQ1178" s="239" t="e">
        <f>PFQ1179+PFQ1180</f>
        <v>#REF!</v>
      </c>
      <c r="PFR1178" s="240" t="s">
        <v>29</v>
      </c>
      <c r="PFS1178" s="241" t="s">
        <v>26</v>
      </c>
      <c r="PFT1178" s="242">
        <v>7</v>
      </c>
      <c r="PFU1178" s="242">
        <v>2</v>
      </c>
      <c r="PFV1178" s="243" t="s">
        <v>238</v>
      </c>
      <c r="PFW1178" s="244">
        <v>0</v>
      </c>
      <c r="PFX1178" s="244">
        <v>210</v>
      </c>
      <c r="PFY1178" s="239" t="e">
        <f>PFY1179+PFY1180</f>
        <v>#REF!</v>
      </c>
      <c r="PFZ1178" s="240" t="s">
        <v>29</v>
      </c>
      <c r="PGA1178" s="241" t="s">
        <v>26</v>
      </c>
      <c r="PGB1178" s="242">
        <v>7</v>
      </c>
      <c r="PGC1178" s="242">
        <v>2</v>
      </c>
      <c r="PGD1178" s="243" t="s">
        <v>238</v>
      </c>
      <c r="PGE1178" s="244">
        <v>0</v>
      </c>
      <c r="PGF1178" s="244">
        <v>210</v>
      </c>
      <c r="PGG1178" s="239" t="e">
        <f>PGG1179+PGG1180</f>
        <v>#REF!</v>
      </c>
      <c r="PGH1178" s="240" t="s">
        <v>29</v>
      </c>
      <c r="PGI1178" s="241" t="s">
        <v>26</v>
      </c>
      <c r="PGJ1178" s="242">
        <v>7</v>
      </c>
      <c r="PGK1178" s="242">
        <v>2</v>
      </c>
      <c r="PGL1178" s="243" t="s">
        <v>238</v>
      </c>
      <c r="PGM1178" s="244">
        <v>0</v>
      </c>
      <c r="PGN1178" s="244">
        <v>210</v>
      </c>
      <c r="PGO1178" s="239" t="e">
        <f>PGO1179+PGO1180</f>
        <v>#REF!</v>
      </c>
      <c r="PGP1178" s="240" t="s">
        <v>29</v>
      </c>
      <c r="PGQ1178" s="241" t="s">
        <v>26</v>
      </c>
      <c r="PGR1178" s="242">
        <v>7</v>
      </c>
      <c r="PGS1178" s="242">
        <v>2</v>
      </c>
      <c r="PGT1178" s="243" t="s">
        <v>238</v>
      </c>
      <c r="PGU1178" s="244">
        <v>0</v>
      </c>
      <c r="PGV1178" s="244">
        <v>210</v>
      </c>
      <c r="PGW1178" s="239" t="e">
        <f>PGW1179+PGW1180</f>
        <v>#REF!</v>
      </c>
      <c r="PGX1178" s="240" t="s">
        <v>29</v>
      </c>
      <c r="PGY1178" s="241" t="s">
        <v>26</v>
      </c>
      <c r="PGZ1178" s="242">
        <v>7</v>
      </c>
      <c r="PHA1178" s="242">
        <v>2</v>
      </c>
      <c r="PHB1178" s="243" t="s">
        <v>238</v>
      </c>
      <c r="PHC1178" s="244">
        <v>0</v>
      </c>
      <c r="PHD1178" s="244">
        <v>210</v>
      </c>
      <c r="PHE1178" s="239" t="e">
        <f>PHE1179+PHE1180</f>
        <v>#REF!</v>
      </c>
      <c r="PHF1178" s="240" t="s">
        <v>29</v>
      </c>
      <c r="PHG1178" s="241" t="s">
        <v>26</v>
      </c>
      <c r="PHH1178" s="242">
        <v>7</v>
      </c>
      <c r="PHI1178" s="242">
        <v>2</v>
      </c>
      <c r="PHJ1178" s="243" t="s">
        <v>238</v>
      </c>
      <c r="PHK1178" s="244">
        <v>0</v>
      </c>
      <c r="PHL1178" s="244">
        <v>210</v>
      </c>
      <c r="PHM1178" s="239" t="e">
        <f>PHM1179+PHM1180</f>
        <v>#REF!</v>
      </c>
      <c r="PHN1178" s="240" t="s">
        <v>29</v>
      </c>
      <c r="PHO1178" s="241" t="s">
        <v>26</v>
      </c>
      <c r="PHP1178" s="242">
        <v>7</v>
      </c>
      <c r="PHQ1178" s="242">
        <v>2</v>
      </c>
      <c r="PHR1178" s="243" t="s">
        <v>238</v>
      </c>
      <c r="PHS1178" s="244">
        <v>0</v>
      </c>
      <c r="PHT1178" s="244">
        <v>210</v>
      </c>
      <c r="PHU1178" s="239" t="e">
        <f>PHU1179+PHU1180</f>
        <v>#REF!</v>
      </c>
      <c r="PHV1178" s="240" t="s">
        <v>29</v>
      </c>
      <c r="PHW1178" s="241" t="s">
        <v>26</v>
      </c>
      <c r="PHX1178" s="242">
        <v>7</v>
      </c>
      <c r="PHY1178" s="242">
        <v>2</v>
      </c>
      <c r="PHZ1178" s="243" t="s">
        <v>238</v>
      </c>
      <c r="PIA1178" s="244">
        <v>0</v>
      </c>
      <c r="PIB1178" s="244">
        <v>210</v>
      </c>
      <c r="PIC1178" s="239" t="e">
        <f>PIC1179+PIC1180</f>
        <v>#REF!</v>
      </c>
      <c r="PID1178" s="240" t="s">
        <v>29</v>
      </c>
      <c r="PIE1178" s="241" t="s">
        <v>26</v>
      </c>
      <c r="PIF1178" s="242">
        <v>7</v>
      </c>
      <c r="PIG1178" s="242">
        <v>2</v>
      </c>
      <c r="PIH1178" s="243" t="s">
        <v>238</v>
      </c>
      <c r="PII1178" s="244">
        <v>0</v>
      </c>
      <c r="PIJ1178" s="244">
        <v>210</v>
      </c>
      <c r="PIK1178" s="239" t="e">
        <f>PIK1179+PIK1180</f>
        <v>#REF!</v>
      </c>
      <c r="PIL1178" s="240" t="s">
        <v>29</v>
      </c>
      <c r="PIM1178" s="241" t="s">
        <v>26</v>
      </c>
      <c r="PIN1178" s="242">
        <v>7</v>
      </c>
      <c r="PIO1178" s="242">
        <v>2</v>
      </c>
      <c r="PIP1178" s="243" t="s">
        <v>238</v>
      </c>
      <c r="PIQ1178" s="244">
        <v>0</v>
      </c>
      <c r="PIR1178" s="244">
        <v>210</v>
      </c>
      <c r="PIS1178" s="239" t="e">
        <f>PIS1179+PIS1180</f>
        <v>#REF!</v>
      </c>
      <c r="PIT1178" s="240" t="s">
        <v>29</v>
      </c>
      <c r="PIU1178" s="241" t="s">
        <v>26</v>
      </c>
      <c r="PIV1178" s="242">
        <v>7</v>
      </c>
      <c r="PIW1178" s="242">
        <v>2</v>
      </c>
      <c r="PIX1178" s="243" t="s">
        <v>238</v>
      </c>
      <c r="PIY1178" s="244">
        <v>0</v>
      </c>
      <c r="PIZ1178" s="244">
        <v>210</v>
      </c>
      <c r="PJA1178" s="239" t="e">
        <f>PJA1179+PJA1180</f>
        <v>#REF!</v>
      </c>
      <c r="PJB1178" s="240" t="s">
        <v>29</v>
      </c>
      <c r="PJC1178" s="241" t="s">
        <v>26</v>
      </c>
      <c r="PJD1178" s="242">
        <v>7</v>
      </c>
      <c r="PJE1178" s="242">
        <v>2</v>
      </c>
      <c r="PJF1178" s="243" t="s">
        <v>238</v>
      </c>
      <c r="PJG1178" s="244">
        <v>0</v>
      </c>
      <c r="PJH1178" s="244">
        <v>210</v>
      </c>
      <c r="PJI1178" s="239" t="e">
        <f>PJI1179+PJI1180</f>
        <v>#REF!</v>
      </c>
      <c r="PJJ1178" s="240" t="s">
        <v>29</v>
      </c>
      <c r="PJK1178" s="241" t="s">
        <v>26</v>
      </c>
      <c r="PJL1178" s="242">
        <v>7</v>
      </c>
      <c r="PJM1178" s="242">
        <v>2</v>
      </c>
      <c r="PJN1178" s="243" t="s">
        <v>238</v>
      </c>
      <c r="PJO1178" s="244">
        <v>0</v>
      </c>
      <c r="PJP1178" s="244">
        <v>210</v>
      </c>
      <c r="PJQ1178" s="239" t="e">
        <f>PJQ1179+PJQ1180</f>
        <v>#REF!</v>
      </c>
      <c r="PJR1178" s="240" t="s">
        <v>29</v>
      </c>
      <c r="PJS1178" s="241" t="s">
        <v>26</v>
      </c>
      <c r="PJT1178" s="242">
        <v>7</v>
      </c>
      <c r="PJU1178" s="242">
        <v>2</v>
      </c>
      <c r="PJV1178" s="243" t="s">
        <v>238</v>
      </c>
      <c r="PJW1178" s="244">
        <v>0</v>
      </c>
      <c r="PJX1178" s="244">
        <v>210</v>
      </c>
      <c r="PJY1178" s="239" t="e">
        <f>PJY1179+PJY1180</f>
        <v>#REF!</v>
      </c>
      <c r="PJZ1178" s="240" t="s">
        <v>29</v>
      </c>
      <c r="PKA1178" s="241" t="s">
        <v>26</v>
      </c>
      <c r="PKB1178" s="242">
        <v>7</v>
      </c>
      <c r="PKC1178" s="242">
        <v>2</v>
      </c>
      <c r="PKD1178" s="243" t="s">
        <v>238</v>
      </c>
      <c r="PKE1178" s="244">
        <v>0</v>
      </c>
      <c r="PKF1178" s="244">
        <v>210</v>
      </c>
      <c r="PKG1178" s="239" t="e">
        <f>PKG1179+PKG1180</f>
        <v>#REF!</v>
      </c>
      <c r="PKH1178" s="240" t="s">
        <v>29</v>
      </c>
      <c r="PKI1178" s="241" t="s">
        <v>26</v>
      </c>
      <c r="PKJ1178" s="242">
        <v>7</v>
      </c>
      <c r="PKK1178" s="242">
        <v>2</v>
      </c>
      <c r="PKL1178" s="243" t="s">
        <v>238</v>
      </c>
      <c r="PKM1178" s="244">
        <v>0</v>
      </c>
      <c r="PKN1178" s="244">
        <v>210</v>
      </c>
      <c r="PKO1178" s="239" t="e">
        <f>PKO1179+PKO1180</f>
        <v>#REF!</v>
      </c>
      <c r="PKP1178" s="240" t="s">
        <v>29</v>
      </c>
      <c r="PKQ1178" s="241" t="s">
        <v>26</v>
      </c>
      <c r="PKR1178" s="242">
        <v>7</v>
      </c>
      <c r="PKS1178" s="242">
        <v>2</v>
      </c>
      <c r="PKT1178" s="243" t="s">
        <v>238</v>
      </c>
      <c r="PKU1178" s="244">
        <v>0</v>
      </c>
      <c r="PKV1178" s="244">
        <v>210</v>
      </c>
      <c r="PKW1178" s="239" t="e">
        <f>PKW1179+PKW1180</f>
        <v>#REF!</v>
      </c>
      <c r="PKX1178" s="240" t="s">
        <v>29</v>
      </c>
      <c r="PKY1178" s="241" t="s">
        <v>26</v>
      </c>
      <c r="PKZ1178" s="242">
        <v>7</v>
      </c>
      <c r="PLA1178" s="242">
        <v>2</v>
      </c>
      <c r="PLB1178" s="243" t="s">
        <v>238</v>
      </c>
      <c r="PLC1178" s="244">
        <v>0</v>
      </c>
      <c r="PLD1178" s="244">
        <v>210</v>
      </c>
      <c r="PLE1178" s="239" t="e">
        <f>PLE1179+PLE1180</f>
        <v>#REF!</v>
      </c>
      <c r="PLF1178" s="240" t="s">
        <v>29</v>
      </c>
      <c r="PLG1178" s="241" t="s">
        <v>26</v>
      </c>
      <c r="PLH1178" s="242">
        <v>7</v>
      </c>
      <c r="PLI1178" s="242">
        <v>2</v>
      </c>
      <c r="PLJ1178" s="243" t="s">
        <v>238</v>
      </c>
      <c r="PLK1178" s="244">
        <v>0</v>
      </c>
      <c r="PLL1178" s="244">
        <v>210</v>
      </c>
      <c r="PLM1178" s="239" t="e">
        <f>PLM1179+PLM1180</f>
        <v>#REF!</v>
      </c>
      <c r="PLN1178" s="240" t="s">
        <v>29</v>
      </c>
      <c r="PLO1178" s="241" t="s">
        <v>26</v>
      </c>
      <c r="PLP1178" s="242">
        <v>7</v>
      </c>
      <c r="PLQ1178" s="242">
        <v>2</v>
      </c>
      <c r="PLR1178" s="243" t="s">
        <v>238</v>
      </c>
      <c r="PLS1178" s="244">
        <v>0</v>
      </c>
      <c r="PLT1178" s="244">
        <v>210</v>
      </c>
      <c r="PLU1178" s="239" t="e">
        <f>PLU1179+PLU1180</f>
        <v>#REF!</v>
      </c>
      <c r="PLV1178" s="240" t="s">
        <v>29</v>
      </c>
      <c r="PLW1178" s="241" t="s">
        <v>26</v>
      </c>
      <c r="PLX1178" s="242">
        <v>7</v>
      </c>
      <c r="PLY1178" s="242">
        <v>2</v>
      </c>
      <c r="PLZ1178" s="243" t="s">
        <v>238</v>
      </c>
      <c r="PMA1178" s="244">
        <v>0</v>
      </c>
      <c r="PMB1178" s="244">
        <v>210</v>
      </c>
      <c r="PMC1178" s="239" t="e">
        <f>PMC1179+PMC1180</f>
        <v>#REF!</v>
      </c>
      <c r="PMD1178" s="240" t="s">
        <v>29</v>
      </c>
      <c r="PME1178" s="241" t="s">
        <v>26</v>
      </c>
      <c r="PMF1178" s="242">
        <v>7</v>
      </c>
      <c r="PMG1178" s="242">
        <v>2</v>
      </c>
      <c r="PMH1178" s="243" t="s">
        <v>238</v>
      </c>
      <c r="PMI1178" s="244">
        <v>0</v>
      </c>
      <c r="PMJ1178" s="244">
        <v>210</v>
      </c>
      <c r="PMK1178" s="239" t="e">
        <f>PMK1179+PMK1180</f>
        <v>#REF!</v>
      </c>
      <c r="PML1178" s="240" t="s">
        <v>29</v>
      </c>
      <c r="PMM1178" s="241" t="s">
        <v>26</v>
      </c>
      <c r="PMN1178" s="242">
        <v>7</v>
      </c>
      <c r="PMO1178" s="242">
        <v>2</v>
      </c>
      <c r="PMP1178" s="243" t="s">
        <v>238</v>
      </c>
      <c r="PMQ1178" s="244">
        <v>0</v>
      </c>
      <c r="PMR1178" s="244">
        <v>210</v>
      </c>
      <c r="PMS1178" s="239" t="e">
        <f>PMS1179+PMS1180</f>
        <v>#REF!</v>
      </c>
      <c r="PMT1178" s="240" t="s">
        <v>29</v>
      </c>
      <c r="PMU1178" s="241" t="s">
        <v>26</v>
      </c>
      <c r="PMV1178" s="242">
        <v>7</v>
      </c>
      <c r="PMW1178" s="242">
        <v>2</v>
      </c>
      <c r="PMX1178" s="243" t="s">
        <v>238</v>
      </c>
      <c r="PMY1178" s="244">
        <v>0</v>
      </c>
      <c r="PMZ1178" s="244">
        <v>210</v>
      </c>
      <c r="PNA1178" s="239" t="e">
        <f>PNA1179+PNA1180</f>
        <v>#REF!</v>
      </c>
      <c r="PNB1178" s="240" t="s">
        <v>29</v>
      </c>
      <c r="PNC1178" s="241" t="s">
        <v>26</v>
      </c>
      <c r="PND1178" s="242">
        <v>7</v>
      </c>
      <c r="PNE1178" s="242">
        <v>2</v>
      </c>
      <c r="PNF1178" s="243" t="s">
        <v>238</v>
      </c>
      <c r="PNG1178" s="244">
        <v>0</v>
      </c>
      <c r="PNH1178" s="244">
        <v>210</v>
      </c>
      <c r="PNI1178" s="239" t="e">
        <f>PNI1179+PNI1180</f>
        <v>#REF!</v>
      </c>
      <c r="PNJ1178" s="240" t="s">
        <v>29</v>
      </c>
      <c r="PNK1178" s="241" t="s">
        <v>26</v>
      </c>
      <c r="PNL1178" s="242">
        <v>7</v>
      </c>
      <c r="PNM1178" s="242">
        <v>2</v>
      </c>
      <c r="PNN1178" s="243" t="s">
        <v>238</v>
      </c>
      <c r="PNO1178" s="244">
        <v>0</v>
      </c>
      <c r="PNP1178" s="244">
        <v>210</v>
      </c>
      <c r="PNQ1178" s="239" t="e">
        <f>PNQ1179+PNQ1180</f>
        <v>#REF!</v>
      </c>
      <c r="PNR1178" s="240" t="s">
        <v>29</v>
      </c>
      <c r="PNS1178" s="241" t="s">
        <v>26</v>
      </c>
      <c r="PNT1178" s="242">
        <v>7</v>
      </c>
      <c r="PNU1178" s="242">
        <v>2</v>
      </c>
      <c r="PNV1178" s="243" t="s">
        <v>238</v>
      </c>
      <c r="PNW1178" s="244">
        <v>0</v>
      </c>
      <c r="PNX1178" s="244">
        <v>210</v>
      </c>
      <c r="PNY1178" s="239" t="e">
        <f>PNY1179+PNY1180</f>
        <v>#REF!</v>
      </c>
      <c r="PNZ1178" s="240" t="s">
        <v>29</v>
      </c>
      <c r="POA1178" s="241" t="s">
        <v>26</v>
      </c>
      <c r="POB1178" s="242">
        <v>7</v>
      </c>
      <c r="POC1178" s="242">
        <v>2</v>
      </c>
      <c r="POD1178" s="243" t="s">
        <v>238</v>
      </c>
      <c r="POE1178" s="244">
        <v>0</v>
      </c>
      <c r="POF1178" s="244">
        <v>210</v>
      </c>
      <c r="POG1178" s="239" t="e">
        <f>POG1179+POG1180</f>
        <v>#REF!</v>
      </c>
      <c r="POH1178" s="240" t="s">
        <v>29</v>
      </c>
      <c r="POI1178" s="241" t="s">
        <v>26</v>
      </c>
      <c r="POJ1178" s="242">
        <v>7</v>
      </c>
      <c r="POK1178" s="242">
        <v>2</v>
      </c>
      <c r="POL1178" s="243" t="s">
        <v>238</v>
      </c>
      <c r="POM1178" s="244">
        <v>0</v>
      </c>
      <c r="PON1178" s="244">
        <v>210</v>
      </c>
      <c r="POO1178" s="239" t="e">
        <f>POO1179+POO1180</f>
        <v>#REF!</v>
      </c>
      <c r="POP1178" s="240" t="s">
        <v>29</v>
      </c>
      <c r="POQ1178" s="241" t="s">
        <v>26</v>
      </c>
      <c r="POR1178" s="242">
        <v>7</v>
      </c>
      <c r="POS1178" s="242">
        <v>2</v>
      </c>
      <c r="POT1178" s="243" t="s">
        <v>238</v>
      </c>
      <c r="POU1178" s="244">
        <v>0</v>
      </c>
      <c r="POV1178" s="244">
        <v>210</v>
      </c>
      <c r="POW1178" s="239" t="e">
        <f>POW1179+POW1180</f>
        <v>#REF!</v>
      </c>
      <c r="POX1178" s="240" t="s">
        <v>29</v>
      </c>
      <c r="POY1178" s="241" t="s">
        <v>26</v>
      </c>
      <c r="POZ1178" s="242">
        <v>7</v>
      </c>
      <c r="PPA1178" s="242">
        <v>2</v>
      </c>
      <c r="PPB1178" s="243" t="s">
        <v>238</v>
      </c>
      <c r="PPC1178" s="244">
        <v>0</v>
      </c>
      <c r="PPD1178" s="244">
        <v>210</v>
      </c>
      <c r="PPE1178" s="239" t="e">
        <f>PPE1179+PPE1180</f>
        <v>#REF!</v>
      </c>
      <c r="PPF1178" s="240" t="s">
        <v>29</v>
      </c>
      <c r="PPG1178" s="241" t="s">
        <v>26</v>
      </c>
      <c r="PPH1178" s="242">
        <v>7</v>
      </c>
      <c r="PPI1178" s="242">
        <v>2</v>
      </c>
      <c r="PPJ1178" s="243" t="s">
        <v>238</v>
      </c>
      <c r="PPK1178" s="244">
        <v>0</v>
      </c>
      <c r="PPL1178" s="244">
        <v>210</v>
      </c>
      <c r="PPM1178" s="239" t="e">
        <f>PPM1179+PPM1180</f>
        <v>#REF!</v>
      </c>
      <c r="PPN1178" s="240" t="s">
        <v>29</v>
      </c>
      <c r="PPO1178" s="241" t="s">
        <v>26</v>
      </c>
      <c r="PPP1178" s="242">
        <v>7</v>
      </c>
      <c r="PPQ1178" s="242">
        <v>2</v>
      </c>
      <c r="PPR1178" s="243" t="s">
        <v>238</v>
      </c>
      <c r="PPS1178" s="244">
        <v>0</v>
      </c>
      <c r="PPT1178" s="244">
        <v>210</v>
      </c>
      <c r="PPU1178" s="239" t="e">
        <f>PPU1179+PPU1180</f>
        <v>#REF!</v>
      </c>
      <c r="PPV1178" s="240" t="s">
        <v>29</v>
      </c>
      <c r="PPW1178" s="241" t="s">
        <v>26</v>
      </c>
      <c r="PPX1178" s="242">
        <v>7</v>
      </c>
      <c r="PPY1178" s="242">
        <v>2</v>
      </c>
      <c r="PPZ1178" s="243" t="s">
        <v>238</v>
      </c>
      <c r="PQA1178" s="244">
        <v>0</v>
      </c>
      <c r="PQB1178" s="244">
        <v>210</v>
      </c>
      <c r="PQC1178" s="239" t="e">
        <f>PQC1179+PQC1180</f>
        <v>#REF!</v>
      </c>
      <c r="PQD1178" s="240" t="s">
        <v>29</v>
      </c>
      <c r="PQE1178" s="241" t="s">
        <v>26</v>
      </c>
      <c r="PQF1178" s="242">
        <v>7</v>
      </c>
      <c r="PQG1178" s="242">
        <v>2</v>
      </c>
      <c r="PQH1178" s="243" t="s">
        <v>238</v>
      </c>
      <c r="PQI1178" s="244">
        <v>0</v>
      </c>
      <c r="PQJ1178" s="244">
        <v>210</v>
      </c>
      <c r="PQK1178" s="239" t="e">
        <f>PQK1179+PQK1180</f>
        <v>#REF!</v>
      </c>
      <c r="PQL1178" s="240" t="s">
        <v>29</v>
      </c>
      <c r="PQM1178" s="241" t="s">
        <v>26</v>
      </c>
      <c r="PQN1178" s="242">
        <v>7</v>
      </c>
      <c r="PQO1178" s="242">
        <v>2</v>
      </c>
      <c r="PQP1178" s="243" t="s">
        <v>238</v>
      </c>
      <c r="PQQ1178" s="244">
        <v>0</v>
      </c>
      <c r="PQR1178" s="244">
        <v>210</v>
      </c>
      <c r="PQS1178" s="239" t="e">
        <f>PQS1179+PQS1180</f>
        <v>#REF!</v>
      </c>
      <c r="PQT1178" s="240" t="s">
        <v>29</v>
      </c>
      <c r="PQU1178" s="241" t="s">
        <v>26</v>
      </c>
      <c r="PQV1178" s="242">
        <v>7</v>
      </c>
      <c r="PQW1178" s="242">
        <v>2</v>
      </c>
      <c r="PQX1178" s="243" t="s">
        <v>238</v>
      </c>
      <c r="PQY1178" s="244">
        <v>0</v>
      </c>
      <c r="PQZ1178" s="244">
        <v>210</v>
      </c>
      <c r="PRA1178" s="239" t="e">
        <f>PRA1179+PRA1180</f>
        <v>#REF!</v>
      </c>
      <c r="PRB1178" s="240" t="s">
        <v>29</v>
      </c>
      <c r="PRC1178" s="241" t="s">
        <v>26</v>
      </c>
      <c r="PRD1178" s="242">
        <v>7</v>
      </c>
      <c r="PRE1178" s="242">
        <v>2</v>
      </c>
      <c r="PRF1178" s="243" t="s">
        <v>238</v>
      </c>
      <c r="PRG1178" s="244">
        <v>0</v>
      </c>
      <c r="PRH1178" s="244">
        <v>210</v>
      </c>
      <c r="PRI1178" s="239" t="e">
        <f>PRI1179+PRI1180</f>
        <v>#REF!</v>
      </c>
      <c r="PRJ1178" s="240" t="s">
        <v>29</v>
      </c>
      <c r="PRK1178" s="241" t="s">
        <v>26</v>
      </c>
      <c r="PRL1178" s="242">
        <v>7</v>
      </c>
      <c r="PRM1178" s="242">
        <v>2</v>
      </c>
      <c r="PRN1178" s="243" t="s">
        <v>238</v>
      </c>
      <c r="PRO1178" s="244">
        <v>0</v>
      </c>
      <c r="PRP1178" s="244">
        <v>210</v>
      </c>
      <c r="PRQ1178" s="239" t="e">
        <f>PRQ1179+PRQ1180</f>
        <v>#REF!</v>
      </c>
      <c r="PRR1178" s="240" t="s">
        <v>29</v>
      </c>
      <c r="PRS1178" s="241" t="s">
        <v>26</v>
      </c>
      <c r="PRT1178" s="242">
        <v>7</v>
      </c>
      <c r="PRU1178" s="242">
        <v>2</v>
      </c>
      <c r="PRV1178" s="243" t="s">
        <v>238</v>
      </c>
      <c r="PRW1178" s="244">
        <v>0</v>
      </c>
      <c r="PRX1178" s="244">
        <v>210</v>
      </c>
      <c r="PRY1178" s="239" t="e">
        <f>PRY1179+PRY1180</f>
        <v>#REF!</v>
      </c>
      <c r="PRZ1178" s="240" t="s">
        <v>29</v>
      </c>
      <c r="PSA1178" s="241" t="s">
        <v>26</v>
      </c>
      <c r="PSB1178" s="242">
        <v>7</v>
      </c>
      <c r="PSC1178" s="242">
        <v>2</v>
      </c>
      <c r="PSD1178" s="243" t="s">
        <v>238</v>
      </c>
      <c r="PSE1178" s="244">
        <v>0</v>
      </c>
      <c r="PSF1178" s="244">
        <v>210</v>
      </c>
      <c r="PSG1178" s="239" t="e">
        <f>PSG1179+PSG1180</f>
        <v>#REF!</v>
      </c>
      <c r="PSH1178" s="240" t="s">
        <v>29</v>
      </c>
      <c r="PSI1178" s="241" t="s">
        <v>26</v>
      </c>
      <c r="PSJ1178" s="242">
        <v>7</v>
      </c>
      <c r="PSK1178" s="242">
        <v>2</v>
      </c>
      <c r="PSL1178" s="243" t="s">
        <v>238</v>
      </c>
      <c r="PSM1178" s="244">
        <v>0</v>
      </c>
      <c r="PSN1178" s="244">
        <v>210</v>
      </c>
      <c r="PSO1178" s="239" t="e">
        <f>PSO1179+PSO1180</f>
        <v>#REF!</v>
      </c>
      <c r="PSP1178" s="240" t="s">
        <v>29</v>
      </c>
      <c r="PSQ1178" s="241" t="s">
        <v>26</v>
      </c>
      <c r="PSR1178" s="242">
        <v>7</v>
      </c>
      <c r="PSS1178" s="242">
        <v>2</v>
      </c>
      <c r="PST1178" s="243" t="s">
        <v>238</v>
      </c>
      <c r="PSU1178" s="244">
        <v>0</v>
      </c>
      <c r="PSV1178" s="244">
        <v>210</v>
      </c>
      <c r="PSW1178" s="239" t="e">
        <f>PSW1179+PSW1180</f>
        <v>#REF!</v>
      </c>
      <c r="PSX1178" s="240" t="s">
        <v>29</v>
      </c>
      <c r="PSY1178" s="241" t="s">
        <v>26</v>
      </c>
      <c r="PSZ1178" s="242">
        <v>7</v>
      </c>
      <c r="PTA1178" s="242">
        <v>2</v>
      </c>
      <c r="PTB1178" s="243" t="s">
        <v>238</v>
      </c>
      <c r="PTC1178" s="244">
        <v>0</v>
      </c>
      <c r="PTD1178" s="244">
        <v>210</v>
      </c>
      <c r="PTE1178" s="239" t="e">
        <f>PTE1179+PTE1180</f>
        <v>#REF!</v>
      </c>
      <c r="PTF1178" s="240" t="s">
        <v>29</v>
      </c>
      <c r="PTG1178" s="241" t="s">
        <v>26</v>
      </c>
      <c r="PTH1178" s="242">
        <v>7</v>
      </c>
      <c r="PTI1178" s="242">
        <v>2</v>
      </c>
      <c r="PTJ1178" s="243" t="s">
        <v>238</v>
      </c>
      <c r="PTK1178" s="244">
        <v>0</v>
      </c>
      <c r="PTL1178" s="244">
        <v>210</v>
      </c>
      <c r="PTM1178" s="239" t="e">
        <f>PTM1179+PTM1180</f>
        <v>#REF!</v>
      </c>
      <c r="PTN1178" s="240" t="s">
        <v>29</v>
      </c>
      <c r="PTO1178" s="241" t="s">
        <v>26</v>
      </c>
      <c r="PTP1178" s="242">
        <v>7</v>
      </c>
      <c r="PTQ1178" s="242">
        <v>2</v>
      </c>
      <c r="PTR1178" s="243" t="s">
        <v>238</v>
      </c>
      <c r="PTS1178" s="244">
        <v>0</v>
      </c>
      <c r="PTT1178" s="244">
        <v>210</v>
      </c>
      <c r="PTU1178" s="239" t="e">
        <f>PTU1179+PTU1180</f>
        <v>#REF!</v>
      </c>
      <c r="PTV1178" s="240" t="s">
        <v>29</v>
      </c>
      <c r="PTW1178" s="241" t="s">
        <v>26</v>
      </c>
      <c r="PTX1178" s="242">
        <v>7</v>
      </c>
      <c r="PTY1178" s="242">
        <v>2</v>
      </c>
      <c r="PTZ1178" s="243" t="s">
        <v>238</v>
      </c>
      <c r="PUA1178" s="244">
        <v>0</v>
      </c>
      <c r="PUB1178" s="244">
        <v>210</v>
      </c>
      <c r="PUC1178" s="239" t="e">
        <f>PUC1179+PUC1180</f>
        <v>#REF!</v>
      </c>
      <c r="PUD1178" s="240" t="s">
        <v>29</v>
      </c>
      <c r="PUE1178" s="241" t="s">
        <v>26</v>
      </c>
      <c r="PUF1178" s="242">
        <v>7</v>
      </c>
      <c r="PUG1178" s="242">
        <v>2</v>
      </c>
      <c r="PUH1178" s="243" t="s">
        <v>238</v>
      </c>
      <c r="PUI1178" s="244">
        <v>0</v>
      </c>
      <c r="PUJ1178" s="244">
        <v>210</v>
      </c>
      <c r="PUK1178" s="239" t="e">
        <f>PUK1179+PUK1180</f>
        <v>#REF!</v>
      </c>
      <c r="PUL1178" s="240" t="s">
        <v>29</v>
      </c>
      <c r="PUM1178" s="241" t="s">
        <v>26</v>
      </c>
      <c r="PUN1178" s="242">
        <v>7</v>
      </c>
      <c r="PUO1178" s="242">
        <v>2</v>
      </c>
      <c r="PUP1178" s="243" t="s">
        <v>238</v>
      </c>
      <c r="PUQ1178" s="244">
        <v>0</v>
      </c>
      <c r="PUR1178" s="244">
        <v>210</v>
      </c>
      <c r="PUS1178" s="239" t="e">
        <f>PUS1179+PUS1180</f>
        <v>#REF!</v>
      </c>
      <c r="PUT1178" s="240" t="s">
        <v>29</v>
      </c>
      <c r="PUU1178" s="241" t="s">
        <v>26</v>
      </c>
      <c r="PUV1178" s="242">
        <v>7</v>
      </c>
      <c r="PUW1178" s="242">
        <v>2</v>
      </c>
      <c r="PUX1178" s="243" t="s">
        <v>238</v>
      </c>
      <c r="PUY1178" s="244">
        <v>0</v>
      </c>
      <c r="PUZ1178" s="244">
        <v>210</v>
      </c>
      <c r="PVA1178" s="239" t="e">
        <f>PVA1179+PVA1180</f>
        <v>#REF!</v>
      </c>
      <c r="PVB1178" s="240" t="s">
        <v>29</v>
      </c>
      <c r="PVC1178" s="241" t="s">
        <v>26</v>
      </c>
      <c r="PVD1178" s="242">
        <v>7</v>
      </c>
      <c r="PVE1178" s="242">
        <v>2</v>
      </c>
      <c r="PVF1178" s="243" t="s">
        <v>238</v>
      </c>
      <c r="PVG1178" s="244">
        <v>0</v>
      </c>
      <c r="PVH1178" s="244">
        <v>210</v>
      </c>
      <c r="PVI1178" s="239" t="e">
        <f>PVI1179+PVI1180</f>
        <v>#REF!</v>
      </c>
      <c r="PVJ1178" s="240" t="s">
        <v>29</v>
      </c>
      <c r="PVK1178" s="241" t="s">
        <v>26</v>
      </c>
      <c r="PVL1178" s="242">
        <v>7</v>
      </c>
      <c r="PVM1178" s="242">
        <v>2</v>
      </c>
      <c r="PVN1178" s="243" t="s">
        <v>238</v>
      </c>
      <c r="PVO1178" s="244">
        <v>0</v>
      </c>
      <c r="PVP1178" s="244">
        <v>210</v>
      </c>
      <c r="PVQ1178" s="239" t="e">
        <f>PVQ1179+PVQ1180</f>
        <v>#REF!</v>
      </c>
      <c r="PVR1178" s="240" t="s">
        <v>29</v>
      </c>
      <c r="PVS1178" s="241" t="s">
        <v>26</v>
      </c>
      <c r="PVT1178" s="242">
        <v>7</v>
      </c>
      <c r="PVU1178" s="242">
        <v>2</v>
      </c>
      <c r="PVV1178" s="243" t="s">
        <v>238</v>
      </c>
      <c r="PVW1178" s="244">
        <v>0</v>
      </c>
      <c r="PVX1178" s="244">
        <v>210</v>
      </c>
      <c r="PVY1178" s="239" t="e">
        <f>PVY1179+PVY1180</f>
        <v>#REF!</v>
      </c>
      <c r="PVZ1178" s="240" t="s">
        <v>29</v>
      </c>
      <c r="PWA1178" s="241" t="s">
        <v>26</v>
      </c>
      <c r="PWB1178" s="242">
        <v>7</v>
      </c>
      <c r="PWC1178" s="242">
        <v>2</v>
      </c>
      <c r="PWD1178" s="243" t="s">
        <v>238</v>
      </c>
      <c r="PWE1178" s="244">
        <v>0</v>
      </c>
      <c r="PWF1178" s="244">
        <v>210</v>
      </c>
      <c r="PWG1178" s="239" t="e">
        <f>PWG1179+PWG1180</f>
        <v>#REF!</v>
      </c>
      <c r="PWH1178" s="240" t="s">
        <v>29</v>
      </c>
      <c r="PWI1178" s="241" t="s">
        <v>26</v>
      </c>
      <c r="PWJ1178" s="242">
        <v>7</v>
      </c>
      <c r="PWK1178" s="242">
        <v>2</v>
      </c>
      <c r="PWL1178" s="243" t="s">
        <v>238</v>
      </c>
      <c r="PWM1178" s="244">
        <v>0</v>
      </c>
      <c r="PWN1178" s="244">
        <v>210</v>
      </c>
      <c r="PWO1178" s="239" t="e">
        <f>PWO1179+PWO1180</f>
        <v>#REF!</v>
      </c>
      <c r="PWP1178" s="240" t="s">
        <v>29</v>
      </c>
      <c r="PWQ1178" s="241" t="s">
        <v>26</v>
      </c>
      <c r="PWR1178" s="242">
        <v>7</v>
      </c>
      <c r="PWS1178" s="242">
        <v>2</v>
      </c>
      <c r="PWT1178" s="243" t="s">
        <v>238</v>
      </c>
      <c r="PWU1178" s="244">
        <v>0</v>
      </c>
      <c r="PWV1178" s="244">
        <v>210</v>
      </c>
      <c r="PWW1178" s="239" t="e">
        <f>PWW1179+PWW1180</f>
        <v>#REF!</v>
      </c>
      <c r="PWX1178" s="240" t="s">
        <v>29</v>
      </c>
      <c r="PWY1178" s="241" t="s">
        <v>26</v>
      </c>
      <c r="PWZ1178" s="242">
        <v>7</v>
      </c>
      <c r="PXA1178" s="242">
        <v>2</v>
      </c>
      <c r="PXB1178" s="243" t="s">
        <v>238</v>
      </c>
      <c r="PXC1178" s="244">
        <v>0</v>
      </c>
      <c r="PXD1178" s="244">
        <v>210</v>
      </c>
      <c r="PXE1178" s="239" t="e">
        <f>PXE1179+PXE1180</f>
        <v>#REF!</v>
      </c>
      <c r="PXF1178" s="240" t="s">
        <v>29</v>
      </c>
      <c r="PXG1178" s="241" t="s">
        <v>26</v>
      </c>
      <c r="PXH1178" s="242">
        <v>7</v>
      </c>
      <c r="PXI1178" s="242">
        <v>2</v>
      </c>
      <c r="PXJ1178" s="243" t="s">
        <v>238</v>
      </c>
      <c r="PXK1178" s="244">
        <v>0</v>
      </c>
      <c r="PXL1178" s="244">
        <v>210</v>
      </c>
      <c r="PXM1178" s="239" t="e">
        <f>PXM1179+PXM1180</f>
        <v>#REF!</v>
      </c>
      <c r="PXN1178" s="240" t="s">
        <v>29</v>
      </c>
      <c r="PXO1178" s="241" t="s">
        <v>26</v>
      </c>
      <c r="PXP1178" s="242">
        <v>7</v>
      </c>
      <c r="PXQ1178" s="242">
        <v>2</v>
      </c>
      <c r="PXR1178" s="243" t="s">
        <v>238</v>
      </c>
      <c r="PXS1178" s="244">
        <v>0</v>
      </c>
      <c r="PXT1178" s="244">
        <v>210</v>
      </c>
      <c r="PXU1178" s="239" t="e">
        <f>PXU1179+PXU1180</f>
        <v>#REF!</v>
      </c>
      <c r="PXV1178" s="240" t="s">
        <v>29</v>
      </c>
      <c r="PXW1178" s="241" t="s">
        <v>26</v>
      </c>
      <c r="PXX1178" s="242">
        <v>7</v>
      </c>
      <c r="PXY1178" s="242">
        <v>2</v>
      </c>
      <c r="PXZ1178" s="243" t="s">
        <v>238</v>
      </c>
      <c r="PYA1178" s="244">
        <v>0</v>
      </c>
      <c r="PYB1178" s="244">
        <v>210</v>
      </c>
      <c r="PYC1178" s="239" t="e">
        <f>PYC1179+PYC1180</f>
        <v>#REF!</v>
      </c>
      <c r="PYD1178" s="240" t="s">
        <v>29</v>
      </c>
      <c r="PYE1178" s="241" t="s">
        <v>26</v>
      </c>
      <c r="PYF1178" s="242">
        <v>7</v>
      </c>
      <c r="PYG1178" s="242">
        <v>2</v>
      </c>
      <c r="PYH1178" s="243" t="s">
        <v>238</v>
      </c>
      <c r="PYI1178" s="244">
        <v>0</v>
      </c>
      <c r="PYJ1178" s="244">
        <v>210</v>
      </c>
      <c r="PYK1178" s="239" t="e">
        <f>PYK1179+PYK1180</f>
        <v>#REF!</v>
      </c>
      <c r="PYL1178" s="240" t="s">
        <v>29</v>
      </c>
      <c r="PYM1178" s="241" t="s">
        <v>26</v>
      </c>
      <c r="PYN1178" s="242">
        <v>7</v>
      </c>
      <c r="PYO1178" s="242">
        <v>2</v>
      </c>
      <c r="PYP1178" s="243" t="s">
        <v>238</v>
      </c>
      <c r="PYQ1178" s="244">
        <v>0</v>
      </c>
      <c r="PYR1178" s="244">
        <v>210</v>
      </c>
      <c r="PYS1178" s="239" t="e">
        <f>PYS1179+PYS1180</f>
        <v>#REF!</v>
      </c>
      <c r="PYT1178" s="240" t="s">
        <v>29</v>
      </c>
      <c r="PYU1178" s="241" t="s">
        <v>26</v>
      </c>
      <c r="PYV1178" s="242">
        <v>7</v>
      </c>
      <c r="PYW1178" s="242">
        <v>2</v>
      </c>
      <c r="PYX1178" s="243" t="s">
        <v>238</v>
      </c>
      <c r="PYY1178" s="244">
        <v>0</v>
      </c>
      <c r="PYZ1178" s="244">
        <v>210</v>
      </c>
      <c r="PZA1178" s="239" t="e">
        <f>PZA1179+PZA1180</f>
        <v>#REF!</v>
      </c>
      <c r="PZB1178" s="240" t="s">
        <v>29</v>
      </c>
      <c r="PZC1178" s="241" t="s">
        <v>26</v>
      </c>
      <c r="PZD1178" s="242">
        <v>7</v>
      </c>
      <c r="PZE1178" s="242">
        <v>2</v>
      </c>
      <c r="PZF1178" s="243" t="s">
        <v>238</v>
      </c>
      <c r="PZG1178" s="244">
        <v>0</v>
      </c>
      <c r="PZH1178" s="244">
        <v>210</v>
      </c>
      <c r="PZI1178" s="239" t="e">
        <f>PZI1179+PZI1180</f>
        <v>#REF!</v>
      </c>
      <c r="PZJ1178" s="240" t="s">
        <v>29</v>
      </c>
      <c r="PZK1178" s="241" t="s">
        <v>26</v>
      </c>
      <c r="PZL1178" s="242">
        <v>7</v>
      </c>
      <c r="PZM1178" s="242">
        <v>2</v>
      </c>
      <c r="PZN1178" s="243" t="s">
        <v>238</v>
      </c>
      <c r="PZO1178" s="244">
        <v>0</v>
      </c>
      <c r="PZP1178" s="244">
        <v>210</v>
      </c>
      <c r="PZQ1178" s="239" t="e">
        <f>PZQ1179+PZQ1180</f>
        <v>#REF!</v>
      </c>
      <c r="PZR1178" s="240" t="s">
        <v>29</v>
      </c>
      <c r="PZS1178" s="241" t="s">
        <v>26</v>
      </c>
      <c r="PZT1178" s="242">
        <v>7</v>
      </c>
      <c r="PZU1178" s="242">
        <v>2</v>
      </c>
      <c r="PZV1178" s="243" t="s">
        <v>238</v>
      </c>
      <c r="PZW1178" s="244">
        <v>0</v>
      </c>
      <c r="PZX1178" s="244">
        <v>210</v>
      </c>
      <c r="PZY1178" s="239" t="e">
        <f>PZY1179+PZY1180</f>
        <v>#REF!</v>
      </c>
      <c r="PZZ1178" s="240" t="s">
        <v>29</v>
      </c>
      <c r="QAA1178" s="241" t="s">
        <v>26</v>
      </c>
      <c r="QAB1178" s="242">
        <v>7</v>
      </c>
      <c r="QAC1178" s="242">
        <v>2</v>
      </c>
      <c r="QAD1178" s="243" t="s">
        <v>238</v>
      </c>
      <c r="QAE1178" s="244">
        <v>0</v>
      </c>
      <c r="QAF1178" s="244">
        <v>210</v>
      </c>
      <c r="QAG1178" s="239" t="e">
        <f>QAG1179+QAG1180</f>
        <v>#REF!</v>
      </c>
      <c r="QAH1178" s="240" t="s">
        <v>29</v>
      </c>
      <c r="QAI1178" s="241" t="s">
        <v>26</v>
      </c>
      <c r="QAJ1178" s="242">
        <v>7</v>
      </c>
      <c r="QAK1178" s="242">
        <v>2</v>
      </c>
      <c r="QAL1178" s="243" t="s">
        <v>238</v>
      </c>
      <c r="QAM1178" s="244">
        <v>0</v>
      </c>
      <c r="QAN1178" s="244">
        <v>210</v>
      </c>
      <c r="QAO1178" s="239" t="e">
        <f>QAO1179+QAO1180</f>
        <v>#REF!</v>
      </c>
      <c r="QAP1178" s="240" t="s">
        <v>29</v>
      </c>
      <c r="QAQ1178" s="241" t="s">
        <v>26</v>
      </c>
      <c r="QAR1178" s="242">
        <v>7</v>
      </c>
      <c r="QAS1178" s="242">
        <v>2</v>
      </c>
      <c r="QAT1178" s="243" t="s">
        <v>238</v>
      </c>
      <c r="QAU1178" s="244">
        <v>0</v>
      </c>
      <c r="QAV1178" s="244">
        <v>210</v>
      </c>
      <c r="QAW1178" s="239" t="e">
        <f>QAW1179+QAW1180</f>
        <v>#REF!</v>
      </c>
      <c r="QAX1178" s="240" t="s">
        <v>29</v>
      </c>
      <c r="QAY1178" s="241" t="s">
        <v>26</v>
      </c>
      <c r="QAZ1178" s="242">
        <v>7</v>
      </c>
      <c r="QBA1178" s="242">
        <v>2</v>
      </c>
      <c r="QBB1178" s="243" t="s">
        <v>238</v>
      </c>
      <c r="QBC1178" s="244">
        <v>0</v>
      </c>
      <c r="QBD1178" s="244">
        <v>210</v>
      </c>
      <c r="QBE1178" s="239" t="e">
        <f>QBE1179+QBE1180</f>
        <v>#REF!</v>
      </c>
      <c r="QBF1178" s="240" t="s">
        <v>29</v>
      </c>
      <c r="QBG1178" s="241" t="s">
        <v>26</v>
      </c>
      <c r="QBH1178" s="242">
        <v>7</v>
      </c>
      <c r="QBI1178" s="242">
        <v>2</v>
      </c>
      <c r="QBJ1178" s="243" t="s">
        <v>238</v>
      </c>
      <c r="QBK1178" s="244">
        <v>0</v>
      </c>
      <c r="QBL1178" s="244">
        <v>210</v>
      </c>
      <c r="QBM1178" s="239" t="e">
        <f>QBM1179+QBM1180</f>
        <v>#REF!</v>
      </c>
      <c r="QBN1178" s="240" t="s">
        <v>29</v>
      </c>
      <c r="QBO1178" s="241" t="s">
        <v>26</v>
      </c>
      <c r="QBP1178" s="242">
        <v>7</v>
      </c>
      <c r="QBQ1178" s="242">
        <v>2</v>
      </c>
      <c r="QBR1178" s="243" t="s">
        <v>238</v>
      </c>
      <c r="QBS1178" s="244">
        <v>0</v>
      </c>
      <c r="QBT1178" s="244">
        <v>210</v>
      </c>
      <c r="QBU1178" s="239" t="e">
        <f>QBU1179+QBU1180</f>
        <v>#REF!</v>
      </c>
      <c r="QBV1178" s="240" t="s">
        <v>29</v>
      </c>
      <c r="QBW1178" s="241" t="s">
        <v>26</v>
      </c>
      <c r="QBX1178" s="242">
        <v>7</v>
      </c>
      <c r="QBY1178" s="242">
        <v>2</v>
      </c>
      <c r="QBZ1178" s="243" t="s">
        <v>238</v>
      </c>
      <c r="QCA1178" s="244">
        <v>0</v>
      </c>
      <c r="QCB1178" s="244">
        <v>210</v>
      </c>
      <c r="QCC1178" s="239" t="e">
        <f>QCC1179+QCC1180</f>
        <v>#REF!</v>
      </c>
      <c r="QCD1178" s="240" t="s">
        <v>29</v>
      </c>
      <c r="QCE1178" s="241" t="s">
        <v>26</v>
      </c>
      <c r="QCF1178" s="242">
        <v>7</v>
      </c>
      <c r="QCG1178" s="242">
        <v>2</v>
      </c>
      <c r="QCH1178" s="243" t="s">
        <v>238</v>
      </c>
      <c r="QCI1178" s="244">
        <v>0</v>
      </c>
      <c r="QCJ1178" s="244">
        <v>210</v>
      </c>
      <c r="QCK1178" s="239" t="e">
        <f>QCK1179+QCK1180</f>
        <v>#REF!</v>
      </c>
      <c r="QCL1178" s="240" t="s">
        <v>29</v>
      </c>
      <c r="QCM1178" s="241" t="s">
        <v>26</v>
      </c>
      <c r="QCN1178" s="242">
        <v>7</v>
      </c>
      <c r="QCO1178" s="242">
        <v>2</v>
      </c>
      <c r="QCP1178" s="243" t="s">
        <v>238</v>
      </c>
      <c r="QCQ1178" s="244">
        <v>0</v>
      </c>
      <c r="QCR1178" s="244">
        <v>210</v>
      </c>
      <c r="QCS1178" s="239" t="e">
        <f>QCS1179+QCS1180</f>
        <v>#REF!</v>
      </c>
      <c r="QCT1178" s="240" t="s">
        <v>29</v>
      </c>
      <c r="QCU1178" s="241" t="s">
        <v>26</v>
      </c>
      <c r="QCV1178" s="242">
        <v>7</v>
      </c>
      <c r="QCW1178" s="242">
        <v>2</v>
      </c>
      <c r="QCX1178" s="243" t="s">
        <v>238</v>
      </c>
      <c r="QCY1178" s="244">
        <v>0</v>
      </c>
      <c r="QCZ1178" s="244">
        <v>210</v>
      </c>
      <c r="QDA1178" s="239" t="e">
        <f>QDA1179+QDA1180</f>
        <v>#REF!</v>
      </c>
      <c r="QDB1178" s="240" t="s">
        <v>29</v>
      </c>
      <c r="QDC1178" s="241" t="s">
        <v>26</v>
      </c>
      <c r="QDD1178" s="242">
        <v>7</v>
      </c>
      <c r="QDE1178" s="242">
        <v>2</v>
      </c>
      <c r="QDF1178" s="243" t="s">
        <v>238</v>
      </c>
      <c r="QDG1178" s="244">
        <v>0</v>
      </c>
      <c r="QDH1178" s="244">
        <v>210</v>
      </c>
      <c r="QDI1178" s="239" t="e">
        <f>QDI1179+QDI1180</f>
        <v>#REF!</v>
      </c>
      <c r="QDJ1178" s="240" t="s">
        <v>29</v>
      </c>
      <c r="QDK1178" s="241" t="s">
        <v>26</v>
      </c>
      <c r="QDL1178" s="242">
        <v>7</v>
      </c>
      <c r="QDM1178" s="242">
        <v>2</v>
      </c>
      <c r="QDN1178" s="243" t="s">
        <v>238</v>
      </c>
      <c r="QDO1178" s="244">
        <v>0</v>
      </c>
      <c r="QDP1178" s="244">
        <v>210</v>
      </c>
      <c r="QDQ1178" s="239" t="e">
        <f>QDQ1179+QDQ1180</f>
        <v>#REF!</v>
      </c>
      <c r="QDR1178" s="240" t="s">
        <v>29</v>
      </c>
      <c r="QDS1178" s="241" t="s">
        <v>26</v>
      </c>
      <c r="QDT1178" s="242">
        <v>7</v>
      </c>
      <c r="QDU1178" s="242">
        <v>2</v>
      </c>
      <c r="QDV1178" s="243" t="s">
        <v>238</v>
      </c>
      <c r="QDW1178" s="244">
        <v>0</v>
      </c>
      <c r="QDX1178" s="244">
        <v>210</v>
      </c>
      <c r="QDY1178" s="239" t="e">
        <f>QDY1179+QDY1180</f>
        <v>#REF!</v>
      </c>
      <c r="QDZ1178" s="240" t="s">
        <v>29</v>
      </c>
      <c r="QEA1178" s="241" t="s">
        <v>26</v>
      </c>
      <c r="QEB1178" s="242">
        <v>7</v>
      </c>
      <c r="QEC1178" s="242">
        <v>2</v>
      </c>
      <c r="QED1178" s="243" t="s">
        <v>238</v>
      </c>
      <c r="QEE1178" s="244">
        <v>0</v>
      </c>
      <c r="QEF1178" s="244">
        <v>210</v>
      </c>
      <c r="QEG1178" s="239" t="e">
        <f>QEG1179+QEG1180</f>
        <v>#REF!</v>
      </c>
      <c r="QEH1178" s="240" t="s">
        <v>29</v>
      </c>
      <c r="QEI1178" s="241" t="s">
        <v>26</v>
      </c>
      <c r="QEJ1178" s="242">
        <v>7</v>
      </c>
      <c r="QEK1178" s="242">
        <v>2</v>
      </c>
      <c r="QEL1178" s="243" t="s">
        <v>238</v>
      </c>
      <c r="QEM1178" s="244">
        <v>0</v>
      </c>
      <c r="QEN1178" s="244">
        <v>210</v>
      </c>
      <c r="QEO1178" s="239" t="e">
        <f>QEO1179+QEO1180</f>
        <v>#REF!</v>
      </c>
      <c r="QEP1178" s="240" t="s">
        <v>29</v>
      </c>
      <c r="QEQ1178" s="241" t="s">
        <v>26</v>
      </c>
      <c r="QER1178" s="242">
        <v>7</v>
      </c>
      <c r="QES1178" s="242">
        <v>2</v>
      </c>
      <c r="QET1178" s="243" t="s">
        <v>238</v>
      </c>
      <c r="QEU1178" s="244">
        <v>0</v>
      </c>
      <c r="QEV1178" s="244">
        <v>210</v>
      </c>
      <c r="QEW1178" s="239" t="e">
        <f>QEW1179+QEW1180</f>
        <v>#REF!</v>
      </c>
      <c r="QEX1178" s="240" t="s">
        <v>29</v>
      </c>
      <c r="QEY1178" s="241" t="s">
        <v>26</v>
      </c>
      <c r="QEZ1178" s="242">
        <v>7</v>
      </c>
      <c r="QFA1178" s="242">
        <v>2</v>
      </c>
      <c r="QFB1178" s="243" t="s">
        <v>238</v>
      </c>
      <c r="QFC1178" s="244">
        <v>0</v>
      </c>
      <c r="QFD1178" s="244">
        <v>210</v>
      </c>
      <c r="QFE1178" s="239" t="e">
        <f>QFE1179+QFE1180</f>
        <v>#REF!</v>
      </c>
      <c r="QFF1178" s="240" t="s">
        <v>29</v>
      </c>
      <c r="QFG1178" s="241" t="s">
        <v>26</v>
      </c>
      <c r="QFH1178" s="242">
        <v>7</v>
      </c>
      <c r="QFI1178" s="242">
        <v>2</v>
      </c>
      <c r="QFJ1178" s="243" t="s">
        <v>238</v>
      </c>
      <c r="QFK1178" s="244">
        <v>0</v>
      </c>
      <c r="QFL1178" s="244">
        <v>210</v>
      </c>
      <c r="QFM1178" s="239" t="e">
        <f>QFM1179+QFM1180</f>
        <v>#REF!</v>
      </c>
      <c r="QFN1178" s="240" t="s">
        <v>29</v>
      </c>
      <c r="QFO1178" s="241" t="s">
        <v>26</v>
      </c>
      <c r="QFP1178" s="242">
        <v>7</v>
      </c>
      <c r="QFQ1178" s="242">
        <v>2</v>
      </c>
      <c r="QFR1178" s="243" t="s">
        <v>238</v>
      </c>
      <c r="QFS1178" s="244">
        <v>0</v>
      </c>
      <c r="QFT1178" s="244">
        <v>210</v>
      </c>
      <c r="QFU1178" s="239" t="e">
        <f>QFU1179+QFU1180</f>
        <v>#REF!</v>
      </c>
      <c r="QFV1178" s="240" t="s">
        <v>29</v>
      </c>
      <c r="QFW1178" s="241" t="s">
        <v>26</v>
      </c>
      <c r="QFX1178" s="242">
        <v>7</v>
      </c>
      <c r="QFY1178" s="242">
        <v>2</v>
      </c>
      <c r="QFZ1178" s="243" t="s">
        <v>238</v>
      </c>
      <c r="QGA1178" s="244">
        <v>0</v>
      </c>
      <c r="QGB1178" s="244">
        <v>210</v>
      </c>
      <c r="QGC1178" s="239" t="e">
        <f>QGC1179+QGC1180</f>
        <v>#REF!</v>
      </c>
      <c r="QGD1178" s="240" t="s">
        <v>29</v>
      </c>
      <c r="QGE1178" s="241" t="s">
        <v>26</v>
      </c>
      <c r="QGF1178" s="242">
        <v>7</v>
      </c>
      <c r="QGG1178" s="242">
        <v>2</v>
      </c>
      <c r="QGH1178" s="243" t="s">
        <v>238</v>
      </c>
      <c r="QGI1178" s="244">
        <v>0</v>
      </c>
      <c r="QGJ1178" s="244">
        <v>210</v>
      </c>
      <c r="QGK1178" s="239" t="e">
        <f>QGK1179+QGK1180</f>
        <v>#REF!</v>
      </c>
      <c r="QGL1178" s="240" t="s">
        <v>29</v>
      </c>
      <c r="QGM1178" s="241" t="s">
        <v>26</v>
      </c>
      <c r="QGN1178" s="242">
        <v>7</v>
      </c>
      <c r="QGO1178" s="242">
        <v>2</v>
      </c>
      <c r="QGP1178" s="243" t="s">
        <v>238</v>
      </c>
      <c r="QGQ1178" s="244">
        <v>0</v>
      </c>
      <c r="QGR1178" s="244">
        <v>210</v>
      </c>
      <c r="QGS1178" s="239" t="e">
        <f>QGS1179+QGS1180</f>
        <v>#REF!</v>
      </c>
      <c r="QGT1178" s="240" t="s">
        <v>29</v>
      </c>
      <c r="QGU1178" s="241" t="s">
        <v>26</v>
      </c>
      <c r="QGV1178" s="242">
        <v>7</v>
      </c>
      <c r="QGW1178" s="242">
        <v>2</v>
      </c>
      <c r="QGX1178" s="243" t="s">
        <v>238</v>
      </c>
      <c r="QGY1178" s="244">
        <v>0</v>
      </c>
      <c r="QGZ1178" s="244">
        <v>210</v>
      </c>
      <c r="QHA1178" s="239" t="e">
        <f>QHA1179+QHA1180</f>
        <v>#REF!</v>
      </c>
      <c r="QHB1178" s="240" t="s">
        <v>29</v>
      </c>
      <c r="QHC1178" s="241" t="s">
        <v>26</v>
      </c>
      <c r="QHD1178" s="242">
        <v>7</v>
      </c>
      <c r="QHE1178" s="242">
        <v>2</v>
      </c>
      <c r="QHF1178" s="243" t="s">
        <v>238</v>
      </c>
      <c r="QHG1178" s="244">
        <v>0</v>
      </c>
      <c r="QHH1178" s="244">
        <v>210</v>
      </c>
      <c r="QHI1178" s="239" t="e">
        <f>QHI1179+QHI1180</f>
        <v>#REF!</v>
      </c>
      <c r="QHJ1178" s="240" t="s">
        <v>29</v>
      </c>
      <c r="QHK1178" s="241" t="s">
        <v>26</v>
      </c>
      <c r="QHL1178" s="242">
        <v>7</v>
      </c>
      <c r="QHM1178" s="242">
        <v>2</v>
      </c>
      <c r="QHN1178" s="243" t="s">
        <v>238</v>
      </c>
      <c r="QHO1178" s="244">
        <v>0</v>
      </c>
      <c r="QHP1178" s="244">
        <v>210</v>
      </c>
      <c r="QHQ1178" s="239" t="e">
        <f>QHQ1179+QHQ1180</f>
        <v>#REF!</v>
      </c>
      <c r="QHR1178" s="240" t="s">
        <v>29</v>
      </c>
      <c r="QHS1178" s="241" t="s">
        <v>26</v>
      </c>
      <c r="QHT1178" s="242">
        <v>7</v>
      </c>
      <c r="QHU1178" s="242">
        <v>2</v>
      </c>
      <c r="QHV1178" s="243" t="s">
        <v>238</v>
      </c>
      <c r="QHW1178" s="244">
        <v>0</v>
      </c>
      <c r="QHX1178" s="244">
        <v>210</v>
      </c>
      <c r="QHY1178" s="239" t="e">
        <f>QHY1179+QHY1180</f>
        <v>#REF!</v>
      </c>
      <c r="QHZ1178" s="240" t="s">
        <v>29</v>
      </c>
      <c r="QIA1178" s="241" t="s">
        <v>26</v>
      </c>
      <c r="QIB1178" s="242">
        <v>7</v>
      </c>
      <c r="QIC1178" s="242">
        <v>2</v>
      </c>
      <c r="QID1178" s="243" t="s">
        <v>238</v>
      </c>
      <c r="QIE1178" s="244">
        <v>0</v>
      </c>
      <c r="QIF1178" s="244">
        <v>210</v>
      </c>
      <c r="QIG1178" s="239" t="e">
        <f>QIG1179+QIG1180</f>
        <v>#REF!</v>
      </c>
      <c r="QIH1178" s="240" t="s">
        <v>29</v>
      </c>
      <c r="QII1178" s="241" t="s">
        <v>26</v>
      </c>
      <c r="QIJ1178" s="242">
        <v>7</v>
      </c>
      <c r="QIK1178" s="242">
        <v>2</v>
      </c>
      <c r="QIL1178" s="243" t="s">
        <v>238</v>
      </c>
      <c r="QIM1178" s="244">
        <v>0</v>
      </c>
      <c r="QIN1178" s="244">
        <v>210</v>
      </c>
      <c r="QIO1178" s="239" t="e">
        <f>QIO1179+QIO1180</f>
        <v>#REF!</v>
      </c>
      <c r="QIP1178" s="240" t="s">
        <v>29</v>
      </c>
      <c r="QIQ1178" s="241" t="s">
        <v>26</v>
      </c>
      <c r="QIR1178" s="242">
        <v>7</v>
      </c>
      <c r="QIS1178" s="242">
        <v>2</v>
      </c>
      <c r="QIT1178" s="243" t="s">
        <v>238</v>
      </c>
      <c r="QIU1178" s="244">
        <v>0</v>
      </c>
      <c r="QIV1178" s="244">
        <v>210</v>
      </c>
      <c r="QIW1178" s="239" t="e">
        <f>QIW1179+QIW1180</f>
        <v>#REF!</v>
      </c>
      <c r="QIX1178" s="240" t="s">
        <v>29</v>
      </c>
      <c r="QIY1178" s="241" t="s">
        <v>26</v>
      </c>
      <c r="QIZ1178" s="242">
        <v>7</v>
      </c>
      <c r="QJA1178" s="242">
        <v>2</v>
      </c>
      <c r="QJB1178" s="243" t="s">
        <v>238</v>
      </c>
      <c r="QJC1178" s="244">
        <v>0</v>
      </c>
      <c r="QJD1178" s="244">
        <v>210</v>
      </c>
      <c r="QJE1178" s="239" t="e">
        <f>QJE1179+QJE1180</f>
        <v>#REF!</v>
      </c>
      <c r="QJF1178" s="240" t="s">
        <v>29</v>
      </c>
      <c r="QJG1178" s="241" t="s">
        <v>26</v>
      </c>
      <c r="QJH1178" s="242">
        <v>7</v>
      </c>
      <c r="QJI1178" s="242">
        <v>2</v>
      </c>
      <c r="QJJ1178" s="243" t="s">
        <v>238</v>
      </c>
      <c r="QJK1178" s="244">
        <v>0</v>
      </c>
      <c r="QJL1178" s="244">
        <v>210</v>
      </c>
      <c r="QJM1178" s="239" t="e">
        <f>QJM1179+QJM1180</f>
        <v>#REF!</v>
      </c>
      <c r="QJN1178" s="240" t="s">
        <v>29</v>
      </c>
      <c r="QJO1178" s="241" t="s">
        <v>26</v>
      </c>
      <c r="QJP1178" s="242">
        <v>7</v>
      </c>
      <c r="QJQ1178" s="242">
        <v>2</v>
      </c>
      <c r="QJR1178" s="243" t="s">
        <v>238</v>
      </c>
      <c r="QJS1178" s="244">
        <v>0</v>
      </c>
      <c r="QJT1178" s="244">
        <v>210</v>
      </c>
      <c r="QJU1178" s="239" t="e">
        <f>QJU1179+QJU1180</f>
        <v>#REF!</v>
      </c>
      <c r="QJV1178" s="240" t="s">
        <v>29</v>
      </c>
      <c r="QJW1178" s="241" t="s">
        <v>26</v>
      </c>
      <c r="QJX1178" s="242">
        <v>7</v>
      </c>
      <c r="QJY1178" s="242">
        <v>2</v>
      </c>
      <c r="QJZ1178" s="243" t="s">
        <v>238</v>
      </c>
      <c r="QKA1178" s="244">
        <v>0</v>
      </c>
      <c r="QKB1178" s="244">
        <v>210</v>
      </c>
      <c r="QKC1178" s="239" t="e">
        <f>QKC1179+QKC1180</f>
        <v>#REF!</v>
      </c>
      <c r="QKD1178" s="240" t="s">
        <v>29</v>
      </c>
      <c r="QKE1178" s="241" t="s">
        <v>26</v>
      </c>
      <c r="QKF1178" s="242">
        <v>7</v>
      </c>
      <c r="QKG1178" s="242">
        <v>2</v>
      </c>
      <c r="QKH1178" s="243" t="s">
        <v>238</v>
      </c>
      <c r="QKI1178" s="244">
        <v>0</v>
      </c>
      <c r="QKJ1178" s="244">
        <v>210</v>
      </c>
      <c r="QKK1178" s="239" t="e">
        <f>QKK1179+QKK1180</f>
        <v>#REF!</v>
      </c>
      <c r="QKL1178" s="240" t="s">
        <v>29</v>
      </c>
      <c r="QKM1178" s="241" t="s">
        <v>26</v>
      </c>
      <c r="QKN1178" s="242">
        <v>7</v>
      </c>
      <c r="QKO1178" s="242">
        <v>2</v>
      </c>
      <c r="QKP1178" s="243" t="s">
        <v>238</v>
      </c>
      <c r="QKQ1178" s="244">
        <v>0</v>
      </c>
      <c r="QKR1178" s="244">
        <v>210</v>
      </c>
      <c r="QKS1178" s="239" t="e">
        <f>QKS1179+QKS1180</f>
        <v>#REF!</v>
      </c>
      <c r="QKT1178" s="240" t="s">
        <v>29</v>
      </c>
      <c r="QKU1178" s="241" t="s">
        <v>26</v>
      </c>
      <c r="QKV1178" s="242">
        <v>7</v>
      </c>
      <c r="QKW1178" s="242">
        <v>2</v>
      </c>
      <c r="QKX1178" s="243" t="s">
        <v>238</v>
      </c>
      <c r="QKY1178" s="244">
        <v>0</v>
      </c>
      <c r="QKZ1178" s="244">
        <v>210</v>
      </c>
      <c r="QLA1178" s="239" t="e">
        <f>QLA1179+QLA1180</f>
        <v>#REF!</v>
      </c>
      <c r="QLB1178" s="240" t="s">
        <v>29</v>
      </c>
      <c r="QLC1178" s="241" t="s">
        <v>26</v>
      </c>
      <c r="QLD1178" s="242">
        <v>7</v>
      </c>
      <c r="QLE1178" s="242">
        <v>2</v>
      </c>
      <c r="QLF1178" s="243" t="s">
        <v>238</v>
      </c>
      <c r="QLG1178" s="244">
        <v>0</v>
      </c>
      <c r="QLH1178" s="244">
        <v>210</v>
      </c>
      <c r="QLI1178" s="239" t="e">
        <f>QLI1179+QLI1180</f>
        <v>#REF!</v>
      </c>
      <c r="QLJ1178" s="240" t="s">
        <v>29</v>
      </c>
      <c r="QLK1178" s="241" t="s">
        <v>26</v>
      </c>
      <c r="QLL1178" s="242">
        <v>7</v>
      </c>
      <c r="QLM1178" s="242">
        <v>2</v>
      </c>
      <c r="QLN1178" s="243" t="s">
        <v>238</v>
      </c>
      <c r="QLO1178" s="244">
        <v>0</v>
      </c>
      <c r="QLP1178" s="244">
        <v>210</v>
      </c>
      <c r="QLQ1178" s="239" t="e">
        <f>QLQ1179+QLQ1180</f>
        <v>#REF!</v>
      </c>
      <c r="QLR1178" s="240" t="s">
        <v>29</v>
      </c>
      <c r="QLS1178" s="241" t="s">
        <v>26</v>
      </c>
      <c r="QLT1178" s="242">
        <v>7</v>
      </c>
      <c r="QLU1178" s="242">
        <v>2</v>
      </c>
      <c r="QLV1178" s="243" t="s">
        <v>238</v>
      </c>
      <c r="QLW1178" s="244">
        <v>0</v>
      </c>
      <c r="QLX1178" s="244">
        <v>210</v>
      </c>
      <c r="QLY1178" s="239" t="e">
        <f>QLY1179+QLY1180</f>
        <v>#REF!</v>
      </c>
      <c r="QLZ1178" s="240" t="s">
        <v>29</v>
      </c>
      <c r="QMA1178" s="241" t="s">
        <v>26</v>
      </c>
      <c r="QMB1178" s="242">
        <v>7</v>
      </c>
      <c r="QMC1178" s="242">
        <v>2</v>
      </c>
      <c r="QMD1178" s="243" t="s">
        <v>238</v>
      </c>
      <c r="QME1178" s="244">
        <v>0</v>
      </c>
      <c r="QMF1178" s="244">
        <v>210</v>
      </c>
      <c r="QMG1178" s="239" t="e">
        <f>QMG1179+QMG1180</f>
        <v>#REF!</v>
      </c>
      <c r="QMH1178" s="240" t="s">
        <v>29</v>
      </c>
      <c r="QMI1178" s="241" t="s">
        <v>26</v>
      </c>
      <c r="QMJ1178" s="242">
        <v>7</v>
      </c>
      <c r="QMK1178" s="242">
        <v>2</v>
      </c>
      <c r="QML1178" s="243" t="s">
        <v>238</v>
      </c>
      <c r="QMM1178" s="244">
        <v>0</v>
      </c>
      <c r="QMN1178" s="244">
        <v>210</v>
      </c>
      <c r="QMO1178" s="239" t="e">
        <f>QMO1179+QMO1180</f>
        <v>#REF!</v>
      </c>
      <c r="QMP1178" s="240" t="s">
        <v>29</v>
      </c>
      <c r="QMQ1178" s="241" t="s">
        <v>26</v>
      </c>
      <c r="QMR1178" s="242">
        <v>7</v>
      </c>
      <c r="QMS1178" s="242">
        <v>2</v>
      </c>
      <c r="QMT1178" s="243" t="s">
        <v>238</v>
      </c>
      <c r="QMU1178" s="244">
        <v>0</v>
      </c>
      <c r="QMV1178" s="244">
        <v>210</v>
      </c>
      <c r="QMW1178" s="239" t="e">
        <f>QMW1179+QMW1180</f>
        <v>#REF!</v>
      </c>
      <c r="QMX1178" s="240" t="s">
        <v>29</v>
      </c>
      <c r="QMY1178" s="241" t="s">
        <v>26</v>
      </c>
      <c r="QMZ1178" s="242">
        <v>7</v>
      </c>
      <c r="QNA1178" s="242">
        <v>2</v>
      </c>
      <c r="QNB1178" s="243" t="s">
        <v>238</v>
      </c>
      <c r="QNC1178" s="244">
        <v>0</v>
      </c>
      <c r="QND1178" s="244">
        <v>210</v>
      </c>
      <c r="QNE1178" s="239" t="e">
        <f>QNE1179+QNE1180</f>
        <v>#REF!</v>
      </c>
      <c r="QNF1178" s="240" t="s">
        <v>29</v>
      </c>
      <c r="QNG1178" s="241" t="s">
        <v>26</v>
      </c>
      <c r="QNH1178" s="242">
        <v>7</v>
      </c>
      <c r="QNI1178" s="242">
        <v>2</v>
      </c>
      <c r="QNJ1178" s="243" t="s">
        <v>238</v>
      </c>
      <c r="QNK1178" s="244">
        <v>0</v>
      </c>
      <c r="QNL1178" s="244">
        <v>210</v>
      </c>
      <c r="QNM1178" s="239" t="e">
        <f>QNM1179+QNM1180</f>
        <v>#REF!</v>
      </c>
      <c r="QNN1178" s="240" t="s">
        <v>29</v>
      </c>
      <c r="QNO1178" s="241" t="s">
        <v>26</v>
      </c>
      <c r="QNP1178" s="242">
        <v>7</v>
      </c>
      <c r="QNQ1178" s="242">
        <v>2</v>
      </c>
      <c r="QNR1178" s="243" t="s">
        <v>238</v>
      </c>
      <c r="QNS1178" s="244">
        <v>0</v>
      </c>
      <c r="QNT1178" s="244">
        <v>210</v>
      </c>
      <c r="QNU1178" s="239" t="e">
        <f>QNU1179+QNU1180</f>
        <v>#REF!</v>
      </c>
      <c r="QNV1178" s="240" t="s">
        <v>29</v>
      </c>
      <c r="QNW1178" s="241" t="s">
        <v>26</v>
      </c>
      <c r="QNX1178" s="242">
        <v>7</v>
      </c>
      <c r="QNY1178" s="242">
        <v>2</v>
      </c>
      <c r="QNZ1178" s="243" t="s">
        <v>238</v>
      </c>
      <c r="QOA1178" s="244">
        <v>0</v>
      </c>
      <c r="QOB1178" s="244">
        <v>210</v>
      </c>
      <c r="QOC1178" s="239" t="e">
        <f>QOC1179+QOC1180</f>
        <v>#REF!</v>
      </c>
      <c r="QOD1178" s="240" t="s">
        <v>29</v>
      </c>
      <c r="QOE1178" s="241" t="s">
        <v>26</v>
      </c>
      <c r="QOF1178" s="242">
        <v>7</v>
      </c>
      <c r="QOG1178" s="242">
        <v>2</v>
      </c>
      <c r="QOH1178" s="243" t="s">
        <v>238</v>
      </c>
      <c r="QOI1178" s="244">
        <v>0</v>
      </c>
      <c r="QOJ1178" s="244">
        <v>210</v>
      </c>
      <c r="QOK1178" s="239" t="e">
        <f>QOK1179+QOK1180</f>
        <v>#REF!</v>
      </c>
      <c r="QOL1178" s="240" t="s">
        <v>29</v>
      </c>
      <c r="QOM1178" s="241" t="s">
        <v>26</v>
      </c>
      <c r="QON1178" s="242">
        <v>7</v>
      </c>
      <c r="QOO1178" s="242">
        <v>2</v>
      </c>
      <c r="QOP1178" s="243" t="s">
        <v>238</v>
      </c>
      <c r="QOQ1178" s="244">
        <v>0</v>
      </c>
      <c r="QOR1178" s="244">
        <v>210</v>
      </c>
      <c r="QOS1178" s="239" t="e">
        <f>QOS1179+QOS1180</f>
        <v>#REF!</v>
      </c>
      <c r="QOT1178" s="240" t="s">
        <v>29</v>
      </c>
      <c r="QOU1178" s="241" t="s">
        <v>26</v>
      </c>
      <c r="QOV1178" s="242">
        <v>7</v>
      </c>
      <c r="QOW1178" s="242">
        <v>2</v>
      </c>
      <c r="QOX1178" s="243" t="s">
        <v>238</v>
      </c>
      <c r="QOY1178" s="244">
        <v>0</v>
      </c>
      <c r="QOZ1178" s="244">
        <v>210</v>
      </c>
      <c r="QPA1178" s="239" t="e">
        <f>QPA1179+QPA1180</f>
        <v>#REF!</v>
      </c>
      <c r="QPB1178" s="240" t="s">
        <v>29</v>
      </c>
      <c r="QPC1178" s="241" t="s">
        <v>26</v>
      </c>
      <c r="QPD1178" s="242">
        <v>7</v>
      </c>
      <c r="QPE1178" s="242">
        <v>2</v>
      </c>
      <c r="QPF1178" s="243" t="s">
        <v>238</v>
      </c>
      <c r="QPG1178" s="244">
        <v>0</v>
      </c>
      <c r="QPH1178" s="244">
        <v>210</v>
      </c>
      <c r="QPI1178" s="239" t="e">
        <f>QPI1179+QPI1180</f>
        <v>#REF!</v>
      </c>
      <c r="QPJ1178" s="240" t="s">
        <v>29</v>
      </c>
      <c r="QPK1178" s="241" t="s">
        <v>26</v>
      </c>
      <c r="QPL1178" s="242">
        <v>7</v>
      </c>
      <c r="QPM1178" s="242">
        <v>2</v>
      </c>
      <c r="QPN1178" s="243" t="s">
        <v>238</v>
      </c>
      <c r="QPO1178" s="244">
        <v>0</v>
      </c>
      <c r="QPP1178" s="244">
        <v>210</v>
      </c>
      <c r="QPQ1178" s="239" t="e">
        <f>QPQ1179+QPQ1180</f>
        <v>#REF!</v>
      </c>
      <c r="QPR1178" s="240" t="s">
        <v>29</v>
      </c>
      <c r="QPS1178" s="241" t="s">
        <v>26</v>
      </c>
      <c r="QPT1178" s="242">
        <v>7</v>
      </c>
      <c r="QPU1178" s="242">
        <v>2</v>
      </c>
      <c r="QPV1178" s="243" t="s">
        <v>238</v>
      </c>
      <c r="QPW1178" s="244">
        <v>0</v>
      </c>
      <c r="QPX1178" s="244">
        <v>210</v>
      </c>
      <c r="QPY1178" s="239" t="e">
        <f>QPY1179+QPY1180</f>
        <v>#REF!</v>
      </c>
      <c r="QPZ1178" s="240" t="s">
        <v>29</v>
      </c>
      <c r="QQA1178" s="241" t="s">
        <v>26</v>
      </c>
      <c r="QQB1178" s="242">
        <v>7</v>
      </c>
      <c r="QQC1178" s="242">
        <v>2</v>
      </c>
      <c r="QQD1178" s="243" t="s">
        <v>238</v>
      </c>
      <c r="QQE1178" s="244">
        <v>0</v>
      </c>
      <c r="QQF1178" s="244">
        <v>210</v>
      </c>
      <c r="QQG1178" s="239" t="e">
        <f>QQG1179+QQG1180</f>
        <v>#REF!</v>
      </c>
      <c r="QQH1178" s="240" t="s">
        <v>29</v>
      </c>
      <c r="QQI1178" s="241" t="s">
        <v>26</v>
      </c>
      <c r="QQJ1178" s="242">
        <v>7</v>
      </c>
      <c r="QQK1178" s="242">
        <v>2</v>
      </c>
      <c r="QQL1178" s="243" t="s">
        <v>238</v>
      </c>
      <c r="QQM1178" s="244">
        <v>0</v>
      </c>
      <c r="QQN1178" s="244">
        <v>210</v>
      </c>
      <c r="QQO1178" s="239" t="e">
        <f>QQO1179+QQO1180</f>
        <v>#REF!</v>
      </c>
      <c r="QQP1178" s="240" t="s">
        <v>29</v>
      </c>
      <c r="QQQ1178" s="241" t="s">
        <v>26</v>
      </c>
      <c r="QQR1178" s="242">
        <v>7</v>
      </c>
      <c r="QQS1178" s="242">
        <v>2</v>
      </c>
      <c r="QQT1178" s="243" t="s">
        <v>238</v>
      </c>
      <c r="QQU1178" s="244">
        <v>0</v>
      </c>
      <c r="QQV1178" s="244">
        <v>210</v>
      </c>
      <c r="QQW1178" s="239" t="e">
        <f>QQW1179+QQW1180</f>
        <v>#REF!</v>
      </c>
      <c r="QQX1178" s="240" t="s">
        <v>29</v>
      </c>
      <c r="QQY1178" s="241" t="s">
        <v>26</v>
      </c>
      <c r="QQZ1178" s="242">
        <v>7</v>
      </c>
      <c r="QRA1178" s="242">
        <v>2</v>
      </c>
      <c r="QRB1178" s="243" t="s">
        <v>238</v>
      </c>
      <c r="QRC1178" s="244">
        <v>0</v>
      </c>
      <c r="QRD1178" s="244">
        <v>210</v>
      </c>
      <c r="QRE1178" s="239" t="e">
        <f>QRE1179+QRE1180</f>
        <v>#REF!</v>
      </c>
      <c r="QRF1178" s="240" t="s">
        <v>29</v>
      </c>
      <c r="QRG1178" s="241" t="s">
        <v>26</v>
      </c>
      <c r="QRH1178" s="242">
        <v>7</v>
      </c>
      <c r="QRI1178" s="242">
        <v>2</v>
      </c>
      <c r="QRJ1178" s="243" t="s">
        <v>238</v>
      </c>
      <c r="QRK1178" s="244">
        <v>0</v>
      </c>
      <c r="QRL1178" s="244">
        <v>210</v>
      </c>
      <c r="QRM1178" s="239" t="e">
        <f>QRM1179+QRM1180</f>
        <v>#REF!</v>
      </c>
      <c r="QRN1178" s="240" t="s">
        <v>29</v>
      </c>
      <c r="QRO1178" s="241" t="s">
        <v>26</v>
      </c>
      <c r="QRP1178" s="242">
        <v>7</v>
      </c>
      <c r="QRQ1178" s="242">
        <v>2</v>
      </c>
      <c r="QRR1178" s="243" t="s">
        <v>238</v>
      </c>
      <c r="QRS1178" s="244">
        <v>0</v>
      </c>
      <c r="QRT1178" s="244">
        <v>210</v>
      </c>
      <c r="QRU1178" s="239" t="e">
        <f>QRU1179+QRU1180</f>
        <v>#REF!</v>
      </c>
      <c r="QRV1178" s="240" t="s">
        <v>29</v>
      </c>
      <c r="QRW1178" s="241" t="s">
        <v>26</v>
      </c>
      <c r="QRX1178" s="242">
        <v>7</v>
      </c>
      <c r="QRY1178" s="242">
        <v>2</v>
      </c>
      <c r="QRZ1178" s="243" t="s">
        <v>238</v>
      </c>
      <c r="QSA1178" s="244">
        <v>0</v>
      </c>
      <c r="QSB1178" s="244">
        <v>210</v>
      </c>
      <c r="QSC1178" s="239" t="e">
        <f>QSC1179+QSC1180</f>
        <v>#REF!</v>
      </c>
      <c r="QSD1178" s="240" t="s">
        <v>29</v>
      </c>
      <c r="QSE1178" s="241" t="s">
        <v>26</v>
      </c>
      <c r="QSF1178" s="242">
        <v>7</v>
      </c>
      <c r="QSG1178" s="242">
        <v>2</v>
      </c>
      <c r="QSH1178" s="243" t="s">
        <v>238</v>
      </c>
      <c r="QSI1178" s="244">
        <v>0</v>
      </c>
      <c r="QSJ1178" s="244">
        <v>210</v>
      </c>
      <c r="QSK1178" s="239" t="e">
        <f>QSK1179+QSK1180</f>
        <v>#REF!</v>
      </c>
      <c r="QSL1178" s="240" t="s">
        <v>29</v>
      </c>
      <c r="QSM1178" s="241" t="s">
        <v>26</v>
      </c>
      <c r="QSN1178" s="242">
        <v>7</v>
      </c>
      <c r="QSO1178" s="242">
        <v>2</v>
      </c>
      <c r="QSP1178" s="243" t="s">
        <v>238</v>
      </c>
      <c r="QSQ1178" s="244">
        <v>0</v>
      </c>
      <c r="QSR1178" s="244">
        <v>210</v>
      </c>
      <c r="QSS1178" s="239" t="e">
        <f>QSS1179+QSS1180</f>
        <v>#REF!</v>
      </c>
      <c r="QST1178" s="240" t="s">
        <v>29</v>
      </c>
      <c r="QSU1178" s="241" t="s">
        <v>26</v>
      </c>
      <c r="QSV1178" s="242">
        <v>7</v>
      </c>
      <c r="QSW1178" s="242">
        <v>2</v>
      </c>
      <c r="QSX1178" s="243" t="s">
        <v>238</v>
      </c>
      <c r="QSY1178" s="244">
        <v>0</v>
      </c>
      <c r="QSZ1178" s="244">
        <v>210</v>
      </c>
      <c r="QTA1178" s="239" t="e">
        <f>QTA1179+QTA1180</f>
        <v>#REF!</v>
      </c>
      <c r="QTB1178" s="240" t="s">
        <v>29</v>
      </c>
      <c r="QTC1178" s="241" t="s">
        <v>26</v>
      </c>
      <c r="QTD1178" s="242">
        <v>7</v>
      </c>
      <c r="QTE1178" s="242">
        <v>2</v>
      </c>
      <c r="QTF1178" s="243" t="s">
        <v>238</v>
      </c>
      <c r="QTG1178" s="244">
        <v>0</v>
      </c>
      <c r="QTH1178" s="244">
        <v>210</v>
      </c>
      <c r="QTI1178" s="239" t="e">
        <f>QTI1179+QTI1180</f>
        <v>#REF!</v>
      </c>
      <c r="QTJ1178" s="240" t="s">
        <v>29</v>
      </c>
      <c r="QTK1178" s="241" t="s">
        <v>26</v>
      </c>
      <c r="QTL1178" s="242">
        <v>7</v>
      </c>
      <c r="QTM1178" s="242">
        <v>2</v>
      </c>
      <c r="QTN1178" s="243" t="s">
        <v>238</v>
      </c>
      <c r="QTO1178" s="244">
        <v>0</v>
      </c>
      <c r="QTP1178" s="244">
        <v>210</v>
      </c>
      <c r="QTQ1178" s="239" t="e">
        <f>QTQ1179+QTQ1180</f>
        <v>#REF!</v>
      </c>
      <c r="QTR1178" s="240" t="s">
        <v>29</v>
      </c>
      <c r="QTS1178" s="241" t="s">
        <v>26</v>
      </c>
      <c r="QTT1178" s="242">
        <v>7</v>
      </c>
      <c r="QTU1178" s="242">
        <v>2</v>
      </c>
      <c r="QTV1178" s="243" t="s">
        <v>238</v>
      </c>
      <c r="QTW1178" s="244">
        <v>0</v>
      </c>
      <c r="QTX1178" s="244">
        <v>210</v>
      </c>
      <c r="QTY1178" s="239" t="e">
        <f>QTY1179+QTY1180</f>
        <v>#REF!</v>
      </c>
      <c r="QTZ1178" s="240" t="s">
        <v>29</v>
      </c>
      <c r="QUA1178" s="241" t="s">
        <v>26</v>
      </c>
      <c r="QUB1178" s="242">
        <v>7</v>
      </c>
      <c r="QUC1178" s="242">
        <v>2</v>
      </c>
      <c r="QUD1178" s="243" t="s">
        <v>238</v>
      </c>
      <c r="QUE1178" s="244">
        <v>0</v>
      </c>
      <c r="QUF1178" s="244">
        <v>210</v>
      </c>
      <c r="QUG1178" s="239" t="e">
        <f>QUG1179+QUG1180</f>
        <v>#REF!</v>
      </c>
      <c r="QUH1178" s="240" t="s">
        <v>29</v>
      </c>
      <c r="QUI1178" s="241" t="s">
        <v>26</v>
      </c>
      <c r="QUJ1178" s="242">
        <v>7</v>
      </c>
      <c r="QUK1178" s="242">
        <v>2</v>
      </c>
      <c r="QUL1178" s="243" t="s">
        <v>238</v>
      </c>
      <c r="QUM1178" s="244">
        <v>0</v>
      </c>
      <c r="QUN1178" s="244">
        <v>210</v>
      </c>
      <c r="QUO1178" s="239" t="e">
        <f>QUO1179+QUO1180</f>
        <v>#REF!</v>
      </c>
      <c r="QUP1178" s="240" t="s">
        <v>29</v>
      </c>
      <c r="QUQ1178" s="241" t="s">
        <v>26</v>
      </c>
      <c r="QUR1178" s="242">
        <v>7</v>
      </c>
      <c r="QUS1178" s="242">
        <v>2</v>
      </c>
      <c r="QUT1178" s="243" t="s">
        <v>238</v>
      </c>
      <c r="QUU1178" s="244">
        <v>0</v>
      </c>
      <c r="QUV1178" s="244">
        <v>210</v>
      </c>
      <c r="QUW1178" s="239" t="e">
        <f>QUW1179+QUW1180</f>
        <v>#REF!</v>
      </c>
      <c r="QUX1178" s="240" t="s">
        <v>29</v>
      </c>
      <c r="QUY1178" s="241" t="s">
        <v>26</v>
      </c>
      <c r="QUZ1178" s="242">
        <v>7</v>
      </c>
      <c r="QVA1178" s="242">
        <v>2</v>
      </c>
      <c r="QVB1178" s="243" t="s">
        <v>238</v>
      </c>
      <c r="QVC1178" s="244">
        <v>0</v>
      </c>
      <c r="QVD1178" s="244">
        <v>210</v>
      </c>
      <c r="QVE1178" s="239" t="e">
        <f>QVE1179+QVE1180</f>
        <v>#REF!</v>
      </c>
      <c r="QVF1178" s="240" t="s">
        <v>29</v>
      </c>
      <c r="QVG1178" s="241" t="s">
        <v>26</v>
      </c>
      <c r="QVH1178" s="242">
        <v>7</v>
      </c>
      <c r="QVI1178" s="242">
        <v>2</v>
      </c>
      <c r="QVJ1178" s="243" t="s">
        <v>238</v>
      </c>
      <c r="QVK1178" s="244">
        <v>0</v>
      </c>
      <c r="QVL1178" s="244">
        <v>210</v>
      </c>
      <c r="QVM1178" s="239" t="e">
        <f>QVM1179+QVM1180</f>
        <v>#REF!</v>
      </c>
      <c r="QVN1178" s="240" t="s">
        <v>29</v>
      </c>
      <c r="QVO1178" s="241" t="s">
        <v>26</v>
      </c>
      <c r="QVP1178" s="242">
        <v>7</v>
      </c>
      <c r="QVQ1178" s="242">
        <v>2</v>
      </c>
      <c r="QVR1178" s="243" t="s">
        <v>238</v>
      </c>
      <c r="QVS1178" s="244">
        <v>0</v>
      </c>
      <c r="QVT1178" s="244">
        <v>210</v>
      </c>
      <c r="QVU1178" s="239" t="e">
        <f>QVU1179+QVU1180</f>
        <v>#REF!</v>
      </c>
      <c r="QVV1178" s="240" t="s">
        <v>29</v>
      </c>
      <c r="QVW1178" s="241" t="s">
        <v>26</v>
      </c>
      <c r="QVX1178" s="242">
        <v>7</v>
      </c>
      <c r="QVY1178" s="242">
        <v>2</v>
      </c>
      <c r="QVZ1178" s="243" t="s">
        <v>238</v>
      </c>
      <c r="QWA1178" s="244">
        <v>0</v>
      </c>
      <c r="QWB1178" s="244">
        <v>210</v>
      </c>
      <c r="QWC1178" s="239" t="e">
        <f>QWC1179+QWC1180</f>
        <v>#REF!</v>
      </c>
      <c r="QWD1178" s="240" t="s">
        <v>29</v>
      </c>
      <c r="QWE1178" s="241" t="s">
        <v>26</v>
      </c>
      <c r="QWF1178" s="242">
        <v>7</v>
      </c>
      <c r="QWG1178" s="242">
        <v>2</v>
      </c>
      <c r="QWH1178" s="243" t="s">
        <v>238</v>
      </c>
      <c r="QWI1178" s="244">
        <v>0</v>
      </c>
      <c r="QWJ1178" s="244">
        <v>210</v>
      </c>
      <c r="QWK1178" s="239" t="e">
        <f>QWK1179+QWK1180</f>
        <v>#REF!</v>
      </c>
      <c r="QWL1178" s="240" t="s">
        <v>29</v>
      </c>
      <c r="QWM1178" s="241" t="s">
        <v>26</v>
      </c>
      <c r="QWN1178" s="242">
        <v>7</v>
      </c>
      <c r="QWO1178" s="242">
        <v>2</v>
      </c>
      <c r="QWP1178" s="243" t="s">
        <v>238</v>
      </c>
      <c r="QWQ1178" s="244">
        <v>0</v>
      </c>
      <c r="QWR1178" s="244">
        <v>210</v>
      </c>
      <c r="QWS1178" s="239" t="e">
        <f>QWS1179+QWS1180</f>
        <v>#REF!</v>
      </c>
      <c r="QWT1178" s="240" t="s">
        <v>29</v>
      </c>
      <c r="QWU1178" s="241" t="s">
        <v>26</v>
      </c>
      <c r="QWV1178" s="242">
        <v>7</v>
      </c>
      <c r="QWW1178" s="242">
        <v>2</v>
      </c>
      <c r="QWX1178" s="243" t="s">
        <v>238</v>
      </c>
      <c r="QWY1178" s="244">
        <v>0</v>
      </c>
      <c r="QWZ1178" s="244">
        <v>210</v>
      </c>
      <c r="QXA1178" s="239" t="e">
        <f>QXA1179+QXA1180</f>
        <v>#REF!</v>
      </c>
      <c r="QXB1178" s="240" t="s">
        <v>29</v>
      </c>
      <c r="QXC1178" s="241" t="s">
        <v>26</v>
      </c>
      <c r="QXD1178" s="242">
        <v>7</v>
      </c>
      <c r="QXE1178" s="242">
        <v>2</v>
      </c>
      <c r="QXF1178" s="243" t="s">
        <v>238</v>
      </c>
      <c r="QXG1178" s="244">
        <v>0</v>
      </c>
      <c r="QXH1178" s="244">
        <v>210</v>
      </c>
      <c r="QXI1178" s="239" t="e">
        <f>QXI1179+QXI1180</f>
        <v>#REF!</v>
      </c>
      <c r="QXJ1178" s="240" t="s">
        <v>29</v>
      </c>
      <c r="QXK1178" s="241" t="s">
        <v>26</v>
      </c>
      <c r="QXL1178" s="242">
        <v>7</v>
      </c>
      <c r="QXM1178" s="242">
        <v>2</v>
      </c>
      <c r="QXN1178" s="243" t="s">
        <v>238</v>
      </c>
      <c r="QXO1178" s="244">
        <v>0</v>
      </c>
      <c r="QXP1178" s="244">
        <v>210</v>
      </c>
      <c r="QXQ1178" s="239" t="e">
        <f>QXQ1179+QXQ1180</f>
        <v>#REF!</v>
      </c>
      <c r="QXR1178" s="240" t="s">
        <v>29</v>
      </c>
      <c r="QXS1178" s="241" t="s">
        <v>26</v>
      </c>
      <c r="QXT1178" s="242">
        <v>7</v>
      </c>
      <c r="QXU1178" s="242">
        <v>2</v>
      </c>
      <c r="QXV1178" s="243" t="s">
        <v>238</v>
      </c>
      <c r="QXW1178" s="244">
        <v>0</v>
      </c>
      <c r="QXX1178" s="244">
        <v>210</v>
      </c>
      <c r="QXY1178" s="239" t="e">
        <f>QXY1179+QXY1180</f>
        <v>#REF!</v>
      </c>
      <c r="QXZ1178" s="240" t="s">
        <v>29</v>
      </c>
      <c r="QYA1178" s="241" t="s">
        <v>26</v>
      </c>
      <c r="QYB1178" s="242">
        <v>7</v>
      </c>
      <c r="QYC1178" s="242">
        <v>2</v>
      </c>
      <c r="QYD1178" s="243" t="s">
        <v>238</v>
      </c>
      <c r="QYE1178" s="244">
        <v>0</v>
      </c>
      <c r="QYF1178" s="244">
        <v>210</v>
      </c>
      <c r="QYG1178" s="239" t="e">
        <f>QYG1179+QYG1180</f>
        <v>#REF!</v>
      </c>
      <c r="QYH1178" s="240" t="s">
        <v>29</v>
      </c>
      <c r="QYI1178" s="241" t="s">
        <v>26</v>
      </c>
      <c r="QYJ1178" s="242">
        <v>7</v>
      </c>
      <c r="QYK1178" s="242">
        <v>2</v>
      </c>
      <c r="QYL1178" s="243" t="s">
        <v>238</v>
      </c>
      <c r="QYM1178" s="244">
        <v>0</v>
      </c>
      <c r="QYN1178" s="244">
        <v>210</v>
      </c>
      <c r="QYO1178" s="239" t="e">
        <f>QYO1179+QYO1180</f>
        <v>#REF!</v>
      </c>
      <c r="QYP1178" s="240" t="s">
        <v>29</v>
      </c>
      <c r="QYQ1178" s="241" t="s">
        <v>26</v>
      </c>
      <c r="QYR1178" s="242">
        <v>7</v>
      </c>
      <c r="QYS1178" s="242">
        <v>2</v>
      </c>
      <c r="QYT1178" s="243" t="s">
        <v>238</v>
      </c>
      <c r="QYU1178" s="244">
        <v>0</v>
      </c>
      <c r="QYV1178" s="244">
        <v>210</v>
      </c>
      <c r="QYW1178" s="239" t="e">
        <f>QYW1179+QYW1180</f>
        <v>#REF!</v>
      </c>
      <c r="QYX1178" s="240" t="s">
        <v>29</v>
      </c>
      <c r="QYY1178" s="241" t="s">
        <v>26</v>
      </c>
      <c r="QYZ1178" s="242">
        <v>7</v>
      </c>
      <c r="QZA1178" s="242">
        <v>2</v>
      </c>
      <c r="QZB1178" s="243" t="s">
        <v>238</v>
      </c>
      <c r="QZC1178" s="244">
        <v>0</v>
      </c>
      <c r="QZD1178" s="244">
        <v>210</v>
      </c>
      <c r="QZE1178" s="239" t="e">
        <f>QZE1179+QZE1180</f>
        <v>#REF!</v>
      </c>
      <c r="QZF1178" s="240" t="s">
        <v>29</v>
      </c>
      <c r="QZG1178" s="241" t="s">
        <v>26</v>
      </c>
      <c r="QZH1178" s="242">
        <v>7</v>
      </c>
      <c r="QZI1178" s="242">
        <v>2</v>
      </c>
      <c r="QZJ1178" s="243" t="s">
        <v>238</v>
      </c>
      <c r="QZK1178" s="244">
        <v>0</v>
      </c>
      <c r="QZL1178" s="244">
        <v>210</v>
      </c>
      <c r="QZM1178" s="239" t="e">
        <f>QZM1179+QZM1180</f>
        <v>#REF!</v>
      </c>
      <c r="QZN1178" s="240" t="s">
        <v>29</v>
      </c>
      <c r="QZO1178" s="241" t="s">
        <v>26</v>
      </c>
      <c r="QZP1178" s="242">
        <v>7</v>
      </c>
      <c r="QZQ1178" s="242">
        <v>2</v>
      </c>
      <c r="QZR1178" s="243" t="s">
        <v>238</v>
      </c>
      <c r="QZS1178" s="244">
        <v>0</v>
      </c>
      <c r="QZT1178" s="244">
        <v>210</v>
      </c>
      <c r="QZU1178" s="239" t="e">
        <f>QZU1179+QZU1180</f>
        <v>#REF!</v>
      </c>
      <c r="QZV1178" s="240" t="s">
        <v>29</v>
      </c>
      <c r="QZW1178" s="241" t="s">
        <v>26</v>
      </c>
      <c r="QZX1178" s="242">
        <v>7</v>
      </c>
      <c r="QZY1178" s="242">
        <v>2</v>
      </c>
      <c r="QZZ1178" s="243" t="s">
        <v>238</v>
      </c>
      <c r="RAA1178" s="244">
        <v>0</v>
      </c>
      <c r="RAB1178" s="244">
        <v>210</v>
      </c>
      <c r="RAC1178" s="239" t="e">
        <f>RAC1179+RAC1180</f>
        <v>#REF!</v>
      </c>
      <c r="RAD1178" s="240" t="s">
        <v>29</v>
      </c>
      <c r="RAE1178" s="241" t="s">
        <v>26</v>
      </c>
      <c r="RAF1178" s="242">
        <v>7</v>
      </c>
      <c r="RAG1178" s="242">
        <v>2</v>
      </c>
      <c r="RAH1178" s="243" t="s">
        <v>238</v>
      </c>
      <c r="RAI1178" s="244">
        <v>0</v>
      </c>
      <c r="RAJ1178" s="244">
        <v>210</v>
      </c>
      <c r="RAK1178" s="239" t="e">
        <f>RAK1179+RAK1180</f>
        <v>#REF!</v>
      </c>
      <c r="RAL1178" s="240" t="s">
        <v>29</v>
      </c>
      <c r="RAM1178" s="241" t="s">
        <v>26</v>
      </c>
      <c r="RAN1178" s="242">
        <v>7</v>
      </c>
      <c r="RAO1178" s="242">
        <v>2</v>
      </c>
      <c r="RAP1178" s="243" t="s">
        <v>238</v>
      </c>
      <c r="RAQ1178" s="244">
        <v>0</v>
      </c>
      <c r="RAR1178" s="244">
        <v>210</v>
      </c>
      <c r="RAS1178" s="239" t="e">
        <f>RAS1179+RAS1180</f>
        <v>#REF!</v>
      </c>
      <c r="RAT1178" s="240" t="s">
        <v>29</v>
      </c>
      <c r="RAU1178" s="241" t="s">
        <v>26</v>
      </c>
      <c r="RAV1178" s="242">
        <v>7</v>
      </c>
      <c r="RAW1178" s="242">
        <v>2</v>
      </c>
      <c r="RAX1178" s="243" t="s">
        <v>238</v>
      </c>
      <c r="RAY1178" s="244">
        <v>0</v>
      </c>
      <c r="RAZ1178" s="244">
        <v>210</v>
      </c>
      <c r="RBA1178" s="239" t="e">
        <f>RBA1179+RBA1180</f>
        <v>#REF!</v>
      </c>
      <c r="RBB1178" s="240" t="s">
        <v>29</v>
      </c>
      <c r="RBC1178" s="241" t="s">
        <v>26</v>
      </c>
      <c r="RBD1178" s="242">
        <v>7</v>
      </c>
      <c r="RBE1178" s="242">
        <v>2</v>
      </c>
      <c r="RBF1178" s="243" t="s">
        <v>238</v>
      </c>
      <c r="RBG1178" s="244">
        <v>0</v>
      </c>
      <c r="RBH1178" s="244">
        <v>210</v>
      </c>
      <c r="RBI1178" s="239" t="e">
        <f>RBI1179+RBI1180</f>
        <v>#REF!</v>
      </c>
      <c r="RBJ1178" s="240" t="s">
        <v>29</v>
      </c>
      <c r="RBK1178" s="241" t="s">
        <v>26</v>
      </c>
      <c r="RBL1178" s="242">
        <v>7</v>
      </c>
      <c r="RBM1178" s="242">
        <v>2</v>
      </c>
      <c r="RBN1178" s="243" t="s">
        <v>238</v>
      </c>
      <c r="RBO1178" s="244">
        <v>0</v>
      </c>
      <c r="RBP1178" s="244">
        <v>210</v>
      </c>
      <c r="RBQ1178" s="239" t="e">
        <f>RBQ1179+RBQ1180</f>
        <v>#REF!</v>
      </c>
      <c r="RBR1178" s="240" t="s">
        <v>29</v>
      </c>
      <c r="RBS1178" s="241" t="s">
        <v>26</v>
      </c>
      <c r="RBT1178" s="242">
        <v>7</v>
      </c>
      <c r="RBU1178" s="242">
        <v>2</v>
      </c>
      <c r="RBV1178" s="243" t="s">
        <v>238</v>
      </c>
      <c r="RBW1178" s="244">
        <v>0</v>
      </c>
      <c r="RBX1178" s="244">
        <v>210</v>
      </c>
      <c r="RBY1178" s="239" t="e">
        <f>RBY1179+RBY1180</f>
        <v>#REF!</v>
      </c>
      <c r="RBZ1178" s="240" t="s">
        <v>29</v>
      </c>
      <c r="RCA1178" s="241" t="s">
        <v>26</v>
      </c>
      <c r="RCB1178" s="242">
        <v>7</v>
      </c>
      <c r="RCC1178" s="242">
        <v>2</v>
      </c>
      <c r="RCD1178" s="243" t="s">
        <v>238</v>
      </c>
      <c r="RCE1178" s="244">
        <v>0</v>
      </c>
      <c r="RCF1178" s="244">
        <v>210</v>
      </c>
      <c r="RCG1178" s="239" t="e">
        <f>RCG1179+RCG1180</f>
        <v>#REF!</v>
      </c>
      <c r="RCH1178" s="240" t="s">
        <v>29</v>
      </c>
      <c r="RCI1178" s="241" t="s">
        <v>26</v>
      </c>
      <c r="RCJ1178" s="242">
        <v>7</v>
      </c>
      <c r="RCK1178" s="242">
        <v>2</v>
      </c>
      <c r="RCL1178" s="243" t="s">
        <v>238</v>
      </c>
      <c r="RCM1178" s="244">
        <v>0</v>
      </c>
      <c r="RCN1178" s="244">
        <v>210</v>
      </c>
      <c r="RCO1178" s="239" t="e">
        <f>RCO1179+RCO1180</f>
        <v>#REF!</v>
      </c>
      <c r="RCP1178" s="240" t="s">
        <v>29</v>
      </c>
      <c r="RCQ1178" s="241" t="s">
        <v>26</v>
      </c>
      <c r="RCR1178" s="242">
        <v>7</v>
      </c>
      <c r="RCS1178" s="242">
        <v>2</v>
      </c>
      <c r="RCT1178" s="243" t="s">
        <v>238</v>
      </c>
      <c r="RCU1178" s="244">
        <v>0</v>
      </c>
      <c r="RCV1178" s="244">
        <v>210</v>
      </c>
      <c r="RCW1178" s="239" t="e">
        <f>RCW1179+RCW1180</f>
        <v>#REF!</v>
      </c>
      <c r="RCX1178" s="240" t="s">
        <v>29</v>
      </c>
      <c r="RCY1178" s="241" t="s">
        <v>26</v>
      </c>
      <c r="RCZ1178" s="242">
        <v>7</v>
      </c>
      <c r="RDA1178" s="242">
        <v>2</v>
      </c>
      <c r="RDB1178" s="243" t="s">
        <v>238</v>
      </c>
      <c r="RDC1178" s="244">
        <v>0</v>
      </c>
      <c r="RDD1178" s="244">
        <v>210</v>
      </c>
      <c r="RDE1178" s="239" t="e">
        <f>RDE1179+RDE1180</f>
        <v>#REF!</v>
      </c>
      <c r="RDF1178" s="240" t="s">
        <v>29</v>
      </c>
      <c r="RDG1178" s="241" t="s">
        <v>26</v>
      </c>
      <c r="RDH1178" s="242">
        <v>7</v>
      </c>
      <c r="RDI1178" s="242">
        <v>2</v>
      </c>
      <c r="RDJ1178" s="243" t="s">
        <v>238</v>
      </c>
      <c r="RDK1178" s="244">
        <v>0</v>
      </c>
      <c r="RDL1178" s="244">
        <v>210</v>
      </c>
      <c r="RDM1178" s="239" t="e">
        <f>RDM1179+RDM1180</f>
        <v>#REF!</v>
      </c>
      <c r="RDN1178" s="240" t="s">
        <v>29</v>
      </c>
      <c r="RDO1178" s="241" t="s">
        <v>26</v>
      </c>
      <c r="RDP1178" s="242">
        <v>7</v>
      </c>
      <c r="RDQ1178" s="242">
        <v>2</v>
      </c>
      <c r="RDR1178" s="243" t="s">
        <v>238</v>
      </c>
      <c r="RDS1178" s="244">
        <v>0</v>
      </c>
      <c r="RDT1178" s="244">
        <v>210</v>
      </c>
      <c r="RDU1178" s="239" t="e">
        <f>RDU1179+RDU1180</f>
        <v>#REF!</v>
      </c>
      <c r="RDV1178" s="240" t="s">
        <v>29</v>
      </c>
      <c r="RDW1178" s="241" t="s">
        <v>26</v>
      </c>
      <c r="RDX1178" s="242">
        <v>7</v>
      </c>
      <c r="RDY1178" s="242">
        <v>2</v>
      </c>
      <c r="RDZ1178" s="243" t="s">
        <v>238</v>
      </c>
      <c r="REA1178" s="244">
        <v>0</v>
      </c>
      <c r="REB1178" s="244">
        <v>210</v>
      </c>
      <c r="REC1178" s="239" t="e">
        <f>REC1179+REC1180</f>
        <v>#REF!</v>
      </c>
      <c r="RED1178" s="240" t="s">
        <v>29</v>
      </c>
      <c r="REE1178" s="241" t="s">
        <v>26</v>
      </c>
      <c r="REF1178" s="242">
        <v>7</v>
      </c>
      <c r="REG1178" s="242">
        <v>2</v>
      </c>
      <c r="REH1178" s="243" t="s">
        <v>238</v>
      </c>
      <c r="REI1178" s="244">
        <v>0</v>
      </c>
      <c r="REJ1178" s="244">
        <v>210</v>
      </c>
      <c r="REK1178" s="239" t="e">
        <f>REK1179+REK1180</f>
        <v>#REF!</v>
      </c>
      <c r="REL1178" s="240" t="s">
        <v>29</v>
      </c>
      <c r="REM1178" s="241" t="s">
        <v>26</v>
      </c>
      <c r="REN1178" s="242">
        <v>7</v>
      </c>
      <c r="REO1178" s="242">
        <v>2</v>
      </c>
      <c r="REP1178" s="243" t="s">
        <v>238</v>
      </c>
      <c r="REQ1178" s="244">
        <v>0</v>
      </c>
      <c r="RER1178" s="244">
        <v>210</v>
      </c>
      <c r="RES1178" s="239" t="e">
        <f>RES1179+RES1180</f>
        <v>#REF!</v>
      </c>
      <c r="RET1178" s="240" t="s">
        <v>29</v>
      </c>
      <c r="REU1178" s="241" t="s">
        <v>26</v>
      </c>
      <c r="REV1178" s="242">
        <v>7</v>
      </c>
      <c r="REW1178" s="242">
        <v>2</v>
      </c>
      <c r="REX1178" s="243" t="s">
        <v>238</v>
      </c>
      <c r="REY1178" s="244">
        <v>0</v>
      </c>
      <c r="REZ1178" s="244">
        <v>210</v>
      </c>
      <c r="RFA1178" s="239" t="e">
        <f>RFA1179+RFA1180</f>
        <v>#REF!</v>
      </c>
      <c r="RFB1178" s="240" t="s">
        <v>29</v>
      </c>
      <c r="RFC1178" s="241" t="s">
        <v>26</v>
      </c>
      <c r="RFD1178" s="242">
        <v>7</v>
      </c>
      <c r="RFE1178" s="242">
        <v>2</v>
      </c>
      <c r="RFF1178" s="243" t="s">
        <v>238</v>
      </c>
      <c r="RFG1178" s="244">
        <v>0</v>
      </c>
      <c r="RFH1178" s="244">
        <v>210</v>
      </c>
      <c r="RFI1178" s="239" t="e">
        <f>RFI1179+RFI1180</f>
        <v>#REF!</v>
      </c>
      <c r="RFJ1178" s="240" t="s">
        <v>29</v>
      </c>
      <c r="RFK1178" s="241" t="s">
        <v>26</v>
      </c>
      <c r="RFL1178" s="242">
        <v>7</v>
      </c>
      <c r="RFM1178" s="242">
        <v>2</v>
      </c>
      <c r="RFN1178" s="243" t="s">
        <v>238</v>
      </c>
      <c r="RFO1178" s="244">
        <v>0</v>
      </c>
      <c r="RFP1178" s="244">
        <v>210</v>
      </c>
      <c r="RFQ1178" s="239" t="e">
        <f>RFQ1179+RFQ1180</f>
        <v>#REF!</v>
      </c>
      <c r="RFR1178" s="240" t="s">
        <v>29</v>
      </c>
      <c r="RFS1178" s="241" t="s">
        <v>26</v>
      </c>
      <c r="RFT1178" s="242">
        <v>7</v>
      </c>
      <c r="RFU1178" s="242">
        <v>2</v>
      </c>
      <c r="RFV1178" s="243" t="s">
        <v>238</v>
      </c>
      <c r="RFW1178" s="244">
        <v>0</v>
      </c>
      <c r="RFX1178" s="244">
        <v>210</v>
      </c>
      <c r="RFY1178" s="239" t="e">
        <f>RFY1179+RFY1180</f>
        <v>#REF!</v>
      </c>
      <c r="RFZ1178" s="240" t="s">
        <v>29</v>
      </c>
      <c r="RGA1178" s="241" t="s">
        <v>26</v>
      </c>
      <c r="RGB1178" s="242">
        <v>7</v>
      </c>
      <c r="RGC1178" s="242">
        <v>2</v>
      </c>
      <c r="RGD1178" s="243" t="s">
        <v>238</v>
      </c>
      <c r="RGE1178" s="244">
        <v>0</v>
      </c>
      <c r="RGF1178" s="244">
        <v>210</v>
      </c>
      <c r="RGG1178" s="239" t="e">
        <f>RGG1179+RGG1180</f>
        <v>#REF!</v>
      </c>
      <c r="RGH1178" s="240" t="s">
        <v>29</v>
      </c>
      <c r="RGI1178" s="241" t="s">
        <v>26</v>
      </c>
      <c r="RGJ1178" s="242">
        <v>7</v>
      </c>
      <c r="RGK1178" s="242">
        <v>2</v>
      </c>
      <c r="RGL1178" s="243" t="s">
        <v>238</v>
      </c>
      <c r="RGM1178" s="244">
        <v>0</v>
      </c>
      <c r="RGN1178" s="244">
        <v>210</v>
      </c>
      <c r="RGO1178" s="239" t="e">
        <f>RGO1179+RGO1180</f>
        <v>#REF!</v>
      </c>
      <c r="RGP1178" s="240" t="s">
        <v>29</v>
      </c>
      <c r="RGQ1178" s="241" t="s">
        <v>26</v>
      </c>
      <c r="RGR1178" s="242">
        <v>7</v>
      </c>
      <c r="RGS1178" s="242">
        <v>2</v>
      </c>
      <c r="RGT1178" s="243" t="s">
        <v>238</v>
      </c>
      <c r="RGU1178" s="244">
        <v>0</v>
      </c>
      <c r="RGV1178" s="244">
        <v>210</v>
      </c>
      <c r="RGW1178" s="239" t="e">
        <f>RGW1179+RGW1180</f>
        <v>#REF!</v>
      </c>
      <c r="RGX1178" s="240" t="s">
        <v>29</v>
      </c>
      <c r="RGY1178" s="241" t="s">
        <v>26</v>
      </c>
      <c r="RGZ1178" s="242">
        <v>7</v>
      </c>
      <c r="RHA1178" s="242">
        <v>2</v>
      </c>
      <c r="RHB1178" s="243" t="s">
        <v>238</v>
      </c>
      <c r="RHC1178" s="244">
        <v>0</v>
      </c>
      <c r="RHD1178" s="244">
        <v>210</v>
      </c>
      <c r="RHE1178" s="239" t="e">
        <f>RHE1179+RHE1180</f>
        <v>#REF!</v>
      </c>
      <c r="RHF1178" s="240" t="s">
        <v>29</v>
      </c>
      <c r="RHG1178" s="241" t="s">
        <v>26</v>
      </c>
      <c r="RHH1178" s="242">
        <v>7</v>
      </c>
      <c r="RHI1178" s="242">
        <v>2</v>
      </c>
      <c r="RHJ1178" s="243" t="s">
        <v>238</v>
      </c>
      <c r="RHK1178" s="244">
        <v>0</v>
      </c>
      <c r="RHL1178" s="244">
        <v>210</v>
      </c>
      <c r="RHM1178" s="239" t="e">
        <f>RHM1179+RHM1180</f>
        <v>#REF!</v>
      </c>
      <c r="RHN1178" s="240" t="s">
        <v>29</v>
      </c>
      <c r="RHO1178" s="241" t="s">
        <v>26</v>
      </c>
      <c r="RHP1178" s="242">
        <v>7</v>
      </c>
      <c r="RHQ1178" s="242">
        <v>2</v>
      </c>
      <c r="RHR1178" s="243" t="s">
        <v>238</v>
      </c>
      <c r="RHS1178" s="244">
        <v>0</v>
      </c>
      <c r="RHT1178" s="244">
        <v>210</v>
      </c>
      <c r="RHU1178" s="239" t="e">
        <f>RHU1179+RHU1180</f>
        <v>#REF!</v>
      </c>
      <c r="RHV1178" s="240" t="s">
        <v>29</v>
      </c>
      <c r="RHW1178" s="241" t="s">
        <v>26</v>
      </c>
      <c r="RHX1178" s="242">
        <v>7</v>
      </c>
      <c r="RHY1178" s="242">
        <v>2</v>
      </c>
      <c r="RHZ1178" s="243" t="s">
        <v>238</v>
      </c>
      <c r="RIA1178" s="244">
        <v>0</v>
      </c>
      <c r="RIB1178" s="244">
        <v>210</v>
      </c>
      <c r="RIC1178" s="239" t="e">
        <f>RIC1179+RIC1180</f>
        <v>#REF!</v>
      </c>
      <c r="RID1178" s="240" t="s">
        <v>29</v>
      </c>
      <c r="RIE1178" s="241" t="s">
        <v>26</v>
      </c>
      <c r="RIF1178" s="242">
        <v>7</v>
      </c>
      <c r="RIG1178" s="242">
        <v>2</v>
      </c>
      <c r="RIH1178" s="243" t="s">
        <v>238</v>
      </c>
      <c r="RII1178" s="244">
        <v>0</v>
      </c>
      <c r="RIJ1178" s="244">
        <v>210</v>
      </c>
      <c r="RIK1178" s="239" t="e">
        <f>RIK1179+RIK1180</f>
        <v>#REF!</v>
      </c>
      <c r="RIL1178" s="240" t="s">
        <v>29</v>
      </c>
      <c r="RIM1178" s="241" t="s">
        <v>26</v>
      </c>
      <c r="RIN1178" s="242">
        <v>7</v>
      </c>
      <c r="RIO1178" s="242">
        <v>2</v>
      </c>
      <c r="RIP1178" s="243" t="s">
        <v>238</v>
      </c>
      <c r="RIQ1178" s="244">
        <v>0</v>
      </c>
      <c r="RIR1178" s="244">
        <v>210</v>
      </c>
      <c r="RIS1178" s="239" t="e">
        <f>RIS1179+RIS1180</f>
        <v>#REF!</v>
      </c>
      <c r="RIT1178" s="240" t="s">
        <v>29</v>
      </c>
      <c r="RIU1178" s="241" t="s">
        <v>26</v>
      </c>
      <c r="RIV1178" s="242">
        <v>7</v>
      </c>
      <c r="RIW1178" s="242">
        <v>2</v>
      </c>
      <c r="RIX1178" s="243" t="s">
        <v>238</v>
      </c>
      <c r="RIY1178" s="244">
        <v>0</v>
      </c>
      <c r="RIZ1178" s="244">
        <v>210</v>
      </c>
      <c r="RJA1178" s="239" t="e">
        <f>RJA1179+RJA1180</f>
        <v>#REF!</v>
      </c>
      <c r="RJB1178" s="240" t="s">
        <v>29</v>
      </c>
      <c r="RJC1178" s="241" t="s">
        <v>26</v>
      </c>
      <c r="RJD1178" s="242">
        <v>7</v>
      </c>
      <c r="RJE1178" s="242">
        <v>2</v>
      </c>
      <c r="RJF1178" s="243" t="s">
        <v>238</v>
      </c>
      <c r="RJG1178" s="244">
        <v>0</v>
      </c>
      <c r="RJH1178" s="244">
        <v>210</v>
      </c>
      <c r="RJI1178" s="239" t="e">
        <f>RJI1179+RJI1180</f>
        <v>#REF!</v>
      </c>
      <c r="RJJ1178" s="240" t="s">
        <v>29</v>
      </c>
      <c r="RJK1178" s="241" t="s">
        <v>26</v>
      </c>
      <c r="RJL1178" s="242">
        <v>7</v>
      </c>
      <c r="RJM1178" s="242">
        <v>2</v>
      </c>
      <c r="RJN1178" s="243" t="s">
        <v>238</v>
      </c>
      <c r="RJO1178" s="244">
        <v>0</v>
      </c>
      <c r="RJP1178" s="244">
        <v>210</v>
      </c>
      <c r="RJQ1178" s="239" t="e">
        <f>RJQ1179+RJQ1180</f>
        <v>#REF!</v>
      </c>
      <c r="RJR1178" s="240" t="s">
        <v>29</v>
      </c>
      <c r="RJS1178" s="241" t="s">
        <v>26</v>
      </c>
      <c r="RJT1178" s="242">
        <v>7</v>
      </c>
      <c r="RJU1178" s="242">
        <v>2</v>
      </c>
      <c r="RJV1178" s="243" t="s">
        <v>238</v>
      </c>
      <c r="RJW1178" s="244">
        <v>0</v>
      </c>
      <c r="RJX1178" s="244">
        <v>210</v>
      </c>
      <c r="RJY1178" s="239" t="e">
        <f>RJY1179+RJY1180</f>
        <v>#REF!</v>
      </c>
      <c r="RJZ1178" s="240" t="s">
        <v>29</v>
      </c>
      <c r="RKA1178" s="241" t="s">
        <v>26</v>
      </c>
      <c r="RKB1178" s="242">
        <v>7</v>
      </c>
      <c r="RKC1178" s="242">
        <v>2</v>
      </c>
      <c r="RKD1178" s="243" t="s">
        <v>238</v>
      </c>
      <c r="RKE1178" s="244">
        <v>0</v>
      </c>
      <c r="RKF1178" s="244">
        <v>210</v>
      </c>
      <c r="RKG1178" s="239" t="e">
        <f>RKG1179+RKG1180</f>
        <v>#REF!</v>
      </c>
      <c r="RKH1178" s="240" t="s">
        <v>29</v>
      </c>
      <c r="RKI1178" s="241" t="s">
        <v>26</v>
      </c>
      <c r="RKJ1178" s="242">
        <v>7</v>
      </c>
      <c r="RKK1178" s="242">
        <v>2</v>
      </c>
      <c r="RKL1178" s="243" t="s">
        <v>238</v>
      </c>
      <c r="RKM1178" s="244">
        <v>0</v>
      </c>
      <c r="RKN1178" s="244">
        <v>210</v>
      </c>
      <c r="RKO1178" s="239" t="e">
        <f>RKO1179+RKO1180</f>
        <v>#REF!</v>
      </c>
      <c r="RKP1178" s="240" t="s">
        <v>29</v>
      </c>
      <c r="RKQ1178" s="241" t="s">
        <v>26</v>
      </c>
      <c r="RKR1178" s="242">
        <v>7</v>
      </c>
      <c r="RKS1178" s="242">
        <v>2</v>
      </c>
      <c r="RKT1178" s="243" t="s">
        <v>238</v>
      </c>
      <c r="RKU1178" s="244">
        <v>0</v>
      </c>
      <c r="RKV1178" s="244">
        <v>210</v>
      </c>
      <c r="RKW1178" s="239" t="e">
        <f>RKW1179+RKW1180</f>
        <v>#REF!</v>
      </c>
      <c r="RKX1178" s="240" t="s">
        <v>29</v>
      </c>
      <c r="RKY1178" s="241" t="s">
        <v>26</v>
      </c>
      <c r="RKZ1178" s="242">
        <v>7</v>
      </c>
      <c r="RLA1178" s="242">
        <v>2</v>
      </c>
      <c r="RLB1178" s="243" t="s">
        <v>238</v>
      </c>
      <c r="RLC1178" s="244">
        <v>0</v>
      </c>
      <c r="RLD1178" s="244">
        <v>210</v>
      </c>
      <c r="RLE1178" s="239" t="e">
        <f>RLE1179+RLE1180</f>
        <v>#REF!</v>
      </c>
      <c r="RLF1178" s="240" t="s">
        <v>29</v>
      </c>
      <c r="RLG1178" s="241" t="s">
        <v>26</v>
      </c>
      <c r="RLH1178" s="242">
        <v>7</v>
      </c>
      <c r="RLI1178" s="242">
        <v>2</v>
      </c>
      <c r="RLJ1178" s="243" t="s">
        <v>238</v>
      </c>
      <c r="RLK1178" s="244">
        <v>0</v>
      </c>
      <c r="RLL1178" s="244">
        <v>210</v>
      </c>
      <c r="RLM1178" s="239" t="e">
        <f>RLM1179+RLM1180</f>
        <v>#REF!</v>
      </c>
      <c r="RLN1178" s="240" t="s">
        <v>29</v>
      </c>
      <c r="RLO1178" s="241" t="s">
        <v>26</v>
      </c>
      <c r="RLP1178" s="242">
        <v>7</v>
      </c>
      <c r="RLQ1178" s="242">
        <v>2</v>
      </c>
      <c r="RLR1178" s="243" t="s">
        <v>238</v>
      </c>
      <c r="RLS1178" s="244">
        <v>0</v>
      </c>
      <c r="RLT1178" s="244">
        <v>210</v>
      </c>
      <c r="RLU1178" s="239" t="e">
        <f>RLU1179+RLU1180</f>
        <v>#REF!</v>
      </c>
      <c r="RLV1178" s="240" t="s">
        <v>29</v>
      </c>
      <c r="RLW1178" s="241" t="s">
        <v>26</v>
      </c>
      <c r="RLX1178" s="242">
        <v>7</v>
      </c>
      <c r="RLY1178" s="242">
        <v>2</v>
      </c>
      <c r="RLZ1178" s="243" t="s">
        <v>238</v>
      </c>
      <c r="RMA1178" s="244">
        <v>0</v>
      </c>
      <c r="RMB1178" s="244">
        <v>210</v>
      </c>
      <c r="RMC1178" s="239" t="e">
        <f>RMC1179+RMC1180</f>
        <v>#REF!</v>
      </c>
      <c r="RMD1178" s="240" t="s">
        <v>29</v>
      </c>
      <c r="RME1178" s="241" t="s">
        <v>26</v>
      </c>
      <c r="RMF1178" s="242">
        <v>7</v>
      </c>
      <c r="RMG1178" s="242">
        <v>2</v>
      </c>
      <c r="RMH1178" s="243" t="s">
        <v>238</v>
      </c>
      <c r="RMI1178" s="244">
        <v>0</v>
      </c>
      <c r="RMJ1178" s="244">
        <v>210</v>
      </c>
      <c r="RMK1178" s="239" t="e">
        <f>RMK1179+RMK1180</f>
        <v>#REF!</v>
      </c>
      <c r="RML1178" s="240" t="s">
        <v>29</v>
      </c>
      <c r="RMM1178" s="241" t="s">
        <v>26</v>
      </c>
      <c r="RMN1178" s="242">
        <v>7</v>
      </c>
      <c r="RMO1178" s="242">
        <v>2</v>
      </c>
      <c r="RMP1178" s="243" t="s">
        <v>238</v>
      </c>
      <c r="RMQ1178" s="244">
        <v>0</v>
      </c>
      <c r="RMR1178" s="244">
        <v>210</v>
      </c>
      <c r="RMS1178" s="239" t="e">
        <f>RMS1179+RMS1180</f>
        <v>#REF!</v>
      </c>
      <c r="RMT1178" s="240" t="s">
        <v>29</v>
      </c>
      <c r="RMU1178" s="241" t="s">
        <v>26</v>
      </c>
      <c r="RMV1178" s="242">
        <v>7</v>
      </c>
      <c r="RMW1178" s="242">
        <v>2</v>
      </c>
      <c r="RMX1178" s="243" t="s">
        <v>238</v>
      </c>
      <c r="RMY1178" s="244">
        <v>0</v>
      </c>
      <c r="RMZ1178" s="244">
        <v>210</v>
      </c>
      <c r="RNA1178" s="239" t="e">
        <f>RNA1179+RNA1180</f>
        <v>#REF!</v>
      </c>
      <c r="RNB1178" s="240" t="s">
        <v>29</v>
      </c>
      <c r="RNC1178" s="241" t="s">
        <v>26</v>
      </c>
      <c r="RND1178" s="242">
        <v>7</v>
      </c>
      <c r="RNE1178" s="242">
        <v>2</v>
      </c>
      <c r="RNF1178" s="243" t="s">
        <v>238</v>
      </c>
      <c r="RNG1178" s="244">
        <v>0</v>
      </c>
      <c r="RNH1178" s="244">
        <v>210</v>
      </c>
      <c r="RNI1178" s="239" t="e">
        <f>RNI1179+RNI1180</f>
        <v>#REF!</v>
      </c>
      <c r="RNJ1178" s="240" t="s">
        <v>29</v>
      </c>
      <c r="RNK1178" s="241" t="s">
        <v>26</v>
      </c>
      <c r="RNL1178" s="242">
        <v>7</v>
      </c>
      <c r="RNM1178" s="242">
        <v>2</v>
      </c>
      <c r="RNN1178" s="243" t="s">
        <v>238</v>
      </c>
      <c r="RNO1178" s="244">
        <v>0</v>
      </c>
      <c r="RNP1178" s="244">
        <v>210</v>
      </c>
      <c r="RNQ1178" s="239" t="e">
        <f>RNQ1179+RNQ1180</f>
        <v>#REF!</v>
      </c>
      <c r="RNR1178" s="240" t="s">
        <v>29</v>
      </c>
      <c r="RNS1178" s="241" t="s">
        <v>26</v>
      </c>
      <c r="RNT1178" s="242">
        <v>7</v>
      </c>
      <c r="RNU1178" s="242">
        <v>2</v>
      </c>
      <c r="RNV1178" s="243" t="s">
        <v>238</v>
      </c>
      <c r="RNW1178" s="244">
        <v>0</v>
      </c>
      <c r="RNX1178" s="244">
        <v>210</v>
      </c>
      <c r="RNY1178" s="239" t="e">
        <f>RNY1179+RNY1180</f>
        <v>#REF!</v>
      </c>
      <c r="RNZ1178" s="240" t="s">
        <v>29</v>
      </c>
      <c r="ROA1178" s="241" t="s">
        <v>26</v>
      </c>
      <c r="ROB1178" s="242">
        <v>7</v>
      </c>
      <c r="ROC1178" s="242">
        <v>2</v>
      </c>
      <c r="ROD1178" s="243" t="s">
        <v>238</v>
      </c>
      <c r="ROE1178" s="244">
        <v>0</v>
      </c>
      <c r="ROF1178" s="244">
        <v>210</v>
      </c>
      <c r="ROG1178" s="239" t="e">
        <f>ROG1179+ROG1180</f>
        <v>#REF!</v>
      </c>
      <c r="ROH1178" s="240" t="s">
        <v>29</v>
      </c>
      <c r="ROI1178" s="241" t="s">
        <v>26</v>
      </c>
      <c r="ROJ1178" s="242">
        <v>7</v>
      </c>
      <c r="ROK1178" s="242">
        <v>2</v>
      </c>
      <c r="ROL1178" s="243" t="s">
        <v>238</v>
      </c>
      <c r="ROM1178" s="244">
        <v>0</v>
      </c>
      <c r="RON1178" s="244">
        <v>210</v>
      </c>
      <c r="ROO1178" s="239" t="e">
        <f>ROO1179+ROO1180</f>
        <v>#REF!</v>
      </c>
      <c r="ROP1178" s="240" t="s">
        <v>29</v>
      </c>
      <c r="ROQ1178" s="241" t="s">
        <v>26</v>
      </c>
      <c r="ROR1178" s="242">
        <v>7</v>
      </c>
      <c r="ROS1178" s="242">
        <v>2</v>
      </c>
      <c r="ROT1178" s="243" t="s">
        <v>238</v>
      </c>
      <c r="ROU1178" s="244">
        <v>0</v>
      </c>
      <c r="ROV1178" s="244">
        <v>210</v>
      </c>
      <c r="ROW1178" s="239" t="e">
        <f>ROW1179+ROW1180</f>
        <v>#REF!</v>
      </c>
      <c r="ROX1178" s="240" t="s">
        <v>29</v>
      </c>
      <c r="ROY1178" s="241" t="s">
        <v>26</v>
      </c>
      <c r="ROZ1178" s="242">
        <v>7</v>
      </c>
      <c r="RPA1178" s="242">
        <v>2</v>
      </c>
      <c r="RPB1178" s="243" t="s">
        <v>238</v>
      </c>
      <c r="RPC1178" s="244">
        <v>0</v>
      </c>
      <c r="RPD1178" s="244">
        <v>210</v>
      </c>
      <c r="RPE1178" s="239" t="e">
        <f>RPE1179+RPE1180</f>
        <v>#REF!</v>
      </c>
      <c r="RPF1178" s="240" t="s">
        <v>29</v>
      </c>
      <c r="RPG1178" s="241" t="s">
        <v>26</v>
      </c>
      <c r="RPH1178" s="242">
        <v>7</v>
      </c>
      <c r="RPI1178" s="242">
        <v>2</v>
      </c>
      <c r="RPJ1178" s="243" t="s">
        <v>238</v>
      </c>
      <c r="RPK1178" s="244">
        <v>0</v>
      </c>
      <c r="RPL1178" s="244">
        <v>210</v>
      </c>
      <c r="RPM1178" s="239" t="e">
        <f>RPM1179+RPM1180</f>
        <v>#REF!</v>
      </c>
      <c r="RPN1178" s="240" t="s">
        <v>29</v>
      </c>
      <c r="RPO1178" s="241" t="s">
        <v>26</v>
      </c>
      <c r="RPP1178" s="242">
        <v>7</v>
      </c>
      <c r="RPQ1178" s="242">
        <v>2</v>
      </c>
      <c r="RPR1178" s="243" t="s">
        <v>238</v>
      </c>
      <c r="RPS1178" s="244">
        <v>0</v>
      </c>
      <c r="RPT1178" s="244">
        <v>210</v>
      </c>
      <c r="RPU1178" s="239" t="e">
        <f>RPU1179+RPU1180</f>
        <v>#REF!</v>
      </c>
      <c r="RPV1178" s="240" t="s">
        <v>29</v>
      </c>
      <c r="RPW1178" s="241" t="s">
        <v>26</v>
      </c>
      <c r="RPX1178" s="242">
        <v>7</v>
      </c>
      <c r="RPY1178" s="242">
        <v>2</v>
      </c>
      <c r="RPZ1178" s="243" t="s">
        <v>238</v>
      </c>
      <c r="RQA1178" s="244">
        <v>0</v>
      </c>
      <c r="RQB1178" s="244">
        <v>210</v>
      </c>
      <c r="RQC1178" s="239" t="e">
        <f>RQC1179+RQC1180</f>
        <v>#REF!</v>
      </c>
      <c r="RQD1178" s="240" t="s">
        <v>29</v>
      </c>
      <c r="RQE1178" s="241" t="s">
        <v>26</v>
      </c>
      <c r="RQF1178" s="242">
        <v>7</v>
      </c>
      <c r="RQG1178" s="242">
        <v>2</v>
      </c>
      <c r="RQH1178" s="243" t="s">
        <v>238</v>
      </c>
      <c r="RQI1178" s="244">
        <v>0</v>
      </c>
      <c r="RQJ1178" s="244">
        <v>210</v>
      </c>
      <c r="RQK1178" s="239" t="e">
        <f>RQK1179+RQK1180</f>
        <v>#REF!</v>
      </c>
      <c r="RQL1178" s="240" t="s">
        <v>29</v>
      </c>
      <c r="RQM1178" s="241" t="s">
        <v>26</v>
      </c>
      <c r="RQN1178" s="242">
        <v>7</v>
      </c>
      <c r="RQO1178" s="242">
        <v>2</v>
      </c>
      <c r="RQP1178" s="243" t="s">
        <v>238</v>
      </c>
      <c r="RQQ1178" s="244">
        <v>0</v>
      </c>
      <c r="RQR1178" s="244">
        <v>210</v>
      </c>
      <c r="RQS1178" s="239" t="e">
        <f>RQS1179+RQS1180</f>
        <v>#REF!</v>
      </c>
      <c r="RQT1178" s="240" t="s">
        <v>29</v>
      </c>
      <c r="RQU1178" s="241" t="s">
        <v>26</v>
      </c>
      <c r="RQV1178" s="242">
        <v>7</v>
      </c>
      <c r="RQW1178" s="242">
        <v>2</v>
      </c>
      <c r="RQX1178" s="243" t="s">
        <v>238</v>
      </c>
      <c r="RQY1178" s="244">
        <v>0</v>
      </c>
      <c r="RQZ1178" s="244">
        <v>210</v>
      </c>
      <c r="RRA1178" s="239" t="e">
        <f>RRA1179+RRA1180</f>
        <v>#REF!</v>
      </c>
      <c r="RRB1178" s="240" t="s">
        <v>29</v>
      </c>
      <c r="RRC1178" s="241" t="s">
        <v>26</v>
      </c>
      <c r="RRD1178" s="242">
        <v>7</v>
      </c>
      <c r="RRE1178" s="242">
        <v>2</v>
      </c>
      <c r="RRF1178" s="243" t="s">
        <v>238</v>
      </c>
      <c r="RRG1178" s="244">
        <v>0</v>
      </c>
      <c r="RRH1178" s="244">
        <v>210</v>
      </c>
      <c r="RRI1178" s="239" t="e">
        <f>RRI1179+RRI1180</f>
        <v>#REF!</v>
      </c>
      <c r="RRJ1178" s="240" t="s">
        <v>29</v>
      </c>
      <c r="RRK1178" s="241" t="s">
        <v>26</v>
      </c>
      <c r="RRL1178" s="242">
        <v>7</v>
      </c>
      <c r="RRM1178" s="242">
        <v>2</v>
      </c>
      <c r="RRN1178" s="243" t="s">
        <v>238</v>
      </c>
      <c r="RRO1178" s="244">
        <v>0</v>
      </c>
      <c r="RRP1178" s="244">
        <v>210</v>
      </c>
      <c r="RRQ1178" s="239" t="e">
        <f>RRQ1179+RRQ1180</f>
        <v>#REF!</v>
      </c>
      <c r="RRR1178" s="240" t="s">
        <v>29</v>
      </c>
      <c r="RRS1178" s="241" t="s">
        <v>26</v>
      </c>
      <c r="RRT1178" s="242">
        <v>7</v>
      </c>
      <c r="RRU1178" s="242">
        <v>2</v>
      </c>
      <c r="RRV1178" s="243" t="s">
        <v>238</v>
      </c>
      <c r="RRW1178" s="244">
        <v>0</v>
      </c>
      <c r="RRX1178" s="244">
        <v>210</v>
      </c>
      <c r="RRY1178" s="239" t="e">
        <f>RRY1179+RRY1180</f>
        <v>#REF!</v>
      </c>
      <c r="RRZ1178" s="240" t="s">
        <v>29</v>
      </c>
      <c r="RSA1178" s="241" t="s">
        <v>26</v>
      </c>
      <c r="RSB1178" s="242">
        <v>7</v>
      </c>
      <c r="RSC1178" s="242">
        <v>2</v>
      </c>
      <c r="RSD1178" s="243" t="s">
        <v>238</v>
      </c>
      <c r="RSE1178" s="244">
        <v>0</v>
      </c>
      <c r="RSF1178" s="244">
        <v>210</v>
      </c>
      <c r="RSG1178" s="239" t="e">
        <f>RSG1179+RSG1180</f>
        <v>#REF!</v>
      </c>
      <c r="RSH1178" s="240" t="s">
        <v>29</v>
      </c>
      <c r="RSI1178" s="241" t="s">
        <v>26</v>
      </c>
      <c r="RSJ1178" s="242">
        <v>7</v>
      </c>
      <c r="RSK1178" s="242">
        <v>2</v>
      </c>
      <c r="RSL1178" s="243" t="s">
        <v>238</v>
      </c>
      <c r="RSM1178" s="244">
        <v>0</v>
      </c>
      <c r="RSN1178" s="244">
        <v>210</v>
      </c>
      <c r="RSO1178" s="239" t="e">
        <f>RSO1179+RSO1180</f>
        <v>#REF!</v>
      </c>
      <c r="RSP1178" s="240" t="s">
        <v>29</v>
      </c>
      <c r="RSQ1178" s="241" t="s">
        <v>26</v>
      </c>
      <c r="RSR1178" s="242">
        <v>7</v>
      </c>
      <c r="RSS1178" s="242">
        <v>2</v>
      </c>
      <c r="RST1178" s="243" t="s">
        <v>238</v>
      </c>
      <c r="RSU1178" s="244">
        <v>0</v>
      </c>
      <c r="RSV1178" s="244">
        <v>210</v>
      </c>
      <c r="RSW1178" s="239" t="e">
        <f>RSW1179+RSW1180</f>
        <v>#REF!</v>
      </c>
      <c r="RSX1178" s="240" t="s">
        <v>29</v>
      </c>
      <c r="RSY1178" s="241" t="s">
        <v>26</v>
      </c>
      <c r="RSZ1178" s="242">
        <v>7</v>
      </c>
      <c r="RTA1178" s="242">
        <v>2</v>
      </c>
      <c r="RTB1178" s="243" t="s">
        <v>238</v>
      </c>
      <c r="RTC1178" s="244">
        <v>0</v>
      </c>
      <c r="RTD1178" s="244">
        <v>210</v>
      </c>
      <c r="RTE1178" s="239" t="e">
        <f>RTE1179+RTE1180</f>
        <v>#REF!</v>
      </c>
      <c r="RTF1178" s="240" t="s">
        <v>29</v>
      </c>
      <c r="RTG1178" s="241" t="s">
        <v>26</v>
      </c>
      <c r="RTH1178" s="242">
        <v>7</v>
      </c>
      <c r="RTI1178" s="242">
        <v>2</v>
      </c>
      <c r="RTJ1178" s="243" t="s">
        <v>238</v>
      </c>
      <c r="RTK1178" s="244">
        <v>0</v>
      </c>
      <c r="RTL1178" s="244">
        <v>210</v>
      </c>
      <c r="RTM1178" s="239" t="e">
        <f>RTM1179+RTM1180</f>
        <v>#REF!</v>
      </c>
      <c r="RTN1178" s="240" t="s">
        <v>29</v>
      </c>
      <c r="RTO1178" s="241" t="s">
        <v>26</v>
      </c>
      <c r="RTP1178" s="242">
        <v>7</v>
      </c>
      <c r="RTQ1178" s="242">
        <v>2</v>
      </c>
      <c r="RTR1178" s="243" t="s">
        <v>238</v>
      </c>
      <c r="RTS1178" s="244">
        <v>0</v>
      </c>
      <c r="RTT1178" s="244">
        <v>210</v>
      </c>
      <c r="RTU1178" s="239" t="e">
        <f>RTU1179+RTU1180</f>
        <v>#REF!</v>
      </c>
      <c r="RTV1178" s="240" t="s">
        <v>29</v>
      </c>
      <c r="RTW1178" s="241" t="s">
        <v>26</v>
      </c>
      <c r="RTX1178" s="242">
        <v>7</v>
      </c>
      <c r="RTY1178" s="242">
        <v>2</v>
      </c>
      <c r="RTZ1178" s="243" t="s">
        <v>238</v>
      </c>
      <c r="RUA1178" s="244">
        <v>0</v>
      </c>
      <c r="RUB1178" s="244">
        <v>210</v>
      </c>
      <c r="RUC1178" s="239" t="e">
        <f>RUC1179+RUC1180</f>
        <v>#REF!</v>
      </c>
      <c r="RUD1178" s="240" t="s">
        <v>29</v>
      </c>
      <c r="RUE1178" s="241" t="s">
        <v>26</v>
      </c>
      <c r="RUF1178" s="242">
        <v>7</v>
      </c>
      <c r="RUG1178" s="242">
        <v>2</v>
      </c>
      <c r="RUH1178" s="243" t="s">
        <v>238</v>
      </c>
      <c r="RUI1178" s="244">
        <v>0</v>
      </c>
      <c r="RUJ1178" s="244">
        <v>210</v>
      </c>
      <c r="RUK1178" s="239" t="e">
        <f>RUK1179+RUK1180</f>
        <v>#REF!</v>
      </c>
      <c r="RUL1178" s="240" t="s">
        <v>29</v>
      </c>
      <c r="RUM1178" s="241" t="s">
        <v>26</v>
      </c>
      <c r="RUN1178" s="242">
        <v>7</v>
      </c>
      <c r="RUO1178" s="242">
        <v>2</v>
      </c>
      <c r="RUP1178" s="243" t="s">
        <v>238</v>
      </c>
      <c r="RUQ1178" s="244">
        <v>0</v>
      </c>
      <c r="RUR1178" s="244">
        <v>210</v>
      </c>
      <c r="RUS1178" s="239" t="e">
        <f>RUS1179+RUS1180</f>
        <v>#REF!</v>
      </c>
      <c r="RUT1178" s="240" t="s">
        <v>29</v>
      </c>
      <c r="RUU1178" s="241" t="s">
        <v>26</v>
      </c>
      <c r="RUV1178" s="242">
        <v>7</v>
      </c>
      <c r="RUW1178" s="242">
        <v>2</v>
      </c>
      <c r="RUX1178" s="243" t="s">
        <v>238</v>
      </c>
      <c r="RUY1178" s="244">
        <v>0</v>
      </c>
      <c r="RUZ1178" s="244">
        <v>210</v>
      </c>
      <c r="RVA1178" s="239" t="e">
        <f>RVA1179+RVA1180</f>
        <v>#REF!</v>
      </c>
      <c r="RVB1178" s="240" t="s">
        <v>29</v>
      </c>
      <c r="RVC1178" s="241" t="s">
        <v>26</v>
      </c>
      <c r="RVD1178" s="242">
        <v>7</v>
      </c>
      <c r="RVE1178" s="242">
        <v>2</v>
      </c>
      <c r="RVF1178" s="243" t="s">
        <v>238</v>
      </c>
      <c r="RVG1178" s="244">
        <v>0</v>
      </c>
      <c r="RVH1178" s="244">
        <v>210</v>
      </c>
      <c r="RVI1178" s="239" t="e">
        <f>RVI1179+RVI1180</f>
        <v>#REF!</v>
      </c>
      <c r="RVJ1178" s="240" t="s">
        <v>29</v>
      </c>
      <c r="RVK1178" s="241" t="s">
        <v>26</v>
      </c>
      <c r="RVL1178" s="242">
        <v>7</v>
      </c>
      <c r="RVM1178" s="242">
        <v>2</v>
      </c>
      <c r="RVN1178" s="243" t="s">
        <v>238</v>
      </c>
      <c r="RVO1178" s="244">
        <v>0</v>
      </c>
      <c r="RVP1178" s="244">
        <v>210</v>
      </c>
      <c r="RVQ1178" s="239" t="e">
        <f>RVQ1179+RVQ1180</f>
        <v>#REF!</v>
      </c>
      <c r="RVR1178" s="240" t="s">
        <v>29</v>
      </c>
      <c r="RVS1178" s="241" t="s">
        <v>26</v>
      </c>
      <c r="RVT1178" s="242">
        <v>7</v>
      </c>
      <c r="RVU1178" s="242">
        <v>2</v>
      </c>
      <c r="RVV1178" s="243" t="s">
        <v>238</v>
      </c>
      <c r="RVW1178" s="244">
        <v>0</v>
      </c>
      <c r="RVX1178" s="244">
        <v>210</v>
      </c>
      <c r="RVY1178" s="239" t="e">
        <f>RVY1179+RVY1180</f>
        <v>#REF!</v>
      </c>
      <c r="RVZ1178" s="240" t="s">
        <v>29</v>
      </c>
      <c r="RWA1178" s="241" t="s">
        <v>26</v>
      </c>
      <c r="RWB1178" s="242">
        <v>7</v>
      </c>
      <c r="RWC1178" s="242">
        <v>2</v>
      </c>
      <c r="RWD1178" s="243" t="s">
        <v>238</v>
      </c>
      <c r="RWE1178" s="244">
        <v>0</v>
      </c>
      <c r="RWF1178" s="244">
        <v>210</v>
      </c>
      <c r="RWG1178" s="239" t="e">
        <f>RWG1179+RWG1180</f>
        <v>#REF!</v>
      </c>
      <c r="RWH1178" s="240" t="s">
        <v>29</v>
      </c>
      <c r="RWI1178" s="241" t="s">
        <v>26</v>
      </c>
      <c r="RWJ1178" s="242">
        <v>7</v>
      </c>
      <c r="RWK1178" s="242">
        <v>2</v>
      </c>
      <c r="RWL1178" s="243" t="s">
        <v>238</v>
      </c>
      <c r="RWM1178" s="244">
        <v>0</v>
      </c>
      <c r="RWN1178" s="244">
        <v>210</v>
      </c>
      <c r="RWO1178" s="239" t="e">
        <f>RWO1179+RWO1180</f>
        <v>#REF!</v>
      </c>
      <c r="RWP1178" s="240" t="s">
        <v>29</v>
      </c>
      <c r="RWQ1178" s="241" t="s">
        <v>26</v>
      </c>
      <c r="RWR1178" s="242">
        <v>7</v>
      </c>
      <c r="RWS1178" s="242">
        <v>2</v>
      </c>
      <c r="RWT1178" s="243" t="s">
        <v>238</v>
      </c>
      <c r="RWU1178" s="244">
        <v>0</v>
      </c>
      <c r="RWV1178" s="244">
        <v>210</v>
      </c>
      <c r="RWW1178" s="239" t="e">
        <f>RWW1179+RWW1180</f>
        <v>#REF!</v>
      </c>
      <c r="RWX1178" s="240" t="s">
        <v>29</v>
      </c>
      <c r="RWY1178" s="241" t="s">
        <v>26</v>
      </c>
      <c r="RWZ1178" s="242">
        <v>7</v>
      </c>
      <c r="RXA1178" s="242">
        <v>2</v>
      </c>
      <c r="RXB1178" s="243" t="s">
        <v>238</v>
      </c>
      <c r="RXC1178" s="244">
        <v>0</v>
      </c>
      <c r="RXD1178" s="244">
        <v>210</v>
      </c>
      <c r="RXE1178" s="239" t="e">
        <f>RXE1179+RXE1180</f>
        <v>#REF!</v>
      </c>
      <c r="RXF1178" s="240" t="s">
        <v>29</v>
      </c>
      <c r="RXG1178" s="241" t="s">
        <v>26</v>
      </c>
      <c r="RXH1178" s="242">
        <v>7</v>
      </c>
      <c r="RXI1178" s="242">
        <v>2</v>
      </c>
      <c r="RXJ1178" s="243" t="s">
        <v>238</v>
      </c>
      <c r="RXK1178" s="244">
        <v>0</v>
      </c>
      <c r="RXL1178" s="244">
        <v>210</v>
      </c>
      <c r="RXM1178" s="239" t="e">
        <f>RXM1179+RXM1180</f>
        <v>#REF!</v>
      </c>
      <c r="RXN1178" s="240" t="s">
        <v>29</v>
      </c>
      <c r="RXO1178" s="241" t="s">
        <v>26</v>
      </c>
      <c r="RXP1178" s="242">
        <v>7</v>
      </c>
      <c r="RXQ1178" s="242">
        <v>2</v>
      </c>
      <c r="RXR1178" s="243" t="s">
        <v>238</v>
      </c>
      <c r="RXS1178" s="244">
        <v>0</v>
      </c>
      <c r="RXT1178" s="244">
        <v>210</v>
      </c>
      <c r="RXU1178" s="239" t="e">
        <f>RXU1179+RXU1180</f>
        <v>#REF!</v>
      </c>
      <c r="RXV1178" s="240" t="s">
        <v>29</v>
      </c>
      <c r="RXW1178" s="241" t="s">
        <v>26</v>
      </c>
      <c r="RXX1178" s="242">
        <v>7</v>
      </c>
      <c r="RXY1178" s="242">
        <v>2</v>
      </c>
      <c r="RXZ1178" s="243" t="s">
        <v>238</v>
      </c>
      <c r="RYA1178" s="244">
        <v>0</v>
      </c>
      <c r="RYB1178" s="244">
        <v>210</v>
      </c>
      <c r="RYC1178" s="239" t="e">
        <f>RYC1179+RYC1180</f>
        <v>#REF!</v>
      </c>
      <c r="RYD1178" s="240" t="s">
        <v>29</v>
      </c>
      <c r="RYE1178" s="241" t="s">
        <v>26</v>
      </c>
      <c r="RYF1178" s="242">
        <v>7</v>
      </c>
      <c r="RYG1178" s="242">
        <v>2</v>
      </c>
      <c r="RYH1178" s="243" t="s">
        <v>238</v>
      </c>
      <c r="RYI1178" s="244">
        <v>0</v>
      </c>
      <c r="RYJ1178" s="244">
        <v>210</v>
      </c>
      <c r="RYK1178" s="239" t="e">
        <f>RYK1179+RYK1180</f>
        <v>#REF!</v>
      </c>
      <c r="RYL1178" s="240" t="s">
        <v>29</v>
      </c>
      <c r="RYM1178" s="241" t="s">
        <v>26</v>
      </c>
      <c r="RYN1178" s="242">
        <v>7</v>
      </c>
      <c r="RYO1178" s="242">
        <v>2</v>
      </c>
      <c r="RYP1178" s="243" t="s">
        <v>238</v>
      </c>
      <c r="RYQ1178" s="244">
        <v>0</v>
      </c>
      <c r="RYR1178" s="244">
        <v>210</v>
      </c>
      <c r="RYS1178" s="239" t="e">
        <f>RYS1179+RYS1180</f>
        <v>#REF!</v>
      </c>
      <c r="RYT1178" s="240" t="s">
        <v>29</v>
      </c>
      <c r="RYU1178" s="241" t="s">
        <v>26</v>
      </c>
      <c r="RYV1178" s="242">
        <v>7</v>
      </c>
      <c r="RYW1178" s="242">
        <v>2</v>
      </c>
      <c r="RYX1178" s="243" t="s">
        <v>238</v>
      </c>
      <c r="RYY1178" s="244">
        <v>0</v>
      </c>
      <c r="RYZ1178" s="244">
        <v>210</v>
      </c>
      <c r="RZA1178" s="239" t="e">
        <f>RZA1179+RZA1180</f>
        <v>#REF!</v>
      </c>
      <c r="RZB1178" s="240" t="s">
        <v>29</v>
      </c>
      <c r="RZC1178" s="241" t="s">
        <v>26</v>
      </c>
      <c r="RZD1178" s="242">
        <v>7</v>
      </c>
      <c r="RZE1178" s="242">
        <v>2</v>
      </c>
      <c r="RZF1178" s="243" t="s">
        <v>238</v>
      </c>
      <c r="RZG1178" s="244">
        <v>0</v>
      </c>
      <c r="RZH1178" s="244">
        <v>210</v>
      </c>
      <c r="RZI1178" s="239" t="e">
        <f>RZI1179+RZI1180</f>
        <v>#REF!</v>
      </c>
      <c r="RZJ1178" s="240" t="s">
        <v>29</v>
      </c>
      <c r="RZK1178" s="241" t="s">
        <v>26</v>
      </c>
      <c r="RZL1178" s="242">
        <v>7</v>
      </c>
      <c r="RZM1178" s="242">
        <v>2</v>
      </c>
      <c r="RZN1178" s="243" t="s">
        <v>238</v>
      </c>
      <c r="RZO1178" s="244">
        <v>0</v>
      </c>
      <c r="RZP1178" s="244">
        <v>210</v>
      </c>
      <c r="RZQ1178" s="239" t="e">
        <f>RZQ1179+RZQ1180</f>
        <v>#REF!</v>
      </c>
      <c r="RZR1178" s="240" t="s">
        <v>29</v>
      </c>
      <c r="RZS1178" s="241" t="s">
        <v>26</v>
      </c>
      <c r="RZT1178" s="242">
        <v>7</v>
      </c>
      <c r="RZU1178" s="242">
        <v>2</v>
      </c>
      <c r="RZV1178" s="243" t="s">
        <v>238</v>
      </c>
      <c r="RZW1178" s="244">
        <v>0</v>
      </c>
      <c r="RZX1178" s="244">
        <v>210</v>
      </c>
      <c r="RZY1178" s="239" t="e">
        <f>RZY1179+RZY1180</f>
        <v>#REF!</v>
      </c>
      <c r="RZZ1178" s="240" t="s">
        <v>29</v>
      </c>
      <c r="SAA1178" s="241" t="s">
        <v>26</v>
      </c>
      <c r="SAB1178" s="242">
        <v>7</v>
      </c>
      <c r="SAC1178" s="242">
        <v>2</v>
      </c>
      <c r="SAD1178" s="243" t="s">
        <v>238</v>
      </c>
      <c r="SAE1178" s="244">
        <v>0</v>
      </c>
      <c r="SAF1178" s="244">
        <v>210</v>
      </c>
      <c r="SAG1178" s="239" t="e">
        <f>SAG1179+SAG1180</f>
        <v>#REF!</v>
      </c>
      <c r="SAH1178" s="240" t="s">
        <v>29</v>
      </c>
      <c r="SAI1178" s="241" t="s">
        <v>26</v>
      </c>
      <c r="SAJ1178" s="242">
        <v>7</v>
      </c>
      <c r="SAK1178" s="242">
        <v>2</v>
      </c>
      <c r="SAL1178" s="243" t="s">
        <v>238</v>
      </c>
      <c r="SAM1178" s="244">
        <v>0</v>
      </c>
      <c r="SAN1178" s="244">
        <v>210</v>
      </c>
      <c r="SAO1178" s="239" t="e">
        <f>SAO1179+SAO1180</f>
        <v>#REF!</v>
      </c>
      <c r="SAP1178" s="240" t="s">
        <v>29</v>
      </c>
      <c r="SAQ1178" s="241" t="s">
        <v>26</v>
      </c>
      <c r="SAR1178" s="242">
        <v>7</v>
      </c>
      <c r="SAS1178" s="242">
        <v>2</v>
      </c>
      <c r="SAT1178" s="243" t="s">
        <v>238</v>
      </c>
      <c r="SAU1178" s="244">
        <v>0</v>
      </c>
      <c r="SAV1178" s="244">
        <v>210</v>
      </c>
      <c r="SAW1178" s="239" t="e">
        <f>SAW1179+SAW1180</f>
        <v>#REF!</v>
      </c>
      <c r="SAX1178" s="240" t="s">
        <v>29</v>
      </c>
      <c r="SAY1178" s="241" t="s">
        <v>26</v>
      </c>
      <c r="SAZ1178" s="242">
        <v>7</v>
      </c>
      <c r="SBA1178" s="242">
        <v>2</v>
      </c>
      <c r="SBB1178" s="243" t="s">
        <v>238</v>
      </c>
      <c r="SBC1178" s="244">
        <v>0</v>
      </c>
      <c r="SBD1178" s="244">
        <v>210</v>
      </c>
      <c r="SBE1178" s="239" t="e">
        <f>SBE1179+SBE1180</f>
        <v>#REF!</v>
      </c>
      <c r="SBF1178" s="240" t="s">
        <v>29</v>
      </c>
      <c r="SBG1178" s="241" t="s">
        <v>26</v>
      </c>
      <c r="SBH1178" s="242">
        <v>7</v>
      </c>
      <c r="SBI1178" s="242">
        <v>2</v>
      </c>
      <c r="SBJ1178" s="243" t="s">
        <v>238</v>
      </c>
      <c r="SBK1178" s="244">
        <v>0</v>
      </c>
      <c r="SBL1178" s="244">
        <v>210</v>
      </c>
      <c r="SBM1178" s="239" t="e">
        <f>SBM1179+SBM1180</f>
        <v>#REF!</v>
      </c>
      <c r="SBN1178" s="240" t="s">
        <v>29</v>
      </c>
      <c r="SBO1178" s="241" t="s">
        <v>26</v>
      </c>
      <c r="SBP1178" s="242">
        <v>7</v>
      </c>
      <c r="SBQ1178" s="242">
        <v>2</v>
      </c>
      <c r="SBR1178" s="243" t="s">
        <v>238</v>
      </c>
      <c r="SBS1178" s="244">
        <v>0</v>
      </c>
      <c r="SBT1178" s="244">
        <v>210</v>
      </c>
      <c r="SBU1178" s="239" t="e">
        <f>SBU1179+SBU1180</f>
        <v>#REF!</v>
      </c>
      <c r="SBV1178" s="240" t="s">
        <v>29</v>
      </c>
      <c r="SBW1178" s="241" t="s">
        <v>26</v>
      </c>
      <c r="SBX1178" s="242">
        <v>7</v>
      </c>
      <c r="SBY1178" s="242">
        <v>2</v>
      </c>
      <c r="SBZ1178" s="243" t="s">
        <v>238</v>
      </c>
      <c r="SCA1178" s="244">
        <v>0</v>
      </c>
      <c r="SCB1178" s="244">
        <v>210</v>
      </c>
      <c r="SCC1178" s="239" t="e">
        <f>SCC1179+SCC1180</f>
        <v>#REF!</v>
      </c>
      <c r="SCD1178" s="240" t="s">
        <v>29</v>
      </c>
      <c r="SCE1178" s="241" t="s">
        <v>26</v>
      </c>
      <c r="SCF1178" s="242">
        <v>7</v>
      </c>
      <c r="SCG1178" s="242">
        <v>2</v>
      </c>
      <c r="SCH1178" s="243" t="s">
        <v>238</v>
      </c>
      <c r="SCI1178" s="244">
        <v>0</v>
      </c>
      <c r="SCJ1178" s="244">
        <v>210</v>
      </c>
      <c r="SCK1178" s="239" t="e">
        <f>SCK1179+SCK1180</f>
        <v>#REF!</v>
      </c>
      <c r="SCL1178" s="240" t="s">
        <v>29</v>
      </c>
      <c r="SCM1178" s="241" t="s">
        <v>26</v>
      </c>
      <c r="SCN1178" s="242">
        <v>7</v>
      </c>
      <c r="SCO1178" s="242">
        <v>2</v>
      </c>
      <c r="SCP1178" s="243" t="s">
        <v>238</v>
      </c>
      <c r="SCQ1178" s="244">
        <v>0</v>
      </c>
      <c r="SCR1178" s="244">
        <v>210</v>
      </c>
      <c r="SCS1178" s="239" t="e">
        <f>SCS1179+SCS1180</f>
        <v>#REF!</v>
      </c>
      <c r="SCT1178" s="240" t="s">
        <v>29</v>
      </c>
      <c r="SCU1178" s="241" t="s">
        <v>26</v>
      </c>
      <c r="SCV1178" s="242">
        <v>7</v>
      </c>
      <c r="SCW1178" s="242">
        <v>2</v>
      </c>
      <c r="SCX1178" s="243" t="s">
        <v>238</v>
      </c>
      <c r="SCY1178" s="244">
        <v>0</v>
      </c>
      <c r="SCZ1178" s="244">
        <v>210</v>
      </c>
      <c r="SDA1178" s="239" t="e">
        <f>SDA1179+SDA1180</f>
        <v>#REF!</v>
      </c>
      <c r="SDB1178" s="240" t="s">
        <v>29</v>
      </c>
      <c r="SDC1178" s="241" t="s">
        <v>26</v>
      </c>
      <c r="SDD1178" s="242">
        <v>7</v>
      </c>
      <c r="SDE1178" s="242">
        <v>2</v>
      </c>
      <c r="SDF1178" s="243" t="s">
        <v>238</v>
      </c>
      <c r="SDG1178" s="244">
        <v>0</v>
      </c>
      <c r="SDH1178" s="244">
        <v>210</v>
      </c>
      <c r="SDI1178" s="239" t="e">
        <f>SDI1179+SDI1180</f>
        <v>#REF!</v>
      </c>
      <c r="SDJ1178" s="240" t="s">
        <v>29</v>
      </c>
      <c r="SDK1178" s="241" t="s">
        <v>26</v>
      </c>
      <c r="SDL1178" s="242">
        <v>7</v>
      </c>
      <c r="SDM1178" s="242">
        <v>2</v>
      </c>
      <c r="SDN1178" s="243" t="s">
        <v>238</v>
      </c>
      <c r="SDO1178" s="244">
        <v>0</v>
      </c>
      <c r="SDP1178" s="244">
        <v>210</v>
      </c>
      <c r="SDQ1178" s="239" t="e">
        <f>SDQ1179+SDQ1180</f>
        <v>#REF!</v>
      </c>
      <c r="SDR1178" s="240" t="s">
        <v>29</v>
      </c>
      <c r="SDS1178" s="241" t="s">
        <v>26</v>
      </c>
      <c r="SDT1178" s="242">
        <v>7</v>
      </c>
      <c r="SDU1178" s="242">
        <v>2</v>
      </c>
      <c r="SDV1178" s="243" t="s">
        <v>238</v>
      </c>
      <c r="SDW1178" s="244">
        <v>0</v>
      </c>
      <c r="SDX1178" s="244">
        <v>210</v>
      </c>
      <c r="SDY1178" s="239" t="e">
        <f>SDY1179+SDY1180</f>
        <v>#REF!</v>
      </c>
      <c r="SDZ1178" s="240" t="s">
        <v>29</v>
      </c>
      <c r="SEA1178" s="241" t="s">
        <v>26</v>
      </c>
      <c r="SEB1178" s="242">
        <v>7</v>
      </c>
      <c r="SEC1178" s="242">
        <v>2</v>
      </c>
      <c r="SED1178" s="243" t="s">
        <v>238</v>
      </c>
      <c r="SEE1178" s="244">
        <v>0</v>
      </c>
      <c r="SEF1178" s="244">
        <v>210</v>
      </c>
      <c r="SEG1178" s="239" t="e">
        <f>SEG1179+SEG1180</f>
        <v>#REF!</v>
      </c>
      <c r="SEH1178" s="240" t="s">
        <v>29</v>
      </c>
      <c r="SEI1178" s="241" t="s">
        <v>26</v>
      </c>
      <c r="SEJ1178" s="242">
        <v>7</v>
      </c>
      <c r="SEK1178" s="242">
        <v>2</v>
      </c>
      <c r="SEL1178" s="243" t="s">
        <v>238</v>
      </c>
      <c r="SEM1178" s="244">
        <v>0</v>
      </c>
      <c r="SEN1178" s="244">
        <v>210</v>
      </c>
      <c r="SEO1178" s="239" t="e">
        <f>SEO1179+SEO1180</f>
        <v>#REF!</v>
      </c>
      <c r="SEP1178" s="240" t="s">
        <v>29</v>
      </c>
      <c r="SEQ1178" s="241" t="s">
        <v>26</v>
      </c>
      <c r="SER1178" s="242">
        <v>7</v>
      </c>
      <c r="SES1178" s="242">
        <v>2</v>
      </c>
      <c r="SET1178" s="243" t="s">
        <v>238</v>
      </c>
      <c r="SEU1178" s="244">
        <v>0</v>
      </c>
      <c r="SEV1178" s="244">
        <v>210</v>
      </c>
      <c r="SEW1178" s="239" t="e">
        <f>SEW1179+SEW1180</f>
        <v>#REF!</v>
      </c>
      <c r="SEX1178" s="240" t="s">
        <v>29</v>
      </c>
      <c r="SEY1178" s="241" t="s">
        <v>26</v>
      </c>
      <c r="SEZ1178" s="242">
        <v>7</v>
      </c>
      <c r="SFA1178" s="242">
        <v>2</v>
      </c>
      <c r="SFB1178" s="243" t="s">
        <v>238</v>
      </c>
      <c r="SFC1178" s="244">
        <v>0</v>
      </c>
      <c r="SFD1178" s="244">
        <v>210</v>
      </c>
      <c r="SFE1178" s="239" t="e">
        <f>SFE1179+SFE1180</f>
        <v>#REF!</v>
      </c>
      <c r="SFF1178" s="240" t="s">
        <v>29</v>
      </c>
      <c r="SFG1178" s="241" t="s">
        <v>26</v>
      </c>
      <c r="SFH1178" s="242">
        <v>7</v>
      </c>
      <c r="SFI1178" s="242">
        <v>2</v>
      </c>
      <c r="SFJ1178" s="243" t="s">
        <v>238</v>
      </c>
      <c r="SFK1178" s="244">
        <v>0</v>
      </c>
      <c r="SFL1178" s="244">
        <v>210</v>
      </c>
      <c r="SFM1178" s="239" t="e">
        <f>SFM1179+SFM1180</f>
        <v>#REF!</v>
      </c>
      <c r="SFN1178" s="240" t="s">
        <v>29</v>
      </c>
      <c r="SFO1178" s="241" t="s">
        <v>26</v>
      </c>
      <c r="SFP1178" s="242">
        <v>7</v>
      </c>
      <c r="SFQ1178" s="242">
        <v>2</v>
      </c>
      <c r="SFR1178" s="243" t="s">
        <v>238</v>
      </c>
      <c r="SFS1178" s="244">
        <v>0</v>
      </c>
      <c r="SFT1178" s="244">
        <v>210</v>
      </c>
      <c r="SFU1178" s="239" t="e">
        <f>SFU1179+SFU1180</f>
        <v>#REF!</v>
      </c>
      <c r="SFV1178" s="240" t="s">
        <v>29</v>
      </c>
      <c r="SFW1178" s="241" t="s">
        <v>26</v>
      </c>
      <c r="SFX1178" s="242">
        <v>7</v>
      </c>
      <c r="SFY1178" s="242">
        <v>2</v>
      </c>
      <c r="SFZ1178" s="243" t="s">
        <v>238</v>
      </c>
      <c r="SGA1178" s="244">
        <v>0</v>
      </c>
      <c r="SGB1178" s="244">
        <v>210</v>
      </c>
      <c r="SGC1178" s="239" t="e">
        <f>SGC1179+SGC1180</f>
        <v>#REF!</v>
      </c>
      <c r="SGD1178" s="240" t="s">
        <v>29</v>
      </c>
      <c r="SGE1178" s="241" t="s">
        <v>26</v>
      </c>
      <c r="SGF1178" s="242">
        <v>7</v>
      </c>
      <c r="SGG1178" s="242">
        <v>2</v>
      </c>
      <c r="SGH1178" s="243" t="s">
        <v>238</v>
      </c>
      <c r="SGI1178" s="244">
        <v>0</v>
      </c>
      <c r="SGJ1178" s="244">
        <v>210</v>
      </c>
      <c r="SGK1178" s="239" t="e">
        <f>SGK1179+SGK1180</f>
        <v>#REF!</v>
      </c>
      <c r="SGL1178" s="240" t="s">
        <v>29</v>
      </c>
      <c r="SGM1178" s="241" t="s">
        <v>26</v>
      </c>
      <c r="SGN1178" s="242">
        <v>7</v>
      </c>
      <c r="SGO1178" s="242">
        <v>2</v>
      </c>
      <c r="SGP1178" s="243" t="s">
        <v>238</v>
      </c>
      <c r="SGQ1178" s="244">
        <v>0</v>
      </c>
      <c r="SGR1178" s="244">
        <v>210</v>
      </c>
      <c r="SGS1178" s="239" t="e">
        <f>SGS1179+SGS1180</f>
        <v>#REF!</v>
      </c>
      <c r="SGT1178" s="240" t="s">
        <v>29</v>
      </c>
      <c r="SGU1178" s="241" t="s">
        <v>26</v>
      </c>
      <c r="SGV1178" s="242">
        <v>7</v>
      </c>
      <c r="SGW1178" s="242">
        <v>2</v>
      </c>
      <c r="SGX1178" s="243" t="s">
        <v>238</v>
      </c>
      <c r="SGY1178" s="244">
        <v>0</v>
      </c>
      <c r="SGZ1178" s="244">
        <v>210</v>
      </c>
      <c r="SHA1178" s="239" t="e">
        <f>SHA1179+SHA1180</f>
        <v>#REF!</v>
      </c>
      <c r="SHB1178" s="240" t="s">
        <v>29</v>
      </c>
      <c r="SHC1178" s="241" t="s">
        <v>26</v>
      </c>
      <c r="SHD1178" s="242">
        <v>7</v>
      </c>
      <c r="SHE1178" s="242">
        <v>2</v>
      </c>
      <c r="SHF1178" s="243" t="s">
        <v>238</v>
      </c>
      <c r="SHG1178" s="244">
        <v>0</v>
      </c>
      <c r="SHH1178" s="244">
        <v>210</v>
      </c>
      <c r="SHI1178" s="239" t="e">
        <f>SHI1179+SHI1180</f>
        <v>#REF!</v>
      </c>
      <c r="SHJ1178" s="240" t="s">
        <v>29</v>
      </c>
      <c r="SHK1178" s="241" t="s">
        <v>26</v>
      </c>
      <c r="SHL1178" s="242">
        <v>7</v>
      </c>
      <c r="SHM1178" s="242">
        <v>2</v>
      </c>
      <c r="SHN1178" s="243" t="s">
        <v>238</v>
      </c>
      <c r="SHO1178" s="244">
        <v>0</v>
      </c>
      <c r="SHP1178" s="244">
        <v>210</v>
      </c>
      <c r="SHQ1178" s="239" t="e">
        <f>SHQ1179+SHQ1180</f>
        <v>#REF!</v>
      </c>
      <c r="SHR1178" s="240" t="s">
        <v>29</v>
      </c>
      <c r="SHS1178" s="241" t="s">
        <v>26</v>
      </c>
      <c r="SHT1178" s="242">
        <v>7</v>
      </c>
      <c r="SHU1178" s="242">
        <v>2</v>
      </c>
      <c r="SHV1178" s="243" t="s">
        <v>238</v>
      </c>
      <c r="SHW1178" s="244">
        <v>0</v>
      </c>
      <c r="SHX1178" s="244">
        <v>210</v>
      </c>
      <c r="SHY1178" s="239" t="e">
        <f>SHY1179+SHY1180</f>
        <v>#REF!</v>
      </c>
      <c r="SHZ1178" s="240" t="s">
        <v>29</v>
      </c>
      <c r="SIA1178" s="241" t="s">
        <v>26</v>
      </c>
      <c r="SIB1178" s="242">
        <v>7</v>
      </c>
      <c r="SIC1178" s="242">
        <v>2</v>
      </c>
      <c r="SID1178" s="243" t="s">
        <v>238</v>
      </c>
      <c r="SIE1178" s="244">
        <v>0</v>
      </c>
      <c r="SIF1178" s="244">
        <v>210</v>
      </c>
      <c r="SIG1178" s="239" t="e">
        <f>SIG1179+SIG1180</f>
        <v>#REF!</v>
      </c>
      <c r="SIH1178" s="240" t="s">
        <v>29</v>
      </c>
      <c r="SII1178" s="241" t="s">
        <v>26</v>
      </c>
      <c r="SIJ1178" s="242">
        <v>7</v>
      </c>
      <c r="SIK1178" s="242">
        <v>2</v>
      </c>
      <c r="SIL1178" s="243" t="s">
        <v>238</v>
      </c>
      <c r="SIM1178" s="244">
        <v>0</v>
      </c>
      <c r="SIN1178" s="244">
        <v>210</v>
      </c>
      <c r="SIO1178" s="239" t="e">
        <f>SIO1179+SIO1180</f>
        <v>#REF!</v>
      </c>
      <c r="SIP1178" s="240" t="s">
        <v>29</v>
      </c>
      <c r="SIQ1178" s="241" t="s">
        <v>26</v>
      </c>
      <c r="SIR1178" s="242">
        <v>7</v>
      </c>
      <c r="SIS1178" s="242">
        <v>2</v>
      </c>
      <c r="SIT1178" s="243" t="s">
        <v>238</v>
      </c>
      <c r="SIU1178" s="244">
        <v>0</v>
      </c>
      <c r="SIV1178" s="244">
        <v>210</v>
      </c>
      <c r="SIW1178" s="239" t="e">
        <f>SIW1179+SIW1180</f>
        <v>#REF!</v>
      </c>
      <c r="SIX1178" s="240" t="s">
        <v>29</v>
      </c>
      <c r="SIY1178" s="241" t="s">
        <v>26</v>
      </c>
      <c r="SIZ1178" s="242">
        <v>7</v>
      </c>
      <c r="SJA1178" s="242">
        <v>2</v>
      </c>
      <c r="SJB1178" s="243" t="s">
        <v>238</v>
      </c>
      <c r="SJC1178" s="244">
        <v>0</v>
      </c>
      <c r="SJD1178" s="244">
        <v>210</v>
      </c>
      <c r="SJE1178" s="239" t="e">
        <f>SJE1179+SJE1180</f>
        <v>#REF!</v>
      </c>
      <c r="SJF1178" s="240" t="s">
        <v>29</v>
      </c>
      <c r="SJG1178" s="241" t="s">
        <v>26</v>
      </c>
      <c r="SJH1178" s="242">
        <v>7</v>
      </c>
      <c r="SJI1178" s="242">
        <v>2</v>
      </c>
      <c r="SJJ1178" s="243" t="s">
        <v>238</v>
      </c>
      <c r="SJK1178" s="244">
        <v>0</v>
      </c>
      <c r="SJL1178" s="244">
        <v>210</v>
      </c>
      <c r="SJM1178" s="239" t="e">
        <f>SJM1179+SJM1180</f>
        <v>#REF!</v>
      </c>
      <c r="SJN1178" s="240" t="s">
        <v>29</v>
      </c>
      <c r="SJO1178" s="241" t="s">
        <v>26</v>
      </c>
      <c r="SJP1178" s="242">
        <v>7</v>
      </c>
      <c r="SJQ1178" s="242">
        <v>2</v>
      </c>
      <c r="SJR1178" s="243" t="s">
        <v>238</v>
      </c>
      <c r="SJS1178" s="244">
        <v>0</v>
      </c>
      <c r="SJT1178" s="244">
        <v>210</v>
      </c>
      <c r="SJU1178" s="239" t="e">
        <f>SJU1179+SJU1180</f>
        <v>#REF!</v>
      </c>
      <c r="SJV1178" s="240" t="s">
        <v>29</v>
      </c>
      <c r="SJW1178" s="241" t="s">
        <v>26</v>
      </c>
      <c r="SJX1178" s="242">
        <v>7</v>
      </c>
      <c r="SJY1178" s="242">
        <v>2</v>
      </c>
      <c r="SJZ1178" s="243" t="s">
        <v>238</v>
      </c>
      <c r="SKA1178" s="244">
        <v>0</v>
      </c>
      <c r="SKB1178" s="244">
        <v>210</v>
      </c>
      <c r="SKC1178" s="239" t="e">
        <f>SKC1179+SKC1180</f>
        <v>#REF!</v>
      </c>
      <c r="SKD1178" s="240" t="s">
        <v>29</v>
      </c>
      <c r="SKE1178" s="241" t="s">
        <v>26</v>
      </c>
      <c r="SKF1178" s="242">
        <v>7</v>
      </c>
      <c r="SKG1178" s="242">
        <v>2</v>
      </c>
      <c r="SKH1178" s="243" t="s">
        <v>238</v>
      </c>
      <c r="SKI1178" s="244">
        <v>0</v>
      </c>
      <c r="SKJ1178" s="244">
        <v>210</v>
      </c>
      <c r="SKK1178" s="239" t="e">
        <f>SKK1179+SKK1180</f>
        <v>#REF!</v>
      </c>
      <c r="SKL1178" s="240" t="s">
        <v>29</v>
      </c>
      <c r="SKM1178" s="241" t="s">
        <v>26</v>
      </c>
      <c r="SKN1178" s="242">
        <v>7</v>
      </c>
      <c r="SKO1178" s="242">
        <v>2</v>
      </c>
      <c r="SKP1178" s="243" t="s">
        <v>238</v>
      </c>
      <c r="SKQ1178" s="244">
        <v>0</v>
      </c>
      <c r="SKR1178" s="244">
        <v>210</v>
      </c>
      <c r="SKS1178" s="239" t="e">
        <f>SKS1179+SKS1180</f>
        <v>#REF!</v>
      </c>
      <c r="SKT1178" s="240" t="s">
        <v>29</v>
      </c>
      <c r="SKU1178" s="241" t="s">
        <v>26</v>
      </c>
      <c r="SKV1178" s="242">
        <v>7</v>
      </c>
      <c r="SKW1178" s="242">
        <v>2</v>
      </c>
      <c r="SKX1178" s="243" t="s">
        <v>238</v>
      </c>
      <c r="SKY1178" s="244">
        <v>0</v>
      </c>
      <c r="SKZ1178" s="244">
        <v>210</v>
      </c>
      <c r="SLA1178" s="239" t="e">
        <f>SLA1179+SLA1180</f>
        <v>#REF!</v>
      </c>
      <c r="SLB1178" s="240" t="s">
        <v>29</v>
      </c>
      <c r="SLC1178" s="241" t="s">
        <v>26</v>
      </c>
      <c r="SLD1178" s="242">
        <v>7</v>
      </c>
      <c r="SLE1178" s="242">
        <v>2</v>
      </c>
      <c r="SLF1178" s="243" t="s">
        <v>238</v>
      </c>
      <c r="SLG1178" s="244">
        <v>0</v>
      </c>
      <c r="SLH1178" s="244">
        <v>210</v>
      </c>
      <c r="SLI1178" s="239" t="e">
        <f>SLI1179+SLI1180</f>
        <v>#REF!</v>
      </c>
      <c r="SLJ1178" s="240" t="s">
        <v>29</v>
      </c>
      <c r="SLK1178" s="241" t="s">
        <v>26</v>
      </c>
      <c r="SLL1178" s="242">
        <v>7</v>
      </c>
      <c r="SLM1178" s="242">
        <v>2</v>
      </c>
      <c r="SLN1178" s="243" t="s">
        <v>238</v>
      </c>
      <c r="SLO1178" s="244">
        <v>0</v>
      </c>
      <c r="SLP1178" s="244">
        <v>210</v>
      </c>
      <c r="SLQ1178" s="239" t="e">
        <f>SLQ1179+SLQ1180</f>
        <v>#REF!</v>
      </c>
      <c r="SLR1178" s="240" t="s">
        <v>29</v>
      </c>
      <c r="SLS1178" s="241" t="s">
        <v>26</v>
      </c>
      <c r="SLT1178" s="242">
        <v>7</v>
      </c>
      <c r="SLU1178" s="242">
        <v>2</v>
      </c>
      <c r="SLV1178" s="243" t="s">
        <v>238</v>
      </c>
      <c r="SLW1178" s="244">
        <v>0</v>
      </c>
      <c r="SLX1178" s="244">
        <v>210</v>
      </c>
      <c r="SLY1178" s="239" t="e">
        <f>SLY1179+SLY1180</f>
        <v>#REF!</v>
      </c>
      <c r="SLZ1178" s="240" t="s">
        <v>29</v>
      </c>
      <c r="SMA1178" s="241" t="s">
        <v>26</v>
      </c>
      <c r="SMB1178" s="242">
        <v>7</v>
      </c>
      <c r="SMC1178" s="242">
        <v>2</v>
      </c>
      <c r="SMD1178" s="243" t="s">
        <v>238</v>
      </c>
      <c r="SME1178" s="244">
        <v>0</v>
      </c>
      <c r="SMF1178" s="244">
        <v>210</v>
      </c>
      <c r="SMG1178" s="239" t="e">
        <f>SMG1179+SMG1180</f>
        <v>#REF!</v>
      </c>
      <c r="SMH1178" s="240" t="s">
        <v>29</v>
      </c>
      <c r="SMI1178" s="241" t="s">
        <v>26</v>
      </c>
      <c r="SMJ1178" s="242">
        <v>7</v>
      </c>
      <c r="SMK1178" s="242">
        <v>2</v>
      </c>
      <c r="SML1178" s="243" t="s">
        <v>238</v>
      </c>
      <c r="SMM1178" s="244">
        <v>0</v>
      </c>
      <c r="SMN1178" s="244">
        <v>210</v>
      </c>
      <c r="SMO1178" s="239" t="e">
        <f>SMO1179+SMO1180</f>
        <v>#REF!</v>
      </c>
      <c r="SMP1178" s="240" t="s">
        <v>29</v>
      </c>
      <c r="SMQ1178" s="241" t="s">
        <v>26</v>
      </c>
      <c r="SMR1178" s="242">
        <v>7</v>
      </c>
      <c r="SMS1178" s="242">
        <v>2</v>
      </c>
      <c r="SMT1178" s="243" t="s">
        <v>238</v>
      </c>
      <c r="SMU1178" s="244">
        <v>0</v>
      </c>
      <c r="SMV1178" s="244">
        <v>210</v>
      </c>
      <c r="SMW1178" s="239" t="e">
        <f>SMW1179+SMW1180</f>
        <v>#REF!</v>
      </c>
      <c r="SMX1178" s="240" t="s">
        <v>29</v>
      </c>
      <c r="SMY1178" s="241" t="s">
        <v>26</v>
      </c>
      <c r="SMZ1178" s="242">
        <v>7</v>
      </c>
      <c r="SNA1178" s="242">
        <v>2</v>
      </c>
      <c r="SNB1178" s="243" t="s">
        <v>238</v>
      </c>
      <c r="SNC1178" s="244">
        <v>0</v>
      </c>
      <c r="SND1178" s="244">
        <v>210</v>
      </c>
      <c r="SNE1178" s="239" t="e">
        <f>SNE1179+SNE1180</f>
        <v>#REF!</v>
      </c>
      <c r="SNF1178" s="240" t="s">
        <v>29</v>
      </c>
      <c r="SNG1178" s="241" t="s">
        <v>26</v>
      </c>
      <c r="SNH1178" s="242">
        <v>7</v>
      </c>
      <c r="SNI1178" s="242">
        <v>2</v>
      </c>
      <c r="SNJ1178" s="243" t="s">
        <v>238</v>
      </c>
      <c r="SNK1178" s="244">
        <v>0</v>
      </c>
      <c r="SNL1178" s="244">
        <v>210</v>
      </c>
      <c r="SNM1178" s="239" t="e">
        <f>SNM1179+SNM1180</f>
        <v>#REF!</v>
      </c>
      <c r="SNN1178" s="240" t="s">
        <v>29</v>
      </c>
      <c r="SNO1178" s="241" t="s">
        <v>26</v>
      </c>
      <c r="SNP1178" s="242">
        <v>7</v>
      </c>
      <c r="SNQ1178" s="242">
        <v>2</v>
      </c>
      <c r="SNR1178" s="243" t="s">
        <v>238</v>
      </c>
      <c r="SNS1178" s="244">
        <v>0</v>
      </c>
      <c r="SNT1178" s="244">
        <v>210</v>
      </c>
      <c r="SNU1178" s="239" t="e">
        <f>SNU1179+SNU1180</f>
        <v>#REF!</v>
      </c>
      <c r="SNV1178" s="240" t="s">
        <v>29</v>
      </c>
      <c r="SNW1178" s="241" t="s">
        <v>26</v>
      </c>
      <c r="SNX1178" s="242">
        <v>7</v>
      </c>
      <c r="SNY1178" s="242">
        <v>2</v>
      </c>
      <c r="SNZ1178" s="243" t="s">
        <v>238</v>
      </c>
      <c r="SOA1178" s="244">
        <v>0</v>
      </c>
      <c r="SOB1178" s="244">
        <v>210</v>
      </c>
      <c r="SOC1178" s="239" t="e">
        <f>SOC1179+SOC1180</f>
        <v>#REF!</v>
      </c>
      <c r="SOD1178" s="240" t="s">
        <v>29</v>
      </c>
      <c r="SOE1178" s="241" t="s">
        <v>26</v>
      </c>
      <c r="SOF1178" s="242">
        <v>7</v>
      </c>
      <c r="SOG1178" s="242">
        <v>2</v>
      </c>
      <c r="SOH1178" s="243" t="s">
        <v>238</v>
      </c>
      <c r="SOI1178" s="244">
        <v>0</v>
      </c>
      <c r="SOJ1178" s="244">
        <v>210</v>
      </c>
      <c r="SOK1178" s="239" t="e">
        <f>SOK1179+SOK1180</f>
        <v>#REF!</v>
      </c>
      <c r="SOL1178" s="240" t="s">
        <v>29</v>
      </c>
      <c r="SOM1178" s="241" t="s">
        <v>26</v>
      </c>
      <c r="SON1178" s="242">
        <v>7</v>
      </c>
      <c r="SOO1178" s="242">
        <v>2</v>
      </c>
      <c r="SOP1178" s="243" t="s">
        <v>238</v>
      </c>
      <c r="SOQ1178" s="244">
        <v>0</v>
      </c>
      <c r="SOR1178" s="244">
        <v>210</v>
      </c>
      <c r="SOS1178" s="239" t="e">
        <f>SOS1179+SOS1180</f>
        <v>#REF!</v>
      </c>
      <c r="SOT1178" s="240" t="s">
        <v>29</v>
      </c>
      <c r="SOU1178" s="241" t="s">
        <v>26</v>
      </c>
      <c r="SOV1178" s="242">
        <v>7</v>
      </c>
      <c r="SOW1178" s="242">
        <v>2</v>
      </c>
      <c r="SOX1178" s="243" t="s">
        <v>238</v>
      </c>
      <c r="SOY1178" s="244">
        <v>0</v>
      </c>
      <c r="SOZ1178" s="244">
        <v>210</v>
      </c>
      <c r="SPA1178" s="239" t="e">
        <f>SPA1179+SPA1180</f>
        <v>#REF!</v>
      </c>
      <c r="SPB1178" s="240" t="s">
        <v>29</v>
      </c>
      <c r="SPC1178" s="241" t="s">
        <v>26</v>
      </c>
      <c r="SPD1178" s="242">
        <v>7</v>
      </c>
      <c r="SPE1178" s="242">
        <v>2</v>
      </c>
      <c r="SPF1178" s="243" t="s">
        <v>238</v>
      </c>
      <c r="SPG1178" s="244">
        <v>0</v>
      </c>
      <c r="SPH1178" s="244">
        <v>210</v>
      </c>
      <c r="SPI1178" s="239" t="e">
        <f>SPI1179+SPI1180</f>
        <v>#REF!</v>
      </c>
      <c r="SPJ1178" s="240" t="s">
        <v>29</v>
      </c>
      <c r="SPK1178" s="241" t="s">
        <v>26</v>
      </c>
      <c r="SPL1178" s="242">
        <v>7</v>
      </c>
      <c r="SPM1178" s="242">
        <v>2</v>
      </c>
      <c r="SPN1178" s="243" t="s">
        <v>238</v>
      </c>
      <c r="SPO1178" s="244">
        <v>0</v>
      </c>
      <c r="SPP1178" s="244">
        <v>210</v>
      </c>
      <c r="SPQ1178" s="239" t="e">
        <f>SPQ1179+SPQ1180</f>
        <v>#REF!</v>
      </c>
      <c r="SPR1178" s="240" t="s">
        <v>29</v>
      </c>
      <c r="SPS1178" s="241" t="s">
        <v>26</v>
      </c>
      <c r="SPT1178" s="242">
        <v>7</v>
      </c>
      <c r="SPU1178" s="242">
        <v>2</v>
      </c>
      <c r="SPV1178" s="243" t="s">
        <v>238</v>
      </c>
      <c r="SPW1178" s="244">
        <v>0</v>
      </c>
      <c r="SPX1178" s="244">
        <v>210</v>
      </c>
      <c r="SPY1178" s="239" t="e">
        <f>SPY1179+SPY1180</f>
        <v>#REF!</v>
      </c>
      <c r="SPZ1178" s="240" t="s">
        <v>29</v>
      </c>
      <c r="SQA1178" s="241" t="s">
        <v>26</v>
      </c>
      <c r="SQB1178" s="242">
        <v>7</v>
      </c>
      <c r="SQC1178" s="242">
        <v>2</v>
      </c>
      <c r="SQD1178" s="243" t="s">
        <v>238</v>
      </c>
      <c r="SQE1178" s="244">
        <v>0</v>
      </c>
      <c r="SQF1178" s="244">
        <v>210</v>
      </c>
      <c r="SQG1178" s="239" t="e">
        <f>SQG1179+SQG1180</f>
        <v>#REF!</v>
      </c>
      <c r="SQH1178" s="240" t="s">
        <v>29</v>
      </c>
      <c r="SQI1178" s="241" t="s">
        <v>26</v>
      </c>
      <c r="SQJ1178" s="242">
        <v>7</v>
      </c>
      <c r="SQK1178" s="242">
        <v>2</v>
      </c>
      <c r="SQL1178" s="243" t="s">
        <v>238</v>
      </c>
      <c r="SQM1178" s="244">
        <v>0</v>
      </c>
      <c r="SQN1178" s="244">
        <v>210</v>
      </c>
      <c r="SQO1178" s="239" t="e">
        <f>SQO1179+SQO1180</f>
        <v>#REF!</v>
      </c>
      <c r="SQP1178" s="240" t="s">
        <v>29</v>
      </c>
      <c r="SQQ1178" s="241" t="s">
        <v>26</v>
      </c>
      <c r="SQR1178" s="242">
        <v>7</v>
      </c>
      <c r="SQS1178" s="242">
        <v>2</v>
      </c>
      <c r="SQT1178" s="243" t="s">
        <v>238</v>
      </c>
      <c r="SQU1178" s="244">
        <v>0</v>
      </c>
      <c r="SQV1178" s="244">
        <v>210</v>
      </c>
      <c r="SQW1178" s="239" t="e">
        <f>SQW1179+SQW1180</f>
        <v>#REF!</v>
      </c>
      <c r="SQX1178" s="240" t="s">
        <v>29</v>
      </c>
      <c r="SQY1178" s="241" t="s">
        <v>26</v>
      </c>
      <c r="SQZ1178" s="242">
        <v>7</v>
      </c>
      <c r="SRA1178" s="242">
        <v>2</v>
      </c>
      <c r="SRB1178" s="243" t="s">
        <v>238</v>
      </c>
      <c r="SRC1178" s="244">
        <v>0</v>
      </c>
      <c r="SRD1178" s="244">
        <v>210</v>
      </c>
      <c r="SRE1178" s="239" t="e">
        <f>SRE1179+SRE1180</f>
        <v>#REF!</v>
      </c>
      <c r="SRF1178" s="240" t="s">
        <v>29</v>
      </c>
      <c r="SRG1178" s="241" t="s">
        <v>26</v>
      </c>
      <c r="SRH1178" s="242">
        <v>7</v>
      </c>
      <c r="SRI1178" s="242">
        <v>2</v>
      </c>
      <c r="SRJ1178" s="243" t="s">
        <v>238</v>
      </c>
      <c r="SRK1178" s="244">
        <v>0</v>
      </c>
      <c r="SRL1178" s="244">
        <v>210</v>
      </c>
      <c r="SRM1178" s="239" t="e">
        <f>SRM1179+SRM1180</f>
        <v>#REF!</v>
      </c>
      <c r="SRN1178" s="240" t="s">
        <v>29</v>
      </c>
      <c r="SRO1178" s="241" t="s">
        <v>26</v>
      </c>
      <c r="SRP1178" s="242">
        <v>7</v>
      </c>
      <c r="SRQ1178" s="242">
        <v>2</v>
      </c>
      <c r="SRR1178" s="243" t="s">
        <v>238</v>
      </c>
      <c r="SRS1178" s="244">
        <v>0</v>
      </c>
      <c r="SRT1178" s="244">
        <v>210</v>
      </c>
      <c r="SRU1178" s="239" t="e">
        <f>SRU1179+SRU1180</f>
        <v>#REF!</v>
      </c>
      <c r="SRV1178" s="240" t="s">
        <v>29</v>
      </c>
      <c r="SRW1178" s="241" t="s">
        <v>26</v>
      </c>
      <c r="SRX1178" s="242">
        <v>7</v>
      </c>
      <c r="SRY1178" s="242">
        <v>2</v>
      </c>
      <c r="SRZ1178" s="243" t="s">
        <v>238</v>
      </c>
      <c r="SSA1178" s="244">
        <v>0</v>
      </c>
      <c r="SSB1178" s="244">
        <v>210</v>
      </c>
      <c r="SSC1178" s="239" t="e">
        <f>SSC1179+SSC1180</f>
        <v>#REF!</v>
      </c>
      <c r="SSD1178" s="240" t="s">
        <v>29</v>
      </c>
      <c r="SSE1178" s="241" t="s">
        <v>26</v>
      </c>
      <c r="SSF1178" s="242">
        <v>7</v>
      </c>
      <c r="SSG1178" s="242">
        <v>2</v>
      </c>
      <c r="SSH1178" s="243" t="s">
        <v>238</v>
      </c>
      <c r="SSI1178" s="244">
        <v>0</v>
      </c>
      <c r="SSJ1178" s="244">
        <v>210</v>
      </c>
      <c r="SSK1178" s="239" t="e">
        <f>SSK1179+SSK1180</f>
        <v>#REF!</v>
      </c>
      <c r="SSL1178" s="240" t="s">
        <v>29</v>
      </c>
      <c r="SSM1178" s="241" t="s">
        <v>26</v>
      </c>
      <c r="SSN1178" s="242">
        <v>7</v>
      </c>
      <c r="SSO1178" s="242">
        <v>2</v>
      </c>
      <c r="SSP1178" s="243" t="s">
        <v>238</v>
      </c>
      <c r="SSQ1178" s="244">
        <v>0</v>
      </c>
      <c r="SSR1178" s="244">
        <v>210</v>
      </c>
      <c r="SSS1178" s="239" t="e">
        <f>SSS1179+SSS1180</f>
        <v>#REF!</v>
      </c>
      <c r="SST1178" s="240" t="s">
        <v>29</v>
      </c>
      <c r="SSU1178" s="241" t="s">
        <v>26</v>
      </c>
      <c r="SSV1178" s="242">
        <v>7</v>
      </c>
      <c r="SSW1178" s="242">
        <v>2</v>
      </c>
      <c r="SSX1178" s="243" t="s">
        <v>238</v>
      </c>
      <c r="SSY1178" s="244">
        <v>0</v>
      </c>
      <c r="SSZ1178" s="244">
        <v>210</v>
      </c>
      <c r="STA1178" s="239" t="e">
        <f>STA1179+STA1180</f>
        <v>#REF!</v>
      </c>
      <c r="STB1178" s="240" t="s">
        <v>29</v>
      </c>
      <c r="STC1178" s="241" t="s">
        <v>26</v>
      </c>
      <c r="STD1178" s="242">
        <v>7</v>
      </c>
      <c r="STE1178" s="242">
        <v>2</v>
      </c>
      <c r="STF1178" s="243" t="s">
        <v>238</v>
      </c>
      <c r="STG1178" s="244">
        <v>0</v>
      </c>
      <c r="STH1178" s="244">
        <v>210</v>
      </c>
      <c r="STI1178" s="239" t="e">
        <f>STI1179+STI1180</f>
        <v>#REF!</v>
      </c>
      <c r="STJ1178" s="240" t="s">
        <v>29</v>
      </c>
      <c r="STK1178" s="241" t="s">
        <v>26</v>
      </c>
      <c r="STL1178" s="242">
        <v>7</v>
      </c>
      <c r="STM1178" s="242">
        <v>2</v>
      </c>
      <c r="STN1178" s="243" t="s">
        <v>238</v>
      </c>
      <c r="STO1178" s="244">
        <v>0</v>
      </c>
      <c r="STP1178" s="244">
        <v>210</v>
      </c>
      <c r="STQ1178" s="239" t="e">
        <f>STQ1179+STQ1180</f>
        <v>#REF!</v>
      </c>
      <c r="STR1178" s="240" t="s">
        <v>29</v>
      </c>
      <c r="STS1178" s="241" t="s">
        <v>26</v>
      </c>
      <c r="STT1178" s="242">
        <v>7</v>
      </c>
      <c r="STU1178" s="242">
        <v>2</v>
      </c>
      <c r="STV1178" s="243" t="s">
        <v>238</v>
      </c>
      <c r="STW1178" s="244">
        <v>0</v>
      </c>
      <c r="STX1178" s="244">
        <v>210</v>
      </c>
      <c r="STY1178" s="239" t="e">
        <f>STY1179+STY1180</f>
        <v>#REF!</v>
      </c>
      <c r="STZ1178" s="240" t="s">
        <v>29</v>
      </c>
      <c r="SUA1178" s="241" t="s">
        <v>26</v>
      </c>
      <c r="SUB1178" s="242">
        <v>7</v>
      </c>
      <c r="SUC1178" s="242">
        <v>2</v>
      </c>
      <c r="SUD1178" s="243" t="s">
        <v>238</v>
      </c>
      <c r="SUE1178" s="244">
        <v>0</v>
      </c>
      <c r="SUF1178" s="244">
        <v>210</v>
      </c>
      <c r="SUG1178" s="239" t="e">
        <f>SUG1179+SUG1180</f>
        <v>#REF!</v>
      </c>
      <c r="SUH1178" s="240" t="s">
        <v>29</v>
      </c>
      <c r="SUI1178" s="241" t="s">
        <v>26</v>
      </c>
      <c r="SUJ1178" s="242">
        <v>7</v>
      </c>
      <c r="SUK1178" s="242">
        <v>2</v>
      </c>
      <c r="SUL1178" s="243" t="s">
        <v>238</v>
      </c>
      <c r="SUM1178" s="244">
        <v>0</v>
      </c>
      <c r="SUN1178" s="244">
        <v>210</v>
      </c>
      <c r="SUO1178" s="239" t="e">
        <f>SUO1179+SUO1180</f>
        <v>#REF!</v>
      </c>
      <c r="SUP1178" s="240" t="s">
        <v>29</v>
      </c>
      <c r="SUQ1178" s="241" t="s">
        <v>26</v>
      </c>
      <c r="SUR1178" s="242">
        <v>7</v>
      </c>
      <c r="SUS1178" s="242">
        <v>2</v>
      </c>
      <c r="SUT1178" s="243" t="s">
        <v>238</v>
      </c>
      <c r="SUU1178" s="244">
        <v>0</v>
      </c>
      <c r="SUV1178" s="244">
        <v>210</v>
      </c>
      <c r="SUW1178" s="239" t="e">
        <f>SUW1179+SUW1180</f>
        <v>#REF!</v>
      </c>
      <c r="SUX1178" s="240" t="s">
        <v>29</v>
      </c>
      <c r="SUY1178" s="241" t="s">
        <v>26</v>
      </c>
      <c r="SUZ1178" s="242">
        <v>7</v>
      </c>
      <c r="SVA1178" s="242">
        <v>2</v>
      </c>
      <c r="SVB1178" s="243" t="s">
        <v>238</v>
      </c>
      <c r="SVC1178" s="244">
        <v>0</v>
      </c>
      <c r="SVD1178" s="244">
        <v>210</v>
      </c>
      <c r="SVE1178" s="239" t="e">
        <f>SVE1179+SVE1180</f>
        <v>#REF!</v>
      </c>
      <c r="SVF1178" s="240" t="s">
        <v>29</v>
      </c>
      <c r="SVG1178" s="241" t="s">
        <v>26</v>
      </c>
      <c r="SVH1178" s="242">
        <v>7</v>
      </c>
      <c r="SVI1178" s="242">
        <v>2</v>
      </c>
      <c r="SVJ1178" s="243" t="s">
        <v>238</v>
      </c>
      <c r="SVK1178" s="244">
        <v>0</v>
      </c>
      <c r="SVL1178" s="244">
        <v>210</v>
      </c>
      <c r="SVM1178" s="239" t="e">
        <f>SVM1179+SVM1180</f>
        <v>#REF!</v>
      </c>
      <c r="SVN1178" s="240" t="s">
        <v>29</v>
      </c>
      <c r="SVO1178" s="241" t="s">
        <v>26</v>
      </c>
      <c r="SVP1178" s="242">
        <v>7</v>
      </c>
      <c r="SVQ1178" s="242">
        <v>2</v>
      </c>
      <c r="SVR1178" s="243" t="s">
        <v>238</v>
      </c>
      <c r="SVS1178" s="244">
        <v>0</v>
      </c>
      <c r="SVT1178" s="244">
        <v>210</v>
      </c>
      <c r="SVU1178" s="239" t="e">
        <f>SVU1179+SVU1180</f>
        <v>#REF!</v>
      </c>
      <c r="SVV1178" s="240" t="s">
        <v>29</v>
      </c>
      <c r="SVW1178" s="241" t="s">
        <v>26</v>
      </c>
      <c r="SVX1178" s="242">
        <v>7</v>
      </c>
      <c r="SVY1178" s="242">
        <v>2</v>
      </c>
      <c r="SVZ1178" s="243" t="s">
        <v>238</v>
      </c>
      <c r="SWA1178" s="244">
        <v>0</v>
      </c>
      <c r="SWB1178" s="244">
        <v>210</v>
      </c>
      <c r="SWC1178" s="239" t="e">
        <f>SWC1179+SWC1180</f>
        <v>#REF!</v>
      </c>
      <c r="SWD1178" s="240" t="s">
        <v>29</v>
      </c>
      <c r="SWE1178" s="241" t="s">
        <v>26</v>
      </c>
      <c r="SWF1178" s="242">
        <v>7</v>
      </c>
      <c r="SWG1178" s="242">
        <v>2</v>
      </c>
      <c r="SWH1178" s="243" t="s">
        <v>238</v>
      </c>
      <c r="SWI1178" s="244">
        <v>0</v>
      </c>
      <c r="SWJ1178" s="244">
        <v>210</v>
      </c>
      <c r="SWK1178" s="239" t="e">
        <f>SWK1179+SWK1180</f>
        <v>#REF!</v>
      </c>
      <c r="SWL1178" s="240" t="s">
        <v>29</v>
      </c>
      <c r="SWM1178" s="241" t="s">
        <v>26</v>
      </c>
      <c r="SWN1178" s="242">
        <v>7</v>
      </c>
      <c r="SWO1178" s="242">
        <v>2</v>
      </c>
      <c r="SWP1178" s="243" t="s">
        <v>238</v>
      </c>
      <c r="SWQ1178" s="244">
        <v>0</v>
      </c>
      <c r="SWR1178" s="244">
        <v>210</v>
      </c>
      <c r="SWS1178" s="239" t="e">
        <f>SWS1179+SWS1180</f>
        <v>#REF!</v>
      </c>
      <c r="SWT1178" s="240" t="s">
        <v>29</v>
      </c>
      <c r="SWU1178" s="241" t="s">
        <v>26</v>
      </c>
      <c r="SWV1178" s="242">
        <v>7</v>
      </c>
      <c r="SWW1178" s="242">
        <v>2</v>
      </c>
      <c r="SWX1178" s="243" t="s">
        <v>238</v>
      </c>
      <c r="SWY1178" s="244">
        <v>0</v>
      </c>
      <c r="SWZ1178" s="244">
        <v>210</v>
      </c>
      <c r="SXA1178" s="239" t="e">
        <f>SXA1179+SXA1180</f>
        <v>#REF!</v>
      </c>
      <c r="SXB1178" s="240" t="s">
        <v>29</v>
      </c>
      <c r="SXC1178" s="241" t="s">
        <v>26</v>
      </c>
      <c r="SXD1178" s="242">
        <v>7</v>
      </c>
      <c r="SXE1178" s="242">
        <v>2</v>
      </c>
      <c r="SXF1178" s="243" t="s">
        <v>238</v>
      </c>
      <c r="SXG1178" s="244">
        <v>0</v>
      </c>
      <c r="SXH1178" s="244">
        <v>210</v>
      </c>
      <c r="SXI1178" s="239" t="e">
        <f>SXI1179+SXI1180</f>
        <v>#REF!</v>
      </c>
      <c r="SXJ1178" s="240" t="s">
        <v>29</v>
      </c>
      <c r="SXK1178" s="241" t="s">
        <v>26</v>
      </c>
      <c r="SXL1178" s="242">
        <v>7</v>
      </c>
      <c r="SXM1178" s="242">
        <v>2</v>
      </c>
      <c r="SXN1178" s="243" t="s">
        <v>238</v>
      </c>
      <c r="SXO1178" s="244">
        <v>0</v>
      </c>
      <c r="SXP1178" s="244">
        <v>210</v>
      </c>
      <c r="SXQ1178" s="239" t="e">
        <f>SXQ1179+SXQ1180</f>
        <v>#REF!</v>
      </c>
      <c r="SXR1178" s="240" t="s">
        <v>29</v>
      </c>
      <c r="SXS1178" s="241" t="s">
        <v>26</v>
      </c>
      <c r="SXT1178" s="242">
        <v>7</v>
      </c>
      <c r="SXU1178" s="242">
        <v>2</v>
      </c>
      <c r="SXV1178" s="243" t="s">
        <v>238</v>
      </c>
      <c r="SXW1178" s="244">
        <v>0</v>
      </c>
      <c r="SXX1178" s="244">
        <v>210</v>
      </c>
      <c r="SXY1178" s="239" t="e">
        <f>SXY1179+SXY1180</f>
        <v>#REF!</v>
      </c>
      <c r="SXZ1178" s="240" t="s">
        <v>29</v>
      </c>
      <c r="SYA1178" s="241" t="s">
        <v>26</v>
      </c>
      <c r="SYB1178" s="242">
        <v>7</v>
      </c>
      <c r="SYC1178" s="242">
        <v>2</v>
      </c>
      <c r="SYD1178" s="243" t="s">
        <v>238</v>
      </c>
      <c r="SYE1178" s="244">
        <v>0</v>
      </c>
      <c r="SYF1178" s="244">
        <v>210</v>
      </c>
      <c r="SYG1178" s="239" t="e">
        <f>SYG1179+SYG1180</f>
        <v>#REF!</v>
      </c>
      <c r="SYH1178" s="240" t="s">
        <v>29</v>
      </c>
      <c r="SYI1178" s="241" t="s">
        <v>26</v>
      </c>
      <c r="SYJ1178" s="242">
        <v>7</v>
      </c>
      <c r="SYK1178" s="242">
        <v>2</v>
      </c>
      <c r="SYL1178" s="243" t="s">
        <v>238</v>
      </c>
      <c r="SYM1178" s="244">
        <v>0</v>
      </c>
      <c r="SYN1178" s="244">
        <v>210</v>
      </c>
      <c r="SYO1178" s="239" t="e">
        <f>SYO1179+SYO1180</f>
        <v>#REF!</v>
      </c>
      <c r="SYP1178" s="240" t="s">
        <v>29</v>
      </c>
      <c r="SYQ1178" s="241" t="s">
        <v>26</v>
      </c>
      <c r="SYR1178" s="242">
        <v>7</v>
      </c>
      <c r="SYS1178" s="242">
        <v>2</v>
      </c>
      <c r="SYT1178" s="243" t="s">
        <v>238</v>
      </c>
      <c r="SYU1178" s="244">
        <v>0</v>
      </c>
      <c r="SYV1178" s="244">
        <v>210</v>
      </c>
      <c r="SYW1178" s="239" t="e">
        <f>SYW1179+SYW1180</f>
        <v>#REF!</v>
      </c>
      <c r="SYX1178" s="240" t="s">
        <v>29</v>
      </c>
      <c r="SYY1178" s="241" t="s">
        <v>26</v>
      </c>
      <c r="SYZ1178" s="242">
        <v>7</v>
      </c>
      <c r="SZA1178" s="242">
        <v>2</v>
      </c>
      <c r="SZB1178" s="243" t="s">
        <v>238</v>
      </c>
      <c r="SZC1178" s="244">
        <v>0</v>
      </c>
      <c r="SZD1178" s="244">
        <v>210</v>
      </c>
      <c r="SZE1178" s="239" t="e">
        <f>SZE1179+SZE1180</f>
        <v>#REF!</v>
      </c>
      <c r="SZF1178" s="240" t="s">
        <v>29</v>
      </c>
      <c r="SZG1178" s="241" t="s">
        <v>26</v>
      </c>
      <c r="SZH1178" s="242">
        <v>7</v>
      </c>
      <c r="SZI1178" s="242">
        <v>2</v>
      </c>
      <c r="SZJ1178" s="243" t="s">
        <v>238</v>
      </c>
      <c r="SZK1178" s="244">
        <v>0</v>
      </c>
      <c r="SZL1178" s="244">
        <v>210</v>
      </c>
      <c r="SZM1178" s="239" t="e">
        <f>SZM1179+SZM1180</f>
        <v>#REF!</v>
      </c>
      <c r="SZN1178" s="240" t="s">
        <v>29</v>
      </c>
      <c r="SZO1178" s="241" t="s">
        <v>26</v>
      </c>
      <c r="SZP1178" s="242">
        <v>7</v>
      </c>
      <c r="SZQ1178" s="242">
        <v>2</v>
      </c>
      <c r="SZR1178" s="243" t="s">
        <v>238</v>
      </c>
      <c r="SZS1178" s="244">
        <v>0</v>
      </c>
      <c r="SZT1178" s="244">
        <v>210</v>
      </c>
      <c r="SZU1178" s="239" t="e">
        <f>SZU1179+SZU1180</f>
        <v>#REF!</v>
      </c>
      <c r="SZV1178" s="240" t="s">
        <v>29</v>
      </c>
      <c r="SZW1178" s="241" t="s">
        <v>26</v>
      </c>
      <c r="SZX1178" s="242">
        <v>7</v>
      </c>
      <c r="SZY1178" s="242">
        <v>2</v>
      </c>
      <c r="SZZ1178" s="243" t="s">
        <v>238</v>
      </c>
      <c r="TAA1178" s="244">
        <v>0</v>
      </c>
      <c r="TAB1178" s="244">
        <v>210</v>
      </c>
      <c r="TAC1178" s="239" t="e">
        <f>TAC1179+TAC1180</f>
        <v>#REF!</v>
      </c>
      <c r="TAD1178" s="240" t="s">
        <v>29</v>
      </c>
      <c r="TAE1178" s="241" t="s">
        <v>26</v>
      </c>
      <c r="TAF1178" s="242">
        <v>7</v>
      </c>
      <c r="TAG1178" s="242">
        <v>2</v>
      </c>
      <c r="TAH1178" s="243" t="s">
        <v>238</v>
      </c>
      <c r="TAI1178" s="244">
        <v>0</v>
      </c>
      <c r="TAJ1178" s="244">
        <v>210</v>
      </c>
      <c r="TAK1178" s="239" t="e">
        <f>TAK1179+TAK1180</f>
        <v>#REF!</v>
      </c>
      <c r="TAL1178" s="240" t="s">
        <v>29</v>
      </c>
      <c r="TAM1178" s="241" t="s">
        <v>26</v>
      </c>
      <c r="TAN1178" s="242">
        <v>7</v>
      </c>
      <c r="TAO1178" s="242">
        <v>2</v>
      </c>
      <c r="TAP1178" s="243" t="s">
        <v>238</v>
      </c>
      <c r="TAQ1178" s="244">
        <v>0</v>
      </c>
      <c r="TAR1178" s="244">
        <v>210</v>
      </c>
      <c r="TAS1178" s="239" t="e">
        <f>TAS1179+TAS1180</f>
        <v>#REF!</v>
      </c>
      <c r="TAT1178" s="240" t="s">
        <v>29</v>
      </c>
      <c r="TAU1178" s="241" t="s">
        <v>26</v>
      </c>
      <c r="TAV1178" s="242">
        <v>7</v>
      </c>
      <c r="TAW1178" s="242">
        <v>2</v>
      </c>
      <c r="TAX1178" s="243" t="s">
        <v>238</v>
      </c>
      <c r="TAY1178" s="244">
        <v>0</v>
      </c>
      <c r="TAZ1178" s="244">
        <v>210</v>
      </c>
      <c r="TBA1178" s="239" t="e">
        <f>TBA1179+TBA1180</f>
        <v>#REF!</v>
      </c>
      <c r="TBB1178" s="240" t="s">
        <v>29</v>
      </c>
      <c r="TBC1178" s="241" t="s">
        <v>26</v>
      </c>
      <c r="TBD1178" s="242">
        <v>7</v>
      </c>
      <c r="TBE1178" s="242">
        <v>2</v>
      </c>
      <c r="TBF1178" s="243" t="s">
        <v>238</v>
      </c>
      <c r="TBG1178" s="244">
        <v>0</v>
      </c>
      <c r="TBH1178" s="244">
        <v>210</v>
      </c>
      <c r="TBI1178" s="239" t="e">
        <f>TBI1179+TBI1180</f>
        <v>#REF!</v>
      </c>
      <c r="TBJ1178" s="240" t="s">
        <v>29</v>
      </c>
      <c r="TBK1178" s="241" t="s">
        <v>26</v>
      </c>
      <c r="TBL1178" s="242">
        <v>7</v>
      </c>
      <c r="TBM1178" s="242">
        <v>2</v>
      </c>
      <c r="TBN1178" s="243" t="s">
        <v>238</v>
      </c>
      <c r="TBO1178" s="244">
        <v>0</v>
      </c>
      <c r="TBP1178" s="244">
        <v>210</v>
      </c>
      <c r="TBQ1178" s="239" t="e">
        <f>TBQ1179+TBQ1180</f>
        <v>#REF!</v>
      </c>
      <c r="TBR1178" s="240" t="s">
        <v>29</v>
      </c>
      <c r="TBS1178" s="241" t="s">
        <v>26</v>
      </c>
      <c r="TBT1178" s="242">
        <v>7</v>
      </c>
      <c r="TBU1178" s="242">
        <v>2</v>
      </c>
      <c r="TBV1178" s="243" t="s">
        <v>238</v>
      </c>
      <c r="TBW1178" s="244">
        <v>0</v>
      </c>
      <c r="TBX1178" s="244">
        <v>210</v>
      </c>
      <c r="TBY1178" s="239" t="e">
        <f>TBY1179+TBY1180</f>
        <v>#REF!</v>
      </c>
      <c r="TBZ1178" s="240" t="s">
        <v>29</v>
      </c>
      <c r="TCA1178" s="241" t="s">
        <v>26</v>
      </c>
      <c r="TCB1178" s="242">
        <v>7</v>
      </c>
      <c r="TCC1178" s="242">
        <v>2</v>
      </c>
      <c r="TCD1178" s="243" t="s">
        <v>238</v>
      </c>
      <c r="TCE1178" s="244">
        <v>0</v>
      </c>
      <c r="TCF1178" s="244">
        <v>210</v>
      </c>
      <c r="TCG1178" s="239" t="e">
        <f>TCG1179+TCG1180</f>
        <v>#REF!</v>
      </c>
      <c r="TCH1178" s="240" t="s">
        <v>29</v>
      </c>
      <c r="TCI1178" s="241" t="s">
        <v>26</v>
      </c>
      <c r="TCJ1178" s="242">
        <v>7</v>
      </c>
      <c r="TCK1178" s="242">
        <v>2</v>
      </c>
      <c r="TCL1178" s="243" t="s">
        <v>238</v>
      </c>
      <c r="TCM1178" s="244">
        <v>0</v>
      </c>
      <c r="TCN1178" s="244">
        <v>210</v>
      </c>
      <c r="TCO1178" s="239" t="e">
        <f>TCO1179+TCO1180</f>
        <v>#REF!</v>
      </c>
      <c r="TCP1178" s="240" t="s">
        <v>29</v>
      </c>
      <c r="TCQ1178" s="241" t="s">
        <v>26</v>
      </c>
      <c r="TCR1178" s="242">
        <v>7</v>
      </c>
      <c r="TCS1178" s="242">
        <v>2</v>
      </c>
      <c r="TCT1178" s="243" t="s">
        <v>238</v>
      </c>
      <c r="TCU1178" s="244">
        <v>0</v>
      </c>
      <c r="TCV1178" s="244">
        <v>210</v>
      </c>
      <c r="TCW1178" s="239" t="e">
        <f>TCW1179+TCW1180</f>
        <v>#REF!</v>
      </c>
      <c r="TCX1178" s="240" t="s">
        <v>29</v>
      </c>
      <c r="TCY1178" s="241" t="s">
        <v>26</v>
      </c>
      <c r="TCZ1178" s="242">
        <v>7</v>
      </c>
      <c r="TDA1178" s="242">
        <v>2</v>
      </c>
      <c r="TDB1178" s="243" t="s">
        <v>238</v>
      </c>
      <c r="TDC1178" s="244">
        <v>0</v>
      </c>
      <c r="TDD1178" s="244">
        <v>210</v>
      </c>
      <c r="TDE1178" s="239" t="e">
        <f>TDE1179+TDE1180</f>
        <v>#REF!</v>
      </c>
      <c r="TDF1178" s="240" t="s">
        <v>29</v>
      </c>
      <c r="TDG1178" s="241" t="s">
        <v>26</v>
      </c>
      <c r="TDH1178" s="242">
        <v>7</v>
      </c>
      <c r="TDI1178" s="242">
        <v>2</v>
      </c>
      <c r="TDJ1178" s="243" t="s">
        <v>238</v>
      </c>
      <c r="TDK1178" s="244">
        <v>0</v>
      </c>
      <c r="TDL1178" s="244">
        <v>210</v>
      </c>
      <c r="TDM1178" s="239" t="e">
        <f>TDM1179+TDM1180</f>
        <v>#REF!</v>
      </c>
      <c r="TDN1178" s="240" t="s">
        <v>29</v>
      </c>
      <c r="TDO1178" s="241" t="s">
        <v>26</v>
      </c>
      <c r="TDP1178" s="242">
        <v>7</v>
      </c>
      <c r="TDQ1178" s="242">
        <v>2</v>
      </c>
      <c r="TDR1178" s="243" t="s">
        <v>238</v>
      </c>
      <c r="TDS1178" s="244">
        <v>0</v>
      </c>
      <c r="TDT1178" s="244">
        <v>210</v>
      </c>
      <c r="TDU1178" s="239" t="e">
        <f>TDU1179+TDU1180</f>
        <v>#REF!</v>
      </c>
      <c r="TDV1178" s="240" t="s">
        <v>29</v>
      </c>
      <c r="TDW1178" s="241" t="s">
        <v>26</v>
      </c>
      <c r="TDX1178" s="242">
        <v>7</v>
      </c>
      <c r="TDY1178" s="242">
        <v>2</v>
      </c>
      <c r="TDZ1178" s="243" t="s">
        <v>238</v>
      </c>
      <c r="TEA1178" s="244">
        <v>0</v>
      </c>
      <c r="TEB1178" s="244">
        <v>210</v>
      </c>
      <c r="TEC1178" s="239" t="e">
        <f>TEC1179+TEC1180</f>
        <v>#REF!</v>
      </c>
      <c r="TED1178" s="240" t="s">
        <v>29</v>
      </c>
      <c r="TEE1178" s="241" t="s">
        <v>26</v>
      </c>
      <c r="TEF1178" s="242">
        <v>7</v>
      </c>
      <c r="TEG1178" s="242">
        <v>2</v>
      </c>
      <c r="TEH1178" s="243" t="s">
        <v>238</v>
      </c>
      <c r="TEI1178" s="244">
        <v>0</v>
      </c>
      <c r="TEJ1178" s="244">
        <v>210</v>
      </c>
      <c r="TEK1178" s="239" t="e">
        <f>TEK1179+TEK1180</f>
        <v>#REF!</v>
      </c>
      <c r="TEL1178" s="240" t="s">
        <v>29</v>
      </c>
      <c r="TEM1178" s="241" t="s">
        <v>26</v>
      </c>
      <c r="TEN1178" s="242">
        <v>7</v>
      </c>
      <c r="TEO1178" s="242">
        <v>2</v>
      </c>
      <c r="TEP1178" s="243" t="s">
        <v>238</v>
      </c>
      <c r="TEQ1178" s="244">
        <v>0</v>
      </c>
      <c r="TER1178" s="244">
        <v>210</v>
      </c>
      <c r="TES1178" s="239" t="e">
        <f>TES1179+TES1180</f>
        <v>#REF!</v>
      </c>
      <c r="TET1178" s="240" t="s">
        <v>29</v>
      </c>
      <c r="TEU1178" s="241" t="s">
        <v>26</v>
      </c>
      <c r="TEV1178" s="242">
        <v>7</v>
      </c>
      <c r="TEW1178" s="242">
        <v>2</v>
      </c>
      <c r="TEX1178" s="243" t="s">
        <v>238</v>
      </c>
      <c r="TEY1178" s="244">
        <v>0</v>
      </c>
      <c r="TEZ1178" s="244">
        <v>210</v>
      </c>
      <c r="TFA1178" s="239" t="e">
        <f>TFA1179+TFA1180</f>
        <v>#REF!</v>
      </c>
      <c r="TFB1178" s="240" t="s">
        <v>29</v>
      </c>
      <c r="TFC1178" s="241" t="s">
        <v>26</v>
      </c>
      <c r="TFD1178" s="242">
        <v>7</v>
      </c>
      <c r="TFE1178" s="242">
        <v>2</v>
      </c>
      <c r="TFF1178" s="243" t="s">
        <v>238</v>
      </c>
      <c r="TFG1178" s="244">
        <v>0</v>
      </c>
      <c r="TFH1178" s="244">
        <v>210</v>
      </c>
      <c r="TFI1178" s="239" t="e">
        <f>TFI1179+TFI1180</f>
        <v>#REF!</v>
      </c>
      <c r="TFJ1178" s="240" t="s">
        <v>29</v>
      </c>
      <c r="TFK1178" s="241" t="s">
        <v>26</v>
      </c>
      <c r="TFL1178" s="242">
        <v>7</v>
      </c>
      <c r="TFM1178" s="242">
        <v>2</v>
      </c>
      <c r="TFN1178" s="243" t="s">
        <v>238</v>
      </c>
      <c r="TFO1178" s="244">
        <v>0</v>
      </c>
      <c r="TFP1178" s="244">
        <v>210</v>
      </c>
      <c r="TFQ1178" s="239" t="e">
        <f>TFQ1179+TFQ1180</f>
        <v>#REF!</v>
      </c>
      <c r="TFR1178" s="240" t="s">
        <v>29</v>
      </c>
      <c r="TFS1178" s="241" t="s">
        <v>26</v>
      </c>
      <c r="TFT1178" s="242">
        <v>7</v>
      </c>
      <c r="TFU1178" s="242">
        <v>2</v>
      </c>
      <c r="TFV1178" s="243" t="s">
        <v>238</v>
      </c>
      <c r="TFW1178" s="244">
        <v>0</v>
      </c>
      <c r="TFX1178" s="244">
        <v>210</v>
      </c>
      <c r="TFY1178" s="239" t="e">
        <f>TFY1179+TFY1180</f>
        <v>#REF!</v>
      </c>
      <c r="TFZ1178" s="240" t="s">
        <v>29</v>
      </c>
      <c r="TGA1178" s="241" t="s">
        <v>26</v>
      </c>
      <c r="TGB1178" s="242">
        <v>7</v>
      </c>
      <c r="TGC1178" s="242">
        <v>2</v>
      </c>
      <c r="TGD1178" s="243" t="s">
        <v>238</v>
      </c>
      <c r="TGE1178" s="244">
        <v>0</v>
      </c>
      <c r="TGF1178" s="244">
        <v>210</v>
      </c>
      <c r="TGG1178" s="239" t="e">
        <f>TGG1179+TGG1180</f>
        <v>#REF!</v>
      </c>
      <c r="TGH1178" s="240" t="s">
        <v>29</v>
      </c>
      <c r="TGI1178" s="241" t="s">
        <v>26</v>
      </c>
      <c r="TGJ1178" s="242">
        <v>7</v>
      </c>
      <c r="TGK1178" s="242">
        <v>2</v>
      </c>
      <c r="TGL1178" s="243" t="s">
        <v>238</v>
      </c>
      <c r="TGM1178" s="244">
        <v>0</v>
      </c>
      <c r="TGN1178" s="244">
        <v>210</v>
      </c>
      <c r="TGO1178" s="239" t="e">
        <f>TGO1179+TGO1180</f>
        <v>#REF!</v>
      </c>
      <c r="TGP1178" s="240" t="s">
        <v>29</v>
      </c>
      <c r="TGQ1178" s="241" t="s">
        <v>26</v>
      </c>
      <c r="TGR1178" s="242">
        <v>7</v>
      </c>
      <c r="TGS1178" s="242">
        <v>2</v>
      </c>
      <c r="TGT1178" s="243" t="s">
        <v>238</v>
      </c>
      <c r="TGU1178" s="244">
        <v>0</v>
      </c>
      <c r="TGV1178" s="244">
        <v>210</v>
      </c>
      <c r="TGW1178" s="239" t="e">
        <f>TGW1179+TGW1180</f>
        <v>#REF!</v>
      </c>
      <c r="TGX1178" s="240" t="s">
        <v>29</v>
      </c>
      <c r="TGY1178" s="241" t="s">
        <v>26</v>
      </c>
      <c r="TGZ1178" s="242">
        <v>7</v>
      </c>
      <c r="THA1178" s="242">
        <v>2</v>
      </c>
      <c r="THB1178" s="243" t="s">
        <v>238</v>
      </c>
      <c r="THC1178" s="244">
        <v>0</v>
      </c>
      <c r="THD1178" s="244">
        <v>210</v>
      </c>
      <c r="THE1178" s="239" t="e">
        <f>THE1179+THE1180</f>
        <v>#REF!</v>
      </c>
      <c r="THF1178" s="240" t="s">
        <v>29</v>
      </c>
      <c r="THG1178" s="241" t="s">
        <v>26</v>
      </c>
      <c r="THH1178" s="242">
        <v>7</v>
      </c>
      <c r="THI1178" s="242">
        <v>2</v>
      </c>
      <c r="THJ1178" s="243" t="s">
        <v>238</v>
      </c>
      <c r="THK1178" s="244">
        <v>0</v>
      </c>
      <c r="THL1178" s="244">
        <v>210</v>
      </c>
      <c r="THM1178" s="239" t="e">
        <f>THM1179+THM1180</f>
        <v>#REF!</v>
      </c>
      <c r="THN1178" s="240" t="s">
        <v>29</v>
      </c>
      <c r="THO1178" s="241" t="s">
        <v>26</v>
      </c>
      <c r="THP1178" s="242">
        <v>7</v>
      </c>
      <c r="THQ1178" s="242">
        <v>2</v>
      </c>
      <c r="THR1178" s="243" t="s">
        <v>238</v>
      </c>
      <c r="THS1178" s="244">
        <v>0</v>
      </c>
      <c r="THT1178" s="244">
        <v>210</v>
      </c>
      <c r="THU1178" s="239" t="e">
        <f>THU1179+THU1180</f>
        <v>#REF!</v>
      </c>
      <c r="THV1178" s="240" t="s">
        <v>29</v>
      </c>
      <c r="THW1178" s="241" t="s">
        <v>26</v>
      </c>
      <c r="THX1178" s="242">
        <v>7</v>
      </c>
      <c r="THY1178" s="242">
        <v>2</v>
      </c>
      <c r="THZ1178" s="243" t="s">
        <v>238</v>
      </c>
      <c r="TIA1178" s="244">
        <v>0</v>
      </c>
      <c r="TIB1178" s="244">
        <v>210</v>
      </c>
      <c r="TIC1178" s="239" t="e">
        <f>TIC1179+TIC1180</f>
        <v>#REF!</v>
      </c>
      <c r="TID1178" s="240" t="s">
        <v>29</v>
      </c>
      <c r="TIE1178" s="241" t="s">
        <v>26</v>
      </c>
      <c r="TIF1178" s="242">
        <v>7</v>
      </c>
      <c r="TIG1178" s="242">
        <v>2</v>
      </c>
      <c r="TIH1178" s="243" t="s">
        <v>238</v>
      </c>
      <c r="TII1178" s="244">
        <v>0</v>
      </c>
      <c r="TIJ1178" s="244">
        <v>210</v>
      </c>
      <c r="TIK1178" s="239" t="e">
        <f>TIK1179+TIK1180</f>
        <v>#REF!</v>
      </c>
      <c r="TIL1178" s="240" t="s">
        <v>29</v>
      </c>
      <c r="TIM1178" s="241" t="s">
        <v>26</v>
      </c>
      <c r="TIN1178" s="242">
        <v>7</v>
      </c>
      <c r="TIO1178" s="242">
        <v>2</v>
      </c>
      <c r="TIP1178" s="243" t="s">
        <v>238</v>
      </c>
      <c r="TIQ1178" s="244">
        <v>0</v>
      </c>
      <c r="TIR1178" s="244">
        <v>210</v>
      </c>
      <c r="TIS1178" s="239" t="e">
        <f>TIS1179+TIS1180</f>
        <v>#REF!</v>
      </c>
      <c r="TIT1178" s="240" t="s">
        <v>29</v>
      </c>
      <c r="TIU1178" s="241" t="s">
        <v>26</v>
      </c>
      <c r="TIV1178" s="242">
        <v>7</v>
      </c>
      <c r="TIW1178" s="242">
        <v>2</v>
      </c>
      <c r="TIX1178" s="243" t="s">
        <v>238</v>
      </c>
      <c r="TIY1178" s="244">
        <v>0</v>
      </c>
      <c r="TIZ1178" s="244">
        <v>210</v>
      </c>
      <c r="TJA1178" s="239" t="e">
        <f>TJA1179+TJA1180</f>
        <v>#REF!</v>
      </c>
      <c r="TJB1178" s="240" t="s">
        <v>29</v>
      </c>
      <c r="TJC1178" s="241" t="s">
        <v>26</v>
      </c>
      <c r="TJD1178" s="242">
        <v>7</v>
      </c>
      <c r="TJE1178" s="242">
        <v>2</v>
      </c>
      <c r="TJF1178" s="243" t="s">
        <v>238</v>
      </c>
      <c r="TJG1178" s="244">
        <v>0</v>
      </c>
      <c r="TJH1178" s="244">
        <v>210</v>
      </c>
      <c r="TJI1178" s="239" t="e">
        <f>TJI1179+TJI1180</f>
        <v>#REF!</v>
      </c>
      <c r="TJJ1178" s="240" t="s">
        <v>29</v>
      </c>
      <c r="TJK1178" s="241" t="s">
        <v>26</v>
      </c>
      <c r="TJL1178" s="242">
        <v>7</v>
      </c>
      <c r="TJM1178" s="242">
        <v>2</v>
      </c>
      <c r="TJN1178" s="243" t="s">
        <v>238</v>
      </c>
      <c r="TJO1178" s="244">
        <v>0</v>
      </c>
      <c r="TJP1178" s="244">
        <v>210</v>
      </c>
      <c r="TJQ1178" s="239" t="e">
        <f>TJQ1179+TJQ1180</f>
        <v>#REF!</v>
      </c>
      <c r="TJR1178" s="240" t="s">
        <v>29</v>
      </c>
      <c r="TJS1178" s="241" t="s">
        <v>26</v>
      </c>
      <c r="TJT1178" s="242">
        <v>7</v>
      </c>
      <c r="TJU1178" s="242">
        <v>2</v>
      </c>
      <c r="TJV1178" s="243" t="s">
        <v>238</v>
      </c>
      <c r="TJW1178" s="244">
        <v>0</v>
      </c>
      <c r="TJX1178" s="244">
        <v>210</v>
      </c>
      <c r="TJY1178" s="239" t="e">
        <f>TJY1179+TJY1180</f>
        <v>#REF!</v>
      </c>
      <c r="TJZ1178" s="240" t="s">
        <v>29</v>
      </c>
      <c r="TKA1178" s="241" t="s">
        <v>26</v>
      </c>
      <c r="TKB1178" s="242">
        <v>7</v>
      </c>
      <c r="TKC1178" s="242">
        <v>2</v>
      </c>
      <c r="TKD1178" s="243" t="s">
        <v>238</v>
      </c>
      <c r="TKE1178" s="244">
        <v>0</v>
      </c>
      <c r="TKF1178" s="244">
        <v>210</v>
      </c>
      <c r="TKG1178" s="239" t="e">
        <f>TKG1179+TKG1180</f>
        <v>#REF!</v>
      </c>
      <c r="TKH1178" s="240" t="s">
        <v>29</v>
      </c>
      <c r="TKI1178" s="241" t="s">
        <v>26</v>
      </c>
      <c r="TKJ1178" s="242">
        <v>7</v>
      </c>
      <c r="TKK1178" s="242">
        <v>2</v>
      </c>
      <c r="TKL1178" s="243" t="s">
        <v>238</v>
      </c>
      <c r="TKM1178" s="244">
        <v>0</v>
      </c>
      <c r="TKN1178" s="244">
        <v>210</v>
      </c>
      <c r="TKO1178" s="239" t="e">
        <f>TKO1179+TKO1180</f>
        <v>#REF!</v>
      </c>
      <c r="TKP1178" s="240" t="s">
        <v>29</v>
      </c>
      <c r="TKQ1178" s="241" t="s">
        <v>26</v>
      </c>
      <c r="TKR1178" s="242">
        <v>7</v>
      </c>
      <c r="TKS1178" s="242">
        <v>2</v>
      </c>
      <c r="TKT1178" s="243" t="s">
        <v>238</v>
      </c>
      <c r="TKU1178" s="244">
        <v>0</v>
      </c>
      <c r="TKV1178" s="244">
        <v>210</v>
      </c>
      <c r="TKW1178" s="239" t="e">
        <f>TKW1179+TKW1180</f>
        <v>#REF!</v>
      </c>
      <c r="TKX1178" s="240" t="s">
        <v>29</v>
      </c>
      <c r="TKY1178" s="241" t="s">
        <v>26</v>
      </c>
      <c r="TKZ1178" s="242">
        <v>7</v>
      </c>
      <c r="TLA1178" s="242">
        <v>2</v>
      </c>
      <c r="TLB1178" s="243" t="s">
        <v>238</v>
      </c>
      <c r="TLC1178" s="244">
        <v>0</v>
      </c>
      <c r="TLD1178" s="244">
        <v>210</v>
      </c>
      <c r="TLE1178" s="239" t="e">
        <f>TLE1179+TLE1180</f>
        <v>#REF!</v>
      </c>
      <c r="TLF1178" s="240" t="s">
        <v>29</v>
      </c>
      <c r="TLG1178" s="241" t="s">
        <v>26</v>
      </c>
      <c r="TLH1178" s="242">
        <v>7</v>
      </c>
      <c r="TLI1178" s="242">
        <v>2</v>
      </c>
      <c r="TLJ1178" s="243" t="s">
        <v>238</v>
      </c>
      <c r="TLK1178" s="244">
        <v>0</v>
      </c>
      <c r="TLL1178" s="244">
        <v>210</v>
      </c>
      <c r="TLM1178" s="239" t="e">
        <f>TLM1179+TLM1180</f>
        <v>#REF!</v>
      </c>
      <c r="TLN1178" s="240" t="s">
        <v>29</v>
      </c>
      <c r="TLO1178" s="241" t="s">
        <v>26</v>
      </c>
      <c r="TLP1178" s="242">
        <v>7</v>
      </c>
      <c r="TLQ1178" s="242">
        <v>2</v>
      </c>
      <c r="TLR1178" s="243" t="s">
        <v>238</v>
      </c>
      <c r="TLS1178" s="244">
        <v>0</v>
      </c>
      <c r="TLT1178" s="244">
        <v>210</v>
      </c>
      <c r="TLU1178" s="239" t="e">
        <f>TLU1179+TLU1180</f>
        <v>#REF!</v>
      </c>
      <c r="TLV1178" s="240" t="s">
        <v>29</v>
      </c>
      <c r="TLW1178" s="241" t="s">
        <v>26</v>
      </c>
      <c r="TLX1178" s="242">
        <v>7</v>
      </c>
      <c r="TLY1178" s="242">
        <v>2</v>
      </c>
      <c r="TLZ1178" s="243" t="s">
        <v>238</v>
      </c>
      <c r="TMA1178" s="244">
        <v>0</v>
      </c>
      <c r="TMB1178" s="244">
        <v>210</v>
      </c>
      <c r="TMC1178" s="239" t="e">
        <f>TMC1179+TMC1180</f>
        <v>#REF!</v>
      </c>
      <c r="TMD1178" s="240" t="s">
        <v>29</v>
      </c>
      <c r="TME1178" s="241" t="s">
        <v>26</v>
      </c>
      <c r="TMF1178" s="242">
        <v>7</v>
      </c>
      <c r="TMG1178" s="242">
        <v>2</v>
      </c>
      <c r="TMH1178" s="243" t="s">
        <v>238</v>
      </c>
      <c r="TMI1178" s="244">
        <v>0</v>
      </c>
      <c r="TMJ1178" s="244">
        <v>210</v>
      </c>
      <c r="TMK1178" s="239" t="e">
        <f>TMK1179+TMK1180</f>
        <v>#REF!</v>
      </c>
      <c r="TML1178" s="240" t="s">
        <v>29</v>
      </c>
      <c r="TMM1178" s="241" t="s">
        <v>26</v>
      </c>
      <c r="TMN1178" s="242">
        <v>7</v>
      </c>
      <c r="TMO1178" s="242">
        <v>2</v>
      </c>
      <c r="TMP1178" s="243" t="s">
        <v>238</v>
      </c>
      <c r="TMQ1178" s="244">
        <v>0</v>
      </c>
      <c r="TMR1178" s="244">
        <v>210</v>
      </c>
      <c r="TMS1178" s="239" t="e">
        <f>TMS1179+TMS1180</f>
        <v>#REF!</v>
      </c>
      <c r="TMT1178" s="240" t="s">
        <v>29</v>
      </c>
      <c r="TMU1178" s="241" t="s">
        <v>26</v>
      </c>
      <c r="TMV1178" s="242">
        <v>7</v>
      </c>
      <c r="TMW1178" s="242">
        <v>2</v>
      </c>
      <c r="TMX1178" s="243" t="s">
        <v>238</v>
      </c>
      <c r="TMY1178" s="244">
        <v>0</v>
      </c>
      <c r="TMZ1178" s="244">
        <v>210</v>
      </c>
      <c r="TNA1178" s="239" t="e">
        <f>TNA1179+TNA1180</f>
        <v>#REF!</v>
      </c>
      <c r="TNB1178" s="240" t="s">
        <v>29</v>
      </c>
      <c r="TNC1178" s="241" t="s">
        <v>26</v>
      </c>
      <c r="TND1178" s="242">
        <v>7</v>
      </c>
      <c r="TNE1178" s="242">
        <v>2</v>
      </c>
      <c r="TNF1178" s="243" t="s">
        <v>238</v>
      </c>
      <c r="TNG1178" s="244">
        <v>0</v>
      </c>
      <c r="TNH1178" s="244">
        <v>210</v>
      </c>
      <c r="TNI1178" s="239" t="e">
        <f>TNI1179+TNI1180</f>
        <v>#REF!</v>
      </c>
      <c r="TNJ1178" s="240" t="s">
        <v>29</v>
      </c>
      <c r="TNK1178" s="241" t="s">
        <v>26</v>
      </c>
      <c r="TNL1178" s="242">
        <v>7</v>
      </c>
      <c r="TNM1178" s="242">
        <v>2</v>
      </c>
      <c r="TNN1178" s="243" t="s">
        <v>238</v>
      </c>
      <c r="TNO1178" s="244">
        <v>0</v>
      </c>
      <c r="TNP1178" s="244">
        <v>210</v>
      </c>
      <c r="TNQ1178" s="239" t="e">
        <f>TNQ1179+TNQ1180</f>
        <v>#REF!</v>
      </c>
      <c r="TNR1178" s="240" t="s">
        <v>29</v>
      </c>
      <c r="TNS1178" s="241" t="s">
        <v>26</v>
      </c>
      <c r="TNT1178" s="242">
        <v>7</v>
      </c>
      <c r="TNU1178" s="242">
        <v>2</v>
      </c>
      <c r="TNV1178" s="243" t="s">
        <v>238</v>
      </c>
      <c r="TNW1178" s="244">
        <v>0</v>
      </c>
      <c r="TNX1178" s="244">
        <v>210</v>
      </c>
      <c r="TNY1178" s="239" t="e">
        <f>TNY1179+TNY1180</f>
        <v>#REF!</v>
      </c>
      <c r="TNZ1178" s="240" t="s">
        <v>29</v>
      </c>
      <c r="TOA1178" s="241" t="s">
        <v>26</v>
      </c>
      <c r="TOB1178" s="242">
        <v>7</v>
      </c>
      <c r="TOC1178" s="242">
        <v>2</v>
      </c>
      <c r="TOD1178" s="243" t="s">
        <v>238</v>
      </c>
      <c r="TOE1178" s="244">
        <v>0</v>
      </c>
      <c r="TOF1178" s="244">
        <v>210</v>
      </c>
      <c r="TOG1178" s="239" t="e">
        <f>TOG1179+TOG1180</f>
        <v>#REF!</v>
      </c>
      <c r="TOH1178" s="240" t="s">
        <v>29</v>
      </c>
      <c r="TOI1178" s="241" t="s">
        <v>26</v>
      </c>
      <c r="TOJ1178" s="242">
        <v>7</v>
      </c>
      <c r="TOK1178" s="242">
        <v>2</v>
      </c>
      <c r="TOL1178" s="243" t="s">
        <v>238</v>
      </c>
      <c r="TOM1178" s="244">
        <v>0</v>
      </c>
      <c r="TON1178" s="244">
        <v>210</v>
      </c>
      <c r="TOO1178" s="239" t="e">
        <f>TOO1179+TOO1180</f>
        <v>#REF!</v>
      </c>
      <c r="TOP1178" s="240" t="s">
        <v>29</v>
      </c>
      <c r="TOQ1178" s="241" t="s">
        <v>26</v>
      </c>
      <c r="TOR1178" s="242">
        <v>7</v>
      </c>
      <c r="TOS1178" s="242">
        <v>2</v>
      </c>
      <c r="TOT1178" s="243" t="s">
        <v>238</v>
      </c>
      <c r="TOU1178" s="244">
        <v>0</v>
      </c>
      <c r="TOV1178" s="244">
        <v>210</v>
      </c>
      <c r="TOW1178" s="239" t="e">
        <f>TOW1179+TOW1180</f>
        <v>#REF!</v>
      </c>
      <c r="TOX1178" s="240" t="s">
        <v>29</v>
      </c>
      <c r="TOY1178" s="241" t="s">
        <v>26</v>
      </c>
      <c r="TOZ1178" s="242">
        <v>7</v>
      </c>
      <c r="TPA1178" s="242">
        <v>2</v>
      </c>
      <c r="TPB1178" s="243" t="s">
        <v>238</v>
      </c>
      <c r="TPC1178" s="244">
        <v>0</v>
      </c>
      <c r="TPD1178" s="244">
        <v>210</v>
      </c>
      <c r="TPE1178" s="239" t="e">
        <f>TPE1179+TPE1180</f>
        <v>#REF!</v>
      </c>
      <c r="TPF1178" s="240" t="s">
        <v>29</v>
      </c>
      <c r="TPG1178" s="241" t="s">
        <v>26</v>
      </c>
      <c r="TPH1178" s="242">
        <v>7</v>
      </c>
      <c r="TPI1178" s="242">
        <v>2</v>
      </c>
      <c r="TPJ1178" s="243" t="s">
        <v>238</v>
      </c>
      <c r="TPK1178" s="244">
        <v>0</v>
      </c>
      <c r="TPL1178" s="244">
        <v>210</v>
      </c>
      <c r="TPM1178" s="239" t="e">
        <f>TPM1179+TPM1180</f>
        <v>#REF!</v>
      </c>
      <c r="TPN1178" s="240" t="s">
        <v>29</v>
      </c>
      <c r="TPO1178" s="241" t="s">
        <v>26</v>
      </c>
      <c r="TPP1178" s="242">
        <v>7</v>
      </c>
      <c r="TPQ1178" s="242">
        <v>2</v>
      </c>
      <c r="TPR1178" s="243" t="s">
        <v>238</v>
      </c>
      <c r="TPS1178" s="244">
        <v>0</v>
      </c>
      <c r="TPT1178" s="244">
        <v>210</v>
      </c>
      <c r="TPU1178" s="239" t="e">
        <f>TPU1179+TPU1180</f>
        <v>#REF!</v>
      </c>
      <c r="TPV1178" s="240" t="s">
        <v>29</v>
      </c>
      <c r="TPW1178" s="241" t="s">
        <v>26</v>
      </c>
      <c r="TPX1178" s="242">
        <v>7</v>
      </c>
      <c r="TPY1178" s="242">
        <v>2</v>
      </c>
      <c r="TPZ1178" s="243" t="s">
        <v>238</v>
      </c>
      <c r="TQA1178" s="244">
        <v>0</v>
      </c>
      <c r="TQB1178" s="244">
        <v>210</v>
      </c>
      <c r="TQC1178" s="239" t="e">
        <f>TQC1179+TQC1180</f>
        <v>#REF!</v>
      </c>
      <c r="TQD1178" s="240" t="s">
        <v>29</v>
      </c>
      <c r="TQE1178" s="241" t="s">
        <v>26</v>
      </c>
      <c r="TQF1178" s="242">
        <v>7</v>
      </c>
      <c r="TQG1178" s="242">
        <v>2</v>
      </c>
      <c r="TQH1178" s="243" t="s">
        <v>238</v>
      </c>
      <c r="TQI1178" s="244">
        <v>0</v>
      </c>
      <c r="TQJ1178" s="244">
        <v>210</v>
      </c>
      <c r="TQK1178" s="239" t="e">
        <f>TQK1179+TQK1180</f>
        <v>#REF!</v>
      </c>
      <c r="TQL1178" s="240" t="s">
        <v>29</v>
      </c>
      <c r="TQM1178" s="241" t="s">
        <v>26</v>
      </c>
      <c r="TQN1178" s="242">
        <v>7</v>
      </c>
      <c r="TQO1178" s="242">
        <v>2</v>
      </c>
      <c r="TQP1178" s="243" t="s">
        <v>238</v>
      </c>
      <c r="TQQ1178" s="244">
        <v>0</v>
      </c>
      <c r="TQR1178" s="244">
        <v>210</v>
      </c>
      <c r="TQS1178" s="239" t="e">
        <f>TQS1179+TQS1180</f>
        <v>#REF!</v>
      </c>
      <c r="TQT1178" s="240" t="s">
        <v>29</v>
      </c>
      <c r="TQU1178" s="241" t="s">
        <v>26</v>
      </c>
      <c r="TQV1178" s="242">
        <v>7</v>
      </c>
      <c r="TQW1178" s="242">
        <v>2</v>
      </c>
      <c r="TQX1178" s="243" t="s">
        <v>238</v>
      </c>
      <c r="TQY1178" s="244">
        <v>0</v>
      </c>
      <c r="TQZ1178" s="244">
        <v>210</v>
      </c>
      <c r="TRA1178" s="239" t="e">
        <f>TRA1179+TRA1180</f>
        <v>#REF!</v>
      </c>
      <c r="TRB1178" s="240" t="s">
        <v>29</v>
      </c>
      <c r="TRC1178" s="241" t="s">
        <v>26</v>
      </c>
      <c r="TRD1178" s="242">
        <v>7</v>
      </c>
      <c r="TRE1178" s="242">
        <v>2</v>
      </c>
      <c r="TRF1178" s="243" t="s">
        <v>238</v>
      </c>
      <c r="TRG1178" s="244">
        <v>0</v>
      </c>
      <c r="TRH1178" s="244">
        <v>210</v>
      </c>
      <c r="TRI1178" s="239" t="e">
        <f>TRI1179+TRI1180</f>
        <v>#REF!</v>
      </c>
      <c r="TRJ1178" s="240" t="s">
        <v>29</v>
      </c>
      <c r="TRK1178" s="241" t="s">
        <v>26</v>
      </c>
      <c r="TRL1178" s="242">
        <v>7</v>
      </c>
      <c r="TRM1178" s="242">
        <v>2</v>
      </c>
      <c r="TRN1178" s="243" t="s">
        <v>238</v>
      </c>
      <c r="TRO1178" s="244">
        <v>0</v>
      </c>
      <c r="TRP1178" s="244">
        <v>210</v>
      </c>
      <c r="TRQ1178" s="239" t="e">
        <f>TRQ1179+TRQ1180</f>
        <v>#REF!</v>
      </c>
      <c r="TRR1178" s="240" t="s">
        <v>29</v>
      </c>
      <c r="TRS1178" s="241" t="s">
        <v>26</v>
      </c>
      <c r="TRT1178" s="242">
        <v>7</v>
      </c>
      <c r="TRU1178" s="242">
        <v>2</v>
      </c>
      <c r="TRV1178" s="243" t="s">
        <v>238</v>
      </c>
      <c r="TRW1178" s="244">
        <v>0</v>
      </c>
      <c r="TRX1178" s="244">
        <v>210</v>
      </c>
      <c r="TRY1178" s="239" t="e">
        <f>TRY1179+TRY1180</f>
        <v>#REF!</v>
      </c>
      <c r="TRZ1178" s="240" t="s">
        <v>29</v>
      </c>
      <c r="TSA1178" s="241" t="s">
        <v>26</v>
      </c>
      <c r="TSB1178" s="242">
        <v>7</v>
      </c>
      <c r="TSC1178" s="242">
        <v>2</v>
      </c>
      <c r="TSD1178" s="243" t="s">
        <v>238</v>
      </c>
      <c r="TSE1178" s="244">
        <v>0</v>
      </c>
      <c r="TSF1178" s="244">
        <v>210</v>
      </c>
      <c r="TSG1178" s="239" t="e">
        <f>TSG1179+TSG1180</f>
        <v>#REF!</v>
      </c>
      <c r="TSH1178" s="240" t="s">
        <v>29</v>
      </c>
      <c r="TSI1178" s="241" t="s">
        <v>26</v>
      </c>
      <c r="TSJ1178" s="242">
        <v>7</v>
      </c>
      <c r="TSK1178" s="242">
        <v>2</v>
      </c>
      <c r="TSL1178" s="243" t="s">
        <v>238</v>
      </c>
      <c r="TSM1178" s="244">
        <v>0</v>
      </c>
      <c r="TSN1178" s="244">
        <v>210</v>
      </c>
      <c r="TSO1178" s="239" t="e">
        <f>TSO1179+TSO1180</f>
        <v>#REF!</v>
      </c>
      <c r="TSP1178" s="240" t="s">
        <v>29</v>
      </c>
      <c r="TSQ1178" s="241" t="s">
        <v>26</v>
      </c>
      <c r="TSR1178" s="242">
        <v>7</v>
      </c>
      <c r="TSS1178" s="242">
        <v>2</v>
      </c>
      <c r="TST1178" s="243" t="s">
        <v>238</v>
      </c>
      <c r="TSU1178" s="244">
        <v>0</v>
      </c>
      <c r="TSV1178" s="244">
        <v>210</v>
      </c>
      <c r="TSW1178" s="239" t="e">
        <f>TSW1179+TSW1180</f>
        <v>#REF!</v>
      </c>
      <c r="TSX1178" s="240" t="s">
        <v>29</v>
      </c>
      <c r="TSY1178" s="241" t="s">
        <v>26</v>
      </c>
      <c r="TSZ1178" s="242">
        <v>7</v>
      </c>
      <c r="TTA1178" s="242">
        <v>2</v>
      </c>
      <c r="TTB1178" s="243" t="s">
        <v>238</v>
      </c>
      <c r="TTC1178" s="244">
        <v>0</v>
      </c>
      <c r="TTD1178" s="244">
        <v>210</v>
      </c>
      <c r="TTE1178" s="239" t="e">
        <f>TTE1179+TTE1180</f>
        <v>#REF!</v>
      </c>
      <c r="TTF1178" s="240" t="s">
        <v>29</v>
      </c>
      <c r="TTG1178" s="241" t="s">
        <v>26</v>
      </c>
      <c r="TTH1178" s="242">
        <v>7</v>
      </c>
      <c r="TTI1178" s="242">
        <v>2</v>
      </c>
      <c r="TTJ1178" s="243" t="s">
        <v>238</v>
      </c>
      <c r="TTK1178" s="244">
        <v>0</v>
      </c>
      <c r="TTL1178" s="244">
        <v>210</v>
      </c>
      <c r="TTM1178" s="239" t="e">
        <f>TTM1179+TTM1180</f>
        <v>#REF!</v>
      </c>
      <c r="TTN1178" s="240" t="s">
        <v>29</v>
      </c>
      <c r="TTO1178" s="241" t="s">
        <v>26</v>
      </c>
      <c r="TTP1178" s="242">
        <v>7</v>
      </c>
      <c r="TTQ1178" s="242">
        <v>2</v>
      </c>
      <c r="TTR1178" s="243" t="s">
        <v>238</v>
      </c>
      <c r="TTS1178" s="244">
        <v>0</v>
      </c>
      <c r="TTT1178" s="244">
        <v>210</v>
      </c>
      <c r="TTU1178" s="239" t="e">
        <f>TTU1179+TTU1180</f>
        <v>#REF!</v>
      </c>
      <c r="TTV1178" s="240" t="s">
        <v>29</v>
      </c>
      <c r="TTW1178" s="241" t="s">
        <v>26</v>
      </c>
      <c r="TTX1178" s="242">
        <v>7</v>
      </c>
      <c r="TTY1178" s="242">
        <v>2</v>
      </c>
      <c r="TTZ1178" s="243" t="s">
        <v>238</v>
      </c>
      <c r="TUA1178" s="244">
        <v>0</v>
      </c>
      <c r="TUB1178" s="244">
        <v>210</v>
      </c>
      <c r="TUC1178" s="239" t="e">
        <f>TUC1179+TUC1180</f>
        <v>#REF!</v>
      </c>
      <c r="TUD1178" s="240" t="s">
        <v>29</v>
      </c>
      <c r="TUE1178" s="241" t="s">
        <v>26</v>
      </c>
      <c r="TUF1178" s="242">
        <v>7</v>
      </c>
      <c r="TUG1178" s="242">
        <v>2</v>
      </c>
      <c r="TUH1178" s="243" t="s">
        <v>238</v>
      </c>
      <c r="TUI1178" s="244">
        <v>0</v>
      </c>
      <c r="TUJ1178" s="244">
        <v>210</v>
      </c>
      <c r="TUK1178" s="239" t="e">
        <f>TUK1179+TUK1180</f>
        <v>#REF!</v>
      </c>
      <c r="TUL1178" s="240" t="s">
        <v>29</v>
      </c>
      <c r="TUM1178" s="241" t="s">
        <v>26</v>
      </c>
      <c r="TUN1178" s="242">
        <v>7</v>
      </c>
      <c r="TUO1178" s="242">
        <v>2</v>
      </c>
      <c r="TUP1178" s="243" t="s">
        <v>238</v>
      </c>
      <c r="TUQ1178" s="244">
        <v>0</v>
      </c>
      <c r="TUR1178" s="244">
        <v>210</v>
      </c>
      <c r="TUS1178" s="239" t="e">
        <f>TUS1179+TUS1180</f>
        <v>#REF!</v>
      </c>
      <c r="TUT1178" s="240" t="s">
        <v>29</v>
      </c>
      <c r="TUU1178" s="241" t="s">
        <v>26</v>
      </c>
      <c r="TUV1178" s="242">
        <v>7</v>
      </c>
      <c r="TUW1178" s="242">
        <v>2</v>
      </c>
      <c r="TUX1178" s="243" t="s">
        <v>238</v>
      </c>
      <c r="TUY1178" s="244">
        <v>0</v>
      </c>
      <c r="TUZ1178" s="244">
        <v>210</v>
      </c>
      <c r="TVA1178" s="239" t="e">
        <f>TVA1179+TVA1180</f>
        <v>#REF!</v>
      </c>
      <c r="TVB1178" s="240" t="s">
        <v>29</v>
      </c>
      <c r="TVC1178" s="241" t="s">
        <v>26</v>
      </c>
      <c r="TVD1178" s="242">
        <v>7</v>
      </c>
      <c r="TVE1178" s="242">
        <v>2</v>
      </c>
      <c r="TVF1178" s="243" t="s">
        <v>238</v>
      </c>
      <c r="TVG1178" s="244">
        <v>0</v>
      </c>
      <c r="TVH1178" s="244">
        <v>210</v>
      </c>
      <c r="TVI1178" s="239" t="e">
        <f>TVI1179+TVI1180</f>
        <v>#REF!</v>
      </c>
      <c r="TVJ1178" s="240" t="s">
        <v>29</v>
      </c>
      <c r="TVK1178" s="241" t="s">
        <v>26</v>
      </c>
      <c r="TVL1178" s="242">
        <v>7</v>
      </c>
      <c r="TVM1178" s="242">
        <v>2</v>
      </c>
      <c r="TVN1178" s="243" t="s">
        <v>238</v>
      </c>
      <c r="TVO1178" s="244">
        <v>0</v>
      </c>
      <c r="TVP1178" s="244">
        <v>210</v>
      </c>
      <c r="TVQ1178" s="239" t="e">
        <f>TVQ1179+TVQ1180</f>
        <v>#REF!</v>
      </c>
      <c r="TVR1178" s="240" t="s">
        <v>29</v>
      </c>
      <c r="TVS1178" s="241" t="s">
        <v>26</v>
      </c>
      <c r="TVT1178" s="242">
        <v>7</v>
      </c>
      <c r="TVU1178" s="242">
        <v>2</v>
      </c>
      <c r="TVV1178" s="243" t="s">
        <v>238</v>
      </c>
      <c r="TVW1178" s="244">
        <v>0</v>
      </c>
      <c r="TVX1178" s="244">
        <v>210</v>
      </c>
      <c r="TVY1178" s="239" t="e">
        <f>TVY1179+TVY1180</f>
        <v>#REF!</v>
      </c>
      <c r="TVZ1178" s="240" t="s">
        <v>29</v>
      </c>
      <c r="TWA1178" s="241" t="s">
        <v>26</v>
      </c>
      <c r="TWB1178" s="242">
        <v>7</v>
      </c>
      <c r="TWC1178" s="242">
        <v>2</v>
      </c>
      <c r="TWD1178" s="243" t="s">
        <v>238</v>
      </c>
      <c r="TWE1178" s="244">
        <v>0</v>
      </c>
      <c r="TWF1178" s="244">
        <v>210</v>
      </c>
      <c r="TWG1178" s="239" t="e">
        <f>TWG1179+TWG1180</f>
        <v>#REF!</v>
      </c>
      <c r="TWH1178" s="240" t="s">
        <v>29</v>
      </c>
      <c r="TWI1178" s="241" t="s">
        <v>26</v>
      </c>
      <c r="TWJ1178" s="242">
        <v>7</v>
      </c>
      <c r="TWK1178" s="242">
        <v>2</v>
      </c>
      <c r="TWL1178" s="243" t="s">
        <v>238</v>
      </c>
      <c r="TWM1178" s="244">
        <v>0</v>
      </c>
      <c r="TWN1178" s="244">
        <v>210</v>
      </c>
      <c r="TWO1178" s="239" t="e">
        <f>TWO1179+TWO1180</f>
        <v>#REF!</v>
      </c>
      <c r="TWP1178" s="240" t="s">
        <v>29</v>
      </c>
      <c r="TWQ1178" s="241" t="s">
        <v>26</v>
      </c>
      <c r="TWR1178" s="242">
        <v>7</v>
      </c>
      <c r="TWS1178" s="242">
        <v>2</v>
      </c>
      <c r="TWT1178" s="243" t="s">
        <v>238</v>
      </c>
      <c r="TWU1178" s="244">
        <v>0</v>
      </c>
      <c r="TWV1178" s="244">
        <v>210</v>
      </c>
      <c r="TWW1178" s="239" t="e">
        <f>TWW1179+TWW1180</f>
        <v>#REF!</v>
      </c>
      <c r="TWX1178" s="240" t="s">
        <v>29</v>
      </c>
      <c r="TWY1178" s="241" t="s">
        <v>26</v>
      </c>
      <c r="TWZ1178" s="242">
        <v>7</v>
      </c>
      <c r="TXA1178" s="242">
        <v>2</v>
      </c>
      <c r="TXB1178" s="243" t="s">
        <v>238</v>
      </c>
      <c r="TXC1178" s="244">
        <v>0</v>
      </c>
      <c r="TXD1178" s="244">
        <v>210</v>
      </c>
      <c r="TXE1178" s="239" t="e">
        <f>TXE1179+TXE1180</f>
        <v>#REF!</v>
      </c>
      <c r="TXF1178" s="240" t="s">
        <v>29</v>
      </c>
      <c r="TXG1178" s="241" t="s">
        <v>26</v>
      </c>
      <c r="TXH1178" s="242">
        <v>7</v>
      </c>
      <c r="TXI1178" s="242">
        <v>2</v>
      </c>
      <c r="TXJ1178" s="243" t="s">
        <v>238</v>
      </c>
      <c r="TXK1178" s="244">
        <v>0</v>
      </c>
      <c r="TXL1178" s="244">
        <v>210</v>
      </c>
      <c r="TXM1178" s="239" t="e">
        <f>TXM1179+TXM1180</f>
        <v>#REF!</v>
      </c>
      <c r="TXN1178" s="240" t="s">
        <v>29</v>
      </c>
      <c r="TXO1178" s="241" t="s">
        <v>26</v>
      </c>
      <c r="TXP1178" s="242">
        <v>7</v>
      </c>
      <c r="TXQ1178" s="242">
        <v>2</v>
      </c>
      <c r="TXR1178" s="243" t="s">
        <v>238</v>
      </c>
      <c r="TXS1178" s="244">
        <v>0</v>
      </c>
      <c r="TXT1178" s="244">
        <v>210</v>
      </c>
      <c r="TXU1178" s="239" t="e">
        <f>TXU1179+TXU1180</f>
        <v>#REF!</v>
      </c>
      <c r="TXV1178" s="240" t="s">
        <v>29</v>
      </c>
      <c r="TXW1178" s="241" t="s">
        <v>26</v>
      </c>
      <c r="TXX1178" s="242">
        <v>7</v>
      </c>
      <c r="TXY1178" s="242">
        <v>2</v>
      </c>
      <c r="TXZ1178" s="243" t="s">
        <v>238</v>
      </c>
      <c r="TYA1178" s="244">
        <v>0</v>
      </c>
      <c r="TYB1178" s="244">
        <v>210</v>
      </c>
      <c r="TYC1178" s="239" t="e">
        <f>TYC1179+TYC1180</f>
        <v>#REF!</v>
      </c>
      <c r="TYD1178" s="240" t="s">
        <v>29</v>
      </c>
      <c r="TYE1178" s="241" t="s">
        <v>26</v>
      </c>
      <c r="TYF1178" s="242">
        <v>7</v>
      </c>
      <c r="TYG1178" s="242">
        <v>2</v>
      </c>
      <c r="TYH1178" s="243" t="s">
        <v>238</v>
      </c>
      <c r="TYI1178" s="244">
        <v>0</v>
      </c>
      <c r="TYJ1178" s="244">
        <v>210</v>
      </c>
      <c r="TYK1178" s="239" t="e">
        <f>TYK1179+TYK1180</f>
        <v>#REF!</v>
      </c>
      <c r="TYL1178" s="240" t="s">
        <v>29</v>
      </c>
      <c r="TYM1178" s="241" t="s">
        <v>26</v>
      </c>
      <c r="TYN1178" s="242">
        <v>7</v>
      </c>
      <c r="TYO1178" s="242">
        <v>2</v>
      </c>
      <c r="TYP1178" s="243" t="s">
        <v>238</v>
      </c>
      <c r="TYQ1178" s="244">
        <v>0</v>
      </c>
      <c r="TYR1178" s="244">
        <v>210</v>
      </c>
      <c r="TYS1178" s="239" t="e">
        <f>TYS1179+TYS1180</f>
        <v>#REF!</v>
      </c>
      <c r="TYT1178" s="240" t="s">
        <v>29</v>
      </c>
      <c r="TYU1178" s="241" t="s">
        <v>26</v>
      </c>
      <c r="TYV1178" s="242">
        <v>7</v>
      </c>
      <c r="TYW1178" s="242">
        <v>2</v>
      </c>
      <c r="TYX1178" s="243" t="s">
        <v>238</v>
      </c>
      <c r="TYY1178" s="244">
        <v>0</v>
      </c>
      <c r="TYZ1178" s="244">
        <v>210</v>
      </c>
      <c r="TZA1178" s="239" t="e">
        <f>TZA1179+TZA1180</f>
        <v>#REF!</v>
      </c>
      <c r="TZB1178" s="240" t="s">
        <v>29</v>
      </c>
      <c r="TZC1178" s="241" t="s">
        <v>26</v>
      </c>
      <c r="TZD1178" s="242">
        <v>7</v>
      </c>
      <c r="TZE1178" s="242">
        <v>2</v>
      </c>
      <c r="TZF1178" s="243" t="s">
        <v>238</v>
      </c>
      <c r="TZG1178" s="244">
        <v>0</v>
      </c>
      <c r="TZH1178" s="244">
        <v>210</v>
      </c>
      <c r="TZI1178" s="239" t="e">
        <f>TZI1179+TZI1180</f>
        <v>#REF!</v>
      </c>
      <c r="TZJ1178" s="240" t="s">
        <v>29</v>
      </c>
      <c r="TZK1178" s="241" t="s">
        <v>26</v>
      </c>
      <c r="TZL1178" s="242">
        <v>7</v>
      </c>
      <c r="TZM1178" s="242">
        <v>2</v>
      </c>
      <c r="TZN1178" s="243" t="s">
        <v>238</v>
      </c>
      <c r="TZO1178" s="244">
        <v>0</v>
      </c>
      <c r="TZP1178" s="244">
        <v>210</v>
      </c>
      <c r="TZQ1178" s="239" t="e">
        <f>TZQ1179+TZQ1180</f>
        <v>#REF!</v>
      </c>
      <c r="TZR1178" s="240" t="s">
        <v>29</v>
      </c>
      <c r="TZS1178" s="241" t="s">
        <v>26</v>
      </c>
      <c r="TZT1178" s="242">
        <v>7</v>
      </c>
      <c r="TZU1178" s="242">
        <v>2</v>
      </c>
      <c r="TZV1178" s="243" t="s">
        <v>238</v>
      </c>
      <c r="TZW1178" s="244">
        <v>0</v>
      </c>
      <c r="TZX1178" s="244">
        <v>210</v>
      </c>
      <c r="TZY1178" s="239" t="e">
        <f>TZY1179+TZY1180</f>
        <v>#REF!</v>
      </c>
      <c r="TZZ1178" s="240" t="s">
        <v>29</v>
      </c>
      <c r="UAA1178" s="241" t="s">
        <v>26</v>
      </c>
      <c r="UAB1178" s="242">
        <v>7</v>
      </c>
      <c r="UAC1178" s="242">
        <v>2</v>
      </c>
      <c r="UAD1178" s="243" t="s">
        <v>238</v>
      </c>
      <c r="UAE1178" s="244">
        <v>0</v>
      </c>
      <c r="UAF1178" s="244">
        <v>210</v>
      </c>
      <c r="UAG1178" s="239" t="e">
        <f>UAG1179+UAG1180</f>
        <v>#REF!</v>
      </c>
      <c r="UAH1178" s="240" t="s">
        <v>29</v>
      </c>
      <c r="UAI1178" s="241" t="s">
        <v>26</v>
      </c>
      <c r="UAJ1178" s="242">
        <v>7</v>
      </c>
      <c r="UAK1178" s="242">
        <v>2</v>
      </c>
      <c r="UAL1178" s="243" t="s">
        <v>238</v>
      </c>
      <c r="UAM1178" s="244">
        <v>0</v>
      </c>
      <c r="UAN1178" s="244">
        <v>210</v>
      </c>
      <c r="UAO1178" s="239" t="e">
        <f>UAO1179+UAO1180</f>
        <v>#REF!</v>
      </c>
      <c r="UAP1178" s="240" t="s">
        <v>29</v>
      </c>
      <c r="UAQ1178" s="241" t="s">
        <v>26</v>
      </c>
      <c r="UAR1178" s="242">
        <v>7</v>
      </c>
      <c r="UAS1178" s="242">
        <v>2</v>
      </c>
      <c r="UAT1178" s="243" t="s">
        <v>238</v>
      </c>
      <c r="UAU1178" s="244">
        <v>0</v>
      </c>
      <c r="UAV1178" s="244">
        <v>210</v>
      </c>
      <c r="UAW1178" s="239" t="e">
        <f>UAW1179+UAW1180</f>
        <v>#REF!</v>
      </c>
      <c r="UAX1178" s="240" t="s">
        <v>29</v>
      </c>
      <c r="UAY1178" s="241" t="s">
        <v>26</v>
      </c>
      <c r="UAZ1178" s="242">
        <v>7</v>
      </c>
      <c r="UBA1178" s="242">
        <v>2</v>
      </c>
      <c r="UBB1178" s="243" t="s">
        <v>238</v>
      </c>
      <c r="UBC1178" s="244">
        <v>0</v>
      </c>
      <c r="UBD1178" s="244">
        <v>210</v>
      </c>
      <c r="UBE1178" s="239" t="e">
        <f>UBE1179+UBE1180</f>
        <v>#REF!</v>
      </c>
      <c r="UBF1178" s="240" t="s">
        <v>29</v>
      </c>
      <c r="UBG1178" s="241" t="s">
        <v>26</v>
      </c>
      <c r="UBH1178" s="242">
        <v>7</v>
      </c>
      <c r="UBI1178" s="242">
        <v>2</v>
      </c>
      <c r="UBJ1178" s="243" t="s">
        <v>238</v>
      </c>
      <c r="UBK1178" s="244">
        <v>0</v>
      </c>
      <c r="UBL1178" s="244">
        <v>210</v>
      </c>
      <c r="UBM1178" s="239" t="e">
        <f>UBM1179+UBM1180</f>
        <v>#REF!</v>
      </c>
      <c r="UBN1178" s="240" t="s">
        <v>29</v>
      </c>
      <c r="UBO1178" s="241" t="s">
        <v>26</v>
      </c>
      <c r="UBP1178" s="242">
        <v>7</v>
      </c>
      <c r="UBQ1178" s="242">
        <v>2</v>
      </c>
      <c r="UBR1178" s="243" t="s">
        <v>238</v>
      </c>
      <c r="UBS1178" s="244">
        <v>0</v>
      </c>
      <c r="UBT1178" s="244">
        <v>210</v>
      </c>
      <c r="UBU1178" s="239" t="e">
        <f>UBU1179+UBU1180</f>
        <v>#REF!</v>
      </c>
      <c r="UBV1178" s="240" t="s">
        <v>29</v>
      </c>
      <c r="UBW1178" s="241" t="s">
        <v>26</v>
      </c>
      <c r="UBX1178" s="242">
        <v>7</v>
      </c>
      <c r="UBY1178" s="242">
        <v>2</v>
      </c>
      <c r="UBZ1178" s="243" t="s">
        <v>238</v>
      </c>
      <c r="UCA1178" s="244">
        <v>0</v>
      </c>
      <c r="UCB1178" s="244">
        <v>210</v>
      </c>
      <c r="UCC1178" s="239" t="e">
        <f>UCC1179+UCC1180</f>
        <v>#REF!</v>
      </c>
      <c r="UCD1178" s="240" t="s">
        <v>29</v>
      </c>
      <c r="UCE1178" s="241" t="s">
        <v>26</v>
      </c>
      <c r="UCF1178" s="242">
        <v>7</v>
      </c>
      <c r="UCG1178" s="242">
        <v>2</v>
      </c>
      <c r="UCH1178" s="243" t="s">
        <v>238</v>
      </c>
      <c r="UCI1178" s="244">
        <v>0</v>
      </c>
      <c r="UCJ1178" s="244">
        <v>210</v>
      </c>
      <c r="UCK1178" s="239" t="e">
        <f>UCK1179+UCK1180</f>
        <v>#REF!</v>
      </c>
      <c r="UCL1178" s="240" t="s">
        <v>29</v>
      </c>
      <c r="UCM1178" s="241" t="s">
        <v>26</v>
      </c>
      <c r="UCN1178" s="242">
        <v>7</v>
      </c>
      <c r="UCO1178" s="242">
        <v>2</v>
      </c>
      <c r="UCP1178" s="243" t="s">
        <v>238</v>
      </c>
      <c r="UCQ1178" s="244">
        <v>0</v>
      </c>
      <c r="UCR1178" s="244">
        <v>210</v>
      </c>
      <c r="UCS1178" s="239" t="e">
        <f>UCS1179+UCS1180</f>
        <v>#REF!</v>
      </c>
      <c r="UCT1178" s="240" t="s">
        <v>29</v>
      </c>
      <c r="UCU1178" s="241" t="s">
        <v>26</v>
      </c>
      <c r="UCV1178" s="242">
        <v>7</v>
      </c>
      <c r="UCW1178" s="242">
        <v>2</v>
      </c>
      <c r="UCX1178" s="243" t="s">
        <v>238</v>
      </c>
      <c r="UCY1178" s="244">
        <v>0</v>
      </c>
      <c r="UCZ1178" s="244">
        <v>210</v>
      </c>
      <c r="UDA1178" s="239" t="e">
        <f>UDA1179+UDA1180</f>
        <v>#REF!</v>
      </c>
      <c r="UDB1178" s="240" t="s">
        <v>29</v>
      </c>
      <c r="UDC1178" s="241" t="s">
        <v>26</v>
      </c>
      <c r="UDD1178" s="242">
        <v>7</v>
      </c>
      <c r="UDE1178" s="242">
        <v>2</v>
      </c>
      <c r="UDF1178" s="243" t="s">
        <v>238</v>
      </c>
      <c r="UDG1178" s="244">
        <v>0</v>
      </c>
      <c r="UDH1178" s="244">
        <v>210</v>
      </c>
      <c r="UDI1178" s="239" t="e">
        <f>UDI1179+UDI1180</f>
        <v>#REF!</v>
      </c>
      <c r="UDJ1178" s="240" t="s">
        <v>29</v>
      </c>
      <c r="UDK1178" s="241" t="s">
        <v>26</v>
      </c>
      <c r="UDL1178" s="242">
        <v>7</v>
      </c>
      <c r="UDM1178" s="242">
        <v>2</v>
      </c>
      <c r="UDN1178" s="243" t="s">
        <v>238</v>
      </c>
      <c r="UDO1178" s="244">
        <v>0</v>
      </c>
      <c r="UDP1178" s="244">
        <v>210</v>
      </c>
      <c r="UDQ1178" s="239" t="e">
        <f>UDQ1179+UDQ1180</f>
        <v>#REF!</v>
      </c>
      <c r="UDR1178" s="240" t="s">
        <v>29</v>
      </c>
      <c r="UDS1178" s="241" t="s">
        <v>26</v>
      </c>
      <c r="UDT1178" s="242">
        <v>7</v>
      </c>
      <c r="UDU1178" s="242">
        <v>2</v>
      </c>
      <c r="UDV1178" s="243" t="s">
        <v>238</v>
      </c>
      <c r="UDW1178" s="244">
        <v>0</v>
      </c>
      <c r="UDX1178" s="244">
        <v>210</v>
      </c>
      <c r="UDY1178" s="239" t="e">
        <f>UDY1179+UDY1180</f>
        <v>#REF!</v>
      </c>
      <c r="UDZ1178" s="240" t="s">
        <v>29</v>
      </c>
      <c r="UEA1178" s="241" t="s">
        <v>26</v>
      </c>
      <c r="UEB1178" s="242">
        <v>7</v>
      </c>
      <c r="UEC1178" s="242">
        <v>2</v>
      </c>
      <c r="UED1178" s="243" t="s">
        <v>238</v>
      </c>
      <c r="UEE1178" s="244">
        <v>0</v>
      </c>
      <c r="UEF1178" s="244">
        <v>210</v>
      </c>
      <c r="UEG1178" s="239" t="e">
        <f>UEG1179+UEG1180</f>
        <v>#REF!</v>
      </c>
      <c r="UEH1178" s="240" t="s">
        <v>29</v>
      </c>
      <c r="UEI1178" s="241" t="s">
        <v>26</v>
      </c>
      <c r="UEJ1178" s="242">
        <v>7</v>
      </c>
      <c r="UEK1178" s="242">
        <v>2</v>
      </c>
      <c r="UEL1178" s="243" t="s">
        <v>238</v>
      </c>
      <c r="UEM1178" s="244">
        <v>0</v>
      </c>
      <c r="UEN1178" s="244">
        <v>210</v>
      </c>
      <c r="UEO1178" s="239" t="e">
        <f>UEO1179+UEO1180</f>
        <v>#REF!</v>
      </c>
      <c r="UEP1178" s="240" t="s">
        <v>29</v>
      </c>
      <c r="UEQ1178" s="241" t="s">
        <v>26</v>
      </c>
      <c r="UER1178" s="242">
        <v>7</v>
      </c>
      <c r="UES1178" s="242">
        <v>2</v>
      </c>
      <c r="UET1178" s="243" t="s">
        <v>238</v>
      </c>
      <c r="UEU1178" s="244">
        <v>0</v>
      </c>
      <c r="UEV1178" s="244">
        <v>210</v>
      </c>
      <c r="UEW1178" s="239" t="e">
        <f>UEW1179+UEW1180</f>
        <v>#REF!</v>
      </c>
      <c r="UEX1178" s="240" t="s">
        <v>29</v>
      </c>
      <c r="UEY1178" s="241" t="s">
        <v>26</v>
      </c>
      <c r="UEZ1178" s="242">
        <v>7</v>
      </c>
      <c r="UFA1178" s="242">
        <v>2</v>
      </c>
      <c r="UFB1178" s="243" t="s">
        <v>238</v>
      </c>
      <c r="UFC1178" s="244">
        <v>0</v>
      </c>
      <c r="UFD1178" s="244">
        <v>210</v>
      </c>
      <c r="UFE1178" s="239" t="e">
        <f>UFE1179+UFE1180</f>
        <v>#REF!</v>
      </c>
      <c r="UFF1178" s="240" t="s">
        <v>29</v>
      </c>
      <c r="UFG1178" s="241" t="s">
        <v>26</v>
      </c>
      <c r="UFH1178" s="242">
        <v>7</v>
      </c>
      <c r="UFI1178" s="242">
        <v>2</v>
      </c>
      <c r="UFJ1178" s="243" t="s">
        <v>238</v>
      </c>
      <c r="UFK1178" s="244">
        <v>0</v>
      </c>
      <c r="UFL1178" s="244">
        <v>210</v>
      </c>
      <c r="UFM1178" s="239" t="e">
        <f>UFM1179+UFM1180</f>
        <v>#REF!</v>
      </c>
      <c r="UFN1178" s="240" t="s">
        <v>29</v>
      </c>
      <c r="UFO1178" s="241" t="s">
        <v>26</v>
      </c>
      <c r="UFP1178" s="242">
        <v>7</v>
      </c>
      <c r="UFQ1178" s="242">
        <v>2</v>
      </c>
      <c r="UFR1178" s="243" t="s">
        <v>238</v>
      </c>
      <c r="UFS1178" s="244">
        <v>0</v>
      </c>
      <c r="UFT1178" s="244">
        <v>210</v>
      </c>
      <c r="UFU1178" s="239" t="e">
        <f>UFU1179+UFU1180</f>
        <v>#REF!</v>
      </c>
      <c r="UFV1178" s="240" t="s">
        <v>29</v>
      </c>
      <c r="UFW1178" s="241" t="s">
        <v>26</v>
      </c>
      <c r="UFX1178" s="242">
        <v>7</v>
      </c>
      <c r="UFY1178" s="242">
        <v>2</v>
      </c>
      <c r="UFZ1178" s="243" t="s">
        <v>238</v>
      </c>
      <c r="UGA1178" s="244">
        <v>0</v>
      </c>
      <c r="UGB1178" s="244">
        <v>210</v>
      </c>
      <c r="UGC1178" s="239" t="e">
        <f>UGC1179+UGC1180</f>
        <v>#REF!</v>
      </c>
      <c r="UGD1178" s="240" t="s">
        <v>29</v>
      </c>
      <c r="UGE1178" s="241" t="s">
        <v>26</v>
      </c>
      <c r="UGF1178" s="242">
        <v>7</v>
      </c>
      <c r="UGG1178" s="242">
        <v>2</v>
      </c>
      <c r="UGH1178" s="243" t="s">
        <v>238</v>
      </c>
      <c r="UGI1178" s="244">
        <v>0</v>
      </c>
      <c r="UGJ1178" s="244">
        <v>210</v>
      </c>
      <c r="UGK1178" s="239" t="e">
        <f>UGK1179+UGK1180</f>
        <v>#REF!</v>
      </c>
      <c r="UGL1178" s="240" t="s">
        <v>29</v>
      </c>
      <c r="UGM1178" s="241" t="s">
        <v>26</v>
      </c>
      <c r="UGN1178" s="242">
        <v>7</v>
      </c>
      <c r="UGO1178" s="242">
        <v>2</v>
      </c>
      <c r="UGP1178" s="243" t="s">
        <v>238</v>
      </c>
      <c r="UGQ1178" s="244">
        <v>0</v>
      </c>
      <c r="UGR1178" s="244">
        <v>210</v>
      </c>
      <c r="UGS1178" s="239" t="e">
        <f>UGS1179+UGS1180</f>
        <v>#REF!</v>
      </c>
      <c r="UGT1178" s="240" t="s">
        <v>29</v>
      </c>
      <c r="UGU1178" s="241" t="s">
        <v>26</v>
      </c>
      <c r="UGV1178" s="242">
        <v>7</v>
      </c>
      <c r="UGW1178" s="242">
        <v>2</v>
      </c>
      <c r="UGX1178" s="243" t="s">
        <v>238</v>
      </c>
      <c r="UGY1178" s="244">
        <v>0</v>
      </c>
      <c r="UGZ1178" s="244">
        <v>210</v>
      </c>
      <c r="UHA1178" s="239" t="e">
        <f>UHA1179+UHA1180</f>
        <v>#REF!</v>
      </c>
      <c r="UHB1178" s="240" t="s">
        <v>29</v>
      </c>
      <c r="UHC1178" s="241" t="s">
        <v>26</v>
      </c>
      <c r="UHD1178" s="242">
        <v>7</v>
      </c>
      <c r="UHE1178" s="242">
        <v>2</v>
      </c>
      <c r="UHF1178" s="243" t="s">
        <v>238</v>
      </c>
      <c r="UHG1178" s="244">
        <v>0</v>
      </c>
      <c r="UHH1178" s="244">
        <v>210</v>
      </c>
      <c r="UHI1178" s="239" t="e">
        <f>UHI1179+UHI1180</f>
        <v>#REF!</v>
      </c>
      <c r="UHJ1178" s="240" t="s">
        <v>29</v>
      </c>
      <c r="UHK1178" s="241" t="s">
        <v>26</v>
      </c>
      <c r="UHL1178" s="242">
        <v>7</v>
      </c>
      <c r="UHM1178" s="242">
        <v>2</v>
      </c>
      <c r="UHN1178" s="243" t="s">
        <v>238</v>
      </c>
      <c r="UHO1178" s="244">
        <v>0</v>
      </c>
      <c r="UHP1178" s="244">
        <v>210</v>
      </c>
      <c r="UHQ1178" s="239" t="e">
        <f>UHQ1179+UHQ1180</f>
        <v>#REF!</v>
      </c>
      <c r="UHR1178" s="240" t="s">
        <v>29</v>
      </c>
      <c r="UHS1178" s="241" t="s">
        <v>26</v>
      </c>
      <c r="UHT1178" s="242">
        <v>7</v>
      </c>
      <c r="UHU1178" s="242">
        <v>2</v>
      </c>
      <c r="UHV1178" s="243" t="s">
        <v>238</v>
      </c>
      <c r="UHW1178" s="244">
        <v>0</v>
      </c>
      <c r="UHX1178" s="244">
        <v>210</v>
      </c>
      <c r="UHY1178" s="239" t="e">
        <f>UHY1179+UHY1180</f>
        <v>#REF!</v>
      </c>
      <c r="UHZ1178" s="240" t="s">
        <v>29</v>
      </c>
      <c r="UIA1178" s="241" t="s">
        <v>26</v>
      </c>
      <c r="UIB1178" s="242">
        <v>7</v>
      </c>
      <c r="UIC1178" s="242">
        <v>2</v>
      </c>
      <c r="UID1178" s="243" t="s">
        <v>238</v>
      </c>
      <c r="UIE1178" s="244">
        <v>0</v>
      </c>
      <c r="UIF1178" s="244">
        <v>210</v>
      </c>
      <c r="UIG1178" s="239" t="e">
        <f>UIG1179+UIG1180</f>
        <v>#REF!</v>
      </c>
      <c r="UIH1178" s="240" t="s">
        <v>29</v>
      </c>
      <c r="UII1178" s="241" t="s">
        <v>26</v>
      </c>
      <c r="UIJ1178" s="242">
        <v>7</v>
      </c>
      <c r="UIK1178" s="242">
        <v>2</v>
      </c>
      <c r="UIL1178" s="243" t="s">
        <v>238</v>
      </c>
      <c r="UIM1178" s="244">
        <v>0</v>
      </c>
      <c r="UIN1178" s="244">
        <v>210</v>
      </c>
      <c r="UIO1178" s="239" t="e">
        <f>UIO1179+UIO1180</f>
        <v>#REF!</v>
      </c>
      <c r="UIP1178" s="240" t="s">
        <v>29</v>
      </c>
      <c r="UIQ1178" s="241" t="s">
        <v>26</v>
      </c>
      <c r="UIR1178" s="242">
        <v>7</v>
      </c>
      <c r="UIS1178" s="242">
        <v>2</v>
      </c>
      <c r="UIT1178" s="243" t="s">
        <v>238</v>
      </c>
      <c r="UIU1178" s="244">
        <v>0</v>
      </c>
      <c r="UIV1178" s="244">
        <v>210</v>
      </c>
      <c r="UIW1178" s="239" t="e">
        <f>UIW1179+UIW1180</f>
        <v>#REF!</v>
      </c>
      <c r="UIX1178" s="240" t="s">
        <v>29</v>
      </c>
      <c r="UIY1178" s="241" t="s">
        <v>26</v>
      </c>
      <c r="UIZ1178" s="242">
        <v>7</v>
      </c>
      <c r="UJA1178" s="242">
        <v>2</v>
      </c>
      <c r="UJB1178" s="243" t="s">
        <v>238</v>
      </c>
      <c r="UJC1178" s="244">
        <v>0</v>
      </c>
      <c r="UJD1178" s="244">
        <v>210</v>
      </c>
      <c r="UJE1178" s="239" t="e">
        <f>UJE1179+UJE1180</f>
        <v>#REF!</v>
      </c>
      <c r="UJF1178" s="240" t="s">
        <v>29</v>
      </c>
      <c r="UJG1178" s="241" t="s">
        <v>26</v>
      </c>
      <c r="UJH1178" s="242">
        <v>7</v>
      </c>
      <c r="UJI1178" s="242">
        <v>2</v>
      </c>
      <c r="UJJ1178" s="243" t="s">
        <v>238</v>
      </c>
      <c r="UJK1178" s="244">
        <v>0</v>
      </c>
      <c r="UJL1178" s="244">
        <v>210</v>
      </c>
      <c r="UJM1178" s="239" t="e">
        <f>UJM1179+UJM1180</f>
        <v>#REF!</v>
      </c>
      <c r="UJN1178" s="240" t="s">
        <v>29</v>
      </c>
      <c r="UJO1178" s="241" t="s">
        <v>26</v>
      </c>
      <c r="UJP1178" s="242">
        <v>7</v>
      </c>
      <c r="UJQ1178" s="242">
        <v>2</v>
      </c>
      <c r="UJR1178" s="243" t="s">
        <v>238</v>
      </c>
      <c r="UJS1178" s="244">
        <v>0</v>
      </c>
      <c r="UJT1178" s="244">
        <v>210</v>
      </c>
      <c r="UJU1178" s="239" t="e">
        <f>UJU1179+UJU1180</f>
        <v>#REF!</v>
      </c>
      <c r="UJV1178" s="240" t="s">
        <v>29</v>
      </c>
      <c r="UJW1178" s="241" t="s">
        <v>26</v>
      </c>
      <c r="UJX1178" s="242">
        <v>7</v>
      </c>
      <c r="UJY1178" s="242">
        <v>2</v>
      </c>
      <c r="UJZ1178" s="243" t="s">
        <v>238</v>
      </c>
      <c r="UKA1178" s="244">
        <v>0</v>
      </c>
      <c r="UKB1178" s="244">
        <v>210</v>
      </c>
      <c r="UKC1178" s="239" t="e">
        <f>UKC1179+UKC1180</f>
        <v>#REF!</v>
      </c>
      <c r="UKD1178" s="240" t="s">
        <v>29</v>
      </c>
      <c r="UKE1178" s="241" t="s">
        <v>26</v>
      </c>
      <c r="UKF1178" s="242">
        <v>7</v>
      </c>
      <c r="UKG1178" s="242">
        <v>2</v>
      </c>
      <c r="UKH1178" s="243" t="s">
        <v>238</v>
      </c>
      <c r="UKI1178" s="244">
        <v>0</v>
      </c>
      <c r="UKJ1178" s="244">
        <v>210</v>
      </c>
      <c r="UKK1178" s="239" t="e">
        <f>UKK1179+UKK1180</f>
        <v>#REF!</v>
      </c>
      <c r="UKL1178" s="240" t="s">
        <v>29</v>
      </c>
      <c r="UKM1178" s="241" t="s">
        <v>26</v>
      </c>
      <c r="UKN1178" s="242">
        <v>7</v>
      </c>
      <c r="UKO1178" s="242">
        <v>2</v>
      </c>
      <c r="UKP1178" s="243" t="s">
        <v>238</v>
      </c>
      <c r="UKQ1178" s="244">
        <v>0</v>
      </c>
      <c r="UKR1178" s="244">
        <v>210</v>
      </c>
      <c r="UKS1178" s="239" t="e">
        <f>UKS1179+UKS1180</f>
        <v>#REF!</v>
      </c>
      <c r="UKT1178" s="240" t="s">
        <v>29</v>
      </c>
      <c r="UKU1178" s="241" t="s">
        <v>26</v>
      </c>
      <c r="UKV1178" s="242">
        <v>7</v>
      </c>
      <c r="UKW1178" s="242">
        <v>2</v>
      </c>
      <c r="UKX1178" s="243" t="s">
        <v>238</v>
      </c>
      <c r="UKY1178" s="244">
        <v>0</v>
      </c>
      <c r="UKZ1178" s="244">
        <v>210</v>
      </c>
      <c r="ULA1178" s="239" t="e">
        <f>ULA1179+ULA1180</f>
        <v>#REF!</v>
      </c>
      <c r="ULB1178" s="240" t="s">
        <v>29</v>
      </c>
      <c r="ULC1178" s="241" t="s">
        <v>26</v>
      </c>
      <c r="ULD1178" s="242">
        <v>7</v>
      </c>
      <c r="ULE1178" s="242">
        <v>2</v>
      </c>
      <c r="ULF1178" s="243" t="s">
        <v>238</v>
      </c>
      <c r="ULG1178" s="244">
        <v>0</v>
      </c>
      <c r="ULH1178" s="244">
        <v>210</v>
      </c>
      <c r="ULI1178" s="239" t="e">
        <f>ULI1179+ULI1180</f>
        <v>#REF!</v>
      </c>
      <c r="ULJ1178" s="240" t="s">
        <v>29</v>
      </c>
      <c r="ULK1178" s="241" t="s">
        <v>26</v>
      </c>
      <c r="ULL1178" s="242">
        <v>7</v>
      </c>
      <c r="ULM1178" s="242">
        <v>2</v>
      </c>
      <c r="ULN1178" s="243" t="s">
        <v>238</v>
      </c>
      <c r="ULO1178" s="244">
        <v>0</v>
      </c>
      <c r="ULP1178" s="244">
        <v>210</v>
      </c>
      <c r="ULQ1178" s="239" t="e">
        <f>ULQ1179+ULQ1180</f>
        <v>#REF!</v>
      </c>
      <c r="ULR1178" s="240" t="s">
        <v>29</v>
      </c>
      <c r="ULS1178" s="241" t="s">
        <v>26</v>
      </c>
      <c r="ULT1178" s="242">
        <v>7</v>
      </c>
      <c r="ULU1178" s="242">
        <v>2</v>
      </c>
      <c r="ULV1178" s="243" t="s">
        <v>238</v>
      </c>
      <c r="ULW1178" s="244">
        <v>0</v>
      </c>
      <c r="ULX1178" s="244">
        <v>210</v>
      </c>
      <c r="ULY1178" s="239" t="e">
        <f>ULY1179+ULY1180</f>
        <v>#REF!</v>
      </c>
      <c r="ULZ1178" s="240" t="s">
        <v>29</v>
      </c>
      <c r="UMA1178" s="241" t="s">
        <v>26</v>
      </c>
      <c r="UMB1178" s="242">
        <v>7</v>
      </c>
      <c r="UMC1178" s="242">
        <v>2</v>
      </c>
      <c r="UMD1178" s="243" t="s">
        <v>238</v>
      </c>
      <c r="UME1178" s="244">
        <v>0</v>
      </c>
      <c r="UMF1178" s="244">
        <v>210</v>
      </c>
      <c r="UMG1178" s="239" t="e">
        <f>UMG1179+UMG1180</f>
        <v>#REF!</v>
      </c>
      <c r="UMH1178" s="240" t="s">
        <v>29</v>
      </c>
      <c r="UMI1178" s="241" t="s">
        <v>26</v>
      </c>
      <c r="UMJ1178" s="242">
        <v>7</v>
      </c>
      <c r="UMK1178" s="242">
        <v>2</v>
      </c>
      <c r="UML1178" s="243" t="s">
        <v>238</v>
      </c>
      <c r="UMM1178" s="244">
        <v>0</v>
      </c>
      <c r="UMN1178" s="244">
        <v>210</v>
      </c>
      <c r="UMO1178" s="239" t="e">
        <f>UMO1179+UMO1180</f>
        <v>#REF!</v>
      </c>
      <c r="UMP1178" s="240" t="s">
        <v>29</v>
      </c>
      <c r="UMQ1178" s="241" t="s">
        <v>26</v>
      </c>
      <c r="UMR1178" s="242">
        <v>7</v>
      </c>
      <c r="UMS1178" s="242">
        <v>2</v>
      </c>
      <c r="UMT1178" s="243" t="s">
        <v>238</v>
      </c>
      <c r="UMU1178" s="244">
        <v>0</v>
      </c>
      <c r="UMV1178" s="244">
        <v>210</v>
      </c>
      <c r="UMW1178" s="239" t="e">
        <f>UMW1179+UMW1180</f>
        <v>#REF!</v>
      </c>
      <c r="UMX1178" s="240" t="s">
        <v>29</v>
      </c>
      <c r="UMY1178" s="241" t="s">
        <v>26</v>
      </c>
      <c r="UMZ1178" s="242">
        <v>7</v>
      </c>
      <c r="UNA1178" s="242">
        <v>2</v>
      </c>
      <c r="UNB1178" s="243" t="s">
        <v>238</v>
      </c>
      <c r="UNC1178" s="244">
        <v>0</v>
      </c>
      <c r="UND1178" s="244">
        <v>210</v>
      </c>
      <c r="UNE1178" s="239" t="e">
        <f>UNE1179+UNE1180</f>
        <v>#REF!</v>
      </c>
      <c r="UNF1178" s="240" t="s">
        <v>29</v>
      </c>
      <c r="UNG1178" s="241" t="s">
        <v>26</v>
      </c>
      <c r="UNH1178" s="242">
        <v>7</v>
      </c>
      <c r="UNI1178" s="242">
        <v>2</v>
      </c>
      <c r="UNJ1178" s="243" t="s">
        <v>238</v>
      </c>
      <c r="UNK1178" s="244">
        <v>0</v>
      </c>
      <c r="UNL1178" s="244">
        <v>210</v>
      </c>
      <c r="UNM1178" s="239" t="e">
        <f>UNM1179+UNM1180</f>
        <v>#REF!</v>
      </c>
      <c r="UNN1178" s="240" t="s">
        <v>29</v>
      </c>
      <c r="UNO1178" s="241" t="s">
        <v>26</v>
      </c>
      <c r="UNP1178" s="242">
        <v>7</v>
      </c>
      <c r="UNQ1178" s="242">
        <v>2</v>
      </c>
      <c r="UNR1178" s="243" t="s">
        <v>238</v>
      </c>
      <c r="UNS1178" s="244">
        <v>0</v>
      </c>
      <c r="UNT1178" s="244">
        <v>210</v>
      </c>
      <c r="UNU1178" s="239" t="e">
        <f>UNU1179+UNU1180</f>
        <v>#REF!</v>
      </c>
      <c r="UNV1178" s="240" t="s">
        <v>29</v>
      </c>
      <c r="UNW1178" s="241" t="s">
        <v>26</v>
      </c>
      <c r="UNX1178" s="242">
        <v>7</v>
      </c>
      <c r="UNY1178" s="242">
        <v>2</v>
      </c>
      <c r="UNZ1178" s="243" t="s">
        <v>238</v>
      </c>
      <c r="UOA1178" s="244">
        <v>0</v>
      </c>
      <c r="UOB1178" s="244">
        <v>210</v>
      </c>
      <c r="UOC1178" s="239" t="e">
        <f>UOC1179+UOC1180</f>
        <v>#REF!</v>
      </c>
      <c r="UOD1178" s="240" t="s">
        <v>29</v>
      </c>
      <c r="UOE1178" s="241" t="s">
        <v>26</v>
      </c>
      <c r="UOF1178" s="242">
        <v>7</v>
      </c>
      <c r="UOG1178" s="242">
        <v>2</v>
      </c>
      <c r="UOH1178" s="243" t="s">
        <v>238</v>
      </c>
      <c r="UOI1178" s="244">
        <v>0</v>
      </c>
      <c r="UOJ1178" s="244">
        <v>210</v>
      </c>
      <c r="UOK1178" s="239" t="e">
        <f>UOK1179+UOK1180</f>
        <v>#REF!</v>
      </c>
      <c r="UOL1178" s="240" t="s">
        <v>29</v>
      </c>
      <c r="UOM1178" s="241" t="s">
        <v>26</v>
      </c>
      <c r="UON1178" s="242">
        <v>7</v>
      </c>
      <c r="UOO1178" s="242">
        <v>2</v>
      </c>
      <c r="UOP1178" s="243" t="s">
        <v>238</v>
      </c>
      <c r="UOQ1178" s="244">
        <v>0</v>
      </c>
      <c r="UOR1178" s="244">
        <v>210</v>
      </c>
      <c r="UOS1178" s="239" t="e">
        <f>UOS1179+UOS1180</f>
        <v>#REF!</v>
      </c>
      <c r="UOT1178" s="240" t="s">
        <v>29</v>
      </c>
      <c r="UOU1178" s="241" t="s">
        <v>26</v>
      </c>
      <c r="UOV1178" s="242">
        <v>7</v>
      </c>
      <c r="UOW1178" s="242">
        <v>2</v>
      </c>
      <c r="UOX1178" s="243" t="s">
        <v>238</v>
      </c>
      <c r="UOY1178" s="244">
        <v>0</v>
      </c>
      <c r="UOZ1178" s="244">
        <v>210</v>
      </c>
      <c r="UPA1178" s="239" t="e">
        <f>UPA1179+UPA1180</f>
        <v>#REF!</v>
      </c>
      <c r="UPB1178" s="240" t="s">
        <v>29</v>
      </c>
      <c r="UPC1178" s="241" t="s">
        <v>26</v>
      </c>
      <c r="UPD1178" s="242">
        <v>7</v>
      </c>
      <c r="UPE1178" s="242">
        <v>2</v>
      </c>
      <c r="UPF1178" s="243" t="s">
        <v>238</v>
      </c>
      <c r="UPG1178" s="244">
        <v>0</v>
      </c>
      <c r="UPH1178" s="244">
        <v>210</v>
      </c>
      <c r="UPI1178" s="239" t="e">
        <f>UPI1179+UPI1180</f>
        <v>#REF!</v>
      </c>
      <c r="UPJ1178" s="240" t="s">
        <v>29</v>
      </c>
      <c r="UPK1178" s="241" t="s">
        <v>26</v>
      </c>
      <c r="UPL1178" s="242">
        <v>7</v>
      </c>
      <c r="UPM1178" s="242">
        <v>2</v>
      </c>
      <c r="UPN1178" s="243" t="s">
        <v>238</v>
      </c>
      <c r="UPO1178" s="244">
        <v>0</v>
      </c>
      <c r="UPP1178" s="244">
        <v>210</v>
      </c>
      <c r="UPQ1178" s="239" t="e">
        <f>UPQ1179+UPQ1180</f>
        <v>#REF!</v>
      </c>
      <c r="UPR1178" s="240" t="s">
        <v>29</v>
      </c>
      <c r="UPS1178" s="241" t="s">
        <v>26</v>
      </c>
      <c r="UPT1178" s="242">
        <v>7</v>
      </c>
      <c r="UPU1178" s="242">
        <v>2</v>
      </c>
      <c r="UPV1178" s="243" t="s">
        <v>238</v>
      </c>
      <c r="UPW1178" s="244">
        <v>0</v>
      </c>
      <c r="UPX1178" s="244">
        <v>210</v>
      </c>
      <c r="UPY1178" s="239" t="e">
        <f>UPY1179+UPY1180</f>
        <v>#REF!</v>
      </c>
      <c r="UPZ1178" s="240" t="s">
        <v>29</v>
      </c>
      <c r="UQA1178" s="241" t="s">
        <v>26</v>
      </c>
      <c r="UQB1178" s="242">
        <v>7</v>
      </c>
      <c r="UQC1178" s="242">
        <v>2</v>
      </c>
      <c r="UQD1178" s="243" t="s">
        <v>238</v>
      </c>
      <c r="UQE1178" s="244">
        <v>0</v>
      </c>
      <c r="UQF1178" s="244">
        <v>210</v>
      </c>
      <c r="UQG1178" s="239" t="e">
        <f>UQG1179+UQG1180</f>
        <v>#REF!</v>
      </c>
      <c r="UQH1178" s="240" t="s">
        <v>29</v>
      </c>
      <c r="UQI1178" s="241" t="s">
        <v>26</v>
      </c>
      <c r="UQJ1178" s="242">
        <v>7</v>
      </c>
      <c r="UQK1178" s="242">
        <v>2</v>
      </c>
      <c r="UQL1178" s="243" t="s">
        <v>238</v>
      </c>
      <c r="UQM1178" s="244">
        <v>0</v>
      </c>
      <c r="UQN1178" s="244">
        <v>210</v>
      </c>
      <c r="UQO1178" s="239" t="e">
        <f>UQO1179+UQO1180</f>
        <v>#REF!</v>
      </c>
      <c r="UQP1178" s="240" t="s">
        <v>29</v>
      </c>
      <c r="UQQ1178" s="241" t="s">
        <v>26</v>
      </c>
      <c r="UQR1178" s="242">
        <v>7</v>
      </c>
      <c r="UQS1178" s="242">
        <v>2</v>
      </c>
      <c r="UQT1178" s="243" t="s">
        <v>238</v>
      </c>
      <c r="UQU1178" s="244">
        <v>0</v>
      </c>
      <c r="UQV1178" s="244">
        <v>210</v>
      </c>
      <c r="UQW1178" s="239" t="e">
        <f>UQW1179+UQW1180</f>
        <v>#REF!</v>
      </c>
      <c r="UQX1178" s="240" t="s">
        <v>29</v>
      </c>
      <c r="UQY1178" s="241" t="s">
        <v>26</v>
      </c>
      <c r="UQZ1178" s="242">
        <v>7</v>
      </c>
      <c r="URA1178" s="242">
        <v>2</v>
      </c>
      <c r="URB1178" s="243" t="s">
        <v>238</v>
      </c>
      <c r="URC1178" s="244">
        <v>0</v>
      </c>
      <c r="URD1178" s="244">
        <v>210</v>
      </c>
      <c r="URE1178" s="239" t="e">
        <f>URE1179+URE1180</f>
        <v>#REF!</v>
      </c>
      <c r="URF1178" s="240" t="s">
        <v>29</v>
      </c>
      <c r="URG1178" s="241" t="s">
        <v>26</v>
      </c>
      <c r="URH1178" s="242">
        <v>7</v>
      </c>
      <c r="URI1178" s="242">
        <v>2</v>
      </c>
      <c r="URJ1178" s="243" t="s">
        <v>238</v>
      </c>
      <c r="URK1178" s="244">
        <v>0</v>
      </c>
      <c r="URL1178" s="244">
        <v>210</v>
      </c>
      <c r="URM1178" s="239" t="e">
        <f>URM1179+URM1180</f>
        <v>#REF!</v>
      </c>
      <c r="URN1178" s="240" t="s">
        <v>29</v>
      </c>
      <c r="URO1178" s="241" t="s">
        <v>26</v>
      </c>
      <c r="URP1178" s="242">
        <v>7</v>
      </c>
      <c r="URQ1178" s="242">
        <v>2</v>
      </c>
      <c r="URR1178" s="243" t="s">
        <v>238</v>
      </c>
      <c r="URS1178" s="244">
        <v>0</v>
      </c>
      <c r="URT1178" s="244">
        <v>210</v>
      </c>
      <c r="URU1178" s="239" t="e">
        <f>URU1179+URU1180</f>
        <v>#REF!</v>
      </c>
      <c r="URV1178" s="240" t="s">
        <v>29</v>
      </c>
      <c r="URW1178" s="241" t="s">
        <v>26</v>
      </c>
      <c r="URX1178" s="242">
        <v>7</v>
      </c>
      <c r="URY1178" s="242">
        <v>2</v>
      </c>
      <c r="URZ1178" s="243" t="s">
        <v>238</v>
      </c>
      <c r="USA1178" s="244">
        <v>0</v>
      </c>
      <c r="USB1178" s="244">
        <v>210</v>
      </c>
      <c r="USC1178" s="239" t="e">
        <f>USC1179+USC1180</f>
        <v>#REF!</v>
      </c>
      <c r="USD1178" s="240" t="s">
        <v>29</v>
      </c>
      <c r="USE1178" s="241" t="s">
        <v>26</v>
      </c>
      <c r="USF1178" s="242">
        <v>7</v>
      </c>
      <c r="USG1178" s="242">
        <v>2</v>
      </c>
      <c r="USH1178" s="243" t="s">
        <v>238</v>
      </c>
      <c r="USI1178" s="244">
        <v>0</v>
      </c>
      <c r="USJ1178" s="244">
        <v>210</v>
      </c>
      <c r="USK1178" s="239" t="e">
        <f>USK1179+USK1180</f>
        <v>#REF!</v>
      </c>
      <c r="USL1178" s="240" t="s">
        <v>29</v>
      </c>
      <c r="USM1178" s="241" t="s">
        <v>26</v>
      </c>
      <c r="USN1178" s="242">
        <v>7</v>
      </c>
      <c r="USO1178" s="242">
        <v>2</v>
      </c>
      <c r="USP1178" s="243" t="s">
        <v>238</v>
      </c>
      <c r="USQ1178" s="244">
        <v>0</v>
      </c>
      <c r="USR1178" s="244">
        <v>210</v>
      </c>
      <c r="USS1178" s="239" t="e">
        <f>USS1179+USS1180</f>
        <v>#REF!</v>
      </c>
      <c r="UST1178" s="240" t="s">
        <v>29</v>
      </c>
      <c r="USU1178" s="241" t="s">
        <v>26</v>
      </c>
      <c r="USV1178" s="242">
        <v>7</v>
      </c>
      <c r="USW1178" s="242">
        <v>2</v>
      </c>
      <c r="USX1178" s="243" t="s">
        <v>238</v>
      </c>
      <c r="USY1178" s="244">
        <v>0</v>
      </c>
      <c r="USZ1178" s="244">
        <v>210</v>
      </c>
      <c r="UTA1178" s="239" t="e">
        <f>UTA1179+UTA1180</f>
        <v>#REF!</v>
      </c>
      <c r="UTB1178" s="240" t="s">
        <v>29</v>
      </c>
      <c r="UTC1178" s="241" t="s">
        <v>26</v>
      </c>
      <c r="UTD1178" s="242">
        <v>7</v>
      </c>
      <c r="UTE1178" s="242">
        <v>2</v>
      </c>
      <c r="UTF1178" s="243" t="s">
        <v>238</v>
      </c>
      <c r="UTG1178" s="244">
        <v>0</v>
      </c>
      <c r="UTH1178" s="244">
        <v>210</v>
      </c>
      <c r="UTI1178" s="239" t="e">
        <f>UTI1179+UTI1180</f>
        <v>#REF!</v>
      </c>
      <c r="UTJ1178" s="240" t="s">
        <v>29</v>
      </c>
      <c r="UTK1178" s="241" t="s">
        <v>26</v>
      </c>
      <c r="UTL1178" s="242">
        <v>7</v>
      </c>
      <c r="UTM1178" s="242">
        <v>2</v>
      </c>
      <c r="UTN1178" s="243" t="s">
        <v>238</v>
      </c>
      <c r="UTO1178" s="244">
        <v>0</v>
      </c>
      <c r="UTP1178" s="244">
        <v>210</v>
      </c>
      <c r="UTQ1178" s="239" t="e">
        <f>UTQ1179+UTQ1180</f>
        <v>#REF!</v>
      </c>
      <c r="UTR1178" s="240" t="s">
        <v>29</v>
      </c>
      <c r="UTS1178" s="241" t="s">
        <v>26</v>
      </c>
      <c r="UTT1178" s="242">
        <v>7</v>
      </c>
      <c r="UTU1178" s="242">
        <v>2</v>
      </c>
      <c r="UTV1178" s="243" t="s">
        <v>238</v>
      </c>
      <c r="UTW1178" s="244">
        <v>0</v>
      </c>
      <c r="UTX1178" s="244">
        <v>210</v>
      </c>
      <c r="UTY1178" s="239" t="e">
        <f>UTY1179+UTY1180</f>
        <v>#REF!</v>
      </c>
      <c r="UTZ1178" s="240" t="s">
        <v>29</v>
      </c>
      <c r="UUA1178" s="241" t="s">
        <v>26</v>
      </c>
      <c r="UUB1178" s="242">
        <v>7</v>
      </c>
      <c r="UUC1178" s="242">
        <v>2</v>
      </c>
      <c r="UUD1178" s="243" t="s">
        <v>238</v>
      </c>
      <c r="UUE1178" s="244">
        <v>0</v>
      </c>
      <c r="UUF1178" s="244">
        <v>210</v>
      </c>
      <c r="UUG1178" s="239" t="e">
        <f>UUG1179+UUG1180</f>
        <v>#REF!</v>
      </c>
      <c r="UUH1178" s="240" t="s">
        <v>29</v>
      </c>
      <c r="UUI1178" s="241" t="s">
        <v>26</v>
      </c>
      <c r="UUJ1178" s="242">
        <v>7</v>
      </c>
      <c r="UUK1178" s="242">
        <v>2</v>
      </c>
      <c r="UUL1178" s="243" t="s">
        <v>238</v>
      </c>
      <c r="UUM1178" s="244">
        <v>0</v>
      </c>
      <c r="UUN1178" s="244">
        <v>210</v>
      </c>
      <c r="UUO1178" s="239" t="e">
        <f>UUO1179+UUO1180</f>
        <v>#REF!</v>
      </c>
      <c r="UUP1178" s="240" t="s">
        <v>29</v>
      </c>
      <c r="UUQ1178" s="241" t="s">
        <v>26</v>
      </c>
      <c r="UUR1178" s="242">
        <v>7</v>
      </c>
      <c r="UUS1178" s="242">
        <v>2</v>
      </c>
      <c r="UUT1178" s="243" t="s">
        <v>238</v>
      </c>
      <c r="UUU1178" s="244">
        <v>0</v>
      </c>
      <c r="UUV1178" s="244">
        <v>210</v>
      </c>
      <c r="UUW1178" s="239" t="e">
        <f>UUW1179+UUW1180</f>
        <v>#REF!</v>
      </c>
      <c r="UUX1178" s="240" t="s">
        <v>29</v>
      </c>
      <c r="UUY1178" s="241" t="s">
        <v>26</v>
      </c>
      <c r="UUZ1178" s="242">
        <v>7</v>
      </c>
      <c r="UVA1178" s="242">
        <v>2</v>
      </c>
      <c r="UVB1178" s="243" t="s">
        <v>238</v>
      </c>
      <c r="UVC1178" s="244">
        <v>0</v>
      </c>
      <c r="UVD1178" s="244">
        <v>210</v>
      </c>
      <c r="UVE1178" s="239" t="e">
        <f>UVE1179+UVE1180</f>
        <v>#REF!</v>
      </c>
      <c r="UVF1178" s="240" t="s">
        <v>29</v>
      </c>
      <c r="UVG1178" s="241" t="s">
        <v>26</v>
      </c>
      <c r="UVH1178" s="242">
        <v>7</v>
      </c>
      <c r="UVI1178" s="242">
        <v>2</v>
      </c>
      <c r="UVJ1178" s="243" t="s">
        <v>238</v>
      </c>
      <c r="UVK1178" s="244">
        <v>0</v>
      </c>
      <c r="UVL1178" s="244">
        <v>210</v>
      </c>
      <c r="UVM1178" s="239" t="e">
        <f>UVM1179+UVM1180</f>
        <v>#REF!</v>
      </c>
      <c r="UVN1178" s="240" t="s">
        <v>29</v>
      </c>
      <c r="UVO1178" s="241" t="s">
        <v>26</v>
      </c>
      <c r="UVP1178" s="242">
        <v>7</v>
      </c>
      <c r="UVQ1178" s="242">
        <v>2</v>
      </c>
      <c r="UVR1178" s="243" t="s">
        <v>238</v>
      </c>
      <c r="UVS1178" s="244">
        <v>0</v>
      </c>
      <c r="UVT1178" s="244">
        <v>210</v>
      </c>
      <c r="UVU1178" s="239" t="e">
        <f>UVU1179+UVU1180</f>
        <v>#REF!</v>
      </c>
      <c r="UVV1178" s="240" t="s">
        <v>29</v>
      </c>
      <c r="UVW1178" s="241" t="s">
        <v>26</v>
      </c>
      <c r="UVX1178" s="242">
        <v>7</v>
      </c>
      <c r="UVY1178" s="242">
        <v>2</v>
      </c>
      <c r="UVZ1178" s="243" t="s">
        <v>238</v>
      </c>
      <c r="UWA1178" s="244">
        <v>0</v>
      </c>
      <c r="UWB1178" s="244">
        <v>210</v>
      </c>
      <c r="UWC1178" s="239" t="e">
        <f>UWC1179+UWC1180</f>
        <v>#REF!</v>
      </c>
      <c r="UWD1178" s="240" t="s">
        <v>29</v>
      </c>
      <c r="UWE1178" s="241" t="s">
        <v>26</v>
      </c>
      <c r="UWF1178" s="242">
        <v>7</v>
      </c>
      <c r="UWG1178" s="242">
        <v>2</v>
      </c>
      <c r="UWH1178" s="243" t="s">
        <v>238</v>
      </c>
      <c r="UWI1178" s="244">
        <v>0</v>
      </c>
      <c r="UWJ1178" s="244">
        <v>210</v>
      </c>
      <c r="UWK1178" s="239" t="e">
        <f>UWK1179+UWK1180</f>
        <v>#REF!</v>
      </c>
      <c r="UWL1178" s="240" t="s">
        <v>29</v>
      </c>
      <c r="UWM1178" s="241" t="s">
        <v>26</v>
      </c>
      <c r="UWN1178" s="242">
        <v>7</v>
      </c>
      <c r="UWO1178" s="242">
        <v>2</v>
      </c>
      <c r="UWP1178" s="243" t="s">
        <v>238</v>
      </c>
      <c r="UWQ1178" s="244">
        <v>0</v>
      </c>
      <c r="UWR1178" s="244">
        <v>210</v>
      </c>
      <c r="UWS1178" s="239" t="e">
        <f>UWS1179+UWS1180</f>
        <v>#REF!</v>
      </c>
      <c r="UWT1178" s="240" t="s">
        <v>29</v>
      </c>
      <c r="UWU1178" s="241" t="s">
        <v>26</v>
      </c>
      <c r="UWV1178" s="242">
        <v>7</v>
      </c>
      <c r="UWW1178" s="242">
        <v>2</v>
      </c>
      <c r="UWX1178" s="243" t="s">
        <v>238</v>
      </c>
      <c r="UWY1178" s="244">
        <v>0</v>
      </c>
      <c r="UWZ1178" s="244">
        <v>210</v>
      </c>
      <c r="UXA1178" s="239" t="e">
        <f>UXA1179+UXA1180</f>
        <v>#REF!</v>
      </c>
      <c r="UXB1178" s="240" t="s">
        <v>29</v>
      </c>
      <c r="UXC1178" s="241" t="s">
        <v>26</v>
      </c>
      <c r="UXD1178" s="242">
        <v>7</v>
      </c>
      <c r="UXE1178" s="242">
        <v>2</v>
      </c>
      <c r="UXF1178" s="243" t="s">
        <v>238</v>
      </c>
      <c r="UXG1178" s="244">
        <v>0</v>
      </c>
      <c r="UXH1178" s="244">
        <v>210</v>
      </c>
      <c r="UXI1178" s="239" t="e">
        <f>UXI1179+UXI1180</f>
        <v>#REF!</v>
      </c>
      <c r="UXJ1178" s="240" t="s">
        <v>29</v>
      </c>
      <c r="UXK1178" s="241" t="s">
        <v>26</v>
      </c>
      <c r="UXL1178" s="242">
        <v>7</v>
      </c>
      <c r="UXM1178" s="242">
        <v>2</v>
      </c>
      <c r="UXN1178" s="243" t="s">
        <v>238</v>
      </c>
      <c r="UXO1178" s="244">
        <v>0</v>
      </c>
      <c r="UXP1178" s="244">
        <v>210</v>
      </c>
      <c r="UXQ1178" s="239" t="e">
        <f>UXQ1179+UXQ1180</f>
        <v>#REF!</v>
      </c>
      <c r="UXR1178" s="240" t="s">
        <v>29</v>
      </c>
      <c r="UXS1178" s="241" t="s">
        <v>26</v>
      </c>
      <c r="UXT1178" s="242">
        <v>7</v>
      </c>
      <c r="UXU1178" s="242">
        <v>2</v>
      </c>
      <c r="UXV1178" s="243" t="s">
        <v>238</v>
      </c>
      <c r="UXW1178" s="244">
        <v>0</v>
      </c>
      <c r="UXX1178" s="244">
        <v>210</v>
      </c>
      <c r="UXY1178" s="239" t="e">
        <f>UXY1179+UXY1180</f>
        <v>#REF!</v>
      </c>
      <c r="UXZ1178" s="240" t="s">
        <v>29</v>
      </c>
      <c r="UYA1178" s="241" t="s">
        <v>26</v>
      </c>
      <c r="UYB1178" s="242">
        <v>7</v>
      </c>
      <c r="UYC1178" s="242">
        <v>2</v>
      </c>
      <c r="UYD1178" s="243" t="s">
        <v>238</v>
      </c>
      <c r="UYE1178" s="244">
        <v>0</v>
      </c>
      <c r="UYF1178" s="244">
        <v>210</v>
      </c>
      <c r="UYG1178" s="239" t="e">
        <f>UYG1179+UYG1180</f>
        <v>#REF!</v>
      </c>
      <c r="UYH1178" s="240" t="s">
        <v>29</v>
      </c>
      <c r="UYI1178" s="241" t="s">
        <v>26</v>
      </c>
      <c r="UYJ1178" s="242">
        <v>7</v>
      </c>
      <c r="UYK1178" s="242">
        <v>2</v>
      </c>
      <c r="UYL1178" s="243" t="s">
        <v>238</v>
      </c>
      <c r="UYM1178" s="244">
        <v>0</v>
      </c>
      <c r="UYN1178" s="244">
        <v>210</v>
      </c>
      <c r="UYO1178" s="239" t="e">
        <f>UYO1179+UYO1180</f>
        <v>#REF!</v>
      </c>
      <c r="UYP1178" s="240" t="s">
        <v>29</v>
      </c>
      <c r="UYQ1178" s="241" t="s">
        <v>26</v>
      </c>
      <c r="UYR1178" s="242">
        <v>7</v>
      </c>
      <c r="UYS1178" s="242">
        <v>2</v>
      </c>
      <c r="UYT1178" s="243" t="s">
        <v>238</v>
      </c>
      <c r="UYU1178" s="244">
        <v>0</v>
      </c>
      <c r="UYV1178" s="244">
        <v>210</v>
      </c>
      <c r="UYW1178" s="239" t="e">
        <f>UYW1179+UYW1180</f>
        <v>#REF!</v>
      </c>
      <c r="UYX1178" s="240" t="s">
        <v>29</v>
      </c>
      <c r="UYY1178" s="241" t="s">
        <v>26</v>
      </c>
      <c r="UYZ1178" s="242">
        <v>7</v>
      </c>
      <c r="UZA1178" s="242">
        <v>2</v>
      </c>
      <c r="UZB1178" s="243" t="s">
        <v>238</v>
      </c>
      <c r="UZC1178" s="244">
        <v>0</v>
      </c>
      <c r="UZD1178" s="244">
        <v>210</v>
      </c>
      <c r="UZE1178" s="239" t="e">
        <f>UZE1179+UZE1180</f>
        <v>#REF!</v>
      </c>
      <c r="UZF1178" s="240" t="s">
        <v>29</v>
      </c>
      <c r="UZG1178" s="241" t="s">
        <v>26</v>
      </c>
      <c r="UZH1178" s="242">
        <v>7</v>
      </c>
      <c r="UZI1178" s="242">
        <v>2</v>
      </c>
      <c r="UZJ1178" s="243" t="s">
        <v>238</v>
      </c>
      <c r="UZK1178" s="244">
        <v>0</v>
      </c>
      <c r="UZL1178" s="244">
        <v>210</v>
      </c>
      <c r="UZM1178" s="239" t="e">
        <f>UZM1179+UZM1180</f>
        <v>#REF!</v>
      </c>
      <c r="UZN1178" s="240" t="s">
        <v>29</v>
      </c>
      <c r="UZO1178" s="241" t="s">
        <v>26</v>
      </c>
      <c r="UZP1178" s="242">
        <v>7</v>
      </c>
      <c r="UZQ1178" s="242">
        <v>2</v>
      </c>
      <c r="UZR1178" s="243" t="s">
        <v>238</v>
      </c>
      <c r="UZS1178" s="244">
        <v>0</v>
      </c>
      <c r="UZT1178" s="244">
        <v>210</v>
      </c>
      <c r="UZU1178" s="239" t="e">
        <f>UZU1179+UZU1180</f>
        <v>#REF!</v>
      </c>
      <c r="UZV1178" s="240" t="s">
        <v>29</v>
      </c>
      <c r="UZW1178" s="241" t="s">
        <v>26</v>
      </c>
      <c r="UZX1178" s="242">
        <v>7</v>
      </c>
      <c r="UZY1178" s="242">
        <v>2</v>
      </c>
      <c r="UZZ1178" s="243" t="s">
        <v>238</v>
      </c>
      <c r="VAA1178" s="244">
        <v>0</v>
      </c>
      <c r="VAB1178" s="244">
        <v>210</v>
      </c>
      <c r="VAC1178" s="239" t="e">
        <f>VAC1179+VAC1180</f>
        <v>#REF!</v>
      </c>
      <c r="VAD1178" s="240" t="s">
        <v>29</v>
      </c>
      <c r="VAE1178" s="241" t="s">
        <v>26</v>
      </c>
      <c r="VAF1178" s="242">
        <v>7</v>
      </c>
      <c r="VAG1178" s="242">
        <v>2</v>
      </c>
      <c r="VAH1178" s="243" t="s">
        <v>238</v>
      </c>
      <c r="VAI1178" s="244">
        <v>0</v>
      </c>
      <c r="VAJ1178" s="244">
        <v>210</v>
      </c>
      <c r="VAK1178" s="239" t="e">
        <f>VAK1179+VAK1180</f>
        <v>#REF!</v>
      </c>
      <c r="VAL1178" s="240" t="s">
        <v>29</v>
      </c>
      <c r="VAM1178" s="241" t="s">
        <v>26</v>
      </c>
      <c r="VAN1178" s="242">
        <v>7</v>
      </c>
      <c r="VAO1178" s="242">
        <v>2</v>
      </c>
      <c r="VAP1178" s="243" t="s">
        <v>238</v>
      </c>
      <c r="VAQ1178" s="244">
        <v>0</v>
      </c>
      <c r="VAR1178" s="244">
        <v>210</v>
      </c>
      <c r="VAS1178" s="239" t="e">
        <f>VAS1179+VAS1180</f>
        <v>#REF!</v>
      </c>
      <c r="VAT1178" s="240" t="s">
        <v>29</v>
      </c>
      <c r="VAU1178" s="241" t="s">
        <v>26</v>
      </c>
      <c r="VAV1178" s="242">
        <v>7</v>
      </c>
      <c r="VAW1178" s="242">
        <v>2</v>
      </c>
      <c r="VAX1178" s="243" t="s">
        <v>238</v>
      </c>
      <c r="VAY1178" s="244">
        <v>0</v>
      </c>
      <c r="VAZ1178" s="244">
        <v>210</v>
      </c>
      <c r="VBA1178" s="239" t="e">
        <f>VBA1179+VBA1180</f>
        <v>#REF!</v>
      </c>
      <c r="VBB1178" s="240" t="s">
        <v>29</v>
      </c>
      <c r="VBC1178" s="241" t="s">
        <v>26</v>
      </c>
      <c r="VBD1178" s="242">
        <v>7</v>
      </c>
      <c r="VBE1178" s="242">
        <v>2</v>
      </c>
      <c r="VBF1178" s="243" t="s">
        <v>238</v>
      </c>
      <c r="VBG1178" s="244">
        <v>0</v>
      </c>
      <c r="VBH1178" s="244">
        <v>210</v>
      </c>
      <c r="VBI1178" s="239" t="e">
        <f>VBI1179+VBI1180</f>
        <v>#REF!</v>
      </c>
      <c r="VBJ1178" s="240" t="s">
        <v>29</v>
      </c>
      <c r="VBK1178" s="241" t="s">
        <v>26</v>
      </c>
      <c r="VBL1178" s="242">
        <v>7</v>
      </c>
      <c r="VBM1178" s="242">
        <v>2</v>
      </c>
      <c r="VBN1178" s="243" t="s">
        <v>238</v>
      </c>
      <c r="VBO1178" s="244">
        <v>0</v>
      </c>
      <c r="VBP1178" s="244">
        <v>210</v>
      </c>
      <c r="VBQ1178" s="239" t="e">
        <f>VBQ1179+VBQ1180</f>
        <v>#REF!</v>
      </c>
      <c r="VBR1178" s="240" t="s">
        <v>29</v>
      </c>
      <c r="VBS1178" s="241" t="s">
        <v>26</v>
      </c>
      <c r="VBT1178" s="242">
        <v>7</v>
      </c>
      <c r="VBU1178" s="242">
        <v>2</v>
      </c>
      <c r="VBV1178" s="243" t="s">
        <v>238</v>
      </c>
      <c r="VBW1178" s="244">
        <v>0</v>
      </c>
      <c r="VBX1178" s="244">
        <v>210</v>
      </c>
      <c r="VBY1178" s="239" t="e">
        <f>VBY1179+VBY1180</f>
        <v>#REF!</v>
      </c>
      <c r="VBZ1178" s="240" t="s">
        <v>29</v>
      </c>
      <c r="VCA1178" s="241" t="s">
        <v>26</v>
      </c>
      <c r="VCB1178" s="242">
        <v>7</v>
      </c>
      <c r="VCC1178" s="242">
        <v>2</v>
      </c>
      <c r="VCD1178" s="243" t="s">
        <v>238</v>
      </c>
      <c r="VCE1178" s="244">
        <v>0</v>
      </c>
      <c r="VCF1178" s="244">
        <v>210</v>
      </c>
      <c r="VCG1178" s="239" t="e">
        <f>VCG1179+VCG1180</f>
        <v>#REF!</v>
      </c>
      <c r="VCH1178" s="240" t="s">
        <v>29</v>
      </c>
      <c r="VCI1178" s="241" t="s">
        <v>26</v>
      </c>
      <c r="VCJ1178" s="242">
        <v>7</v>
      </c>
      <c r="VCK1178" s="242">
        <v>2</v>
      </c>
      <c r="VCL1178" s="243" t="s">
        <v>238</v>
      </c>
      <c r="VCM1178" s="244">
        <v>0</v>
      </c>
      <c r="VCN1178" s="244">
        <v>210</v>
      </c>
      <c r="VCO1178" s="239" t="e">
        <f>VCO1179+VCO1180</f>
        <v>#REF!</v>
      </c>
      <c r="VCP1178" s="240" t="s">
        <v>29</v>
      </c>
      <c r="VCQ1178" s="241" t="s">
        <v>26</v>
      </c>
      <c r="VCR1178" s="242">
        <v>7</v>
      </c>
      <c r="VCS1178" s="242">
        <v>2</v>
      </c>
      <c r="VCT1178" s="243" t="s">
        <v>238</v>
      </c>
      <c r="VCU1178" s="244">
        <v>0</v>
      </c>
      <c r="VCV1178" s="244">
        <v>210</v>
      </c>
      <c r="VCW1178" s="239" t="e">
        <f>VCW1179+VCW1180</f>
        <v>#REF!</v>
      </c>
      <c r="VCX1178" s="240" t="s">
        <v>29</v>
      </c>
      <c r="VCY1178" s="241" t="s">
        <v>26</v>
      </c>
      <c r="VCZ1178" s="242">
        <v>7</v>
      </c>
      <c r="VDA1178" s="242">
        <v>2</v>
      </c>
      <c r="VDB1178" s="243" t="s">
        <v>238</v>
      </c>
      <c r="VDC1178" s="244">
        <v>0</v>
      </c>
      <c r="VDD1178" s="244">
        <v>210</v>
      </c>
      <c r="VDE1178" s="239" t="e">
        <f>VDE1179+VDE1180</f>
        <v>#REF!</v>
      </c>
      <c r="VDF1178" s="240" t="s">
        <v>29</v>
      </c>
      <c r="VDG1178" s="241" t="s">
        <v>26</v>
      </c>
      <c r="VDH1178" s="242">
        <v>7</v>
      </c>
      <c r="VDI1178" s="242">
        <v>2</v>
      </c>
      <c r="VDJ1178" s="243" t="s">
        <v>238</v>
      </c>
      <c r="VDK1178" s="244">
        <v>0</v>
      </c>
      <c r="VDL1178" s="244">
        <v>210</v>
      </c>
      <c r="VDM1178" s="239" t="e">
        <f>VDM1179+VDM1180</f>
        <v>#REF!</v>
      </c>
      <c r="VDN1178" s="240" t="s">
        <v>29</v>
      </c>
      <c r="VDO1178" s="241" t="s">
        <v>26</v>
      </c>
      <c r="VDP1178" s="242">
        <v>7</v>
      </c>
      <c r="VDQ1178" s="242">
        <v>2</v>
      </c>
      <c r="VDR1178" s="243" t="s">
        <v>238</v>
      </c>
      <c r="VDS1178" s="244">
        <v>0</v>
      </c>
      <c r="VDT1178" s="244">
        <v>210</v>
      </c>
      <c r="VDU1178" s="239" t="e">
        <f>VDU1179+VDU1180</f>
        <v>#REF!</v>
      </c>
      <c r="VDV1178" s="240" t="s">
        <v>29</v>
      </c>
      <c r="VDW1178" s="241" t="s">
        <v>26</v>
      </c>
      <c r="VDX1178" s="242">
        <v>7</v>
      </c>
      <c r="VDY1178" s="242">
        <v>2</v>
      </c>
      <c r="VDZ1178" s="243" t="s">
        <v>238</v>
      </c>
      <c r="VEA1178" s="244">
        <v>0</v>
      </c>
      <c r="VEB1178" s="244">
        <v>210</v>
      </c>
      <c r="VEC1178" s="239" t="e">
        <f>VEC1179+VEC1180</f>
        <v>#REF!</v>
      </c>
      <c r="VED1178" s="240" t="s">
        <v>29</v>
      </c>
      <c r="VEE1178" s="241" t="s">
        <v>26</v>
      </c>
      <c r="VEF1178" s="242">
        <v>7</v>
      </c>
      <c r="VEG1178" s="242">
        <v>2</v>
      </c>
      <c r="VEH1178" s="243" t="s">
        <v>238</v>
      </c>
      <c r="VEI1178" s="244">
        <v>0</v>
      </c>
      <c r="VEJ1178" s="244">
        <v>210</v>
      </c>
      <c r="VEK1178" s="239" t="e">
        <f>VEK1179+VEK1180</f>
        <v>#REF!</v>
      </c>
      <c r="VEL1178" s="240" t="s">
        <v>29</v>
      </c>
      <c r="VEM1178" s="241" t="s">
        <v>26</v>
      </c>
      <c r="VEN1178" s="242">
        <v>7</v>
      </c>
      <c r="VEO1178" s="242">
        <v>2</v>
      </c>
      <c r="VEP1178" s="243" t="s">
        <v>238</v>
      </c>
      <c r="VEQ1178" s="244">
        <v>0</v>
      </c>
      <c r="VER1178" s="244">
        <v>210</v>
      </c>
      <c r="VES1178" s="239" t="e">
        <f>VES1179+VES1180</f>
        <v>#REF!</v>
      </c>
      <c r="VET1178" s="240" t="s">
        <v>29</v>
      </c>
      <c r="VEU1178" s="241" t="s">
        <v>26</v>
      </c>
      <c r="VEV1178" s="242">
        <v>7</v>
      </c>
      <c r="VEW1178" s="242">
        <v>2</v>
      </c>
      <c r="VEX1178" s="243" t="s">
        <v>238</v>
      </c>
      <c r="VEY1178" s="244">
        <v>0</v>
      </c>
      <c r="VEZ1178" s="244">
        <v>210</v>
      </c>
      <c r="VFA1178" s="239" t="e">
        <f>VFA1179+VFA1180</f>
        <v>#REF!</v>
      </c>
      <c r="VFB1178" s="240" t="s">
        <v>29</v>
      </c>
      <c r="VFC1178" s="241" t="s">
        <v>26</v>
      </c>
      <c r="VFD1178" s="242">
        <v>7</v>
      </c>
      <c r="VFE1178" s="242">
        <v>2</v>
      </c>
      <c r="VFF1178" s="243" t="s">
        <v>238</v>
      </c>
      <c r="VFG1178" s="244">
        <v>0</v>
      </c>
      <c r="VFH1178" s="244">
        <v>210</v>
      </c>
      <c r="VFI1178" s="239" t="e">
        <f>VFI1179+VFI1180</f>
        <v>#REF!</v>
      </c>
      <c r="VFJ1178" s="240" t="s">
        <v>29</v>
      </c>
      <c r="VFK1178" s="241" t="s">
        <v>26</v>
      </c>
      <c r="VFL1178" s="242">
        <v>7</v>
      </c>
      <c r="VFM1178" s="242">
        <v>2</v>
      </c>
      <c r="VFN1178" s="243" t="s">
        <v>238</v>
      </c>
      <c r="VFO1178" s="244">
        <v>0</v>
      </c>
      <c r="VFP1178" s="244">
        <v>210</v>
      </c>
      <c r="VFQ1178" s="239" t="e">
        <f>VFQ1179+VFQ1180</f>
        <v>#REF!</v>
      </c>
      <c r="VFR1178" s="240" t="s">
        <v>29</v>
      </c>
      <c r="VFS1178" s="241" t="s">
        <v>26</v>
      </c>
      <c r="VFT1178" s="242">
        <v>7</v>
      </c>
      <c r="VFU1178" s="242">
        <v>2</v>
      </c>
      <c r="VFV1178" s="243" t="s">
        <v>238</v>
      </c>
      <c r="VFW1178" s="244">
        <v>0</v>
      </c>
      <c r="VFX1178" s="244">
        <v>210</v>
      </c>
      <c r="VFY1178" s="239" t="e">
        <f>VFY1179+VFY1180</f>
        <v>#REF!</v>
      </c>
      <c r="VFZ1178" s="240" t="s">
        <v>29</v>
      </c>
      <c r="VGA1178" s="241" t="s">
        <v>26</v>
      </c>
      <c r="VGB1178" s="242">
        <v>7</v>
      </c>
      <c r="VGC1178" s="242">
        <v>2</v>
      </c>
      <c r="VGD1178" s="243" t="s">
        <v>238</v>
      </c>
      <c r="VGE1178" s="244">
        <v>0</v>
      </c>
      <c r="VGF1178" s="244">
        <v>210</v>
      </c>
      <c r="VGG1178" s="239" t="e">
        <f>VGG1179+VGG1180</f>
        <v>#REF!</v>
      </c>
      <c r="VGH1178" s="240" t="s">
        <v>29</v>
      </c>
      <c r="VGI1178" s="241" t="s">
        <v>26</v>
      </c>
      <c r="VGJ1178" s="242">
        <v>7</v>
      </c>
      <c r="VGK1178" s="242">
        <v>2</v>
      </c>
      <c r="VGL1178" s="243" t="s">
        <v>238</v>
      </c>
      <c r="VGM1178" s="244">
        <v>0</v>
      </c>
      <c r="VGN1178" s="244">
        <v>210</v>
      </c>
      <c r="VGO1178" s="239" t="e">
        <f>VGO1179+VGO1180</f>
        <v>#REF!</v>
      </c>
      <c r="VGP1178" s="240" t="s">
        <v>29</v>
      </c>
      <c r="VGQ1178" s="241" t="s">
        <v>26</v>
      </c>
      <c r="VGR1178" s="242">
        <v>7</v>
      </c>
      <c r="VGS1178" s="242">
        <v>2</v>
      </c>
      <c r="VGT1178" s="243" t="s">
        <v>238</v>
      </c>
      <c r="VGU1178" s="244">
        <v>0</v>
      </c>
      <c r="VGV1178" s="244">
        <v>210</v>
      </c>
      <c r="VGW1178" s="239" t="e">
        <f>VGW1179+VGW1180</f>
        <v>#REF!</v>
      </c>
      <c r="VGX1178" s="240" t="s">
        <v>29</v>
      </c>
      <c r="VGY1178" s="241" t="s">
        <v>26</v>
      </c>
      <c r="VGZ1178" s="242">
        <v>7</v>
      </c>
      <c r="VHA1178" s="242">
        <v>2</v>
      </c>
      <c r="VHB1178" s="243" t="s">
        <v>238</v>
      </c>
      <c r="VHC1178" s="244">
        <v>0</v>
      </c>
      <c r="VHD1178" s="244">
        <v>210</v>
      </c>
      <c r="VHE1178" s="239" t="e">
        <f>VHE1179+VHE1180</f>
        <v>#REF!</v>
      </c>
      <c r="VHF1178" s="240" t="s">
        <v>29</v>
      </c>
      <c r="VHG1178" s="241" t="s">
        <v>26</v>
      </c>
      <c r="VHH1178" s="242">
        <v>7</v>
      </c>
      <c r="VHI1178" s="242">
        <v>2</v>
      </c>
      <c r="VHJ1178" s="243" t="s">
        <v>238</v>
      </c>
      <c r="VHK1178" s="244">
        <v>0</v>
      </c>
      <c r="VHL1178" s="244">
        <v>210</v>
      </c>
      <c r="VHM1178" s="239" t="e">
        <f>VHM1179+VHM1180</f>
        <v>#REF!</v>
      </c>
      <c r="VHN1178" s="240" t="s">
        <v>29</v>
      </c>
      <c r="VHO1178" s="241" t="s">
        <v>26</v>
      </c>
      <c r="VHP1178" s="242">
        <v>7</v>
      </c>
      <c r="VHQ1178" s="242">
        <v>2</v>
      </c>
      <c r="VHR1178" s="243" t="s">
        <v>238</v>
      </c>
      <c r="VHS1178" s="244">
        <v>0</v>
      </c>
      <c r="VHT1178" s="244">
        <v>210</v>
      </c>
      <c r="VHU1178" s="239" t="e">
        <f>VHU1179+VHU1180</f>
        <v>#REF!</v>
      </c>
      <c r="VHV1178" s="240" t="s">
        <v>29</v>
      </c>
      <c r="VHW1178" s="241" t="s">
        <v>26</v>
      </c>
      <c r="VHX1178" s="242">
        <v>7</v>
      </c>
      <c r="VHY1178" s="242">
        <v>2</v>
      </c>
      <c r="VHZ1178" s="243" t="s">
        <v>238</v>
      </c>
      <c r="VIA1178" s="244">
        <v>0</v>
      </c>
      <c r="VIB1178" s="244">
        <v>210</v>
      </c>
      <c r="VIC1178" s="239" t="e">
        <f>VIC1179+VIC1180</f>
        <v>#REF!</v>
      </c>
      <c r="VID1178" s="240" t="s">
        <v>29</v>
      </c>
      <c r="VIE1178" s="241" t="s">
        <v>26</v>
      </c>
      <c r="VIF1178" s="242">
        <v>7</v>
      </c>
      <c r="VIG1178" s="242">
        <v>2</v>
      </c>
      <c r="VIH1178" s="243" t="s">
        <v>238</v>
      </c>
      <c r="VII1178" s="244">
        <v>0</v>
      </c>
      <c r="VIJ1178" s="244">
        <v>210</v>
      </c>
      <c r="VIK1178" s="239" t="e">
        <f>VIK1179+VIK1180</f>
        <v>#REF!</v>
      </c>
      <c r="VIL1178" s="240" t="s">
        <v>29</v>
      </c>
      <c r="VIM1178" s="241" t="s">
        <v>26</v>
      </c>
      <c r="VIN1178" s="242">
        <v>7</v>
      </c>
      <c r="VIO1178" s="242">
        <v>2</v>
      </c>
      <c r="VIP1178" s="243" t="s">
        <v>238</v>
      </c>
      <c r="VIQ1178" s="244">
        <v>0</v>
      </c>
      <c r="VIR1178" s="244">
        <v>210</v>
      </c>
      <c r="VIS1178" s="239" t="e">
        <f>VIS1179+VIS1180</f>
        <v>#REF!</v>
      </c>
      <c r="VIT1178" s="240" t="s">
        <v>29</v>
      </c>
      <c r="VIU1178" s="241" t="s">
        <v>26</v>
      </c>
      <c r="VIV1178" s="242">
        <v>7</v>
      </c>
      <c r="VIW1178" s="242">
        <v>2</v>
      </c>
      <c r="VIX1178" s="243" t="s">
        <v>238</v>
      </c>
      <c r="VIY1178" s="244">
        <v>0</v>
      </c>
      <c r="VIZ1178" s="244">
        <v>210</v>
      </c>
      <c r="VJA1178" s="239" t="e">
        <f>VJA1179+VJA1180</f>
        <v>#REF!</v>
      </c>
      <c r="VJB1178" s="240" t="s">
        <v>29</v>
      </c>
      <c r="VJC1178" s="241" t="s">
        <v>26</v>
      </c>
      <c r="VJD1178" s="242">
        <v>7</v>
      </c>
      <c r="VJE1178" s="242">
        <v>2</v>
      </c>
      <c r="VJF1178" s="243" t="s">
        <v>238</v>
      </c>
      <c r="VJG1178" s="244">
        <v>0</v>
      </c>
      <c r="VJH1178" s="244">
        <v>210</v>
      </c>
      <c r="VJI1178" s="239" t="e">
        <f>VJI1179+VJI1180</f>
        <v>#REF!</v>
      </c>
      <c r="VJJ1178" s="240" t="s">
        <v>29</v>
      </c>
      <c r="VJK1178" s="241" t="s">
        <v>26</v>
      </c>
      <c r="VJL1178" s="242">
        <v>7</v>
      </c>
      <c r="VJM1178" s="242">
        <v>2</v>
      </c>
      <c r="VJN1178" s="243" t="s">
        <v>238</v>
      </c>
      <c r="VJO1178" s="244">
        <v>0</v>
      </c>
      <c r="VJP1178" s="244">
        <v>210</v>
      </c>
      <c r="VJQ1178" s="239" t="e">
        <f>VJQ1179+VJQ1180</f>
        <v>#REF!</v>
      </c>
      <c r="VJR1178" s="240" t="s">
        <v>29</v>
      </c>
      <c r="VJS1178" s="241" t="s">
        <v>26</v>
      </c>
      <c r="VJT1178" s="242">
        <v>7</v>
      </c>
      <c r="VJU1178" s="242">
        <v>2</v>
      </c>
      <c r="VJV1178" s="243" t="s">
        <v>238</v>
      </c>
      <c r="VJW1178" s="244">
        <v>0</v>
      </c>
      <c r="VJX1178" s="244">
        <v>210</v>
      </c>
      <c r="VJY1178" s="239" t="e">
        <f>VJY1179+VJY1180</f>
        <v>#REF!</v>
      </c>
      <c r="VJZ1178" s="240" t="s">
        <v>29</v>
      </c>
      <c r="VKA1178" s="241" t="s">
        <v>26</v>
      </c>
      <c r="VKB1178" s="242">
        <v>7</v>
      </c>
      <c r="VKC1178" s="242">
        <v>2</v>
      </c>
      <c r="VKD1178" s="243" t="s">
        <v>238</v>
      </c>
      <c r="VKE1178" s="244">
        <v>0</v>
      </c>
      <c r="VKF1178" s="244">
        <v>210</v>
      </c>
      <c r="VKG1178" s="239" t="e">
        <f>VKG1179+VKG1180</f>
        <v>#REF!</v>
      </c>
      <c r="VKH1178" s="240" t="s">
        <v>29</v>
      </c>
      <c r="VKI1178" s="241" t="s">
        <v>26</v>
      </c>
      <c r="VKJ1178" s="242">
        <v>7</v>
      </c>
      <c r="VKK1178" s="242">
        <v>2</v>
      </c>
      <c r="VKL1178" s="243" t="s">
        <v>238</v>
      </c>
      <c r="VKM1178" s="244">
        <v>0</v>
      </c>
      <c r="VKN1178" s="244">
        <v>210</v>
      </c>
      <c r="VKO1178" s="239" t="e">
        <f>VKO1179+VKO1180</f>
        <v>#REF!</v>
      </c>
      <c r="VKP1178" s="240" t="s">
        <v>29</v>
      </c>
      <c r="VKQ1178" s="241" t="s">
        <v>26</v>
      </c>
      <c r="VKR1178" s="242">
        <v>7</v>
      </c>
      <c r="VKS1178" s="242">
        <v>2</v>
      </c>
      <c r="VKT1178" s="243" t="s">
        <v>238</v>
      </c>
      <c r="VKU1178" s="244">
        <v>0</v>
      </c>
      <c r="VKV1178" s="244">
        <v>210</v>
      </c>
      <c r="VKW1178" s="239" t="e">
        <f>VKW1179+VKW1180</f>
        <v>#REF!</v>
      </c>
      <c r="VKX1178" s="240" t="s">
        <v>29</v>
      </c>
      <c r="VKY1178" s="241" t="s">
        <v>26</v>
      </c>
      <c r="VKZ1178" s="242">
        <v>7</v>
      </c>
      <c r="VLA1178" s="242">
        <v>2</v>
      </c>
      <c r="VLB1178" s="243" t="s">
        <v>238</v>
      </c>
      <c r="VLC1178" s="244">
        <v>0</v>
      </c>
      <c r="VLD1178" s="244">
        <v>210</v>
      </c>
      <c r="VLE1178" s="239" t="e">
        <f>VLE1179+VLE1180</f>
        <v>#REF!</v>
      </c>
      <c r="VLF1178" s="240" t="s">
        <v>29</v>
      </c>
      <c r="VLG1178" s="241" t="s">
        <v>26</v>
      </c>
      <c r="VLH1178" s="242">
        <v>7</v>
      </c>
      <c r="VLI1178" s="242">
        <v>2</v>
      </c>
      <c r="VLJ1178" s="243" t="s">
        <v>238</v>
      </c>
      <c r="VLK1178" s="244">
        <v>0</v>
      </c>
      <c r="VLL1178" s="244">
        <v>210</v>
      </c>
      <c r="VLM1178" s="239" t="e">
        <f>VLM1179+VLM1180</f>
        <v>#REF!</v>
      </c>
      <c r="VLN1178" s="240" t="s">
        <v>29</v>
      </c>
      <c r="VLO1178" s="241" t="s">
        <v>26</v>
      </c>
      <c r="VLP1178" s="242">
        <v>7</v>
      </c>
      <c r="VLQ1178" s="242">
        <v>2</v>
      </c>
      <c r="VLR1178" s="243" t="s">
        <v>238</v>
      </c>
      <c r="VLS1178" s="244">
        <v>0</v>
      </c>
      <c r="VLT1178" s="244">
        <v>210</v>
      </c>
      <c r="VLU1178" s="239" t="e">
        <f>VLU1179+VLU1180</f>
        <v>#REF!</v>
      </c>
      <c r="VLV1178" s="240" t="s">
        <v>29</v>
      </c>
      <c r="VLW1178" s="241" t="s">
        <v>26</v>
      </c>
      <c r="VLX1178" s="242">
        <v>7</v>
      </c>
      <c r="VLY1178" s="242">
        <v>2</v>
      </c>
      <c r="VLZ1178" s="243" t="s">
        <v>238</v>
      </c>
      <c r="VMA1178" s="244">
        <v>0</v>
      </c>
      <c r="VMB1178" s="244">
        <v>210</v>
      </c>
      <c r="VMC1178" s="239" t="e">
        <f>VMC1179+VMC1180</f>
        <v>#REF!</v>
      </c>
      <c r="VMD1178" s="240" t="s">
        <v>29</v>
      </c>
      <c r="VME1178" s="241" t="s">
        <v>26</v>
      </c>
      <c r="VMF1178" s="242">
        <v>7</v>
      </c>
      <c r="VMG1178" s="242">
        <v>2</v>
      </c>
      <c r="VMH1178" s="243" t="s">
        <v>238</v>
      </c>
      <c r="VMI1178" s="244">
        <v>0</v>
      </c>
      <c r="VMJ1178" s="244">
        <v>210</v>
      </c>
      <c r="VMK1178" s="239" t="e">
        <f>VMK1179+VMK1180</f>
        <v>#REF!</v>
      </c>
      <c r="VML1178" s="240" t="s">
        <v>29</v>
      </c>
      <c r="VMM1178" s="241" t="s">
        <v>26</v>
      </c>
      <c r="VMN1178" s="242">
        <v>7</v>
      </c>
      <c r="VMO1178" s="242">
        <v>2</v>
      </c>
      <c r="VMP1178" s="243" t="s">
        <v>238</v>
      </c>
      <c r="VMQ1178" s="244">
        <v>0</v>
      </c>
      <c r="VMR1178" s="244">
        <v>210</v>
      </c>
      <c r="VMS1178" s="239" t="e">
        <f>VMS1179+VMS1180</f>
        <v>#REF!</v>
      </c>
      <c r="VMT1178" s="240" t="s">
        <v>29</v>
      </c>
      <c r="VMU1178" s="241" t="s">
        <v>26</v>
      </c>
      <c r="VMV1178" s="242">
        <v>7</v>
      </c>
      <c r="VMW1178" s="242">
        <v>2</v>
      </c>
      <c r="VMX1178" s="243" t="s">
        <v>238</v>
      </c>
      <c r="VMY1178" s="244">
        <v>0</v>
      </c>
      <c r="VMZ1178" s="244">
        <v>210</v>
      </c>
      <c r="VNA1178" s="239" t="e">
        <f>VNA1179+VNA1180</f>
        <v>#REF!</v>
      </c>
      <c r="VNB1178" s="240" t="s">
        <v>29</v>
      </c>
      <c r="VNC1178" s="241" t="s">
        <v>26</v>
      </c>
      <c r="VND1178" s="242">
        <v>7</v>
      </c>
      <c r="VNE1178" s="242">
        <v>2</v>
      </c>
      <c r="VNF1178" s="243" t="s">
        <v>238</v>
      </c>
      <c r="VNG1178" s="244">
        <v>0</v>
      </c>
      <c r="VNH1178" s="244">
        <v>210</v>
      </c>
      <c r="VNI1178" s="239" t="e">
        <f>VNI1179+VNI1180</f>
        <v>#REF!</v>
      </c>
      <c r="VNJ1178" s="240" t="s">
        <v>29</v>
      </c>
      <c r="VNK1178" s="241" t="s">
        <v>26</v>
      </c>
      <c r="VNL1178" s="242">
        <v>7</v>
      </c>
      <c r="VNM1178" s="242">
        <v>2</v>
      </c>
      <c r="VNN1178" s="243" t="s">
        <v>238</v>
      </c>
      <c r="VNO1178" s="244">
        <v>0</v>
      </c>
      <c r="VNP1178" s="244">
        <v>210</v>
      </c>
      <c r="VNQ1178" s="239" t="e">
        <f>VNQ1179+VNQ1180</f>
        <v>#REF!</v>
      </c>
      <c r="VNR1178" s="240" t="s">
        <v>29</v>
      </c>
      <c r="VNS1178" s="241" t="s">
        <v>26</v>
      </c>
      <c r="VNT1178" s="242">
        <v>7</v>
      </c>
      <c r="VNU1178" s="242">
        <v>2</v>
      </c>
      <c r="VNV1178" s="243" t="s">
        <v>238</v>
      </c>
      <c r="VNW1178" s="244">
        <v>0</v>
      </c>
      <c r="VNX1178" s="244">
        <v>210</v>
      </c>
      <c r="VNY1178" s="239" t="e">
        <f>VNY1179+VNY1180</f>
        <v>#REF!</v>
      </c>
      <c r="VNZ1178" s="240" t="s">
        <v>29</v>
      </c>
      <c r="VOA1178" s="241" t="s">
        <v>26</v>
      </c>
      <c r="VOB1178" s="242">
        <v>7</v>
      </c>
      <c r="VOC1178" s="242">
        <v>2</v>
      </c>
      <c r="VOD1178" s="243" t="s">
        <v>238</v>
      </c>
      <c r="VOE1178" s="244">
        <v>0</v>
      </c>
      <c r="VOF1178" s="244">
        <v>210</v>
      </c>
      <c r="VOG1178" s="239" t="e">
        <f>VOG1179+VOG1180</f>
        <v>#REF!</v>
      </c>
      <c r="VOH1178" s="240" t="s">
        <v>29</v>
      </c>
      <c r="VOI1178" s="241" t="s">
        <v>26</v>
      </c>
      <c r="VOJ1178" s="242">
        <v>7</v>
      </c>
      <c r="VOK1178" s="242">
        <v>2</v>
      </c>
      <c r="VOL1178" s="243" t="s">
        <v>238</v>
      </c>
      <c r="VOM1178" s="244">
        <v>0</v>
      </c>
      <c r="VON1178" s="244">
        <v>210</v>
      </c>
      <c r="VOO1178" s="239" t="e">
        <f>VOO1179+VOO1180</f>
        <v>#REF!</v>
      </c>
      <c r="VOP1178" s="240" t="s">
        <v>29</v>
      </c>
      <c r="VOQ1178" s="241" t="s">
        <v>26</v>
      </c>
      <c r="VOR1178" s="242">
        <v>7</v>
      </c>
      <c r="VOS1178" s="242">
        <v>2</v>
      </c>
      <c r="VOT1178" s="243" t="s">
        <v>238</v>
      </c>
      <c r="VOU1178" s="244">
        <v>0</v>
      </c>
      <c r="VOV1178" s="244">
        <v>210</v>
      </c>
      <c r="VOW1178" s="239" t="e">
        <f>VOW1179+VOW1180</f>
        <v>#REF!</v>
      </c>
      <c r="VOX1178" s="240" t="s">
        <v>29</v>
      </c>
      <c r="VOY1178" s="241" t="s">
        <v>26</v>
      </c>
      <c r="VOZ1178" s="242">
        <v>7</v>
      </c>
      <c r="VPA1178" s="242">
        <v>2</v>
      </c>
      <c r="VPB1178" s="243" t="s">
        <v>238</v>
      </c>
      <c r="VPC1178" s="244">
        <v>0</v>
      </c>
      <c r="VPD1178" s="244">
        <v>210</v>
      </c>
      <c r="VPE1178" s="239" t="e">
        <f>VPE1179+VPE1180</f>
        <v>#REF!</v>
      </c>
      <c r="VPF1178" s="240" t="s">
        <v>29</v>
      </c>
      <c r="VPG1178" s="241" t="s">
        <v>26</v>
      </c>
      <c r="VPH1178" s="242">
        <v>7</v>
      </c>
      <c r="VPI1178" s="242">
        <v>2</v>
      </c>
      <c r="VPJ1178" s="243" t="s">
        <v>238</v>
      </c>
      <c r="VPK1178" s="244">
        <v>0</v>
      </c>
      <c r="VPL1178" s="244">
        <v>210</v>
      </c>
      <c r="VPM1178" s="239" t="e">
        <f>VPM1179+VPM1180</f>
        <v>#REF!</v>
      </c>
      <c r="VPN1178" s="240" t="s">
        <v>29</v>
      </c>
      <c r="VPO1178" s="241" t="s">
        <v>26</v>
      </c>
      <c r="VPP1178" s="242">
        <v>7</v>
      </c>
      <c r="VPQ1178" s="242">
        <v>2</v>
      </c>
      <c r="VPR1178" s="243" t="s">
        <v>238</v>
      </c>
      <c r="VPS1178" s="244">
        <v>0</v>
      </c>
      <c r="VPT1178" s="244">
        <v>210</v>
      </c>
      <c r="VPU1178" s="239" t="e">
        <f>VPU1179+VPU1180</f>
        <v>#REF!</v>
      </c>
      <c r="VPV1178" s="240" t="s">
        <v>29</v>
      </c>
      <c r="VPW1178" s="241" t="s">
        <v>26</v>
      </c>
      <c r="VPX1178" s="242">
        <v>7</v>
      </c>
      <c r="VPY1178" s="242">
        <v>2</v>
      </c>
      <c r="VPZ1178" s="243" t="s">
        <v>238</v>
      </c>
      <c r="VQA1178" s="244">
        <v>0</v>
      </c>
      <c r="VQB1178" s="244">
        <v>210</v>
      </c>
      <c r="VQC1178" s="239" t="e">
        <f>VQC1179+VQC1180</f>
        <v>#REF!</v>
      </c>
      <c r="VQD1178" s="240" t="s">
        <v>29</v>
      </c>
      <c r="VQE1178" s="241" t="s">
        <v>26</v>
      </c>
      <c r="VQF1178" s="242">
        <v>7</v>
      </c>
      <c r="VQG1178" s="242">
        <v>2</v>
      </c>
      <c r="VQH1178" s="243" t="s">
        <v>238</v>
      </c>
      <c r="VQI1178" s="244">
        <v>0</v>
      </c>
      <c r="VQJ1178" s="244">
        <v>210</v>
      </c>
      <c r="VQK1178" s="239" t="e">
        <f>VQK1179+VQK1180</f>
        <v>#REF!</v>
      </c>
      <c r="VQL1178" s="240" t="s">
        <v>29</v>
      </c>
      <c r="VQM1178" s="241" t="s">
        <v>26</v>
      </c>
      <c r="VQN1178" s="242">
        <v>7</v>
      </c>
      <c r="VQO1178" s="242">
        <v>2</v>
      </c>
      <c r="VQP1178" s="243" t="s">
        <v>238</v>
      </c>
      <c r="VQQ1178" s="244">
        <v>0</v>
      </c>
      <c r="VQR1178" s="244">
        <v>210</v>
      </c>
      <c r="VQS1178" s="239" t="e">
        <f>VQS1179+VQS1180</f>
        <v>#REF!</v>
      </c>
      <c r="VQT1178" s="240" t="s">
        <v>29</v>
      </c>
      <c r="VQU1178" s="241" t="s">
        <v>26</v>
      </c>
      <c r="VQV1178" s="242">
        <v>7</v>
      </c>
      <c r="VQW1178" s="242">
        <v>2</v>
      </c>
      <c r="VQX1178" s="243" t="s">
        <v>238</v>
      </c>
      <c r="VQY1178" s="244">
        <v>0</v>
      </c>
      <c r="VQZ1178" s="244">
        <v>210</v>
      </c>
      <c r="VRA1178" s="239" t="e">
        <f>VRA1179+VRA1180</f>
        <v>#REF!</v>
      </c>
      <c r="VRB1178" s="240" t="s">
        <v>29</v>
      </c>
      <c r="VRC1178" s="241" t="s">
        <v>26</v>
      </c>
      <c r="VRD1178" s="242">
        <v>7</v>
      </c>
      <c r="VRE1178" s="242">
        <v>2</v>
      </c>
      <c r="VRF1178" s="243" t="s">
        <v>238</v>
      </c>
      <c r="VRG1178" s="244">
        <v>0</v>
      </c>
      <c r="VRH1178" s="244">
        <v>210</v>
      </c>
      <c r="VRI1178" s="239" t="e">
        <f>VRI1179+VRI1180</f>
        <v>#REF!</v>
      </c>
      <c r="VRJ1178" s="240" t="s">
        <v>29</v>
      </c>
      <c r="VRK1178" s="241" t="s">
        <v>26</v>
      </c>
      <c r="VRL1178" s="242">
        <v>7</v>
      </c>
      <c r="VRM1178" s="242">
        <v>2</v>
      </c>
      <c r="VRN1178" s="243" t="s">
        <v>238</v>
      </c>
      <c r="VRO1178" s="244">
        <v>0</v>
      </c>
      <c r="VRP1178" s="244">
        <v>210</v>
      </c>
      <c r="VRQ1178" s="239" t="e">
        <f>VRQ1179+VRQ1180</f>
        <v>#REF!</v>
      </c>
      <c r="VRR1178" s="240" t="s">
        <v>29</v>
      </c>
      <c r="VRS1178" s="241" t="s">
        <v>26</v>
      </c>
      <c r="VRT1178" s="242">
        <v>7</v>
      </c>
      <c r="VRU1178" s="242">
        <v>2</v>
      </c>
      <c r="VRV1178" s="243" t="s">
        <v>238</v>
      </c>
      <c r="VRW1178" s="244">
        <v>0</v>
      </c>
      <c r="VRX1178" s="244">
        <v>210</v>
      </c>
      <c r="VRY1178" s="239" t="e">
        <f>VRY1179+VRY1180</f>
        <v>#REF!</v>
      </c>
      <c r="VRZ1178" s="240" t="s">
        <v>29</v>
      </c>
      <c r="VSA1178" s="241" t="s">
        <v>26</v>
      </c>
      <c r="VSB1178" s="242">
        <v>7</v>
      </c>
      <c r="VSC1178" s="242">
        <v>2</v>
      </c>
      <c r="VSD1178" s="243" t="s">
        <v>238</v>
      </c>
      <c r="VSE1178" s="244">
        <v>0</v>
      </c>
      <c r="VSF1178" s="244">
        <v>210</v>
      </c>
      <c r="VSG1178" s="239" t="e">
        <f>VSG1179+VSG1180</f>
        <v>#REF!</v>
      </c>
      <c r="VSH1178" s="240" t="s">
        <v>29</v>
      </c>
      <c r="VSI1178" s="241" t="s">
        <v>26</v>
      </c>
      <c r="VSJ1178" s="242">
        <v>7</v>
      </c>
      <c r="VSK1178" s="242">
        <v>2</v>
      </c>
      <c r="VSL1178" s="243" t="s">
        <v>238</v>
      </c>
      <c r="VSM1178" s="244">
        <v>0</v>
      </c>
      <c r="VSN1178" s="244">
        <v>210</v>
      </c>
      <c r="VSO1178" s="239" t="e">
        <f>VSO1179+VSO1180</f>
        <v>#REF!</v>
      </c>
      <c r="VSP1178" s="240" t="s">
        <v>29</v>
      </c>
      <c r="VSQ1178" s="241" t="s">
        <v>26</v>
      </c>
      <c r="VSR1178" s="242">
        <v>7</v>
      </c>
      <c r="VSS1178" s="242">
        <v>2</v>
      </c>
      <c r="VST1178" s="243" t="s">
        <v>238</v>
      </c>
      <c r="VSU1178" s="244">
        <v>0</v>
      </c>
      <c r="VSV1178" s="244">
        <v>210</v>
      </c>
      <c r="VSW1178" s="239" t="e">
        <f>VSW1179+VSW1180</f>
        <v>#REF!</v>
      </c>
      <c r="VSX1178" s="240" t="s">
        <v>29</v>
      </c>
      <c r="VSY1178" s="241" t="s">
        <v>26</v>
      </c>
      <c r="VSZ1178" s="242">
        <v>7</v>
      </c>
      <c r="VTA1178" s="242">
        <v>2</v>
      </c>
      <c r="VTB1178" s="243" t="s">
        <v>238</v>
      </c>
      <c r="VTC1178" s="244">
        <v>0</v>
      </c>
      <c r="VTD1178" s="244">
        <v>210</v>
      </c>
      <c r="VTE1178" s="239" t="e">
        <f>VTE1179+VTE1180</f>
        <v>#REF!</v>
      </c>
      <c r="VTF1178" s="240" t="s">
        <v>29</v>
      </c>
      <c r="VTG1178" s="241" t="s">
        <v>26</v>
      </c>
      <c r="VTH1178" s="242">
        <v>7</v>
      </c>
      <c r="VTI1178" s="242">
        <v>2</v>
      </c>
      <c r="VTJ1178" s="243" t="s">
        <v>238</v>
      </c>
      <c r="VTK1178" s="244">
        <v>0</v>
      </c>
      <c r="VTL1178" s="244">
        <v>210</v>
      </c>
      <c r="VTM1178" s="239" t="e">
        <f>VTM1179+VTM1180</f>
        <v>#REF!</v>
      </c>
      <c r="VTN1178" s="240" t="s">
        <v>29</v>
      </c>
      <c r="VTO1178" s="241" t="s">
        <v>26</v>
      </c>
      <c r="VTP1178" s="242">
        <v>7</v>
      </c>
      <c r="VTQ1178" s="242">
        <v>2</v>
      </c>
      <c r="VTR1178" s="243" t="s">
        <v>238</v>
      </c>
      <c r="VTS1178" s="244">
        <v>0</v>
      </c>
      <c r="VTT1178" s="244">
        <v>210</v>
      </c>
      <c r="VTU1178" s="239" t="e">
        <f>VTU1179+VTU1180</f>
        <v>#REF!</v>
      </c>
      <c r="VTV1178" s="240" t="s">
        <v>29</v>
      </c>
      <c r="VTW1178" s="241" t="s">
        <v>26</v>
      </c>
      <c r="VTX1178" s="242">
        <v>7</v>
      </c>
      <c r="VTY1178" s="242">
        <v>2</v>
      </c>
      <c r="VTZ1178" s="243" t="s">
        <v>238</v>
      </c>
      <c r="VUA1178" s="244">
        <v>0</v>
      </c>
      <c r="VUB1178" s="244">
        <v>210</v>
      </c>
      <c r="VUC1178" s="239" t="e">
        <f>VUC1179+VUC1180</f>
        <v>#REF!</v>
      </c>
      <c r="VUD1178" s="240" t="s">
        <v>29</v>
      </c>
      <c r="VUE1178" s="241" t="s">
        <v>26</v>
      </c>
      <c r="VUF1178" s="242">
        <v>7</v>
      </c>
      <c r="VUG1178" s="242">
        <v>2</v>
      </c>
      <c r="VUH1178" s="243" t="s">
        <v>238</v>
      </c>
      <c r="VUI1178" s="244">
        <v>0</v>
      </c>
      <c r="VUJ1178" s="244">
        <v>210</v>
      </c>
      <c r="VUK1178" s="239" t="e">
        <f>VUK1179+VUK1180</f>
        <v>#REF!</v>
      </c>
      <c r="VUL1178" s="240" t="s">
        <v>29</v>
      </c>
      <c r="VUM1178" s="241" t="s">
        <v>26</v>
      </c>
      <c r="VUN1178" s="242">
        <v>7</v>
      </c>
      <c r="VUO1178" s="242">
        <v>2</v>
      </c>
      <c r="VUP1178" s="243" t="s">
        <v>238</v>
      </c>
      <c r="VUQ1178" s="244">
        <v>0</v>
      </c>
      <c r="VUR1178" s="244">
        <v>210</v>
      </c>
      <c r="VUS1178" s="239" t="e">
        <f>VUS1179+VUS1180</f>
        <v>#REF!</v>
      </c>
      <c r="VUT1178" s="240" t="s">
        <v>29</v>
      </c>
      <c r="VUU1178" s="241" t="s">
        <v>26</v>
      </c>
      <c r="VUV1178" s="242">
        <v>7</v>
      </c>
      <c r="VUW1178" s="242">
        <v>2</v>
      </c>
      <c r="VUX1178" s="243" t="s">
        <v>238</v>
      </c>
      <c r="VUY1178" s="244">
        <v>0</v>
      </c>
      <c r="VUZ1178" s="244">
        <v>210</v>
      </c>
      <c r="VVA1178" s="239" t="e">
        <f>VVA1179+VVA1180</f>
        <v>#REF!</v>
      </c>
      <c r="VVB1178" s="240" t="s">
        <v>29</v>
      </c>
      <c r="VVC1178" s="241" t="s">
        <v>26</v>
      </c>
      <c r="VVD1178" s="242">
        <v>7</v>
      </c>
      <c r="VVE1178" s="242">
        <v>2</v>
      </c>
      <c r="VVF1178" s="243" t="s">
        <v>238</v>
      </c>
      <c r="VVG1178" s="244">
        <v>0</v>
      </c>
      <c r="VVH1178" s="244">
        <v>210</v>
      </c>
      <c r="VVI1178" s="239" t="e">
        <f>VVI1179+VVI1180</f>
        <v>#REF!</v>
      </c>
      <c r="VVJ1178" s="240" t="s">
        <v>29</v>
      </c>
      <c r="VVK1178" s="241" t="s">
        <v>26</v>
      </c>
      <c r="VVL1178" s="242">
        <v>7</v>
      </c>
      <c r="VVM1178" s="242">
        <v>2</v>
      </c>
      <c r="VVN1178" s="243" t="s">
        <v>238</v>
      </c>
      <c r="VVO1178" s="244">
        <v>0</v>
      </c>
      <c r="VVP1178" s="244">
        <v>210</v>
      </c>
      <c r="VVQ1178" s="239" t="e">
        <f>VVQ1179+VVQ1180</f>
        <v>#REF!</v>
      </c>
      <c r="VVR1178" s="240" t="s">
        <v>29</v>
      </c>
      <c r="VVS1178" s="241" t="s">
        <v>26</v>
      </c>
      <c r="VVT1178" s="242">
        <v>7</v>
      </c>
      <c r="VVU1178" s="242">
        <v>2</v>
      </c>
      <c r="VVV1178" s="243" t="s">
        <v>238</v>
      </c>
      <c r="VVW1178" s="244">
        <v>0</v>
      </c>
      <c r="VVX1178" s="244">
        <v>210</v>
      </c>
      <c r="VVY1178" s="239" t="e">
        <f>VVY1179+VVY1180</f>
        <v>#REF!</v>
      </c>
      <c r="VVZ1178" s="240" t="s">
        <v>29</v>
      </c>
      <c r="VWA1178" s="241" t="s">
        <v>26</v>
      </c>
      <c r="VWB1178" s="242">
        <v>7</v>
      </c>
      <c r="VWC1178" s="242">
        <v>2</v>
      </c>
      <c r="VWD1178" s="243" t="s">
        <v>238</v>
      </c>
      <c r="VWE1178" s="244">
        <v>0</v>
      </c>
      <c r="VWF1178" s="244">
        <v>210</v>
      </c>
      <c r="VWG1178" s="239" t="e">
        <f>VWG1179+VWG1180</f>
        <v>#REF!</v>
      </c>
      <c r="VWH1178" s="240" t="s">
        <v>29</v>
      </c>
      <c r="VWI1178" s="241" t="s">
        <v>26</v>
      </c>
      <c r="VWJ1178" s="242">
        <v>7</v>
      </c>
      <c r="VWK1178" s="242">
        <v>2</v>
      </c>
      <c r="VWL1178" s="243" t="s">
        <v>238</v>
      </c>
      <c r="VWM1178" s="244">
        <v>0</v>
      </c>
      <c r="VWN1178" s="244">
        <v>210</v>
      </c>
      <c r="VWO1178" s="239" t="e">
        <f>VWO1179+VWO1180</f>
        <v>#REF!</v>
      </c>
      <c r="VWP1178" s="240" t="s">
        <v>29</v>
      </c>
      <c r="VWQ1178" s="241" t="s">
        <v>26</v>
      </c>
      <c r="VWR1178" s="242">
        <v>7</v>
      </c>
      <c r="VWS1178" s="242">
        <v>2</v>
      </c>
      <c r="VWT1178" s="243" t="s">
        <v>238</v>
      </c>
      <c r="VWU1178" s="244">
        <v>0</v>
      </c>
      <c r="VWV1178" s="244">
        <v>210</v>
      </c>
      <c r="VWW1178" s="239" t="e">
        <f>VWW1179+VWW1180</f>
        <v>#REF!</v>
      </c>
      <c r="VWX1178" s="240" t="s">
        <v>29</v>
      </c>
      <c r="VWY1178" s="241" t="s">
        <v>26</v>
      </c>
      <c r="VWZ1178" s="242">
        <v>7</v>
      </c>
      <c r="VXA1178" s="242">
        <v>2</v>
      </c>
      <c r="VXB1178" s="243" t="s">
        <v>238</v>
      </c>
      <c r="VXC1178" s="244">
        <v>0</v>
      </c>
      <c r="VXD1178" s="244">
        <v>210</v>
      </c>
      <c r="VXE1178" s="239" t="e">
        <f>VXE1179+VXE1180</f>
        <v>#REF!</v>
      </c>
      <c r="VXF1178" s="240" t="s">
        <v>29</v>
      </c>
      <c r="VXG1178" s="241" t="s">
        <v>26</v>
      </c>
      <c r="VXH1178" s="242">
        <v>7</v>
      </c>
      <c r="VXI1178" s="242">
        <v>2</v>
      </c>
      <c r="VXJ1178" s="243" t="s">
        <v>238</v>
      </c>
      <c r="VXK1178" s="244">
        <v>0</v>
      </c>
      <c r="VXL1178" s="244">
        <v>210</v>
      </c>
      <c r="VXM1178" s="239" t="e">
        <f>VXM1179+VXM1180</f>
        <v>#REF!</v>
      </c>
      <c r="VXN1178" s="240" t="s">
        <v>29</v>
      </c>
      <c r="VXO1178" s="241" t="s">
        <v>26</v>
      </c>
      <c r="VXP1178" s="242">
        <v>7</v>
      </c>
      <c r="VXQ1178" s="242">
        <v>2</v>
      </c>
      <c r="VXR1178" s="243" t="s">
        <v>238</v>
      </c>
      <c r="VXS1178" s="244">
        <v>0</v>
      </c>
      <c r="VXT1178" s="244">
        <v>210</v>
      </c>
      <c r="VXU1178" s="239" t="e">
        <f>VXU1179+VXU1180</f>
        <v>#REF!</v>
      </c>
      <c r="VXV1178" s="240" t="s">
        <v>29</v>
      </c>
      <c r="VXW1178" s="241" t="s">
        <v>26</v>
      </c>
      <c r="VXX1178" s="242">
        <v>7</v>
      </c>
      <c r="VXY1178" s="242">
        <v>2</v>
      </c>
      <c r="VXZ1178" s="243" t="s">
        <v>238</v>
      </c>
      <c r="VYA1178" s="244">
        <v>0</v>
      </c>
      <c r="VYB1178" s="244">
        <v>210</v>
      </c>
      <c r="VYC1178" s="239" t="e">
        <f>VYC1179+VYC1180</f>
        <v>#REF!</v>
      </c>
      <c r="VYD1178" s="240" t="s">
        <v>29</v>
      </c>
      <c r="VYE1178" s="241" t="s">
        <v>26</v>
      </c>
      <c r="VYF1178" s="242">
        <v>7</v>
      </c>
      <c r="VYG1178" s="242">
        <v>2</v>
      </c>
      <c r="VYH1178" s="243" t="s">
        <v>238</v>
      </c>
      <c r="VYI1178" s="244">
        <v>0</v>
      </c>
      <c r="VYJ1178" s="244">
        <v>210</v>
      </c>
      <c r="VYK1178" s="239" t="e">
        <f>VYK1179+VYK1180</f>
        <v>#REF!</v>
      </c>
      <c r="VYL1178" s="240" t="s">
        <v>29</v>
      </c>
      <c r="VYM1178" s="241" t="s">
        <v>26</v>
      </c>
      <c r="VYN1178" s="242">
        <v>7</v>
      </c>
      <c r="VYO1178" s="242">
        <v>2</v>
      </c>
      <c r="VYP1178" s="243" t="s">
        <v>238</v>
      </c>
      <c r="VYQ1178" s="244">
        <v>0</v>
      </c>
      <c r="VYR1178" s="244">
        <v>210</v>
      </c>
      <c r="VYS1178" s="239" t="e">
        <f>VYS1179+VYS1180</f>
        <v>#REF!</v>
      </c>
      <c r="VYT1178" s="240" t="s">
        <v>29</v>
      </c>
      <c r="VYU1178" s="241" t="s">
        <v>26</v>
      </c>
      <c r="VYV1178" s="242">
        <v>7</v>
      </c>
      <c r="VYW1178" s="242">
        <v>2</v>
      </c>
      <c r="VYX1178" s="243" t="s">
        <v>238</v>
      </c>
      <c r="VYY1178" s="244">
        <v>0</v>
      </c>
      <c r="VYZ1178" s="244">
        <v>210</v>
      </c>
      <c r="VZA1178" s="239" t="e">
        <f>VZA1179+VZA1180</f>
        <v>#REF!</v>
      </c>
      <c r="VZB1178" s="240" t="s">
        <v>29</v>
      </c>
      <c r="VZC1178" s="241" t="s">
        <v>26</v>
      </c>
      <c r="VZD1178" s="242">
        <v>7</v>
      </c>
      <c r="VZE1178" s="242">
        <v>2</v>
      </c>
      <c r="VZF1178" s="243" t="s">
        <v>238</v>
      </c>
      <c r="VZG1178" s="244">
        <v>0</v>
      </c>
      <c r="VZH1178" s="244">
        <v>210</v>
      </c>
      <c r="VZI1178" s="239" t="e">
        <f>VZI1179+VZI1180</f>
        <v>#REF!</v>
      </c>
      <c r="VZJ1178" s="240" t="s">
        <v>29</v>
      </c>
      <c r="VZK1178" s="241" t="s">
        <v>26</v>
      </c>
      <c r="VZL1178" s="242">
        <v>7</v>
      </c>
      <c r="VZM1178" s="242">
        <v>2</v>
      </c>
      <c r="VZN1178" s="243" t="s">
        <v>238</v>
      </c>
      <c r="VZO1178" s="244">
        <v>0</v>
      </c>
      <c r="VZP1178" s="244">
        <v>210</v>
      </c>
      <c r="VZQ1178" s="239" t="e">
        <f>VZQ1179+VZQ1180</f>
        <v>#REF!</v>
      </c>
      <c r="VZR1178" s="240" t="s">
        <v>29</v>
      </c>
      <c r="VZS1178" s="241" t="s">
        <v>26</v>
      </c>
      <c r="VZT1178" s="242">
        <v>7</v>
      </c>
      <c r="VZU1178" s="242">
        <v>2</v>
      </c>
      <c r="VZV1178" s="243" t="s">
        <v>238</v>
      </c>
      <c r="VZW1178" s="244">
        <v>0</v>
      </c>
      <c r="VZX1178" s="244">
        <v>210</v>
      </c>
      <c r="VZY1178" s="239" t="e">
        <f>VZY1179+VZY1180</f>
        <v>#REF!</v>
      </c>
      <c r="VZZ1178" s="240" t="s">
        <v>29</v>
      </c>
      <c r="WAA1178" s="241" t="s">
        <v>26</v>
      </c>
      <c r="WAB1178" s="242">
        <v>7</v>
      </c>
      <c r="WAC1178" s="242">
        <v>2</v>
      </c>
      <c r="WAD1178" s="243" t="s">
        <v>238</v>
      </c>
      <c r="WAE1178" s="244">
        <v>0</v>
      </c>
      <c r="WAF1178" s="244">
        <v>210</v>
      </c>
      <c r="WAG1178" s="239" t="e">
        <f>WAG1179+WAG1180</f>
        <v>#REF!</v>
      </c>
      <c r="WAH1178" s="240" t="s">
        <v>29</v>
      </c>
      <c r="WAI1178" s="241" t="s">
        <v>26</v>
      </c>
      <c r="WAJ1178" s="242">
        <v>7</v>
      </c>
      <c r="WAK1178" s="242">
        <v>2</v>
      </c>
      <c r="WAL1178" s="243" t="s">
        <v>238</v>
      </c>
      <c r="WAM1178" s="244">
        <v>0</v>
      </c>
      <c r="WAN1178" s="244">
        <v>210</v>
      </c>
      <c r="WAO1178" s="239" t="e">
        <f>WAO1179+WAO1180</f>
        <v>#REF!</v>
      </c>
      <c r="WAP1178" s="240" t="s">
        <v>29</v>
      </c>
      <c r="WAQ1178" s="241" t="s">
        <v>26</v>
      </c>
      <c r="WAR1178" s="242">
        <v>7</v>
      </c>
      <c r="WAS1178" s="242">
        <v>2</v>
      </c>
      <c r="WAT1178" s="243" t="s">
        <v>238</v>
      </c>
      <c r="WAU1178" s="244">
        <v>0</v>
      </c>
      <c r="WAV1178" s="244">
        <v>210</v>
      </c>
      <c r="WAW1178" s="239" t="e">
        <f>WAW1179+WAW1180</f>
        <v>#REF!</v>
      </c>
      <c r="WAX1178" s="240" t="s">
        <v>29</v>
      </c>
      <c r="WAY1178" s="241" t="s">
        <v>26</v>
      </c>
      <c r="WAZ1178" s="242">
        <v>7</v>
      </c>
      <c r="WBA1178" s="242">
        <v>2</v>
      </c>
      <c r="WBB1178" s="243" t="s">
        <v>238</v>
      </c>
      <c r="WBC1178" s="244">
        <v>0</v>
      </c>
      <c r="WBD1178" s="244">
        <v>210</v>
      </c>
      <c r="WBE1178" s="239" t="e">
        <f>WBE1179+WBE1180</f>
        <v>#REF!</v>
      </c>
      <c r="WBF1178" s="240" t="s">
        <v>29</v>
      </c>
      <c r="WBG1178" s="241" t="s">
        <v>26</v>
      </c>
      <c r="WBH1178" s="242">
        <v>7</v>
      </c>
      <c r="WBI1178" s="242">
        <v>2</v>
      </c>
      <c r="WBJ1178" s="243" t="s">
        <v>238</v>
      </c>
      <c r="WBK1178" s="244">
        <v>0</v>
      </c>
      <c r="WBL1178" s="244">
        <v>210</v>
      </c>
      <c r="WBM1178" s="239" t="e">
        <f>WBM1179+WBM1180</f>
        <v>#REF!</v>
      </c>
      <c r="WBN1178" s="240" t="s">
        <v>29</v>
      </c>
      <c r="WBO1178" s="241" t="s">
        <v>26</v>
      </c>
      <c r="WBP1178" s="242">
        <v>7</v>
      </c>
      <c r="WBQ1178" s="242">
        <v>2</v>
      </c>
      <c r="WBR1178" s="243" t="s">
        <v>238</v>
      </c>
      <c r="WBS1178" s="244">
        <v>0</v>
      </c>
      <c r="WBT1178" s="244">
        <v>210</v>
      </c>
      <c r="WBU1178" s="239" t="e">
        <f>WBU1179+WBU1180</f>
        <v>#REF!</v>
      </c>
      <c r="WBV1178" s="240" t="s">
        <v>29</v>
      </c>
      <c r="WBW1178" s="241" t="s">
        <v>26</v>
      </c>
      <c r="WBX1178" s="242">
        <v>7</v>
      </c>
      <c r="WBY1178" s="242">
        <v>2</v>
      </c>
      <c r="WBZ1178" s="243" t="s">
        <v>238</v>
      </c>
      <c r="WCA1178" s="244">
        <v>0</v>
      </c>
      <c r="WCB1178" s="244">
        <v>210</v>
      </c>
      <c r="WCC1178" s="239" t="e">
        <f>WCC1179+WCC1180</f>
        <v>#REF!</v>
      </c>
      <c r="WCD1178" s="240" t="s">
        <v>29</v>
      </c>
      <c r="WCE1178" s="241" t="s">
        <v>26</v>
      </c>
      <c r="WCF1178" s="242">
        <v>7</v>
      </c>
      <c r="WCG1178" s="242">
        <v>2</v>
      </c>
      <c r="WCH1178" s="243" t="s">
        <v>238</v>
      </c>
      <c r="WCI1178" s="244">
        <v>0</v>
      </c>
      <c r="WCJ1178" s="244">
        <v>210</v>
      </c>
      <c r="WCK1178" s="239" t="e">
        <f>WCK1179+WCK1180</f>
        <v>#REF!</v>
      </c>
      <c r="WCL1178" s="240" t="s">
        <v>29</v>
      </c>
      <c r="WCM1178" s="241" t="s">
        <v>26</v>
      </c>
      <c r="WCN1178" s="242">
        <v>7</v>
      </c>
      <c r="WCO1178" s="242">
        <v>2</v>
      </c>
      <c r="WCP1178" s="243" t="s">
        <v>238</v>
      </c>
      <c r="WCQ1178" s="244">
        <v>0</v>
      </c>
      <c r="WCR1178" s="244">
        <v>210</v>
      </c>
      <c r="WCS1178" s="239" t="e">
        <f>WCS1179+WCS1180</f>
        <v>#REF!</v>
      </c>
      <c r="WCT1178" s="240" t="s">
        <v>29</v>
      </c>
      <c r="WCU1178" s="241" t="s">
        <v>26</v>
      </c>
      <c r="WCV1178" s="242">
        <v>7</v>
      </c>
      <c r="WCW1178" s="242">
        <v>2</v>
      </c>
      <c r="WCX1178" s="243" t="s">
        <v>238</v>
      </c>
      <c r="WCY1178" s="244">
        <v>0</v>
      </c>
      <c r="WCZ1178" s="244">
        <v>210</v>
      </c>
      <c r="WDA1178" s="239" t="e">
        <f>WDA1179+WDA1180</f>
        <v>#REF!</v>
      </c>
      <c r="WDB1178" s="240" t="s">
        <v>29</v>
      </c>
      <c r="WDC1178" s="241" t="s">
        <v>26</v>
      </c>
      <c r="WDD1178" s="242">
        <v>7</v>
      </c>
      <c r="WDE1178" s="242">
        <v>2</v>
      </c>
      <c r="WDF1178" s="243" t="s">
        <v>238</v>
      </c>
      <c r="WDG1178" s="244">
        <v>0</v>
      </c>
      <c r="WDH1178" s="244">
        <v>210</v>
      </c>
      <c r="WDI1178" s="239" t="e">
        <f>WDI1179+WDI1180</f>
        <v>#REF!</v>
      </c>
      <c r="WDJ1178" s="240" t="s">
        <v>29</v>
      </c>
      <c r="WDK1178" s="241" t="s">
        <v>26</v>
      </c>
      <c r="WDL1178" s="242">
        <v>7</v>
      </c>
      <c r="WDM1178" s="242">
        <v>2</v>
      </c>
      <c r="WDN1178" s="243" t="s">
        <v>238</v>
      </c>
      <c r="WDO1178" s="244">
        <v>0</v>
      </c>
      <c r="WDP1178" s="244">
        <v>210</v>
      </c>
      <c r="WDQ1178" s="239" t="e">
        <f>WDQ1179+WDQ1180</f>
        <v>#REF!</v>
      </c>
      <c r="WDR1178" s="240" t="s">
        <v>29</v>
      </c>
      <c r="WDS1178" s="241" t="s">
        <v>26</v>
      </c>
      <c r="WDT1178" s="242">
        <v>7</v>
      </c>
      <c r="WDU1178" s="242">
        <v>2</v>
      </c>
      <c r="WDV1178" s="243" t="s">
        <v>238</v>
      </c>
      <c r="WDW1178" s="244">
        <v>0</v>
      </c>
      <c r="WDX1178" s="244">
        <v>210</v>
      </c>
      <c r="WDY1178" s="239" t="e">
        <f>WDY1179+WDY1180</f>
        <v>#REF!</v>
      </c>
      <c r="WDZ1178" s="240" t="s">
        <v>29</v>
      </c>
      <c r="WEA1178" s="241" t="s">
        <v>26</v>
      </c>
      <c r="WEB1178" s="242">
        <v>7</v>
      </c>
      <c r="WEC1178" s="242">
        <v>2</v>
      </c>
      <c r="WED1178" s="243" t="s">
        <v>238</v>
      </c>
      <c r="WEE1178" s="244">
        <v>0</v>
      </c>
      <c r="WEF1178" s="244">
        <v>210</v>
      </c>
      <c r="WEG1178" s="239" t="e">
        <f>WEG1179+WEG1180</f>
        <v>#REF!</v>
      </c>
      <c r="WEH1178" s="240" t="s">
        <v>29</v>
      </c>
      <c r="WEI1178" s="241" t="s">
        <v>26</v>
      </c>
      <c r="WEJ1178" s="242">
        <v>7</v>
      </c>
      <c r="WEK1178" s="242">
        <v>2</v>
      </c>
      <c r="WEL1178" s="243" t="s">
        <v>238</v>
      </c>
      <c r="WEM1178" s="244">
        <v>0</v>
      </c>
      <c r="WEN1178" s="244">
        <v>210</v>
      </c>
      <c r="WEO1178" s="239" t="e">
        <f>WEO1179+WEO1180</f>
        <v>#REF!</v>
      </c>
      <c r="WEP1178" s="240" t="s">
        <v>29</v>
      </c>
      <c r="WEQ1178" s="241" t="s">
        <v>26</v>
      </c>
      <c r="WER1178" s="242">
        <v>7</v>
      </c>
      <c r="WES1178" s="242">
        <v>2</v>
      </c>
      <c r="WET1178" s="243" t="s">
        <v>238</v>
      </c>
      <c r="WEU1178" s="244">
        <v>0</v>
      </c>
      <c r="WEV1178" s="244">
        <v>210</v>
      </c>
      <c r="WEW1178" s="239" t="e">
        <f>WEW1179+WEW1180</f>
        <v>#REF!</v>
      </c>
      <c r="WEX1178" s="240" t="s">
        <v>29</v>
      </c>
      <c r="WEY1178" s="241" t="s">
        <v>26</v>
      </c>
      <c r="WEZ1178" s="242">
        <v>7</v>
      </c>
      <c r="WFA1178" s="242">
        <v>2</v>
      </c>
      <c r="WFB1178" s="243" t="s">
        <v>238</v>
      </c>
      <c r="WFC1178" s="244">
        <v>0</v>
      </c>
      <c r="WFD1178" s="244">
        <v>210</v>
      </c>
      <c r="WFE1178" s="239" t="e">
        <f>WFE1179+WFE1180</f>
        <v>#REF!</v>
      </c>
      <c r="WFF1178" s="240" t="s">
        <v>29</v>
      </c>
      <c r="WFG1178" s="241" t="s">
        <v>26</v>
      </c>
      <c r="WFH1178" s="242">
        <v>7</v>
      </c>
      <c r="WFI1178" s="242">
        <v>2</v>
      </c>
      <c r="WFJ1178" s="243" t="s">
        <v>238</v>
      </c>
      <c r="WFK1178" s="244">
        <v>0</v>
      </c>
      <c r="WFL1178" s="244">
        <v>210</v>
      </c>
      <c r="WFM1178" s="239" t="e">
        <f>WFM1179+WFM1180</f>
        <v>#REF!</v>
      </c>
      <c r="WFN1178" s="240" t="s">
        <v>29</v>
      </c>
      <c r="WFO1178" s="241" t="s">
        <v>26</v>
      </c>
      <c r="WFP1178" s="242">
        <v>7</v>
      </c>
      <c r="WFQ1178" s="242">
        <v>2</v>
      </c>
      <c r="WFR1178" s="243" t="s">
        <v>238</v>
      </c>
      <c r="WFS1178" s="244">
        <v>0</v>
      </c>
      <c r="WFT1178" s="244">
        <v>210</v>
      </c>
      <c r="WFU1178" s="239" t="e">
        <f>WFU1179+WFU1180</f>
        <v>#REF!</v>
      </c>
      <c r="WFV1178" s="240" t="s">
        <v>29</v>
      </c>
      <c r="WFW1178" s="241" t="s">
        <v>26</v>
      </c>
      <c r="WFX1178" s="242">
        <v>7</v>
      </c>
      <c r="WFY1178" s="242">
        <v>2</v>
      </c>
      <c r="WFZ1178" s="243" t="s">
        <v>238</v>
      </c>
      <c r="WGA1178" s="244">
        <v>0</v>
      </c>
      <c r="WGB1178" s="244">
        <v>210</v>
      </c>
      <c r="WGC1178" s="239" t="e">
        <f>WGC1179+WGC1180</f>
        <v>#REF!</v>
      </c>
      <c r="WGD1178" s="240" t="s">
        <v>29</v>
      </c>
      <c r="WGE1178" s="241" t="s">
        <v>26</v>
      </c>
      <c r="WGF1178" s="242">
        <v>7</v>
      </c>
      <c r="WGG1178" s="242">
        <v>2</v>
      </c>
      <c r="WGH1178" s="243" t="s">
        <v>238</v>
      </c>
      <c r="WGI1178" s="244">
        <v>0</v>
      </c>
      <c r="WGJ1178" s="244">
        <v>210</v>
      </c>
      <c r="WGK1178" s="239" t="e">
        <f>WGK1179+WGK1180</f>
        <v>#REF!</v>
      </c>
      <c r="WGL1178" s="240" t="s">
        <v>29</v>
      </c>
      <c r="WGM1178" s="241" t="s">
        <v>26</v>
      </c>
      <c r="WGN1178" s="242">
        <v>7</v>
      </c>
      <c r="WGO1178" s="242">
        <v>2</v>
      </c>
      <c r="WGP1178" s="243" t="s">
        <v>238</v>
      </c>
      <c r="WGQ1178" s="244">
        <v>0</v>
      </c>
      <c r="WGR1178" s="244">
        <v>210</v>
      </c>
      <c r="WGS1178" s="239" t="e">
        <f>WGS1179+WGS1180</f>
        <v>#REF!</v>
      </c>
      <c r="WGT1178" s="240" t="s">
        <v>29</v>
      </c>
      <c r="WGU1178" s="241" t="s">
        <v>26</v>
      </c>
      <c r="WGV1178" s="242">
        <v>7</v>
      </c>
      <c r="WGW1178" s="242">
        <v>2</v>
      </c>
      <c r="WGX1178" s="243" t="s">
        <v>238</v>
      </c>
      <c r="WGY1178" s="244">
        <v>0</v>
      </c>
      <c r="WGZ1178" s="244">
        <v>210</v>
      </c>
      <c r="WHA1178" s="239" t="e">
        <f>WHA1179+WHA1180</f>
        <v>#REF!</v>
      </c>
      <c r="WHB1178" s="240" t="s">
        <v>29</v>
      </c>
      <c r="WHC1178" s="241" t="s">
        <v>26</v>
      </c>
      <c r="WHD1178" s="242">
        <v>7</v>
      </c>
      <c r="WHE1178" s="242">
        <v>2</v>
      </c>
      <c r="WHF1178" s="243" t="s">
        <v>238</v>
      </c>
      <c r="WHG1178" s="244">
        <v>0</v>
      </c>
      <c r="WHH1178" s="244">
        <v>210</v>
      </c>
      <c r="WHI1178" s="239" t="e">
        <f>WHI1179+WHI1180</f>
        <v>#REF!</v>
      </c>
      <c r="WHJ1178" s="240" t="s">
        <v>29</v>
      </c>
      <c r="WHK1178" s="241" t="s">
        <v>26</v>
      </c>
      <c r="WHL1178" s="242">
        <v>7</v>
      </c>
      <c r="WHM1178" s="242">
        <v>2</v>
      </c>
      <c r="WHN1178" s="243" t="s">
        <v>238</v>
      </c>
      <c r="WHO1178" s="244">
        <v>0</v>
      </c>
      <c r="WHP1178" s="244">
        <v>210</v>
      </c>
      <c r="WHQ1178" s="239" t="e">
        <f>WHQ1179+WHQ1180</f>
        <v>#REF!</v>
      </c>
      <c r="WHR1178" s="240" t="s">
        <v>29</v>
      </c>
      <c r="WHS1178" s="241" t="s">
        <v>26</v>
      </c>
      <c r="WHT1178" s="242">
        <v>7</v>
      </c>
      <c r="WHU1178" s="242">
        <v>2</v>
      </c>
      <c r="WHV1178" s="243" t="s">
        <v>238</v>
      </c>
      <c r="WHW1178" s="244">
        <v>0</v>
      </c>
      <c r="WHX1178" s="244">
        <v>210</v>
      </c>
      <c r="WHY1178" s="239" t="e">
        <f>WHY1179+WHY1180</f>
        <v>#REF!</v>
      </c>
      <c r="WHZ1178" s="240" t="s">
        <v>29</v>
      </c>
      <c r="WIA1178" s="241" t="s">
        <v>26</v>
      </c>
      <c r="WIB1178" s="242">
        <v>7</v>
      </c>
      <c r="WIC1178" s="242">
        <v>2</v>
      </c>
      <c r="WID1178" s="243" t="s">
        <v>238</v>
      </c>
      <c r="WIE1178" s="244">
        <v>0</v>
      </c>
      <c r="WIF1178" s="244">
        <v>210</v>
      </c>
      <c r="WIG1178" s="239" t="e">
        <f>WIG1179+WIG1180</f>
        <v>#REF!</v>
      </c>
      <c r="WIH1178" s="240" t="s">
        <v>29</v>
      </c>
      <c r="WII1178" s="241" t="s">
        <v>26</v>
      </c>
      <c r="WIJ1178" s="242">
        <v>7</v>
      </c>
      <c r="WIK1178" s="242">
        <v>2</v>
      </c>
      <c r="WIL1178" s="243" t="s">
        <v>238</v>
      </c>
      <c r="WIM1178" s="244">
        <v>0</v>
      </c>
      <c r="WIN1178" s="244">
        <v>210</v>
      </c>
      <c r="WIO1178" s="239" t="e">
        <f>WIO1179+WIO1180</f>
        <v>#REF!</v>
      </c>
      <c r="WIP1178" s="240" t="s">
        <v>29</v>
      </c>
      <c r="WIQ1178" s="241" t="s">
        <v>26</v>
      </c>
      <c r="WIR1178" s="242">
        <v>7</v>
      </c>
      <c r="WIS1178" s="242">
        <v>2</v>
      </c>
      <c r="WIT1178" s="243" t="s">
        <v>238</v>
      </c>
      <c r="WIU1178" s="244">
        <v>0</v>
      </c>
      <c r="WIV1178" s="244">
        <v>210</v>
      </c>
      <c r="WIW1178" s="239" t="e">
        <f>WIW1179+WIW1180</f>
        <v>#REF!</v>
      </c>
      <c r="WIX1178" s="240" t="s">
        <v>29</v>
      </c>
      <c r="WIY1178" s="241" t="s">
        <v>26</v>
      </c>
      <c r="WIZ1178" s="242">
        <v>7</v>
      </c>
      <c r="WJA1178" s="242">
        <v>2</v>
      </c>
      <c r="WJB1178" s="243" t="s">
        <v>238</v>
      </c>
      <c r="WJC1178" s="244">
        <v>0</v>
      </c>
      <c r="WJD1178" s="244">
        <v>210</v>
      </c>
      <c r="WJE1178" s="239" t="e">
        <f>WJE1179+WJE1180</f>
        <v>#REF!</v>
      </c>
      <c r="WJF1178" s="240" t="s">
        <v>29</v>
      </c>
      <c r="WJG1178" s="241" t="s">
        <v>26</v>
      </c>
      <c r="WJH1178" s="242">
        <v>7</v>
      </c>
      <c r="WJI1178" s="242">
        <v>2</v>
      </c>
      <c r="WJJ1178" s="243" t="s">
        <v>238</v>
      </c>
      <c r="WJK1178" s="244">
        <v>0</v>
      </c>
      <c r="WJL1178" s="244">
        <v>210</v>
      </c>
      <c r="WJM1178" s="239" t="e">
        <f>WJM1179+WJM1180</f>
        <v>#REF!</v>
      </c>
      <c r="WJN1178" s="240" t="s">
        <v>29</v>
      </c>
      <c r="WJO1178" s="241" t="s">
        <v>26</v>
      </c>
      <c r="WJP1178" s="242">
        <v>7</v>
      </c>
      <c r="WJQ1178" s="242">
        <v>2</v>
      </c>
      <c r="WJR1178" s="243" t="s">
        <v>238</v>
      </c>
      <c r="WJS1178" s="244">
        <v>0</v>
      </c>
      <c r="WJT1178" s="244">
        <v>210</v>
      </c>
      <c r="WJU1178" s="239" t="e">
        <f>WJU1179+WJU1180</f>
        <v>#REF!</v>
      </c>
      <c r="WJV1178" s="240" t="s">
        <v>29</v>
      </c>
      <c r="WJW1178" s="241" t="s">
        <v>26</v>
      </c>
      <c r="WJX1178" s="242">
        <v>7</v>
      </c>
      <c r="WJY1178" s="242">
        <v>2</v>
      </c>
      <c r="WJZ1178" s="243" t="s">
        <v>238</v>
      </c>
      <c r="WKA1178" s="244">
        <v>0</v>
      </c>
      <c r="WKB1178" s="244">
        <v>210</v>
      </c>
      <c r="WKC1178" s="239" t="e">
        <f>WKC1179+WKC1180</f>
        <v>#REF!</v>
      </c>
      <c r="WKD1178" s="240" t="s">
        <v>29</v>
      </c>
      <c r="WKE1178" s="241" t="s">
        <v>26</v>
      </c>
      <c r="WKF1178" s="242">
        <v>7</v>
      </c>
      <c r="WKG1178" s="242">
        <v>2</v>
      </c>
      <c r="WKH1178" s="243" t="s">
        <v>238</v>
      </c>
      <c r="WKI1178" s="244">
        <v>0</v>
      </c>
      <c r="WKJ1178" s="244">
        <v>210</v>
      </c>
      <c r="WKK1178" s="239" t="e">
        <f>WKK1179+WKK1180</f>
        <v>#REF!</v>
      </c>
      <c r="WKL1178" s="240" t="s">
        <v>29</v>
      </c>
      <c r="WKM1178" s="241" t="s">
        <v>26</v>
      </c>
      <c r="WKN1178" s="242">
        <v>7</v>
      </c>
      <c r="WKO1178" s="242">
        <v>2</v>
      </c>
      <c r="WKP1178" s="243" t="s">
        <v>238</v>
      </c>
      <c r="WKQ1178" s="244">
        <v>0</v>
      </c>
      <c r="WKR1178" s="244">
        <v>210</v>
      </c>
      <c r="WKS1178" s="239" t="e">
        <f>WKS1179+WKS1180</f>
        <v>#REF!</v>
      </c>
      <c r="WKT1178" s="240" t="s">
        <v>29</v>
      </c>
      <c r="WKU1178" s="241" t="s">
        <v>26</v>
      </c>
      <c r="WKV1178" s="242">
        <v>7</v>
      </c>
      <c r="WKW1178" s="242">
        <v>2</v>
      </c>
      <c r="WKX1178" s="243" t="s">
        <v>238</v>
      </c>
      <c r="WKY1178" s="244">
        <v>0</v>
      </c>
      <c r="WKZ1178" s="244">
        <v>210</v>
      </c>
      <c r="WLA1178" s="239" t="e">
        <f>WLA1179+WLA1180</f>
        <v>#REF!</v>
      </c>
      <c r="WLB1178" s="240" t="s">
        <v>29</v>
      </c>
      <c r="WLC1178" s="241" t="s">
        <v>26</v>
      </c>
      <c r="WLD1178" s="242">
        <v>7</v>
      </c>
      <c r="WLE1178" s="242">
        <v>2</v>
      </c>
      <c r="WLF1178" s="243" t="s">
        <v>238</v>
      </c>
      <c r="WLG1178" s="244">
        <v>0</v>
      </c>
      <c r="WLH1178" s="244">
        <v>210</v>
      </c>
      <c r="WLI1178" s="239" t="e">
        <f>WLI1179+WLI1180</f>
        <v>#REF!</v>
      </c>
      <c r="WLJ1178" s="240" t="s">
        <v>29</v>
      </c>
      <c r="WLK1178" s="241" t="s">
        <v>26</v>
      </c>
      <c r="WLL1178" s="242">
        <v>7</v>
      </c>
      <c r="WLM1178" s="242">
        <v>2</v>
      </c>
      <c r="WLN1178" s="243" t="s">
        <v>238</v>
      </c>
      <c r="WLO1178" s="244">
        <v>0</v>
      </c>
      <c r="WLP1178" s="244">
        <v>210</v>
      </c>
      <c r="WLQ1178" s="239" t="e">
        <f>WLQ1179+WLQ1180</f>
        <v>#REF!</v>
      </c>
      <c r="WLR1178" s="240" t="s">
        <v>29</v>
      </c>
      <c r="WLS1178" s="241" t="s">
        <v>26</v>
      </c>
      <c r="WLT1178" s="242">
        <v>7</v>
      </c>
      <c r="WLU1178" s="242">
        <v>2</v>
      </c>
      <c r="WLV1178" s="243" t="s">
        <v>238</v>
      </c>
      <c r="WLW1178" s="244">
        <v>0</v>
      </c>
      <c r="WLX1178" s="244">
        <v>210</v>
      </c>
      <c r="WLY1178" s="239" t="e">
        <f>WLY1179+WLY1180</f>
        <v>#REF!</v>
      </c>
      <c r="WLZ1178" s="240" t="s">
        <v>29</v>
      </c>
      <c r="WMA1178" s="241" t="s">
        <v>26</v>
      </c>
      <c r="WMB1178" s="242">
        <v>7</v>
      </c>
      <c r="WMC1178" s="242">
        <v>2</v>
      </c>
      <c r="WMD1178" s="243" t="s">
        <v>238</v>
      </c>
      <c r="WME1178" s="244">
        <v>0</v>
      </c>
      <c r="WMF1178" s="244">
        <v>210</v>
      </c>
      <c r="WMG1178" s="239" t="e">
        <f>WMG1179+WMG1180</f>
        <v>#REF!</v>
      </c>
      <c r="WMH1178" s="240" t="s">
        <v>29</v>
      </c>
      <c r="WMI1178" s="241" t="s">
        <v>26</v>
      </c>
      <c r="WMJ1178" s="242">
        <v>7</v>
      </c>
      <c r="WMK1178" s="242">
        <v>2</v>
      </c>
      <c r="WML1178" s="243" t="s">
        <v>238</v>
      </c>
      <c r="WMM1178" s="244">
        <v>0</v>
      </c>
      <c r="WMN1178" s="244">
        <v>210</v>
      </c>
      <c r="WMO1178" s="239" t="e">
        <f>WMO1179+WMO1180</f>
        <v>#REF!</v>
      </c>
      <c r="WMP1178" s="240" t="s">
        <v>29</v>
      </c>
      <c r="WMQ1178" s="241" t="s">
        <v>26</v>
      </c>
      <c r="WMR1178" s="242">
        <v>7</v>
      </c>
      <c r="WMS1178" s="242">
        <v>2</v>
      </c>
      <c r="WMT1178" s="243" t="s">
        <v>238</v>
      </c>
      <c r="WMU1178" s="244">
        <v>0</v>
      </c>
      <c r="WMV1178" s="244">
        <v>210</v>
      </c>
      <c r="WMW1178" s="239" t="e">
        <f>WMW1179+WMW1180</f>
        <v>#REF!</v>
      </c>
      <c r="WMX1178" s="240" t="s">
        <v>29</v>
      </c>
      <c r="WMY1178" s="241" t="s">
        <v>26</v>
      </c>
      <c r="WMZ1178" s="242">
        <v>7</v>
      </c>
      <c r="WNA1178" s="242">
        <v>2</v>
      </c>
      <c r="WNB1178" s="243" t="s">
        <v>238</v>
      </c>
      <c r="WNC1178" s="244">
        <v>0</v>
      </c>
      <c r="WND1178" s="244">
        <v>210</v>
      </c>
      <c r="WNE1178" s="239" t="e">
        <f>WNE1179+WNE1180</f>
        <v>#REF!</v>
      </c>
      <c r="WNF1178" s="240" t="s">
        <v>29</v>
      </c>
      <c r="WNG1178" s="241" t="s">
        <v>26</v>
      </c>
      <c r="WNH1178" s="242">
        <v>7</v>
      </c>
      <c r="WNI1178" s="242">
        <v>2</v>
      </c>
      <c r="WNJ1178" s="243" t="s">
        <v>238</v>
      </c>
      <c r="WNK1178" s="244">
        <v>0</v>
      </c>
      <c r="WNL1178" s="244">
        <v>210</v>
      </c>
      <c r="WNM1178" s="239" t="e">
        <f>WNM1179+WNM1180</f>
        <v>#REF!</v>
      </c>
      <c r="WNN1178" s="240" t="s">
        <v>29</v>
      </c>
      <c r="WNO1178" s="241" t="s">
        <v>26</v>
      </c>
      <c r="WNP1178" s="242">
        <v>7</v>
      </c>
      <c r="WNQ1178" s="242">
        <v>2</v>
      </c>
      <c r="WNR1178" s="243" t="s">
        <v>238</v>
      </c>
      <c r="WNS1178" s="244">
        <v>0</v>
      </c>
      <c r="WNT1178" s="244">
        <v>210</v>
      </c>
      <c r="WNU1178" s="239" t="e">
        <f>WNU1179+WNU1180</f>
        <v>#REF!</v>
      </c>
      <c r="WNV1178" s="240" t="s">
        <v>29</v>
      </c>
      <c r="WNW1178" s="241" t="s">
        <v>26</v>
      </c>
      <c r="WNX1178" s="242">
        <v>7</v>
      </c>
      <c r="WNY1178" s="242">
        <v>2</v>
      </c>
      <c r="WNZ1178" s="243" t="s">
        <v>238</v>
      </c>
      <c r="WOA1178" s="244">
        <v>0</v>
      </c>
      <c r="WOB1178" s="244">
        <v>210</v>
      </c>
      <c r="WOC1178" s="239" t="e">
        <f>WOC1179+WOC1180</f>
        <v>#REF!</v>
      </c>
      <c r="WOD1178" s="240" t="s">
        <v>29</v>
      </c>
      <c r="WOE1178" s="241" t="s">
        <v>26</v>
      </c>
      <c r="WOF1178" s="242">
        <v>7</v>
      </c>
      <c r="WOG1178" s="242">
        <v>2</v>
      </c>
      <c r="WOH1178" s="243" t="s">
        <v>238</v>
      </c>
      <c r="WOI1178" s="244">
        <v>0</v>
      </c>
      <c r="WOJ1178" s="244">
        <v>210</v>
      </c>
      <c r="WOK1178" s="239" t="e">
        <f>WOK1179+WOK1180</f>
        <v>#REF!</v>
      </c>
      <c r="WOL1178" s="240" t="s">
        <v>29</v>
      </c>
      <c r="WOM1178" s="241" t="s">
        <v>26</v>
      </c>
      <c r="WON1178" s="242">
        <v>7</v>
      </c>
      <c r="WOO1178" s="242">
        <v>2</v>
      </c>
      <c r="WOP1178" s="243" t="s">
        <v>238</v>
      </c>
      <c r="WOQ1178" s="244">
        <v>0</v>
      </c>
      <c r="WOR1178" s="244">
        <v>210</v>
      </c>
      <c r="WOS1178" s="239" t="e">
        <f>WOS1179+WOS1180</f>
        <v>#REF!</v>
      </c>
      <c r="WOT1178" s="240" t="s">
        <v>29</v>
      </c>
      <c r="WOU1178" s="241" t="s">
        <v>26</v>
      </c>
      <c r="WOV1178" s="242">
        <v>7</v>
      </c>
      <c r="WOW1178" s="242">
        <v>2</v>
      </c>
      <c r="WOX1178" s="243" t="s">
        <v>238</v>
      </c>
      <c r="WOY1178" s="244">
        <v>0</v>
      </c>
      <c r="WOZ1178" s="244">
        <v>210</v>
      </c>
      <c r="WPA1178" s="239" t="e">
        <f>WPA1179+WPA1180</f>
        <v>#REF!</v>
      </c>
      <c r="WPB1178" s="240" t="s">
        <v>29</v>
      </c>
      <c r="WPC1178" s="241" t="s">
        <v>26</v>
      </c>
      <c r="WPD1178" s="242">
        <v>7</v>
      </c>
      <c r="WPE1178" s="242">
        <v>2</v>
      </c>
      <c r="WPF1178" s="243" t="s">
        <v>238</v>
      </c>
      <c r="WPG1178" s="244">
        <v>0</v>
      </c>
      <c r="WPH1178" s="244">
        <v>210</v>
      </c>
      <c r="WPI1178" s="239" t="e">
        <f>WPI1179+WPI1180</f>
        <v>#REF!</v>
      </c>
      <c r="WPJ1178" s="240" t="s">
        <v>29</v>
      </c>
      <c r="WPK1178" s="241" t="s">
        <v>26</v>
      </c>
      <c r="WPL1178" s="242">
        <v>7</v>
      </c>
      <c r="WPM1178" s="242">
        <v>2</v>
      </c>
      <c r="WPN1178" s="243" t="s">
        <v>238</v>
      </c>
      <c r="WPO1178" s="244">
        <v>0</v>
      </c>
      <c r="WPP1178" s="244">
        <v>210</v>
      </c>
      <c r="WPQ1178" s="239" t="e">
        <f>WPQ1179+WPQ1180</f>
        <v>#REF!</v>
      </c>
      <c r="WPR1178" s="240" t="s">
        <v>29</v>
      </c>
      <c r="WPS1178" s="241" t="s">
        <v>26</v>
      </c>
      <c r="WPT1178" s="242">
        <v>7</v>
      </c>
      <c r="WPU1178" s="242">
        <v>2</v>
      </c>
      <c r="WPV1178" s="243" t="s">
        <v>238</v>
      </c>
      <c r="WPW1178" s="244">
        <v>0</v>
      </c>
      <c r="WPX1178" s="244">
        <v>210</v>
      </c>
      <c r="WPY1178" s="239" t="e">
        <f>WPY1179+WPY1180</f>
        <v>#REF!</v>
      </c>
      <c r="WPZ1178" s="240" t="s">
        <v>29</v>
      </c>
      <c r="WQA1178" s="241" t="s">
        <v>26</v>
      </c>
      <c r="WQB1178" s="242">
        <v>7</v>
      </c>
      <c r="WQC1178" s="242">
        <v>2</v>
      </c>
      <c r="WQD1178" s="243" t="s">
        <v>238</v>
      </c>
      <c r="WQE1178" s="244">
        <v>0</v>
      </c>
      <c r="WQF1178" s="244">
        <v>210</v>
      </c>
      <c r="WQG1178" s="239" t="e">
        <f>WQG1179+WQG1180</f>
        <v>#REF!</v>
      </c>
      <c r="WQH1178" s="240" t="s">
        <v>29</v>
      </c>
      <c r="WQI1178" s="241" t="s">
        <v>26</v>
      </c>
      <c r="WQJ1178" s="242">
        <v>7</v>
      </c>
      <c r="WQK1178" s="242">
        <v>2</v>
      </c>
      <c r="WQL1178" s="243" t="s">
        <v>238</v>
      </c>
      <c r="WQM1178" s="244">
        <v>0</v>
      </c>
      <c r="WQN1178" s="244">
        <v>210</v>
      </c>
      <c r="WQO1178" s="239" t="e">
        <f>WQO1179+WQO1180</f>
        <v>#REF!</v>
      </c>
      <c r="WQP1178" s="240" t="s">
        <v>29</v>
      </c>
      <c r="WQQ1178" s="241" t="s">
        <v>26</v>
      </c>
      <c r="WQR1178" s="242">
        <v>7</v>
      </c>
      <c r="WQS1178" s="242">
        <v>2</v>
      </c>
      <c r="WQT1178" s="243" t="s">
        <v>238</v>
      </c>
      <c r="WQU1178" s="244">
        <v>0</v>
      </c>
      <c r="WQV1178" s="244">
        <v>210</v>
      </c>
      <c r="WQW1178" s="239" t="e">
        <f>WQW1179+WQW1180</f>
        <v>#REF!</v>
      </c>
      <c r="WQX1178" s="240" t="s">
        <v>29</v>
      </c>
      <c r="WQY1178" s="241" t="s">
        <v>26</v>
      </c>
      <c r="WQZ1178" s="242">
        <v>7</v>
      </c>
      <c r="WRA1178" s="242">
        <v>2</v>
      </c>
      <c r="WRB1178" s="243" t="s">
        <v>238</v>
      </c>
      <c r="WRC1178" s="244">
        <v>0</v>
      </c>
      <c r="WRD1178" s="244">
        <v>210</v>
      </c>
      <c r="WRE1178" s="239" t="e">
        <f>WRE1179+WRE1180</f>
        <v>#REF!</v>
      </c>
      <c r="WRF1178" s="240" t="s">
        <v>29</v>
      </c>
      <c r="WRG1178" s="241" t="s">
        <v>26</v>
      </c>
      <c r="WRH1178" s="242">
        <v>7</v>
      </c>
      <c r="WRI1178" s="242">
        <v>2</v>
      </c>
      <c r="WRJ1178" s="243" t="s">
        <v>238</v>
      </c>
      <c r="WRK1178" s="244">
        <v>0</v>
      </c>
      <c r="WRL1178" s="244">
        <v>210</v>
      </c>
      <c r="WRM1178" s="239" t="e">
        <f>WRM1179+WRM1180</f>
        <v>#REF!</v>
      </c>
      <c r="WRN1178" s="240" t="s">
        <v>29</v>
      </c>
      <c r="WRO1178" s="241" t="s">
        <v>26</v>
      </c>
      <c r="WRP1178" s="242">
        <v>7</v>
      </c>
      <c r="WRQ1178" s="242">
        <v>2</v>
      </c>
      <c r="WRR1178" s="243" t="s">
        <v>238</v>
      </c>
      <c r="WRS1178" s="244">
        <v>0</v>
      </c>
      <c r="WRT1178" s="244">
        <v>210</v>
      </c>
      <c r="WRU1178" s="239" t="e">
        <f>WRU1179+WRU1180</f>
        <v>#REF!</v>
      </c>
      <c r="WRV1178" s="240" t="s">
        <v>29</v>
      </c>
      <c r="WRW1178" s="241" t="s">
        <v>26</v>
      </c>
      <c r="WRX1178" s="242">
        <v>7</v>
      </c>
      <c r="WRY1178" s="242">
        <v>2</v>
      </c>
      <c r="WRZ1178" s="243" t="s">
        <v>238</v>
      </c>
      <c r="WSA1178" s="244">
        <v>0</v>
      </c>
      <c r="WSB1178" s="244">
        <v>210</v>
      </c>
      <c r="WSC1178" s="239" t="e">
        <f>WSC1179+WSC1180</f>
        <v>#REF!</v>
      </c>
      <c r="WSD1178" s="240" t="s">
        <v>29</v>
      </c>
      <c r="WSE1178" s="241" t="s">
        <v>26</v>
      </c>
      <c r="WSF1178" s="242">
        <v>7</v>
      </c>
      <c r="WSG1178" s="242">
        <v>2</v>
      </c>
      <c r="WSH1178" s="243" t="s">
        <v>238</v>
      </c>
      <c r="WSI1178" s="244">
        <v>0</v>
      </c>
      <c r="WSJ1178" s="244">
        <v>210</v>
      </c>
      <c r="WSK1178" s="239" t="e">
        <f>WSK1179+WSK1180</f>
        <v>#REF!</v>
      </c>
      <c r="WSL1178" s="240" t="s">
        <v>29</v>
      </c>
      <c r="WSM1178" s="241" t="s">
        <v>26</v>
      </c>
      <c r="WSN1178" s="242">
        <v>7</v>
      </c>
      <c r="WSO1178" s="242">
        <v>2</v>
      </c>
      <c r="WSP1178" s="243" t="s">
        <v>238</v>
      </c>
      <c r="WSQ1178" s="244">
        <v>0</v>
      </c>
      <c r="WSR1178" s="244">
        <v>210</v>
      </c>
      <c r="WSS1178" s="239" t="e">
        <f>WSS1179+WSS1180</f>
        <v>#REF!</v>
      </c>
      <c r="WST1178" s="240" t="s">
        <v>29</v>
      </c>
      <c r="WSU1178" s="241" t="s">
        <v>26</v>
      </c>
      <c r="WSV1178" s="242">
        <v>7</v>
      </c>
      <c r="WSW1178" s="242">
        <v>2</v>
      </c>
      <c r="WSX1178" s="243" t="s">
        <v>238</v>
      </c>
      <c r="WSY1178" s="244">
        <v>0</v>
      </c>
      <c r="WSZ1178" s="244">
        <v>210</v>
      </c>
      <c r="WTA1178" s="239" t="e">
        <f>WTA1179+WTA1180</f>
        <v>#REF!</v>
      </c>
      <c r="WTB1178" s="240" t="s">
        <v>29</v>
      </c>
      <c r="WTC1178" s="241" t="s">
        <v>26</v>
      </c>
      <c r="WTD1178" s="242">
        <v>7</v>
      </c>
      <c r="WTE1178" s="242">
        <v>2</v>
      </c>
      <c r="WTF1178" s="243" t="s">
        <v>238</v>
      </c>
      <c r="WTG1178" s="244">
        <v>0</v>
      </c>
      <c r="WTH1178" s="244">
        <v>210</v>
      </c>
      <c r="WTI1178" s="239" t="e">
        <f>WTI1179+WTI1180</f>
        <v>#REF!</v>
      </c>
      <c r="WTJ1178" s="240" t="s">
        <v>29</v>
      </c>
      <c r="WTK1178" s="241" t="s">
        <v>26</v>
      </c>
      <c r="WTL1178" s="242">
        <v>7</v>
      </c>
      <c r="WTM1178" s="242">
        <v>2</v>
      </c>
      <c r="WTN1178" s="243" t="s">
        <v>238</v>
      </c>
      <c r="WTO1178" s="244">
        <v>0</v>
      </c>
      <c r="WTP1178" s="244">
        <v>210</v>
      </c>
      <c r="WTQ1178" s="239" t="e">
        <f>WTQ1179+WTQ1180</f>
        <v>#REF!</v>
      </c>
      <c r="WTR1178" s="240" t="s">
        <v>29</v>
      </c>
      <c r="WTS1178" s="241" t="s">
        <v>26</v>
      </c>
      <c r="WTT1178" s="242">
        <v>7</v>
      </c>
      <c r="WTU1178" s="242">
        <v>2</v>
      </c>
      <c r="WTV1178" s="243" t="s">
        <v>238</v>
      </c>
      <c r="WTW1178" s="244">
        <v>0</v>
      </c>
      <c r="WTX1178" s="244">
        <v>210</v>
      </c>
      <c r="WTY1178" s="239" t="e">
        <f>WTY1179+WTY1180</f>
        <v>#REF!</v>
      </c>
      <c r="WTZ1178" s="240" t="s">
        <v>29</v>
      </c>
      <c r="WUA1178" s="241" t="s">
        <v>26</v>
      </c>
      <c r="WUB1178" s="242">
        <v>7</v>
      </c>
      <c r="WUC1178" s="242">
        <v>2</v>
      </c>
      <c r="WUD1178" s="243" t="s">
        <v>238</v>
      </c>
      <c r="WUE1178" s="244">
        <v>0</v>
      </c>
      <c r="WUF1178" s="244">
        <v>210</v>
      </c>
      <c r="WUG1178" s="239" t="e">
        <f>WUG1179+WUG1180</f>
        <v>#REF!</v>
      </c>
      <c r="WUH1178" s="240" t="s">
        <v>29</v>
      </c>
      <c r="WUI1178" s="241" t="s">
        <v>26</v>
      </c>
      <c r="WUJ1178" s="242">
        <v>7</v>
      </c>
      <c r="WUK1178" s="242">
        <v>2</v>
      </c>
      <c r="WUL1178" s="243" t="s">
        <v>238</v>
      </c>
      <c r="WUM1178" s="244">
        <v>0</v>
      </c>
      <c r="WUN1178" s="244">
        <v>210</v>
      </c>
      <c r="WUO1178" s="239" t="e">
        <f>WUO1179+WUO1180</f>
        <v>#REF!</v>
      </c>
      <c r="WUP1178" s="240" t="s">
        <v>29</v>
      </c>
      <c r="WUQ1178" s="241" t="s">
        <v>26</v>
      </c>
      <c r="WUR1178" s="242">
        <v>7</v>
      </c>
      <c r="WUS1178" s="242">
        <v>2</v>
      </c>
      <c r="WUT1178" s="243" t="s">
        <v>238</v>
      </c>
      <c r="WUU1178" s="244">
        <v>0</v>
      </c>
      <c r="WUV1178" s="244">
        <v>210</v>
      </c>
      <c r="WUW1178" s="239" t="e">
        <f>WUW1179+WUW1180</f>
        <v>#REF!</v>
      </c>
      <c r="WUX1178" s="240" t="s">
        <v>29</v>
      </c>
      <c r="WUY1178" s="241" t="s">
        <v>26</v>
      </c>
      <c r="WUZ1178" s="242">
        <v>7</v>
      </c>
      <c r="WVA1178" s="242">
        <v>2</v>
      </c>
      <c r="WVB1178" s="243" t="s">
        <v>238</v>
      </c>
      <c r="WVC1178" s="244">
        <v>0</v>
      </c>
      <c r="WVD1178" s="244">
        <v>210</v>
      </c>
      <c r="WVE1178" s="239" t="e">
        <f>WVE1179+WVE1180</f>
        <v>#REF!</v>
      </c>
      <c r="WVF1178" s="240" t="s">
        <v>29</v>
      </c>
      <c r="WVG1178" s="241" t="s">
        <v>26</v>
      </c>
      <c r="WVH1178" s="242">
        <v>7</v>
      </c>
      <c r="WVI1178" s="242">
        <v>2</v>
      </c>
      <c r="WVJ1178" s="243" t="s">
        <v>238</v>
      </c>
      <c r="WVK1178" s="244">
        <v>0</v>
      </c>
      <c r="WVL1178" s="244">
        <v>210</v>
      </c>
      <c r="WVM1178" s="239" t="e">
        <f>WVM1179+WVM1180</f>
        <v>#REF!</v>
      </c>
      <c r="WVN1178" s="240" t="s">
        <v>29</v>
      </c>
      <c r="WVO1178" s="241" t="s">
        <v>26</v>
      </c>
      <c r="WVP1178" s="242">
        <v>7</v>
      </c>
      <c r="WVQ1178" s="242">
        <v>2</v>
      </c>
      <c r="WVR1178" s="243" t="s">
        <v>238</v>
      </c>
      <c r="WVS1178" s="244">
        <v>0</v>
      </c>
      <c r="WVT1178" s="244">
        <v>210</v>
      </c>
      <c r="WVU1178" s="239" t="e">
        <f>WVU1179+WVU1180</f>
        <v>#REF!</v>
      </c>
      <c r="WVV1178" s="240" t="s">
        <v>29</v>
      </c>
      <c r="WVW1178" s="241" t="s">
        <v>26</v>
      </c>
      <c r="WVX1178" s="242">
        <v>7</v>
      </c>
      <c r="WVY1178" s="242">
        <v>2</v>
      </c>
      <c r="WVZ1178" s="243" t="s">
        <v>238</v>
      </c>
      <c r="WWA1178" s="244">
        <v>0</v>
      </c>
      <c r="WWB1178" s="244">
        <v>210</v>
      </c>
      <c r="WWC1178" s="239" t="e">
        <f>WWC1179+WWC1180</f>
        <v>#REF!</v>
      </c>
      <c r="WWD1178" s="240" t="s">
        <v>29</v>
      </c>
      <c r="WWE1178" s="241" t="s">
        <v>26</v>
      </c>
      <c r="WWF1178" s="242">
        <v>7</v>
      </c>
      <c r="WWG1178" s="242">
        <v>2</v>
      </c>
      <c r="WWH1178" s="243" t="s">
        <v>238</v>
      </c>
      <c r="WWI1178" s="244">
        <v>0</v>
      </c>
      <c r="WWJ1178" s="244">
        <v>210</v>
      </c>
      <c r="WWK1178" s="239" t="e">
        <f>WWK1179+WWK1180</f>
        <v>#REF!</v>
      </c>
      <c r="WWL1178" s="240" t="s">
        <v>29</v>
      </c>
      <c r="WWM1178" s="241" t="s">
        <v>26</v>
      </c>
      <c r="WWN1178" s="242">
        <v>7</v>
      </c>
      <c r="WWO1178" s="242">
        <v>2</v>
      </c>
      <c r="WWP1178" s="243" t="s">
        <v>238</v>
      </c>
      <c r="WWQ1178" s="244">
        <v>0</v>
      </c>
      <c r="WWR1178" s="244">
        <v>210</v>
      </c>
      <c r="WWS1178" s="239" t="e">
        <f>WWS1179+WWS1180</f>
        <v>#REF!</v>
      </c>
      <c r="WWT1178" s="240" t="s">
        <v>29</v>
      </c>
      <c r="WWU1178" s="241" t="s">
        <v>26</v>
      </c>
      <c r="WWV1178" s="242">
        <v>7</v>
      </c>
      <c r="WWW1178" s="242">
        <v>2</v>
      </c>
      <c r="WWX1178" s="243" t="s">
        <v>238</v>
      </c>
      <c r="WWY1178" s="244">
        <v>0</v>
      </c>
      <c r="WWZ1178" s="244">
        <v>210</v>
      </c>
      <c r="WXA1178" s="239" t="e">
        <f>WXA1179+WXA1180</f>
        <v>#REF!</v>
      </c>
      <c r="WXB1178" s="240" t="s">
        <v>29</v>
      </c>
      <c r="WXC1178" s="241" t="s">
        <v>26</v>
      </c>
      <c r="WXD1178" s="242">
        <v>7</v>
      </c>
      <c r="WXE1178" s="242">
        <v>2</v>
      </c>
      <c r="WXF1178" s="243" t="s">
        <v>238</v>
      </c>
      <c r="WXG1178" s="244">
        <v>0</v>
      </c>
      <c r="WXH1178" s="244">
        <v>210</v>
      </c>
      <c r="WXI1178" s="239" t="e">
        <f>WXI1179+WXI1180</f>
        <v>#REF!</v>
      </c>
      <c r="WXJ1178" s="240" t="s">
        <v>29</v>
      </c>
      <c r="WXK1178" s="241" t="s">
        <v>26</v>
      </c>
      <c r="WXL1178" s="242">
        <v>7</v>
      </c>
      <c r="WXM1178" s="242">
        <v>2</v>
      </c>
      <c r="WXN1178" s="243" t="s">
        <v>238</v>
      </c>
      <c r="WXO1178" s="244">
        <v>0</v>
      </c>
      <c r="WXP1178" s="244">
        <v>210</v>
      </c>
      <c r="WXQ1178" s="239" t="e">
        <f>WXQ1179+WXQ1180</f>
        <v>#REF!</v>
      </c>
      <c r="WXR1178" s="240" t="s">
        <v>29</v>
      </c>
      <c r="WXS1178" s="241" t="s">
        <v>26</v>
      </c>
      <c r="WXT1178" s="242">
        <v>7</v>
      </c>
      <c r="WXU1178" s="242">
        <v>2</v>
      </c>
      <c r="WXV1178" s="243" t="s">
        <v>238</v>
      </c>
      <c r="WXW1178" s="244">
        <v>0</v>
      </c>
      <c r="WXX1178" s="244">
        <v>210</v>
      </c>
      <c r="WXY1178" s="239" t="e">
        <f>WXY1179+WXY1180</f>
        <v>#REF!</v>
      </c>
      <c r="WXZ1178" s="240" t="s">
        <v>29</v>
      </c>
      <c r="WYA1178" s="241" t="s">
        <v>26</v>
      </c>
      <c r="WYB1178" s="242">
        <v>7</v>
      </c>
      <c r="WYC1178" s="242">
        <v>2</v>
      </c>
      <c r="WYD1178" s="243" t="s">
        <v>238</v>
      </c>
      <c r="WYE1178" s="244">
        <v>0</v>
      </c>
      <c r="WYF1178" s="244">
        <v>210</v>
      </c>
      <c r="WYG1178" s="239" t="e">
        <f>WYG1179+WYG1180</f>
        <v>#REF!</v>
      </c>
      <c r="WYH1178" s="240" t="s">
        <v>29</v>
      </c>
      <c r="WYI1178" s="241" t="s">
        <v>26</v>
      </c>
      <c r="WYJ1178" s="242">
        <v>7</v>
      </c>
      <c r="WYK1178" s="242">
        <v>2</v>
      </c>
      <c r="WYL1178" s="243" t="s">
        <v>238</v>
      </c>
      <c r="WYM1178" s="244">
        <v>0</v>
      </c>
      <c r="WYN1178" s="244">
        <v>210</v>
      </c>
      <c r="WYO1178" s="239" t="e">
        <f>WYO1179+WYO1180</f>
        <v>#REF!</v>
      </c>
      <c r="WYP1178" s="240" t="s">
        <v>29</v>
      </c>
      <c r="WYQ1178" s="241" t="s">
        <v>26</v>
      </c>
      <c r="WYR1178" s="242">
        <v>7</v>
      </c>
      <c r="WYS1178" s="242">
        <v>2</v>
      </c>
      <c r="WYT1178" s="243" t="s">
        <v>238</v>
      </c>
      <c r="WYU1178" s="244">
        <v>0</v>
      </c>
      <c r="WYV1178" s="244">
        <v>210</v>
      </c>
      <c r="WYW1178" s="239" t="e">
        <f>WYW1179+WYW1180</f>
        <v>#REF!</v>
      </c>
      <c r="WYX1178" s="240" t="s">
        <v>29</v>
      </c>
      <c r="WYY1178" s="241" t="s">
        <v>26</v>
      </c>
      <c r="WYZ1178" s="242">
        <v>7</v>
      </c>
      <c r="WZA1178" s="242">
        <v>2</v>
      </c>
      <c r="WZB1178" s="243" t="s">
        <v>238</v>
      </c>
      <c r="WZC1178" s="244">
        <v>0</v>
      </c>
      <c r="WZD1178" s="244">
        <v>210</v>
      </c>
      <c r="WZE1178" s="239" t="e">
        <f>WZE1179+WZE1180</f>
        <v>#REF!</v>
      </c>
      <c r="WZF1178" s="240" t="s">
        <v>29</v>
      </c>
      <c r="WZG1178" s="241" t="s">
        <v>26</v>
      </c>
      <c r="WZH1178" s="242">
        <v>7</v>
      </c>
      <c r="WZI1178" s="242">
        <v>2</v>
      </c>
      <c r="WZJ1178" s="243" t="s">
        <v>238</v>
      </c>
      <c r="WZK1178" s="244">
        <v>0</v>
      </c>
      <c r="WZL1178" s="244">
        <v>210</v>
      </c>
      <c r="WZM1178" s="239" t="e">
        <f>WZM1179+WZM1180</f>
        <v>#REF!</v>
      </c>
      <c r="WZN1178" s="240" t="s">
        <v>29</v>
      </c>
      <c r="WZO1178" s="241" t="s">
        <v>26</v>
      </c>
      <c r="WZP1178" s="242">
        <v>7</v>
      </c>
      <c r="WZQ1178" s="242">
        <v>2</v>
      </c>
      <c r="WZR1178" s="243" t="s">
        <v>238</v>
      </c>
      <c r="WZS1178" s="244">
        <v>0</v>
      </c>
      <c r="WZT1178" s="244">
        <v>210</v>
      </c>
      <c r="WZU1178" s="239" t="e">
        <f>WZU1179+WZU1180</f>
        <v>#REF!</v>
      </c>
      <c r="WZV1178" s="240" t="s">
        <v>29</v>
      </c>
      <c r="WZW1178" s="241" t="s">
        <v>26</v>
      </c>
      <c r="WZX1178" s="242">
        <v>7</v>
      </c>
      <c r="WZY1178" s="242">
        <v>2</v>
      </c>
      <c r="WZZ1178" s="243" t="s">
        <v>238</v>
      </c>
      <c r="XAA1178" s="244">
        <v>0</v>
      </c>
      <c r="XAB1178" s="244">
        <v>210</v>
      </c>
      <c r="XAC1178" s="239" t="e">
        <f>XAC1179+XAC1180</f>
        <v>#REF!</v>
      </c>
      <c r="XAD1178" s="240" t="s">
        <v>29</v>
      </c>
      <c r="XAE1178" s="241" t="s">
        <v>26</v>
      </c>
      <c r="XAF1178" s="242">
        <v>7</v>
      </c>
      <c r="XAG1178" s="242">
        <v>2</v>
      </c>
      <c r="XAH1178" s="243" t="s">
        <v>238</v>
      </c>
      <c r="XAI1178" s="244">
        <v>0</v>
      </c>
      <c r="XAJ1178" s="244">
        <v>210</v>
      </c>
      <c r="XAK1178" s="239" t="e">
        <f>XAK1179+XAK1180</f>
        <v>#REF!</v>
      </c>
      <c r="XAL1178" s="240" t="s">
        <v>29</v>
      </c>
      <c r="XAM1178" s="241" t="s">
        <v>26</v>
      </c>
      <c r="XAN1178" s="242">
        <v>7</v>
      </c>
      <c r="XAO1178" s="242">
        <v>2</v>
      </c>
      <c r="XAP1178" s="243" t="s">
        <v>238</v>
      </c>
      <c r="XAQ1178" s="244">
        <v>0</v>
      </c>
      <c r="XAR1178" s="244">
        <v>210</v>
      </c>
      <c r="XAS1178" s="239" t="e">
        <f>XAS1179+XAS1180</f>
        <v>#REF!</v>
      </c>
      <c r="XAT1178" s="240" t="s">
        <v>29</v>
      </c>
      <c r="XAU1178" s="241" t="s">
        <v>26</v>
      </c>
      <c r="XAV1178" s="242">
        <v>7</v>
      </c>
      <c r="XAW1178" s="242">
        <v>2</v>
      </c>
      <c r="XAX1178" s="243" t="s">
        <v>238</v>
      </c>
      <c r="XAY1178" s="244">
        <v>0</v>
      </c>
      <c r="XAZ1178" s="244">
        <v>210</v>
      </c>
      <c r="XBA1178" s="239" t="e">
        <f>XBA1179+XBA1180</f>
        <v>#REF!</v>
      </c>
      <c r="XBB1178" s="240" t="s">
        <v>29</v>
      </c>
      <c r="XBC1178" s="241" t="s">
        <v>26</v>
      </c>
      <c r="XBD1178" s="242">
        <v>7</v>
      </c>
      <c r="XBE1178" s="242">
        <v>2</v>
      </c>
      <c r="XBF1178" s="243" t="s">
        <v>238</v>
      </c>
      <c r="XBG1178" s="244">
        <v>0</v>
      </c>
      <c r="XBH1178" s="244">
        <v>210</v>
      </c>
      <c r="XBI1178" s="239" t="e">
        <f>XBI1179+XBI1180</f>
        <v>#REF!</v>
      </c>
      <c r="XBJ1178" s="240" t="s">
        <v>29</v>
      </c>
      <c r="XBK1178" s="241" t="s">
        <v>26</v>
      </c>
      <c r="XBL1178" s="242">
        <v>7</v>
      </c>
      <c r="XBM1178" s="242">
        <v>2</v>
      </c>
      <c r="XBN1178" s="243" t="s">
        <v>238</v>
      </c>
      <c r="XBO1178" s="244">
        <v>0</v>
      </c>
      <c r="XBP1178" s="244">
        <v>210</v>
      </c>
      <c r="XBQ1178" s="239" t="e">
        <f>XBQ1179+XBQ1180</f>
        <v>#REF!</v>
      </c>
      <c r="XBR1178" s="240" t="s">
        <v>29</v>
      </c>
      <c r="XBS1178" s="241" t="s">
        <v>26</v>
      </c>
      <c r="XBT1178" s="242">
        <v>7</v>
      </c>
      <c r="XBU1178" s="242">
        <v>2</v>
      </c>
      <c r="XBV1178" s="243" t="s">
        <v>238</v>
      </c>
      <c r="XBW1178" s="244">
        <v>0</v>
      </c>
      <c r="XBX1178" s="244">
        <v>210</v>
      </c>
      <c r="XBY1178" s="239" t="e">
        <f>XBY1179+XBY1180</f>
        <v>#REF!</v>
      </c>
      <c r="XBZ1178" s="240" t="s">
        <v>29</v>
      </c>
      <c r="XCA1178" s="241" t="s">
        <v>26</v>
      </c>
      <c r="XCB1178" s="242">
        <v>7</v>
      </c>
      <c r="XCC1178" s="242">
        <v>2</v>
      </c>
      <c r="XCD1178" s="243" t="s">
        <v>238</v>
      </c>
      <c r="XCE1178" s="244">
        <v>0</v>
      </c>
      <c r="XCF1178" s="244">
        <v>210</v>
      </c>
      <c r="XCG1178" s="239" t="e">
        <f>XCG1179+XCG1180</f>
        <v>#REF!</v>
      </c>
      <c r="XCH1178" s="240" t="s">
        <v>29</v>
      </c>
      <c r="XCI1178" s="241" t="s">
        <v>26</v>
      </c>
      <c r="XCJ1178" s="242">
        <v>7</v>
      </c>
      <c r="XCK1178" s="242">
        <v>2</v>
      </c>
      <c r="XCL1178" s="243" t="s">
        <v>238</v>
      </c>
      <c r="XCM1178" s="244">
        <v>0</v>
      </c>
      <c r="XCN1178" s="244">
        <v>210</v>
      </c>
      <c r="XCO1178" s="239" t="e">
        <f>XCO1179+XCO1180</f>
        <v>#REF!</v>
      </c>
      <c r="XCP1178" s="240" t="s">
        <v>29</v>
      </c>
      <c r="XCQ1178" s="241" t="s">
        <v>26</v>
      </c>
      <c r="XCR1178" s="242">
        <v>7</v>
      </c>
      <c r="XCS1178" s="242">
        <v>2</v>
      </c>
      <c r="XCT1178" s="243" t="s">
        <v>238</v>
      </c>
      <c r="XCU1178" s="244">
        <v>0</v>
      </c>
      <c r="XCV1178" s="244">
        <v>210</v>
      </c>
      <c r="XCW1178" s="239" t="e">
        <f>XCW1179+XCW1180</f>
        <v>#REF!</v>
      </c>
      <c r="XCX1178" s="240" t="s">
        <v>29</v>
      </c>
      <c r="XCY1178" s="241" t="s">
        <v>26</v>
      </c>
      <c r="XCZ1178" s="242">
        <v>7</v>
      </c>
      <c r="XDA1178" s="242">
        <v>2</v>
      </c>
      <c r="XDB1178" s="243" t="s">
        <v>238</v>
      </c>
      <c r="XDC1178" s="244">
        <v>0</v>
      </c>
      <c r="XDD1178" s="244">
        <v>210</v>
      </c>
      <c r="XDE1178" s="239" t="e">
        <f>XDE1179+XDE1180</f>
        <v>#REF!</v>
      </c>
      <c r="XDF1178" s="240" t="s">
        <v>29</v>
      </c>
      <c r="XDG1178" s="241" t="s">
        <v>26</v>
      </c>
      <c r="XDH1178" s="242">
        <v>7</v>
      </c>
      <c r="XDI1178" s="242">
        <v>2</v>
      </c>
      <c r="XDJ1178" s="243" t="s">
        <v>238</v>
      </c>
      <c r="XDK1178" s="244">
        <v>0</v>
      </c>
      <c r="XDL1178" s="244">
        <v>210</v>
      </c>
      <c r="XDM1178" s="239" t="e">
        <f>XDM1179+XDM1180</f>
        <v>#REF!</v>
      </c>
    </row>
    <row r="1179" spans="1:16341" ht="15.75" customHeight="1" thickBot="1" x14ac:dyDescent="0.3">
      <c r="A1179" s="713" t="s">
        <v>366</v>
      </c>
      <c r="B1179" s="722" t="s">
        <v>26</v>
      </c>
      <c r="C1179" s="723">
        <v>7</v>
      </c>
      <c r="D1179" s="723">
        <v>2</v>
      </c>
      <c r="E1179" s="270" t="s">
        <v>364</v>
      </c>
      <c r="F1179" s="724">
        <v>244</v>
      </c>
      <c r="G1179" s="725">
        <v>346</v>
      </c>
      <c r="H1179" s="1382">
        <f>H1199+H1219+H1239+H1259+H1271+H1283+H1295+H1307+H1319+H1339+H1351+H1363+H1374+H1385+H1396</f>
        <v>529.65000000000009</v>
      </c>
      <c r="I1179" s="838">
        <f>I1199+I1219+I1239+I1259+I1271+I1283+I1295+I1307+I1319+I1339+I1351+I1363+I1374+I1385+I1396</f>
        <v>0</v>
      </c>
      <c r="J1179" s="1192">
        <f>J1199+J1219+J1239+J1259+J1271+J1283+J1295+J1307+J1319+J1339+J1351+J1363+J1374+J1385+J1396</f>
        <v>0</v>
      </c>
      <c r="K1179" s="249"/>
      <c r="L1179" s="250"/>
      <c r="M1179" s="251"/>
      <c r="N1179" s="245"/>
      <c r="O1179" s="246"/>
      <c r="P1179" s="247"/>
      <c r="Q1179" s="247"/>
      <c r="R1179" s="248"/>
      <c r="S1179" s="249"/>
      <c r="T1179" s="250"/>
      <c r="U1179" s="251"/>
      <c r="V1179" s="245"/>
      <c r="W1179" s="246"/>
      <c r="X1179" s="247"/>
      <c r="Y1179" s="247"/>
      <c r="Z1179" s="248"/>
      <c r="AA1179" s="249"/>
      <c r="AB1179" s="250"/>
      <c r="AC1179" s="251"/>
      <c r="AD1179" s="245"/>
      <c r="AE1179" s="246"/>
      <c r="AF1179" s="247"/>
      <c r="AG1179" s="247"/>
      <c r="AH1179" s="248"/>
      <c r="AI1179" s="249"/>
      <c r="AJ1179" s="250"/>
      <c r="AK1179" s="251"/>
      <c r="AL1179" s="245"/>
      <c r="AM1179" s="246"/>
      <c r="AN1179" s="247"/>
      <c r="AO1179" s="247"/>
      <c r="AP1179" s="248"/>
      <c r="AQ1179" s="249"/>
      <c r="AR1179" s="250"/>
      <c r="AS1179" s="251"/>
      <c r="AT1179" s="245"/>
      <c r="AU1179" s="246"/>
      <c r="AV1179" s="247"/>
      <c r="AW1179" s="247"/>
      <c r="AX1179" s="248"/>
      <c r="AY1179" s="249"/>
      <c r="AZ1179" s="250"/>
      <c r="BA1179" s="251"/>
      <c r="BB1179" s="245"/>
      <c r="BC1179" s="246"/>
      <c r="BD1179" s="247"/>
      <c r="BE1179" s="247"/>
      <c r="BF1179" s="248"/>
      <c r="BG1179" s="249"/>
      <c r="BH1179" s="250"/>
      <c r="BI1179" s="251"/>
      <c r="BJ1179" s="245"/>
      <c r="BK1179" s="246"/>
      <c r="BL1179" s="247"/>
      <c r="BM1179" s="247"/>
      <c r="BN1179" s="248"/>
      <c r="BO1179" s="249"/>
      <c r="BP1179" s="250"/>
      <c r="BQ1179" s="251"/>
      <c r="BR1179" s="245"/>
      <c r="BS1179" s="246"/>
      <c r="BT1179" s="247"/>
      <c r="BU1179" s="247"/>
      <c r="BV1179" s="248"/>
      <c r="BW1179" s="249"/>
      <c r="BX1179" s="250"/>
      <c r="BY1179" s="251"/>
      <c r="BZ1179" s="245"/>
      <c r="CA1179" s="246"/>
      <c r="CB1179" s="247"/>
      <c r="CC1179" s="247"/>
      <c r="CD1179" s="248"/>
      <c r="CE1179" s="249"/>
      <c r="CF1179" s="250"/>
      <c r="CG1179" s="251"/>
      <c r="CH1179" s="245"/>
      <c r="CI1179" s="246"/>
      <c r="CJ1179" s="247"/>
      <c r="CK1179" s="247"/>
      <c r="CL1179" s="248"/>
      <c r="CM1179" s="249"/>
      <c r="CN1179" s="250"/>
      <c r="CO1179" s="251"/>
      <c r="CP1179" s="245"/>
      <c r="CQ1179" s="246"/>
      <c r="CR1179" s="247"/>
      <c r="CS1179" s="247"/>
      <c r="CT1179" s="248"/>
      <c r="CU1179" s="249"/>
      <c r="CV1179" s="250"/>
      <c r="CW1179" s="251"/>
      <c r="CX1179" s="245"/>
      <c r="CY1179" s="246"/>
      <c r="CZ1179" s="247"/>
      <c r="DA1179" s="247"/>
      <c r="DB1179" s="248"/>
      <c r="DC1179" s="249"/>
      <c r="DD1179" s="250"/>
      <c r="DE1179" s="251"/>
      <c r="DF1179" s="245"/>
      <c r="DG1179" s="246"/>
      <c r="DH1179" s="247"/>
      <c r="DI1179" s="247"/>
      <c r="DJ1179" s="248"/>
      <c r="DK1179" s="249"/>
      <c r="DL1179" s="250"/>
      <c r="DM1179" s="251"/>
      <c r="DN1179" s="245"/>
      <c r="DO1179" s="246"/>
      <c r="DP1179" s="247"/>
      <c r="DQ1179" s="247"/>
      <c r="DR1179" s="248"/>
      <c r="DS1179" s="249"/>
      <c r="DT1179" s="250"/>
      <c r="DU1179" s="251"/>
      <c r="DV1179" s="245"/>
      <c r="DW1179" s="246"/>
      <c r="DX1179" s="247"/>
      <c r="DY1179" s="247"/>
      <c r="DZ1179" s="248"/>
      <c r="EA1179" s="249"/>
      <c r="EB1179" s="250"/>
      <c r="EC1179" s="251"/>
      <c r="ED1179" s="245"/>
      <c r="EE1179" s="246"/>
      <c r="EF1179" s="247"/>
      <c r="EG1179" s="247"/>
      <c r="EH1179" s="248"/>
      <c r="EI1179" s="249"/>
      <c r="EJ1179" s="250"/>
      <c r="EK1179" s="251"/>
      <c r="EL1179" s="245"/>
      <c r="EM1179" s="246"/>
      <c r="EN1179" s="247"/>
      <c r="EO1179" s="247"/>
      <c r="EP1179" s="248"/>
      <c r="EQ1179" s="249"/>
      <c r="ER1179" s="250"/>
      <c r="ES1179" s="251"/>
      <c r="ET1179" s="245"/>
      <c r="EU1179" s="246"/>
      <c r="EV1179" s="247"/>
      <c r="EW1179" s="247"/>
      <c r="EX1179" s="248"/>
      <c r="EY1179" s="249"/>
      <c r="EZ1179" s="250"/>
      <c r="FA1179" s="251"/>
      <c r="FB1179" s="245"/>
      <c r="FC1179" s="246"/>
      <c r="FD1179" s="247"/>
      <c r="FE1179" s="247"/>
      <c r="FF1179" s="248"/>
      <c r="FG1179" s="249"/>
      <c r="FH1179" s="250"/>
      <c r="FI1179" s="251"/>
      <c r="FJ1179" s="245"/>
      <c r="FK1179" s="246"/>
      <c r="FL1179" s="247"/>
      <c r="FM1179" s="247"/>
      <c r="FN1179" s="248"/>
      <c r="FO1179" s="249"/>
      <c r="FP1179" s="250"/>
      <c r="FQ1179" s="251"/>
      <c r="FR1179" s="245"/>
      <c r="FS1179" s="246"/>
      <c r="FT1179" s="247"/>
      <c r="FU1179" s="247"/>
      <c r="FV1179" s="248"/>
      <c r="FW1179" s="249"/>
      <c r="FX1179" s="250"/>
      <c r="FY1179" s="251"/>
      <c r="FZ1179" s="245"/>
      <c r="GA1179" s="246"/>
      <c r="GB1179" s="247"/>
      <c r="GC1179" s="247"/>
      <c r="GD1179" s="248"/>
      <c r="GE1179" s="249"/>
      <c r="GF1179" s="250"/>
      <c r="GG1179" s="251"/>
      <c r="GH1179" s="245"/>
      <c r="GI1179" s="246"/>
      <c r="GJ1179" s="247"/>
      <c r="GK1179" s="247"/>
      <c r="GL1179" s="248"/>
      <c r="GM1179" s="249"/>
      <c r="GN1179" s="250"/>
      <c r="GO1179" s="251"/>
      <c r="GP1179" s="245"/>
      <c r="GQ1179" s="246"/>
      <c r="GR1179" s="247"/>
      <c r="GS1179" s="247"/>
      <c r="GT1179" s="248"/>
      <c r="GU1179" s="249"/>
      <c r="GV1179" s="250"/>
      <c r="GW1179" s="251"/>
      <c r="GX1179" s="245"/>
      <c r="GY1179" s="246"/>
      <c r="GZ1179" s="247"/>
      <c r="HA1179" s="247"/>
      <c r="HB1179" s="248"/>
      <c r="HC1179" s="249"/>
      <c r="HD1179" s="250"/>
      <c r="HE1179" s="251"/>
      <c r="HF1179" s="245"/>
      <c r="HG1179" s="246"/>
      <c r="HH1179" s="247"/>
      <c r="HI1179" s="247"/>
      <c r="HJ1179" s="248"/>
      <c r="HK1179" s="249"/>
      <c r="HL1179" s="250"/>
      <c r="HM1179" s="251"/>
      <c r="HN1179" s="245"/>
      <c r="HO1179" s="246"/>
      <c r="HP1179" s="247"/>
      <c r="HQ1179" s="247"/>
      <c r="HR1179" s="248"/>
      <c r="HS1179" s="249"/>
      <c r="HT1179" s="250"/>
      <c r="HU1179" s="251"/>
      <c r="HV1179" s="245"/>
      <c r="HW1179" s="246"/>
      <c r="HX1179" s="247"/>
      <c r="HY1179" s="247"/>
      <c r="HZ1179" s="248"/>
      <c r="IA1179" s="249"/>
      <c r="IB1179" s="250"/>
      <c r="IC1179" s="251"/>
      <c r="ID1179" s="245"/>
      <c r="IE1179" s="246"/>
      <c r="IF1179" s="247"/>
      <c r="IG1179" s="247"/>
      <c r="IH1179" s="248"/>
      <c r="II1179" s="249"/>
      <c r="IJ1179" s="250"/>
      <c r="IK1179" s="251"/>
      <c r="IL1179" s="245"/>
      <c r="IM1179" s="246"/>
      <c r="IN1179" s="247"/>
      <c r="IO1179" s="247"/>
      <c r="IP1179" s="248"/>
      <c r="IQ1179" s="249"/>
      <c r="IR1179" s="250"/>
      <c r="IS1179" s="251"/>
      <c r="IT1179" s="245"/>
      <c r="IU1179" s="246"/>
      <c r="IV1179" s="247"/>
      <c r="IW1179" s="247"/>
      <c r="IX1179" s="248"/>
      <c r="IY1179" s="249"/>
      <c r="IZ1179" s="250"/>
      <c r="JA1179" s="251"/>
      <c r="JB1179" s="245"/>
      <c r="JC1179" s="246"/>
      <c r="JD1179" s="247"/>
      <c r="JE1179" s="247"/>
      <c r="JF1179" s="248"/>
      <c r="JG1179" s="249"/>
      <c r="JH1179" s="250"/>
      <c r="JI1179" s="251"/>
      <c r="JJ1179" s="245"/>
      <c r="JK1179" s="246"/>
      <c r="JL1179" s="247"/>
      <c r="JM1179" s="247"/>
      <c r="JN1179" s="248"/>
      <c r="JO1179" s="249"/>
      <c r="JP1179" s="250"/>
      <c r="JQ1179" s="251"/>
      <c r="JR1179" s="245"/>
      <c r="JS1179" s="246"/>
      <c r="JT1179" s="247"/>
      <c r="JU1179" s="247"/>
      <c r="JV1179" s="248"/>
      <c r="JW1179" s="249"/>
      <c r="JX1179" s="250"/>
      <c r="JY1179" s="251"/>
      <c r="JZ1179" s="245"/>
      <c r="KA1179" s="246"/>
      <c r="KB1179" s="247"/>
      <c r="KC1179" s="247"/>
      <c r="KD1179" s="248"/>
      <c r="KE1179" s="249"/>
      <c r="KF1179" s="250"/>
      <c r="KG1179" s="251"/>
      <c r="KH1179" s="245"/>
      <c r="KI1179" s="246"/>
      <c r="KJ1179" s="247"/>
      <c r="KK1179" s="247"/>
      <c r="KL1179" s="248"/>
      <c r="KM1179" s="249"/>
      <c r="KN1179" s="250"/>
      <c r="KO1179" s="251"/>
      <c r="KP1179" s="245"/>
      <c r="KQ1179" s="246"/>
      <c r="KR1179" s="247"/>
      <c r="KS1179" s="247"/>
      <c r="KT1179" s="248"/>
      <c r="KU1179" s="249"/>
      <c r="KV1179" s="250"/>
      <c r="KW1179" s="251"/>
      <c r="KX1179" s="245"/>
      <c r="KY1179" s="246"/>
      <c r="KZ1179" s="247"/>
      <c r="LA1179" s="247"/>
      <c r="LB1179" s="248"/>
      <c r="LC1179" s="249"/>
      <c r="LD1179" s="250"/>
      <c r="LE1179" s="251"/>
      <c r="LF1179" s="245"/>
      <c r="LG1179" s="246"/>
      <c r="LH1179" s="247"/>
      <c r="LI1179" s="247"/>
      <c r="LJ1179" s="248"/>
      <c r="LK1179" s="249"/>
      <c r="LL1179" s="250"/>
      <c r="LM1179" s="251"/>
      <c r="LN1179" s="245"/>
      <c r="LO1179" s="246"/>
      <c r="LP1179" s="247"/>
      <c r="LQ1179" s="247"/>
      <c r="LR1179" s="248"/>
      <c r="LS1179" s="249"/>
      <c r="LT1179" s="250"/>
      <c r="LU1179" s="251"/>
      <c r="LV1179" s="245"/>
      <c r="LW1179" s="246"/>
      <c r="LX1179" s="247"/>
      <c r="LY1179" s="247"/>
      <c r="LZ1179" s="248"/>
      <c r="MA1179" s="249"/>
      <c r="MB1179" s="250"/>
      <c r="MC1179" s="251"/>
      <c r="MD1179" s="245"/>
      <c r="ME1179" s="246"/>
      <c r="MF1179" s="247"/>
      <c r="MG1179" s="247"/>
      <c r="MH1179" s="248"/>
      <c r="MI1179" s="249"/>
      <c r="MJ1179" s="250"/>
      <c r="MK1179" s="251"/>
      <c r="ML1179" s="245"/>
      <c r="MM1179" s="246"/>
      <c r="MN1179" s="247"/>
      <c r="MO1179" s="247"/>
      <c r="MP1179" s="248"/>
      <c r="MQ1179" s="249"/>
      <c r="MR1179" s="250"/>
      <c r="MS1179" s="251"/>
      <c r="MT1179" s="245"/>
      <c r="MU1179" s="246"/>
      <c r="MV1179" s="247"/>
      <c r="MW1179" s="247"/>
      <c r="MX1179" s="248"/>
      <c r="MY1179" s="249"/>
      <c r="MZ1179" s="250"/>
      <c r="NA1179" s="251"/>
      <c r="NB1179" s="245"/>
      <c r="NC1179" s="246"/>
      <c r="ND1179" s="247"/>
      <c r="NE1179" s="247"/>
      <c r="NF1179" s="248"/>
      <c r="NG1179" s="249"/>
      <c r="NH1179" s="250"/>
      <c r="NI1179" s="251"/>
      <c r="NJ1179" s="245"/>
      <c r="NK1179" s="246"/>
      <c r="NL1179" s="247"/>
      <c r="NM1179" s="247"/>
      <c r="NN1179" s="248"/>
      <c r="NO1179" s="249"/>
      <c r="NP1179" s="250"/>
      <c r="NQ1179" s="251"/>
      <c r="NR1179" s="245"/>
      <c r="NS1179" s="246"/>
      <c r="NT1179" s="247"/>
      <c r="NU1179" s="247"/>
      <c r="NV1179" s="248"/>
      <c r="NW1179" s="249"/>
      <c r="NX1179" s="250"/>
      <c r="NY1179" s="251"/>
      <c r="NZ1179" s="245"/>
      <c r="OA1179" s="246"/>
      <c r="OB1179" s="247"/>
      <c r="OC1179" s="247"/>
      <c r="OD1179" s="248"/>
      <c r="OE1179" s="249"/>
      <c r="OF1179" s="250"/>
      <c r="OG1179" s="251"/>
      <c r="OH1179" s="245"/>
      <c r="OI1179" s="246"/>
      <c r="OJ1179" s="247"/>
      <c r="OK1179" s="247"/>
      <c r="OL1179" s="248"/>
      <c r="OM1179" s="249"/>
      <c r="ON1179" s="250"/>
      <c r="OO1179" s="251"/>
      <c r="OP1179" s="245"/>
      <c r="OQ1179" s="246"/>
      <c r="OR1179" s="247"/>
      <c r="OS1179" s="247"/>
      <c r="OT1179" s="248"/>
      <c r="OU1179" s="249"/>
      <c r="OV1179" s="250"/>
      <c r="OW1179" s="251"/>
      <c r="OX1179" s="245"/>
      <c r="OY1179" s="246"/>
      <c r="OZ1179" s="247"/>
      <c r="PA1179" s="247"/>
      <c r="PB1179" s="248"/>
      <c r="PC1179" s="249"/>
      <c r="PD1179" s="250"/>
      <c r="PE1179" s="251"/>
      <c r="PF1179" s="245"/>
      <c r="PG1179" s="246"/>
      <c r="PH1179" s="247"/>
      <c r="PI1179" s="247"/>
      <c r="PJ1179" s="248"/>
      <c r="PK1179" s="249"/>
      <c r="PL1179" s="250"/>
      <c r="PM1179" s="251"/>
      <c r="PN1179" s="245"/>
      <c r="PO1179" s="246"/>
      <c r="PP1179" s="247"/>
      <c r="PQ1179" s="247"/>
      <c r="PR1179" s="248"/>
      <c r="PS1179" s="249"/>
      <c r="PT1179" s="250"/>
      <c r="PU1179" s="251"/>
      <c r="PV1179" s="245"/>
      <c r="PW1179" s="246"/>
      <c r="PX1179" s="247"/>
      <c r="PY1179" s="247"/>
      <c r="PZ1179" s="248"/>
      <c r="QA1179" s="249"/>
      <c r="QB1179" s="250"/>
      <c r="QC1179" s="251"/>
      <c r="QD1179" s="245"/>
      <c r="QE1179" s="246"/>
      <c r="QF1179" s="247"/>
      <c r="QG1179" s="247"/>
      <c r="QH1179" s="248"/>
      <c r="QI1179" s="249"/>
      <c r="QJ1179" s="250"/>
      <c r="QK1179" s="251"/>
      <c r="QL1179" s="245"/>
      <c r="QM1179" s="246"/>
      <c r="QN1179" s="247"/>
      <c r="QO1179" s="247"/>
      <c r="QP1179" s="248"/>
      <c r="QQ1179" s="249"/>
      <c r="QR1179" s="250"/>
      <c r="QS1179" s="251"/>
      <c r="QT1179" s="245"/>
      <c r="QU1179" s="246"/>
      <c r="QV1179" s="247"/>
      <c r="QW1179" s="247"/>
      <c r="QX1179" s="248"/>
      <c r="QY1179" s="249"/>
      <c r="QZ1179" s="250"/>
      <c r="RA1179" s="251"/>
      <c r="RB1179" s="245"/>
      <c r="RC1179" s="246"/>
      <c r="RD1179" s="247"/>
      <c r="RE1179" s="247"/>
      <c r="RF1179" s="248"/>
      <c r="RG1179" s="249"/>
      <c r="RH1179" s="250"/>
      <c r="RI1179" s="251"/>
      <c r="RJ1179" s="245"/>
      <c r="RK1179" s="246"/>
      <c r="RL1179" s="247"/>
      <c r="RM1179" s="247"/>
      <c r="RN1179" s="248"/>
      <c r="RO1179" s="249"/>
      <c r="RP1179" s="250"/>
      <c r="RQ1179" s="251"/>
      <c r="RR1179" s="245"/>
      <c r="RS1179" s="246"/>
      <c r="RT1179" s="247"/>
      <c r="RU1179" s="247"/>
      <c r="RV1179" s="248"/>
      <c r="RW1179" s="249"/>
      <c r="RX1179" s="250"/>
      <c r="RY1179" s="251"/>
      <c r="RZ1179" s="245"/>
      <c r="SA1179" s="246"/>
      <c r="SB1179" s="247"/>
      <c r="SC1179" s="247"/>
      <c r="SD1179" s="248"/>
      <c r="SE1179" s="249"/>
      <c r="SF1179" s="250"/>
      <c r="SG1179" s="251"/>
      <c r="SH1179" s="245"/>
      <c r="SI1179" s="246"/>
      <c r="SJ1179" s="247"/>
      <c r="SK1179" s="247"/>
      <c r="SL1179" s="248"/>
      <c r="SM1179" s="249"/>
      <c r="SN1179" s="250"/>
      <c r="SO1179" s="251"/>
      <c r="SP1179" s="245"/>
      <c r="SQ1179" s="246"/>
      <c r="SR1179" s="247"/>
      <c r="SS1179" s="247"/>
      <c r="ST1179" s="248"/>
      <c r="SU1179" s="249"/>
      <c r="SV1179" s="250"/>
      <c r="SW1179" s="251"/>
      <c r="SX1179" s="245"/>
      <c r="SY1179" s="246"/>
      <c r="SZ1179" s="247"/>
      <c r="TA1179" s="247"/>
      <c r="TB1179" s="248"/>
      <c r="TC1179" s="249"/>
      <c r="TD1179" s="250"/>
      <c r="TE1179" s="251"/>
      <c r="TF1179" s="245"/>
      <c r="TG1179" s="246"/>
      <c r="TH1179" s="247"/>
      <c r="TI1179" s="247"/>
      <c r="TJ1179" s="248"/>
      <c r="TK1179" s="249"/>
      <c r="TL1179" s="250"/>
      <c r="TM1179" s="251"/>
      <c r="TN1179" s="245"/>
      <c r="TO1179" s="246"/>
      <c r="TP1179" s="247"/>
      <c r="TQ1179" s="247"/>
      <c r="TR1179" s="248"/>
      <c r="TS1179" s="249"/>
      <c r="TT1179" s="250"/>
      <c r="TU1179" s="251"/>
      <c r="TV1179" s="245"/>
      <c r="TW1179" s="246"/>
      <c r="TX1179" s="247"/>
      <c r="TY1179" s="247"/>
      <c r="TZ1179" s="248"/>
      <c r="UA1179" s="249"/>
      <c r="UB1179" s="250"/>
      <c r="UC1179" s="251"/>
      <c r="UD1179" s="245"/>
      <c r="UE1179" s="246"/>
      <c r="UF1179" s="247"/>
      <c r="UG1179" s="247"/>
      <c r="UH1179" s="248"/>
      <c r="UI1179" s="249"/>
      <c r="UJ1179" s="250"/>
      <c r="UK1179" s="251"/>
      <c r="UL1179" s="245"/>
      <c r="UM1179" s="246"/>
      <c r="UN1179" s="247"/>
      <c r="UO1179" s="247"/>
      <c r="UP1179" s="248"/>
      <c r="UQ1179" s="249"/>
      <c r="UR1179" s="250"/>
      <c r="US1179" s="251"/>
      <c r="UT1179" s="245"/>
      <c r="UU1179" s="246"/>
      <c r="UV1179" s="247"/>
      <c r="UW1179" s="247"/>
      <c r="UX1179" s="248"/>
      <c r="UY1179" s="249"/>
      <c r="UZ1179" s="250"/>
      <c r="VA1179" s="251"/>
      <c r="VB1179" s="245"/>
      <c r="VC1179" s="246"/>
      <c r="VD1179" s="247"/>
      <c r="VE1179" s="247"/>
      <c r="VF1179" s="248"/>
      <c r="VG1179" s="249"/>
      <c r="VH1179" s="250"/>
      <c r="VI1179" s="251"/>
      <c r="VJ1179" s="245"/>
      <c r="VK1179" s="246"/>
      <c r="VL1179" s="247"/>
      <c r="VM1179" s="247"/>
      <c r="VN1179" s="248"/>
      <c r="VO1179" s="249"/>
      <c r="VP1179" s="250"/>
      <c r="VQ1179" s="251"/>
      <c r="VR1179" s="245"/>
      <c r="VS1179" s="246"/>
      <c r="VT1179" s="247"/>
      <c r="VU1179" s="247"/>
      <c r="VV1179" s="248"/>
      <c r="VW1179" s="249"/>
      <c r="VX1179" s="250"/>
      <c r="VY1179" s="251"/>
      <c r="VZ1179" s="245"/>
      <c r="WA1179" s="246"/>
      <c r="WB1179" s="247"/>
      <c r="WC1179" s="247"/>
      <c r="WD1179" s="248"/>
      <c r="WE1179" s="249"/>
      <c r="WF1179" s="250"/>
      <c r="WG1179" s="251"/>
      <c r="WH1179" s="245"/>
      <c r="WI1179" s="246"/>
      <c r="WJ1179" s="247"/>
      <c r="WK1179" s="247"/>
      <c r="WL1179" s="248"/>
      <c r="WM1179" s="249"/>
      <c r="WN1179" s="250"/>
      <c r="WO1179" s="251"/>
      <c r="WP1179" s="245"/>
      <c r="WQ1179" s="246"/>
      <c r="WR1179" s="247"/>
      <c r="WS1179" s="247"/>
      <c r="WT1179" s="248"/>
      <c r="WU1179" s="249"/>
      <c r="WV1179" s="250"/>
      <c r="WW1179" s="251"/>
      <c r="WX1179" s="245"/>
      <c r="WY1179" s="246"/>
      <c r="WZ1179" s="247"/>
      <c r="XA1179" s="247"/>
      <c r="XB1179" s="248"/>
      <c r="XC1179" s="249"/>
      <c r="XD1179" s="250"/>
      <c r="XE1179" s="251"/>
      <c r="XF1179" s="245"/>
      <c r="XG1179" s="246"/>
      <c r="XH1179" s="247"/>
      <c r="XI1179" s="247"/>
      <c r="XJ1179" s="248"/>
      <c r="XK1179" s="249"/>
      <c r="XL1179" s="250"/>
      <c r="XM1179" s="251"/>
      <c r="XN1179" s="245"/>
      <c r="XO1179" s="246"/>
      <c r="XP1179" s="247"/>
      <c r="XQ1179" s="247"/>
      <c r="XR1179" s="248"/>
      <c r="XS1179" s="249"/>
      <c r="XT1179" s="250"/>
      <c r="XU1179" s="251"/>
      <c r="XV1179" s="245"/>
      <c r="XW1179" s="246"/>
      <c r="XX1179" s="247"/>
      <c r="XY1179" s="247"/>
      <c r="XZ1179" s="248"/>
      <c r="YA1179" s="249"/>
      <c r="YB1179" s="250"/>
      <c r="YC1179" s="251"/>
      <c r="YD1179" s="245"/>
      <c r="YE1179" s="246"/>
      <c r="YF1179" s="247"/>
      <c r="YG1179" s="247"/>
      <c r="YH1179" s="248"/>
      <c r="YI1179" s="249"/>
      <c r="YJ1179" s="250"/>
      <c r="YK1179" s="251"/>
      <c r="YL1179" s="245"/>
      <c r="YM1179" s="246"/>
      <c r="YN1179" s="247"/>
      <c r="YO1179" s="247"/>
      <c r="YP1179" s="248"/>
      <c r="YQ1179" s="249"/>
      <c r="YR1179" s="250"/>
      <c r="YS1179" s="251"/>
      <c r="YT1179" s="245"/>
      <c r="YU1179" s="246"/>
      <c r="YV1179" s="247"/>
      <c r="YW1179" s="247"/>
      <c r="YX1179" s="248"/>
      <c r="YY1179" s="249"/>
      <c r="YZ1179" s="250"/>
      <c r="ZA1179" s="251"/>
      <c r="ZB1179" s="245"/>
      <c r="ZC1179" s="246"/>
      <c r="ZD1179" s="247"/>
      <c r="ZE1179" s="247"/>
      <c r="ZF1179" s="248"/>
      <c r="ZG1179" s="249"/>
      <c r="ZH1179" s="250"/>
      <c r="ZI1179" s="251"/>
      <c r="ZJ1179" s="245"/>
      <c r="ZK1179" s="246"/>
      <c r="ZL1179" s="247"/>
      <c r="ZM1179" s="247"/>
      <c r="ZN1179" s="248"/>
      <c r="ZO1179" s="249"/>
      <c r="ZP1179" s="250"/>
      <c r="ZQ1179" s="251"/>
      <c r="ZR1179" s="245"/>
      <c r="ZS1179" s="246"/>
      <c r="ZT1179" s="247"/>
      <c r="ZU1179" s="247"/>
      <c r="ZV1179" s="248"/>
      <c r="ZW1179" s="249"/>
      <c r="ZX1179" s="250"/>
      <c r="ZY1179" s="251"/>
      <c r="ZZ1179" s="245"/>
      <c r="AAA1179" s="246"/>
      <c r="AAB1179" s="247"/>
      <c r="AAC1179" s="247"/>
      <c r="AAD1179" s="248"/>
      <c r="AAE1179" s="249"/>
      <c r="AAF1179" s="250"/>
      <c r="AAG1179" s="251"/>
      <c r="AAH1179" s="245"/>
      <c r="AAI1179" s="246"/>
      <c r="AAJ1179" s="247"/>
      <c r="AAK1179" s="247"/>
      <c r="AAL1179" s="248"/>
      <c r="AAM1179" s="249"/>
      <c r="AAN1179" s="250"/>
      <c r="AAO1179" s="251"/>
      <c r="AAP1179" s="245"/>
      <c r="AAQ1179" s="246"/>
      <c r="AAR1179" s="247"/>
      <c r="AAS1179" s="247"/>
      <c r="AAT1179" s="248"/>
      <c r="AAU1179" s="249"/>
      <c r="AAV1179" s="250"/>
      <c r="AAW1179" s="251"/>
      <c r="AAX1179" s="245"/>
      <c r="AAY1179" s="246"/>
      <c r="AAZ1179" s="247"/>
      <c r="ABA1179" s="247"/>
      <c r="ABB1179" s="248"/>
      <c r="ABC1179" s="249"/>
      <c r="ABD1179" s="250"/>
      <c r="ABE1179" s="251"/>
      <c r="ABF1179" s="245"/>
      <c r="ABG1179" s="246"/>
      <c r="ABH1179" s="247"/>
      <c r="ABI1179" s="247"/>
      <c r="ABJ1179" s="248"/>
      <c r="ABK1179" s="249"/>
      <c r="ABL1179" s="250"/>
      <c r="ABM1179" s="251"/>
      <c r="ABN1179" s="245"/>
      <c r="ABO1179" s="246"/>
      <c r="ABP1179" s="247"/>
      <c r="ABQ1179" s="247"/>
      <c r="ABR1179" s="248"/>
      <c r="ABS1179" s="249"/>
      <c r="ABT1179" s="250"/>
      <c r="ABU1179" s="251"/>
      <c r="ABV1179" s="245"/>
      <c r="ABW1179" s="246"/>
      <c r="ABX1179" s="247"/>
      <c r="ABY1179" s="247"/>
      <c r="ABZ1179" s="248"/>
      <c r="ACA1179" s="249"/>
      <c r="ACB1179" s="250"/>
      <c r="ACC1179" s="251"/>
      <c r="ACD1179" s="245"/>
      <c r="ACE1179" s="246"/>
      <c r="ACF1179" s="247"/>
      <c r="ACG1179" s="247"/>
      <c r="ACH1179" s="248"/>
      <c r="ACI1179" s="249"/>
      <c r="ACJ1179" s="250"/>
      <c r="ACK1179" s="251"/>
      <c r="ACL1179" s="245"/>
      <c r="ACM1179" s="246"/>
      <c r="ACN1179" s="247"/>
      <c r="ACO1179" s="247"/>
      <c r="ACP1179" s="248"/>
      <c r="ACQ1179" s="249"/>
      <c r="ACR1179" s="250"/>
      <c r="ACS1179" s="251"/>
      <c r="ACT1179" s="245"/>
      <c r="ACU1179" s="246"/>
      <c r="ACV1179" s="247"/>
      <c r="ACW1179" s="247"/>
      <c r="ACX1179" s="248"/>
      <c r="ACY1179" s="249"/>
      <c r="ACZ1179" s="250"/>
      <c r="ADA1179" s="251"/>
      <c r="ADB1179" s="245"/>
      <c r="ADC1179" s="246"/>
      <c r="ADD1179" s="247"/>
      <c r="ADE1179" s="247"/>
      <c r="ADF1179" s="248"/>
      <c r="ADG1179" s="249"/>
      <c r="ADH1179" s="250"/>
      <c r="ADI1179" s="251"/>
      <c r="ADJ1179" s="245"/>
      <c r="ADK1179" s="246"/>
      <c r="ADL1179" s="247"/>
      <c r="ADM1179" s="247"/>
      <c r="ADN1179" s="248"/>
      <c r="ADO1179" s="249"/>
      <c r="ADP1179" s="250"/>
      <c r="ADQ1179" s="251"/>
      <c r="ADR1179" s="245"/>
      <c r="ADS1179" s="246"/>
      <c r="ADT1179" s="247"/>
      <c r="ADU1179" s="247"/>
      <c r="ADV1179" s="248"/>
      <c r="ADW1179" s="249"/>
      <c r="ADX1179" s="250"/>
      <c r="ADY1179" s="251"/>
      <c r="ADZ1179" s="245"/>
      <c r="AEA1179" s="246"/>
      <c r="AEB1179" s="247"/>
      <c r="AEC1179" s="247"/>
      <c r="AED1179" s="248"/>
      <c r="AEE1179" s="249"/>
      <c r="AEF1179" s="250"/>
      <c r="AEG1179" s="251"/>
      <c r="AEH1179" s="245"/>
      <c r="AEI1179" s="246"/>
      <c r="AEJ1179" s="247"/>
      <c r="AEK1179" s="247"/>
      <c r="AEL1179" s="248"/>
      <c r="AEM1179" s="249"/>
      <c r="AEN1179" s="250"/>
      <c r="AEO1179" s="251"/>
      <c r="AEP1179" s="245"/>
      <c r="AEQ1179" s="246"/>
      <c r="AER1179" s="247"/>
      <c r="AES1179" s="247"/>
      <c r="AET1179" s="248"/>
      <c r="AEU1179" s="249"/>
      <c r="AEV1179" s="250"/>
      <c r="AEW1179" s="251"/>
      <c r="AEX1179" s="245"/>
      <c r="AEY1179" s="246"/>
      <c r="AEZ1179" s="247"/>
      <c r="AFA1179" s="247"/>
      <c r="AFB1179" s="248"/>
      <c r="AFC1179" s="249"/>
      <c r="AFD1179" s="250"/>
      <c r="AFE1179" s="251"/>
      <c r="AFF1179" s="245"/>
      <c r="AFG1179" s="246"/>
      <c r="AFH1179" s="247"/>
      <c r="AFI1179" s="247"/>
      <c r="AFJ1179" s="248"/>
      <c r="AFK1179" s="249"/>
      <c r="AFL1179" s="250"/>
      <c r="AFM1179" s="251"/>
      <c r="AFN1179" s="245"/>
      <c r="AFO1179" s="246"/>
      <c r="AFP1179" s="247"/>
      <c r="AFQ1179" s="247"/>
      <c r="AFR1179" s="248"/>
      <c r="AFS1179" s="249"/>
      <c r="AFT1179" s="250"/>
      <c r="AFU1179" s="251"/>
      <c r="AFV1179" s="245"/>
      <c r="AFW1179" s="246"/>
      <c r="AFX1179" s="247"/>
      <c r="AFY1179" s="247"/>
      <c r="AFZ1179" s="248"/>
      <c r="AGA1179" s="249"/>
      <c r="AGB1179" s="250"/>
      <c r="AGC1179" s="251"/>
      <c r="AGD1179" s="245"/>
      <c r="AGE1179" s="246"/>
      <c r="AGF1179" s="247"/>
      <c r="AGG1179" s="247"/>
      <c r="AGH1179" s="248"/>
      <c r="AGI1179" s="249"/>
      <c r="AGJ1179" s="250"/>
      <c r="AGK1179" s="251"/>
      <c r="AGL1179" s="245"/>
      <c r="AGM1179" s="246"/>
      <c r="AGN1179" s="247"/>
      <c r="AGO1179" s="247"/>
      <c r="AGP1179" s="248"/>
      <c r="AGQ1179" s="249"/>
      <c r="AGR1179" s="250"/>
      <c r="AGS1179" s="251"/>
      <c r="AGT1179" s="245"/>
      <c r="AGU1179" s="246"/>
      <c r="AGV1179" s="247"/>
      <c r="AGW1179" s="247"/>
      <c r="AGX1179" s="248"/>
      <c r="AGY1179" s="249"/>
      <c r="AGZ1179" s="250"/>
      <c r="AHA1179" s="251"/>
      <c r="AHB1179" s="245"/>
      <c r="AHC1179" s="246"/>
      <c r="AHD1179" s="247"/>
      <c r="AHE1179" s="247"/>
      <c r="AHF1179" s="248"/>
      <c r="AHG1179" s="249"/>
      <c r="AHH1179" s="250"/>
      <c r="AHI1179" s="251"/>
      <c r="AHJ1179" s="245"/>
      <c r="AHK1179" s="246"/>
      <c r="AHL1179" s="247"/>
      <c r="AHM1179" s="247"/>
      <c r="AHN1179" s="248"/>
      <c r="AHO1179" s="249"/>
      <c r="AHP1179" s="250"/>
      <c r="AHQ1179" s="251"/>
      <c r="AHR1179" s="245"/>
      <c r="AHS1179" s="246"/>
      <c r="AHT1179" s="247"/>
      <c r="AHU1179" s="247"/>
      <c r="AHV1179" s="248"/>
      <c r="AHW1179" s="249"/>
      <c r="AHX1179" s="250"/>
      <c r="AHY1179" s="251"/>
      <c r="AHZ1179" s="245"/>
      <c r="AIA1179" s="246"/>
      <c r="AIB1179" s="247"/>
      <c r="AIC1179" s="247"/>
      <c r="AID1179" s="248"/>
      <c r="AIE1179" s="249"/>
      <c r="AIF1179" s="250"/>
      <c r="AIG1179" s="251"/>
      <c r="AIH1179" s="245"/>
      <c r="AII1179" s="246"/>
      <c r="AIJ1179" s="247"/>
      <c r="AIK1179" s="247"/>
      <c r="AIL1179" s="248"/>
      <c r="AIM1179" s="249"/>
      <c r="AIN1179" s="250"/>
      <c r="AIO1179" s="251"/>
      <c r="AIP1179" s="245"/>
      <c r="AIQ1179" s="246"/>
      <c r="AIR1179" s="247"/>
      <c r="AIS1179" s="247"/>
      <c r="AIT1179" s="248"/>
      <c r="AIU1179" s="249"/>
      <c r="AIV1179" s="250"/>
      <c r="AIW1179" s="251"/>
      <c r="AIX1179" s="245"/>
      <c r="AIY1179" s="246"/>
      <c r="AIZ1179" s="247"/>
      <c r="AJA1179" s="247"/>
      <c r="AJB1179" s="248"/>
      <c r="AJC1179" s="249"/>
      <c r="AJD1179" s="250"/>
      <c r="AJE1179" s="251"/>
      <c r="AJF1179" s="245"/>
      <c r="AJG1179" s="246"/>
      <c r="AJH1179" s="247"/>
      <c r="AJI1179" s="247"/>
      <c r="AJJ1179" s="248"/>
      <c r="AJK1179" s="249"/>
      <c r="AJL1179" s="250"/>
      <c r="AJM1179" s="251"/>
      <c r="AJN1179" s="245"/>
      <c r="AJO1179" s="246"/>
      <c r="AJP1179" s="247"/>
      <c r="AJQ1179" s="247"/>
      <c r="AJR1179" s="248"/>
      <c r="AJS1179" s="249"/>
      <c r="AJT1179" s="250"/>
      <c r="AJU1179" s="251"/>
      <c r="AJV1179" s="245"/>
      <c r="AJW1179" s="246"/>
      <c r="AJX1179" s="247"/>
      <c r="AJY1179" s="247"/>
      <c r="AJZ1179" s="248"/>
      <c r="AKA1179" s="249"/>
      <c r="AKB1179" s="250"/>
      <c r="AKC1179" s="251"/>
      <c r="AKD1179" s="245"/>
      <c r="AKE1179" s="246"/>
      <c r="AKF1179" s="247"/>
      <c r="AKG1179" s="247"/>
      <c r="AKH1179" s="248"/>
      <c r="AKI1179" s="249"/>
      <c r="AKJ1179" s="250"/>
      <c r="AKK1179" s="251"/>
      <c r="AKL1179" s="245"/>
      <c r="AKM1179" s="246"/>
      <c r="AKN1179" s="247"/>
      <c r="AKO1179" s="247"/>
      <c r="AKP1179" s="248"/>
      <c r="AKQ1179" s="249"/>
      <c r="AKR1179" s="250"/>
      <c r="AKS1179" s="251"/>
      <c r="AKT1179" s="245"/>
      <c r="AKU1179" s="246"/>
      <c r="AKV1179" s="247"/>
      <c r="AKW1179" s="247"/>
      <c r="AKX1179" s="248"/>
      <c r="AKY1179" s="249"/>
      <c r="AKZ1179" s="250"/>
      <c r="ALA1179" s="251"/>
      <c r="ALB1179" s="245"/>
      <c r="ALC1179" s="246"/>
      <c r="ALD1179" s="247"/>
      <c r="ALE1179" s="247"/>
      <c r="ALF1179" s="248"/>
      <c r="ALG1179" s="249"/>
      <c r="ALH1179" s="250"/>
      <c r="ALI1179" s="251"/>
      <c r="ALJ1179" s="245"/>
      <c r="ALK1179" s="246"/>
      <c r="ALL1179" s="247"/>
      <c r="ALM1179" s="247"/>
      <c r="ALN1179" s="248"/>
      <c r="ALO1179" s="249"/>
      <c r="ALP1179" s="250"/>
      <c r="ALQ1179" s="251"/>
      <c r="ALR1179" s="245"/>
      <c r="ALS1179" s="246"/>
      <c r="ALT1179" s="247"/>
      <c r="ALU1179" s="247"/>
      <c r="ALV1179" s="248"/>
      <c r="ALW1179" s="249"/>
      <c r="ALX1179" s="250"/>
      <c r="ALY1179" s="251"/>
      <c r="ALZ1179" s="245"/>
      <c r="AMA1179" s="246"/>
      <c r="AMB1179" s="247"/>
      <c r="AMC1179" s="247"/>
      <c r="AMD1179" s="248"/>
      <c r="AME1179" s="249"/>
      <c r="AMF1179" s="250"/>
      <c r="AMG1179" s="251"/>
      <c r="AMH1179" s="245"/>
      <c r="AMI1179" s="246"/>
      <c r="AMJ1179" s="247"/>
      <c r="AMK1179" s="247"/>
      <c r="AML1179" s="248"/>
      <c r="AMM1179" s="249"/>
      <c r="AMN1179" s="250"/>
      <c r="AMO1179" s="251"/>
      <c r="AMP1179" s="245"/>
      <c r="AMQ1179" s="246"/>
      <c r="AMR1179" s="247"/>
      <c r="AMS1179" s="247"/>
      <c r="AMT1179" s="248"/>
      <c r="AMU1179" s="249"/>
      <c r="AMV1179" s="250"/>
      <c r="AMW1179" s="251"/>
      <c r="AMX1179" s="245"/>
      <c r="AMY1179" s="246"/>
      <c r="AMZ1179" s="247"/>
      <c r="ANA1179" s="247"/>
      <c r="ANB1179" s="248"/>
      <c r="ANC1179" s="249"/>
      <c r="AND1179" s="250"/>
      <c r="ANE1179" s="251"/>
      <c r="ANF1179" s="245"/>
      <c r="ANG1179" s="246"/>
      <c r="ANH1179" s="247"/>
      <c r="ANI1179" s="247"/>
      <c r="ANJ1179" s="248"/>
      <c r="ANK1179" s="249"/>
      <c r="ANL1179" s="250"/>
      <c r="ANM1179" s="251"/>
      <c r="ANN1179" s="245"/>
      <c r="ANO1179" s="246"/>
      <c r="ANP1179" s="247"/>
      <c r="ANQ1179" s="247"/>
      <c r="ANR1179" s="248"/>
      <c r="ANS1179" s="249"/>
      <c r="ANT1179" s="250"/>
      <c r="ANU1179" s="251"/>
      <c r="ANV1179" s="245"/>
      <c r="ANW1179" s="246"/>
      <c r="ANX1179" s="247"/>
      <c r="ANY1179" s="247"/>
      <c r="ANZ1179" s="248"/>
      <c r="AOA1179" s="249"/>
      <c r="AOB1179" s="250"/>
      <c r="AOC1179" s="251"/>
      <c r="AOD1179" s="245"/>
      <c r="AOE1179" s="246"/>
      <c r="AOF1179" s="247"/>
      <c r="AOG1179" s="247"/>
      <c r="AOH1179" s="248"/>
      <c r="AOI1179" s="249"/>
      <c r="AOJ1179" s="250"/>
      <c r="AOK1179" s="251"/>
      <c r="AOL1179" s="245"/>
      <c r="AOM1179" s="246"/>
      <c r="AON1179" s="247"/>
      <c r="AOO1179" s="247"/>
      <c r="AOP1179" s="248"/>
      <c r="AOQ1179" s="249"/>
      <c r="AOR1179" s="250"/>
      <c r="AOS1179" s="251"/>
      <c r="AOT1179" s="245"/>
      <c r="AOU1179" s="246"/>
      <c r="AOV1179" s="247"/>
      <c r="AOW1179" s="247"/>
      <c r="AOX1179" s="248"/>
      <c r="AOY1179" s="249"/>
      <c r="AOZ1179" s="250"/>
      <c r="APA1179" s="251"/>
      <c r="APB1179" s="245"/>
      <c r="APC1179" s="246"/>
      <c r="APD1179" s="247"/>
      <c r="APE1179" s="247"/>
      <c r="APF1179" s="248"/>
      <c r="APG1179" s="249"/>
      <c r="APH1179" s="250"/>
      <c r="API1179" s="251"/>
      <c r="APJ1179" s="245"/>
      <c r="APK1179" s="246"/>
      <c r="APL1179" s="247"/>
      <c r="APM1179" s="247"/>
      <c r="APN1179" s="248"/>
      <c r="APO1179" s="249"/>
      <c r="APP1179" s="250"/>
      <c r="APQ1179" s="251"/>
      <c r="APR1179" s="245"/>
      <c r="APS1179" s="246"/>
      <c r="APT1179" s="247"/>
      <c r="APU1179" s="247"/>
      <c r="APV1179" s="248"/>
      <c r="APW1179" s="249"/>
      <c r="APX1179" s="250"/>
      <c r="APY1179" s="251"/>
      <c r="APZ1179" s="245"/>
      <c r="AQA1179" s="246"/>
      <c r="AQB1179" s="247"/>
      <c r="AQC1179" s="247"/>
      <c r="AQD1179" s="248"/>
      <c r="AQE1179" s="249"/>
      <c r="AQF1179" s="250"/>
      <c r="AQG1179" s="251"/>
      <c r="AQH1179" s="245"/>
      <c r="AQI1179" s="246"/>
      <c r="AQJ1179" s="247"/>
      <c r="AQK1179" s="247"/>
      <c r="AQL1179" s="248"/>
      <c r="AQM1179" s="249"/>
      <c r="AQN1179" s="250"/>
      <c r="AQO1179" s="251"/>
      <c r="AQP1179" s="245"/>
      <c r="AQQ1179" s="246"/>
      <c r="AQR1179" s="247"/>
      <c r="AQS1179" s="247"/>
      <c r="AQT1179" s="248"/>
      <c r="AQU1179" s="249"/>
      <c r="AQV1179" s="250"/>
      <c r="AQW1179" s="251"/>
      <c r="AQX1179" s="245"/>
      <c r="AQY1179" s="246"/>
      <c r="AQZ1179" s="247"/>
      <c r="ARA1179" s="247"/>
      <c r="ARB1179" s="248"/>
      <c r="ARC1179" s="249"/>
      <c r="ARD1179" s="250"/>
      <c r="ARE1179" s="251"/>
      <c r="ARF1179" s="245"/>
      <c r="ARG1179" s="246"/>
      <c r="ARH1179" s="247"/>
      <c r="ARI1179" s="247"/>
      <c r="ARJ1179" s="248"/>
      <c r="ARK1179" s="249"/>
      <c r="ARL1179" s="250"/>
      <c r="ARM1179" s="251"/>
      <c r="ARN1179" s="245"/>
      <c r="ARO1179" s="246"/>
      <c r="ARP1179" s="247"/>
      <c r="ARQ1179" s="247"/>
      <c r="ARR1179" s="248"/>
      <c r="ARS1179" s="249"/>
      <c r="ART1179" s="250"/>
      <c r="ARU1179" s="251"/>
      <c r="ARV1179" s="245"/>
      <c r="ARW1179" s="246"/>
      <c r="ARX1179" s="247"/>
      <c r="ARY1179" s="247"/>
      <c r="ARZ1179" s="248"/>
      <c r="ASA1179" s="249"/>
      <c r="ASB1179" s="250"/>
      <c r="ASC1179" s="251"/>
      <c r="ASD1179" s="245"/>
      <c r="ASE1179" s="246"/>
      <c r="ASF1179" s="247"/>
      <c r="ASG1179" s="247"/>
      <c r="ASH1179" s="248"/>
      <c r="ASI1179" s="249"/>
      <c r="ASJ1179" s="250"/>
      <c r="ASK1179" s="251"/>
      <c r="ASL1179" s="245"/>
      <c r="ASM1179" s="246"/>
      <c r="ASN1179" s="247"/>
      <c r="ASO1179" s="247"/>
      <c r="ASP1179" s="248"/>
      <c r="ASQ1179" s="249"/>
      <c r="ASR1179" s="250"/>
      <c r="ASS1179" s="251"/>
      <c r="AST1179" s="245"/>
      <c r="ASU1179" s="246"/>
      <c r="ASV1179" s="247"/>
      <c r="ASW1179" s="247"/>
      <c r="ASX1179" s="248"/>
      <c r="ASY1179" s="249"/>
      <c r="ASZ1179" s="250"/>
      <c r="ATA1179" s="251"/>
      <c r="ATB1179" s="245"/>
      <c r="ATC1179" s="246"/>
      <c r="ATD1179" s="247"/>
      <c r="ATE1179" s="247"/>
      <c r="ATF1179" s="248"/>
      <c r="ATG1179" s="249"/>
      <c r="ATH1179" s="250"/>
      <c r="ATI1179" s="251"/>
      <c r="ATJ1179" s="245"/>
      <c r="ATK1179" s="246"/>
      <c r="ATL1179" s="247"/>
      <c r="ATM1179" s="247"/>
      <c r="ATN1179" s="248"/>
      <c r="ATO1179" s="249"/>
      <c r="ATP1179" s="250"/>
      <c r="ATQ1179" s="251"/>
      <c r="ATR1179" s="245"/>
      <c r="ATS1179" s="246"/>
      <c r="ATT1179" s="247"/>
      <c r="ATU1179" s="247"/>
      <c r="ATV1179" s="248"/>
      <c r="ATW1179" s="249"/>
      <c r="ATX1179" s="250"/>
      <c r="ATY1179" s="251"/>
      <c r="ATZ1179" s="245"/>
      <c r="AUA1179" s="246"/>
      <c r="AUB1179" s="247"/>
      <c r="AUC1179" s="247"/>
      <c r="AUD1179" s="248"/>
      <c r="AUE1179" s="249"/>
      <c r="AUF1179" s="250"/>
      <c r="AUG1179" s="251"/>
      <c r="AUH1179" s="245"/>
      <c r="AUI1179" s="246"/>
      <c r="AUJ1179" s="247"/>
      <c r="AUK1179" s="247"/>
      <c r="AUL1179" s="248"/>
      <c r="AUM1179" s="249"/>
      <c r="AUN1179" s="250"/>
      <c r="AUO1179" s="251"/>
      <c r="AUP1179" s="245"/>
      <c r="AUQ1179" s="246"/>
      <c r="AUR1179" s="247"/>
      <c r="AUS1179" s="247"/>
      <c r="AUT1179" s="248"/>
      <c r="AUU1179" s="249"/>
      <c r="AUV1179" s="250"/>
      <c r="AUW1179" s="251"/>
      <c r="AUX1179" s="245"/>
      <c r="AUY1179" s="246"/>
      <c r="AUZ1179" s="247"/>
      <c r="AVA1179" s="247"/>
      <c r="AVB1179" s="248"/>
      <c r="AVC1179" s="249"/>
      <c r="AVD1179" s="250"/>
      <c r="AVE1179" s="251"/>
      <c r="AVF1179" s="245"/>
      <c r="AVG1179" s="246"/>
      <c r="AVH1179" s="247"/>
      <c r="AVI1179" s="247"/>
      <c r="AVJ1179" s="248"/>
      <c r="AVK1179" s="249"/>
      <c r="AVL1179" s="250"/>
      <c r="AVM1179" s="251"/>
      <c r="AVN1179" s="245"/>
      <c r="AVO1179" s="246"/>
      <c r="AVP1179" s="247"/>
      <c r="AVQ1179" s="247"/>
      <c r="AVR1179" s="248"/>
      <c r="AVS1179" s="249"/>
      <c r="AVT1179" s="250"/>
      <c r="AVU1179" s="251"/>
      <c r="AVV1179" s="245"/>
      <c r="AVW1179" s="246"/>
      <c r="AVX1179" s="247"/>
      <c r="AVY1179" s="247"/>
      <c r="AVZ1179" s="248"/>
      <c r="AWA1179" s="249"/>
      <c r="AWB1179" s="250"/>
      <c r="AWC1179" s="251"/>
      <c r="AWD1179" s="245"/>
      <c r="AWE1179" s="246"/>
      <c r="AWF1179" s="247"/>
      <c r="AWG1179" s="247"/>
      <c r="AWH1179" s="248"/>
      <c r="AWI1179" s="249"/>
      <c r="AWJ1179" s="250"/>
      <c r="AWK1179" s="251"/>
      <c r="AWL1179" s="245"/>
      <c r="AWM1179" s="246"/>
      <c r="AWN1179" s="247"/>
      <c r="AWO1179" s="247"/>
      <c r="AWP1179" s="248"/>
      <c r="AWQ1179" s="249"/>
      <c r="AWR1179" s="250"/>
      <c r="AWS1179" s="251"/>
      <c r="AWT1179" s="245"/>
      <c r="AWU1179" s="246"/>
      <c r="AWV1179" s="247"/>
      <c r="AWW1179" s="247"/>
      <c r="AWX1179" s="248"/>
      <c r="AWY1179" s="249"/>
      <c r="AWZ1179" s="250"/>
      <c r="AXA1179" s="251"/>
      <c r="AXB1179" s="245"/>
      <c r="AXC1179" s="246"/>
      <c r="AXD1179" s="247"/>
      <c r="AXE1179" s="247"/>
      <c r="AXF1179" s="248"/>
      <c r="AXG1179" s="249"/>
      <c r="AXH1179" s="250"/>
      <c r="AXI1179" s="251"/>
      <c r="AXJ1179" s="245"/>
      <c r="AXK1179" s="246"/>
      <c r="AXL1179" s="247"/>
      <c r="AXM1179" s="247"/>
      <c r="AXN1179" s="248"/>
      <c r="AXO1179" s="249"/>
      <c r="AXP1179" s="250"/>
      <c r="AXQ1179" s="251"/>
      <c r="AXR1179" s="245"/>
      <c r="AXS1179" s="246"/>
      <c r="AXT1179" s="247"/>
      <c r="AXU1179" s="247"/>
      <c r="AXV1179" s="248"/>
      <c r="AXW1179" s="249"/>
      <c r="AXX1179" s="250"/>
      <c r="AXY1179" s="251"/>
      <c r="AXZ1179" s="245"/>
      <c r="AYA1179" s="246"/>
      <c r="AYB1179" s="247"/>
      <c r="AYC1179" s="247"/>
      <c r="AYD1179" s="248"/>
      <c r="AYE1179" s="249"/>
      <c r="AYF1179" s="250"/>
      <c r="AYG1179" s="251"/>
      <c r="AYH1179" s="245"/>
      <c r="AYI1179" s="246"/>
      <c r="AYJ1179" s="247"/>
      <c r="AYK1179" s="247"/>
      <c r="AYL1179" s="248"/>
      <c r="AYM1179" s="249"/>
      <c r="AYN1179" s="250"/>
      <c r="AYO1179" s="251"/>
      <c r="AYP1179" s="245"/>
      <c r="AYQ1179" s="246"/>
      <c r="AYR1179" s="247"/>
      <c r="AYS1179" s="247"/>
      <c r="AYT1179" s="248"/>
      <c r="AYU1179" s="249"/>
      <c r="AYV1179" s="250"/>
      <c r="AYW1179" s="251"/>
      <c r="AYX1179" s="245"/>
      <c r="AYY1179" s="246"/>
      <c r="AYZ1179" s="247"/>
      <c r="AZA1179" s="247"/>
      <c r="AZB1179" s="248"/>
      <c r="AZC1179" s="249"/>
      <c r="AZD1179" s="250"/>
      <c r="AZE1179" s="251"/>
      <c r="AZF1179" s="245"/>
      <c r="AZG1179" s="246"/>
      <c r="AZH1179" s="247"/>
      <c r="AZI1179" s="247"/>
      <c r="AZJ1179" s="248"/>
      <c r="AZK1179" s="249"/>
      <c r="AZL1179" s="250"/>
      <c r="AZM1179" s="251"/>
      <c r="AZN1179" s="245"/>
      <c r="AZO1179" s="246"/>
      <c r="AZP1179" s="247"/>
      <c r="AZQ1179" s="247"/>
      <c r="AZR1179" s="248"/>
      <c r="AZS1179" s="249"/>
      <c r="AZT1179" s="250"/>
      <c r="AZU1179" s="251"/>
      <c r="AZV1179" s="245"/>
      <c r="AZW1179" s="246"/>
      <c r="AZX1179" s="247"/>
      <c r="AZY1179" s="247"/>
      <c r="AZZ1179" s="248"/>
      <c r="BAA1179" s="249"/>
      <c r="BAB1179" s="250"/>
      <c r="BAC1179" s="251"/>
      <c r="BAD1179" s="245"/>
      <c r="BAE1179" s="246"/>
      <c r="BAF1179" s="247"/>
      <c r="BAG1179" s="247"/>
      <c r="BAH1179" s="248"/>
      <c r="BAI1179" s="249"/>
      <c r="BAJ1179" s="250"/>
      <c r="BAK1179" s="251"/>
      <c r="BAL1179" s="245"/>
      <c r="BAM1179" s="246"/>
      <c r="BAN1179" s="247"/>
      <c r="BAO1179" s="247"/>
      <c r="BAP1179" s="248"/>
      <c r="BAQ1179" s="249"/>
      <c r="BAR1179" s="250"/>
      <c r="BAS1179" s="251"/>
      <c r="BAT1179" s="245"/>
      <c r="BAU1179" s="246"/>
      <c r="BAV1179" s="247"/>
      <c r="BAW1179" s="247"/>
      <c r="BAX1179" s="248"/>
      <c r="BAY1179" s="249"/>
      <c r="BAZ1179" s="250"/>
      <c r="BBA1179" s="251"/>
      <c r="BBB1179" s="245"/>
      <c r="BBC1179" s="246"/>
      <c r="BBD1179" s="247"/>
      <c r="BBE1179" s="247"/>
      <c r="BBF1179" s="248"/>
      <c r="BBG1179" s="249"/>
      <c r="BBH1179" s="250"/>
      <c r="BBI1179" s="251"/>
      <c r="BBJ1179" s="245"/>
      <c r="BBK1179" s="246"/>
      <c r="BBL1179" s="247"/>
      <c r="BBM1179" s="247"/>
      <c r="BBN1179" s="248"/>
      <c r="BBO1179" s="249"/>
      <c r="BBP1179" s="250"/>
      <c r="BBQ1179" s="251"/>
      <c r="BBR1179" s="245"/>
      <c r="BBS1179" s="246"/>
      <c r="BBT1179" s="247"/>
      <c r="BBU1179" s="247"/>
      <c r="BBV1179" s="248"/>
      <c r="BBW1179" s="249"/>
      <c r="BBX1179" s="250"/>
      <c r="BBY1179" s="251"/>
      <c r="BBZ1179" s="245"/>
      <c r="BCA1179" s="246"/>
      <c r="BCB1179" s="247"/>
      <c r="BCC1179" s="247"/>
      <c r="BCD1179" s="248"/>
      <c r="BCE1179" s="249"/>
      <c r="BCF1179" s="250"/>
      <c r="BCG1179" s="251"/>
      <c r="BCH1179" s="245"/>
      <c r="BCI1179" s="246"/>
      <c r="BCJ1179" s="247"/>
      <c r="BCK1179" s="247"/>
      <c r="BCL1179" s="248"/>
      <c r="BCM1179" s="249"/>
      <c r="BCN1179" s="250"/>
      <c r="BCO1179" s="251"/>
      <c r="BCP1179" s="245"/>
      <c r="BCQ1179" s="246"/>
      <c r="BCR1179" s="247"/>
      <c r="BCS1179" s="247"/>
      <c r="BCT1179" s="248"/>
      <c r="BCU1179" s="249"/>
      <c r="BCV1179" s="250"/>
      <c r="BCW1179" s="251"/>
      <c r="BCX1179" s="245"/>
      <c r="BCY1179" s="246"/>
      <c r="BCZ1179" s="247"/>
      <c r="BDA1179" s="247"/>
      <c r="BDB1179" s="248"/>
      <c r="BDC1179" s="249"/>
      <c r="BDD1179" s="250"/>
      <c r="BDE1179" s="251"/>
      <c r="BDF1179" s="245"/>
      <c r="BDG1179" s="246"/>
      <c r="BDH1179" s="247"/>
      <c r="BDI1179" s="247"/>
      <c r="BDJ1179" s="248"/>
      <c r="BDK1179" s="249"/>
      <c r="BDL1179" s="250"/>
      <c r="BDM1179" s="251"/>
      <c r="BDN1179" s="245"/>
      <c r="BDO1179" s="246"/>
      <c r="BDP1179" s="247"/>
      <c r="BDQ1179" s="247"/>
      <c r="BDR1179" s="248"/>
      <c r="BDS1179" s="249"/>
      <c r="BDT1179" s="250"/>
      <c r="BDU1179" s="251"/>
      <c r="BDV1179" s="245"/>
      <c r="BDW1179" s="246"/>
      <c r="BDX1179" s="247"/>
      <c r="BDY1179" s="247"/>
      <c r="BDZ1179" s="248"/>
      <c r="BEA1179" s="249"/>
      <c r="BEB1179" s="250"/>
      <c r="BEC1179" s="251"/>
      <c r="BED1179" s="245"/>
      <c r="BEE1179" s="246"/>
      <c r="BEF1179" s="247"/>
      <c r="BEG1179" s="247"/>
      <c r="BEH1179" s="248"/>
      <c r="BEI1179" s="249"/>
      <c r="BEJ1179" s="250"/>
      <c r="BEK1179" s="251"/>
      <c r="BEL1179" s="245"/>
      <c r="BEM1179" s="246"/>
      <c r="BEN1179" s="247"/>
      <c r="BEO1179" s="247"/>
      <c r="BEP1179" s="248"/>
      <c r="BEQ1179" s="249"/>
      <c r="BER1179" s="250"/>
      <c r="BES1179" s="251"/>
      <c r="BET1179" s="245"/>
      <c r="BEU1179" s="246"/>
      <c r="BEV1179" s="247"/>
      <c r="BEW1179" s="247"/>
      <c r="BEX1179" s="248"/>
      <c r="BEY1179" s="249"/>
      <c r="BEZ1179" s="250"/>
      <c r="BFA1179" s="251"/>
      <c r="BFB1179" s="245"/>
      <c r="BFC1179" s="246"/>
      <c r="BFD1179" s="247"/>
      <c r="BFE1179" s="247"/>
      <c r="BFF1179" s="248"/>
      <c r="BFG1179" s="249"/>
      <c r="BFH1179" s="250"/>
      <c r="BFI1179" s="251"/>
      <c r="BFJ1179" s="245"/>
      <c r="BFK1179" s="246"/>
      <c r="BFL1179" s="247"/>
      <c r="BFM1179" s="247"/>
      <c r="BFN1179" s="248"/>
      <c r="BFO1179" s="249"/>
      <c r="BFP1179" s="250"/>
      <c r="BFQ1179" s="251"/>
      <c r="BFR1179" s="245"/>
      <c r="BFS1179" s="246"/>
      <c r="BFT1179" s="247"/>
      <c r="BFU1179" s="247"/>
      <c r="BFV1179" s="248"/>
      <c r="BFW1179" s="249"/>
      <c r="BFX1179" s="250"/>
      <c r="BFY1179" s="251"/>
      <c r="BFZ1179" s="245"/>
      <c r="BGA1179" s="246"/>
      <c r="BGB1179" s="247"/>
      <c r="BGC1179" s="247"/>
      <c r="BGD1179" s="248"/>
      <c r="BGE1179" s="249"/>
      <c r="BGF1179" s="250"/>
      <c r="BGG1179" s="251"/>
      <c r="BGH1179" s="245"/>
      <c r="BGI1179" s="246"/>
      <c r="BGJ1179" s="247"/>
      <c r="BGK1179" s="247"/>
      <c r="BGL1179" s="248"/>
      <c r="BGM1179" s="249"/>
      <c r="BGN1179" s="250"/>
      <c r="BGO1179" s="251"/>
      <c r="BGP1179" s="245"/>
      <c r="BGQ1179" s="246"/>
      <c r="BGR1179" s="247"/>
      <c r="BGS1179" s="247"/>
      <c r="BGT1179" s="248"/>
      <c r="BGU1179" s="249"/>
      <c r="BGV1179" s="250"/>
      <c r="BGW1179" s="251"/>
      <c r="BGX1179" s="245"/>
      <c r="BGY1179" s="246"/>
      <c r="BGZ1179" s="247"/>
      <c r="BHA1179" s="247"/>
      <c r="BHB1179" s="248"/>
      <c r="BHC1179" s="249"/>
      <c r="BHD1179" s="250"/>
      <c r="BHE1179" s="251"/>
      <c r="BHF1179" s="245"/>
      <c r="BHG1179" s="246"/>
      <c r="BHH1179" s="247"/>
      <c r="BHI1179" s="247"/>
      <c r="BHJ1179" s="248"/>
      <c r="BHK1179" s="249"/>
      <c r="BHL1179" s="250"/>
      <c r="BHM1179" s="251"/>
      <c r="BHN1179" s="245"/>
      <c r="BHO1179" s="246"/>
      <c r="BHP1179" s="247"/>
      <c r="BHQ1179" s="247"/>
      <c r="BHR1179" s="248"/>
      <c r="BHS1179" s="249"/>
      <c r="BHT1179" s="250"/>
      <c r="BHU1179" s="251"/>
      <c r="BHV1179" s="245"/>
      <c r="BHW1179" s="246"/>
      <c r="BHX1179" s="247"/>
      <c r="BHY1179" s="247"/>
      <c r="BHZ1179" s="248"/>
      <c r="BIA1179" s="249"/>
      <c r="BIB1179" s="250"/>
      <c r="BIC1179" s="251"/>
      <c r="BID1179" s="245"/>
      <c r="BIE1179" s="246"/>
      <c r="BIF1179" s="247"/>
      <c r="BIG1179" s="247"/>
      <c r="BIH1179" s="248"/>
      <c r="BII1179" s="249"/>
      <c r="BIJ1179" s="250"/>
      <c r="BIK1179" s="251"/>
      <c r="BIL1179" s="245"/>
      <c r="BIM1179" s="246"/>
      <c r="BIN1179" s="247"/>
      <c r="BIO1179" s="247"/>
      <c r="BIP1179" s="248"/>
      <c r="BIQ1179" s="249"/>
      <c r="BIR1179" s="250"/>
      <c r="BIS1179" s="251"/>
      <c r="BIT1179" s="245"/>
      <c r="BIU1179" s="246"/>
      <c r="BIV1179" s="247"/>
      <c r="BIW1179" s="247"/>
      <c r="BIX1179" s="248"/>
      <c r="BIY1179" s="249"/>
      <c r="BIZ1179" s="250"/>
      <c r="BJA1179" s="251"/>
      <c r="BJB1179" s="245"/>
      <c r="BJC1179" s="246"/>
      <c r="BJD1179" s="247"/>
      <c r="BJE1179" s="247"/>
      <c r="BJF1179" s="248"/>
      <c r="BJG1179" s="249"/>
      <c r="BJH1179" s="250"/>
      <c r="BJI1179" s="251"/>
      <c r="BJJ1179" s="245"/>
      <c r="BJK1179" s="246"/>
      <c r="BJL1179" s="247"/>
      <c r="BJM1179" s="247"/>
      <c r="BJN1179" s="248"/>
      <c r="BJO1179" s="249"/>
      <c r="BJP1179" s="250"/>
      <c r="BJQ1179" s="251"/>
      <c r="BJR1179" s="245"/>
      <c r="BJS1179" s="246"/>
      <c r="BJT1179" s="247"/>
      <c r="BJU1179" s="247"/>
      <c r="BJV1179" s="248"/>
      <c r="BJW1179" s="249"/>
      <c r="BJX1179" s="250"/>
      <c r="BJY1179" s="251"/>
      <c r="BJZ1179" s="245"/>
      <c r="BKA1179" s="246"/>
      <c r="BKB1179" s="247"/>
      <c r="BKC1179" s="247"/>
      <c r="BKD1179" s="248"/>
      <c r="BKE1179" s="249"/>
      <c r="BKF1179" s="250"/>
      <c r="BKG1179" s="251"/>
      <c r="BKH1179" s="245"/>
      <c r="BKI1179" s="246"/>
      <c r="BKJ1179" s="247"/>
      <c r="BKK1179" s="247"/>
      <c r="BKL1179" s="248"/>
      <c r="BKM1179" s="249"/>
      <c r="BKN1179" s="250"/>
      <c r="BKO1179" s="251"/>
      <c r="BKP1179" s="245"/>
      <c r="BKQ1179" s="246"/>
      <c r="BKR1179" s="247"/>
      <c r="BKS1179" s="247"/>
      <c r="BKT1179" s="248"/>
      <c r="BKU1179" s="249"/>
      <c r="BKV1179" s="250"/>
      <c r="BKW1179" s="251"/>
      <c r="BKX1179" s="245"/>
      <c r="BKY1179" s="246"/>
      <c r="BKZ1179" s="247"/>
      <c r="BLA1179" s="247"/>
      <c r="BLB1179" s="248"/>
      <c r="BLC1179" s="249"/>
      <c r="BLD1179" s="250"/>
      <c r="BLE1179" s="251"/>
      <c r="BLF1179" s="245"/>
      <c r="BLG1179" s="246"/>
      <c r="BLH1179" s="247"/>
      <c r="BLI1179" s="247"/>
      <c r="BLJ1179" s="248"/>
      <c r="BLK1179" s="249"/>
      <c r="BLL1179" s="250"/>
      <c r="BLM1179" s="251"/>
      <c r="BLN1179" s="245"/>
      <c r="BLO1179" s="246"/>
      <c r="BLP1179" s="247"/>
      <c r="BLQ1179" s="247"/>
      <c r="BLR1179" s="248"/>
      <c r="BLS1179" s="249"/>
      <c r="BLT1179" s="250"/>
      <c r="BLU1179" s="251"/>
      <c r="BLV1179" s="245"/>
      <c r="BLW1179" s="246"/>
      <c r="BLX1179" s="247"/>
      <c r="BLY1179" s="247"/>
      <c r="BLZ1179" s="248"/>
      <c r="BMA1179" s="249"/>
      <c r="BMB1179" s="250"/>
      <c r="BMC1179" s="251"/>
      <c r="BMD1179" s="245"/>
      <c r="BME1179" s="246"/>
      <c r="BMF1179" s="247"/>
      <c r="BMG1179" s="247"/>
      <c r="BMH1179" s="248"/>
      <c r="BMI1179" s="249"/>
      <c r="BMJ1179" s="250"/>
      <c r="BMK1179" s="251"/>
      <c r="BML1179" s="245"/>
      <c r="BMM1179" s="246"/>
      <c r="BMN1179" s="247"/>
      <c r="BMO1179" s="247"/>
      <c r="BMP1179" s="248"/>
      <c r="BMQ1179" s="249"/>
      <c r="BMR1179" s="250"/>
      <c r="BMS1179" s="251"/>
      <c r="BMT1179" s="245"/>
      <c r="BMU1179" s="246"/>
      <c r="BMV1179" s="247"/>
      <c r="BMW1179" s="247"/>
      <c r="BMX1179" s="248"/>
      <c r="BMY1179" s="249"/>
      <c r="BMZ1179" s="250"/>
      <c r="BNA1179" s="251"/>
      <c r="BNB1179" s="245"/>
      <c r="BNC1179" s="246"/>
      <c r="BND1179" s="247"/>
      <c r="BNE1179" s="247"/>
      <c r="BNF1179" s="248"/>
      <c r="BNG1179" s="249"/>
      <c r="BNH1179" s="250"/>
      <c r="BNI1179" s="251"/>
      <c r="BNJ1179" s="245"/>
      <c r="BNK1179" s="246"/>
      <c r="BNL1179" s="247"/>
      <c r="BNM1179" s="247"/>
      <c r="BNN1179" s="248"/>
      <c r="BNO1179" s="249"/>
      <c r="BNP1179" s="250"/>
      <c r="BNQ1179" s="251"/>
      <c r="BNR1179" s="245"/>
      <c r="BNS1179" s="246"/>
      <c r="BNT1179" s="247"/>
      <c r="BNU1179" s="247"/>
      <c r="BNV1179" s="248"/>
      <c r="BNW1179" s="249"/>
      <c r="BNX1179" s="250"/>
      <c r="BNY1179" s="251"/>
      <c r="BNZ1179" s="245"/>
      <c r="BOA1179" s="246"/>
      <c r="BOB1179" s="247"/>
      <c r="BOC1179" s="247"/>
      <c r="BOD1179" s="248"/>
      <c r="BOE1179" s="249"/>
      <c r="BOF1179" s="250"/>
      <c r="BOG1179" s="251"/>
      <c r="BOH1179" s="245"/>
      <c r="BOI1179" s="246"/>
      <c r="BOJ1179" s="247"/>
      <c r="BOK1179" s="247"/>
      <c r="BOL1179" s="248"/>
      <c r="BOM1179" s="249"/>
      <c r="BON1179" s="250"/>
      <c r="BOO1179" s="251"/>
      <c r="BOP1179" s="245"/>
      <c r="BOQ1179" s="246"/>
      <c r="BOR1179" s="247"/>
      <c r="BOS1179" s="247"/>
      <c r="BOT1179" s="248"/>
      <c r="BOU1179" s="249"/>
      <c r="BOV1179" s="250"/>
      <c r="BOW1179" s="251"/>
      <c r="BOX1179" s="245"/>
      <c r="BOY1179" s="246"/>
      <c r="BOZ1179" s="247"/>
      <c r="BPA1179" s="247"/>
      <c r="BPB1179" s="248"/>
      <c r="BPC1179" s="249"/>
      <c r="BPD1179" s="250"/>
      <c r="BPE1179" s="251"/>
      <c r="BPF1179" s="245"/>
      <c r="BPG1179" s="246"/>
      <c r="BPH1179" s="247"/>
      <c r="BPI1179" s="247"/>
      <c r="BPJ1179" s="248"/>
      <c r="BPK1179" s="249"/>
      <c r="BPL1179" s="250"/>
      <c r="BPM1179" s="251"/>
      <c r="BPN1179" s="245"/>
      <c r="BPO1179" s="246"/>
      <c r="BPP1179" s="247"/>
      <c r="BPQ1179" s="247"/>
      <c r="BPR1179" s="248"/>
      <c r="BPS1179" s="249"/>
      <c r="BPT1179" s="250"/>
      <c r="BPU1179" s="251"/>
      <c r="BPV1179" s="245"/>
      <c r="BPW1179" s="246"/>
      <c r="BPX1179" s="247"/>
      <c r="BPY1179" s="247"/>
      <c r="BPZ1179" s="248"/>
      <c r="BQA1179" s="249"/>
      <c r="BQB1179" s="250"/>
      <c r="BQC1179" s="251"/>
      <c r="BQD1179" s="245"/>
      <c r="BQE1179" s="246"/>
      <c r="BQF1179" s="247"/>
      <c r="BQG1179" s="247"/>
      <c r="BQH1179" s="248"/>
      <c r="BQI1179" s="249"/>
      <c r="BQJ1179" s="250"/>
      <c r="BQK1179" s="251"/>
      <c r="BQL1179" s="245"/>
      <c r="BQM1179" s="246"/>
      <c r="BQN1179" s="247"/>
      <c r="BQO1179" s="247"/>
      <c r="BQP1179" s="248"/>
      <c r="BQQ1179" s="249"/>
      <c r="BQR1179" s="250"/>
      <c r="BQS1179" s="251"/>
      <c r="BQT1179" s="245"/>
      <c r="BQU1179" s="246"/>
      <c r="BQV1179" s="247"/>
      <c r="BQW1179" s="247"/>
      <c r="BQX1179" s="248"/>
      <c r="BQY1179" s="249"/>
      <c r="BQZ1179" s="250"/>
      <c r="BRA1179" s="251"/>
      <c r="BRB1179" s="245"/>
      <c r="BRC1179" s="246"/>
      <c r="BRD1179" s="247"/>
      <c r="BRE1179" s="247"/>
      <c r="BRF1179" s="248"/>
      <c r="BRG1179" s="249"/>
      <c r="BRH1179" s="250"/>
      <c r="BRI1179" s="251"/>
      <c r="BRJ1179" s="245"/>
      <c r="BRK1179" s="246"/>
      <c r="BRL1179" s="247"/>
      <c r="BRM1179" s="247"/>
      <c r="BRN1179" s="248"/>
      <c r="BRO1179" s="249"/>
      <c r="BRP1179" s="250"/>
      <c r="BRQ1179" s="251"/>
      <c r="BRR1179" s="245"/>
      <c r="BRS1179" s="246"/>
      <c r="BRT1179" s="247"/>
      <c r="BRU1179" s="247"/>
      <c r="BRV1179" s="248"/>
      <c r="BRW1179" s="249"/>
      <c r="BRX1179" s="250"/>
      <c r="BRY1179" s="251"/>
      <c r="BRZ1179" s="245"/>
      <c r="BSA1179" s="246"/>
      <c r="BSB1179" s="247"/>
      <c r="BSC1179" s="247"/>
      <c r="BSD1179" s="248"/>
      <c r="BSE1179" s="249"/>
      <c r="BSF1179" s="250"/>
      <c r="BSG1179" s="251"/>
      <c r="BSH1179" s="245"/>
      <c r="BSI1179" s="246"/>
      <c r="BSJ1179" s="247"/>
      <c r="BSK1179" s="247"/>
      <c r="BSL1179" s="248"/>
      <c r="BSM1179" s="249"/>
      <c r="BSN1179" s="250"/>
      <c r="BSO1179" s="251"/>
      <c r="BSP1179" s="245"/>
      <c r="BSQ1179" s="246"/>
      <c r="BSR1179" s="247"/>
      <c r="BSS1179" s="247"/>
      <c r="BST1179" s="248"/>
      <c r="BSU1179" s="249"/>
      <c r="BSV1179" s="250"/>
      <c r="BSW1179" s="251"/>
      <c r="BSX1179" s="245"/>
      <c r="BSY1179" s="246"/>
      <c r="BSZ1179" s="247"/>
      <c r="BTA1179" s="247"/>
      <c r="BTB1179" s="248"/>
      <c r="BTC1179" s="249"/>
      <c r="BTD1179" s="250"/>
      <c r="BTE1179" s="251"/>
      <c r="BTF1179" s="245"/>
      <c r="BTG1179" s="246"/>
      <c r="BTH1179" s="247"/>
      <c r="BTI1179" s="247"/>
      <c r="BTJ1179" s="248"/>
      <c r="BTK1179" s="249"/>
      <c r="BTL1179" s="250"/>
      <c r="BTM1179" s="251"/>
      <c r="BTN1179" s="245"/>
      <c r="BTO1179" s="246"/>
      <c r="BTP1179" s="247"/>
      <c r="BTQ1179" s="247"/>
      <c r="BTR1179" s="248"/>
      <c r="BTS1179" s="249"/>
      <c r="BTT1179" s="250"/>
      <c r="BTU1179" s="251"/>
      <c r="BTV1179" s="245"/>
      <c r="BTW1179" s="246"/>
      <c r="BTX1179" s="247"/>
      <c r="BTY1179" s="247"/>
      <c r="BTZ1179" s="248"/>
      <c r="BUA1179" s="249"/>
      <c r="BUB1179" s="250"/>
      <c r="BUC1179" s="251"/>
      <c r="BUD1179" s="245"/>
      <c r="BUE1179" s="246"/>
      <c r="BUF1179" s="247"/>
      <c r="BUG1179" s="247"/>
      <c r="BUH1179" s="248"/>
      <c r="BUI1179" s="249"/>
      <c r="BUJ1179" s="250"/>
      <c r="BUK1179" s="251"/>
      <c r="BUL1179" s="245"/>
      <c r="BUM1179" s="246"/>
      <c r="BUN1179" s="247"/>
      <c r="BUO1179" s="247"/>
      <c r="BUP1179" s="248"/>
      <c r="BUQ1179" s="249"/>
      <c r="BUR1179" s="250"/>
      <c r="BUS1179" s="251"/>
      <c r="BUT1179" s="245"/>
      <c r="BUU1179" s="246"/>
      <c r="BUV1179" s="247"/>
      <c r="BUW1179" s="247"/>
      <c r="BUX1179" s="248"/>
      <c r="BUY1179" s="249"/>
      <c r="BUZ1179" s="250"/>
      <c r="BVA1179" s="251"/>
      <c r="BVB1179" s="245"/>
      <c r="BVC1179" s="246"/>
      <c r="BVD1179" s="247"/>
      <c r="BVE1179" s="247"/>
      <c r="BVF1179" s="248"/>
      <c r="BVG1179" s="249"/>
      <c r="BVH1179" s="250"/>
      <c r="BVI1179" s="251"/>
      <c r="BVJ1179" s="245"/>
      <c r="BVK1179" s="246"/>
      <c r="BVL1179" s="247"/>
      <c r="BVM1179" s="247"/>
      <c r="BVN1179" s="248"/>
      <c r="BVO1179" s="249"/>
      <c r="BVP1179" s="250"/>
      <c r="BVQ1179" s="251"/>
      <c r="BVR1179" s="245"/>
      <c r="BVS1179" s="246"/>
      <c r="BVT1179" s="247"/>
      <c r="BVU1179" s="247"/>
      <c r="BVV1179" s="248"/>
      <c r="BVW1179" s="249"/>
      <c r="BVX1179" s="250"/>
      <c r="BVY1179" s="251"/>
      <c r="BVZ1179" s="245"/>
      <c r="BWA1179" s="246"/>
      <c r="BWB1179" s="247"/>
      <c r="BWC1179" s="247"/>
      <c r="BWD1179" s="248"/>
      <c r="BWE1179" s="249"/>
      <c r="BWF1179" s="250"/>
      <c r="BWG1179" s="251"/>
      <c r="BWH1179" s="245"/>
      <c r="BWI1179" s="246"/>
      <c r="BWJ1179" s="247"/>
      <c r="BWK1179" s="247"/>
      <c r="BWL1179" s="248"/>
      <c r="BWM1179" s="249"/>
      <c r="BWN1179" s="250"/>
      <c r="BWO1179" s="251"/>
      <c r="BWP1179" s="245"/>
      <c r="BWQ1179" s="246"/>
      <c r="BWR1179" s="247"/>
      <c r="BWS1179" s="247"/>
      <c r="BWT1179" s="248"/>
      <c r="BWU1179" s="249"/>
      <c r="BWV1179" s="250"/>
      <c r="BWW1179" s="251"/>
      <c r="BWX1179" s="245"/>
      <c r="BWY1179" s="246"/>
      <c r="BWZ1179" s="247"/>
      <c r="BXA1179" s="247"/>
      <c r="BXB1179" s="248"/>
      <c r="BXC1179" s="249"/>
      <c r="BXD1179" s="250"/>
      <c r="BXE1179" s="251"/>
      <c r="BXF1179" s="245"/>
      <c r="BXG1179" s="246"/>
      <c r="BXH1179" s="247"/>
      <c r="BXI1179" s="247"/>
      <c r="BXJ1179" s="248"/>
      <c r="BXK1179" s="249"/>
      <c r="BXL1179" s="250"/>
      <c r="BXM1179" s="251"/>
      <c r="BXN1179" s="245"/>
      <c r="BXO1179" s="246"/>
      <c r="BXP1179" s="247"/>
      <c r="BXQ1179" s="247"/>
      <c r="BXR1179" s="248"/>
      <c r="BXS1179" s="249"/>
      <c r="BXT1179" s="250"/>
      <c r="BXU1179" s="251"/>
      <c r="BXV1179" s="245"/>
      <c r="BXW1179" s="246"/>
      <c r="BXX1179" s="247"/>
      <c r="BXY1179" s="247"/>
      <c r="BXZ1179" s="248"/>
      <c r="BYA1179" s="249"/>
      <c r="BYB1179" s="250"/>
      <c r="BYC1179" s="251"/>
      <c r="BYD1179" s="245"/>
      <c r="BYE1179" s="246"/>
      <c r="BYF1179" s="247"/>
      <c r="BYG1179" s="247"/>
      <c r="BYH1179" s="248"/>
      <c r="BYI1179" s="249"/>
      <c r="BYJ1179" s="250"/>
      <c r="BYK1179" s="251"/>
      <c r="BYL1179" s="245"/>
      <c r="BYM1179" s="246"/>
      <c r="BYN1179" s="247"/>
      <c r="BYO1179" s="247"/>
      <c r="BYP1179" s="248"/>
      <c r="BYQ1179" s="249"/>
      <c r="BYR1179" s="250"/>
      <c r="BYS1179" s="251"/>
      <c r="BYT1179" s="245"/>
      <c r="BYU1179" s="246"/>
      <c r="BYV1179" s="247"/>
      <c r="BYW1179" s="247"/>
      <c r="BYX1179" s="248"/>
      <c r="BYY1179" s="249"/>
      <c r="BYZ1179" s="250"/>
      <c r="BZA1179" s="251"/>
      <c r="BZB1179" s="245"/>
      <c r="BZC1179" s="246"/>
      <c r="BZD1179" s="247"/>
      <c r="BZE1179" s="247"/>
      <c r="BZF1179" s="248"/>
      <c r="BZG1179" s="249"/>
      <c r="BZH1179" s="250"/>
      <c r="BZI1179" s="251"/>
      <c r="BZJ1179" s="245"/>
      <c r="BZK1179" s="246"/>
      <c r="BZL1179" s="247"/>
      <c r="BZM1179" s="247"/>
      <c r="BZN1179" s="248"/>
      <c r="BZO1179" s="249"/>
      <c r="BZP1179" s="250"/>
      <c r="BZQ1179" s="251"/>
      <c r="BZR1179" s="245"/>
      <c r="BZS1179" s="246"/>
      <c r="BZT1179" s="247"/>
      <c r="BZU1179" s="247"/>
      <c r="BZV1179" s="248"/>
      <c r="BZW1179" s="249"/>
      <c r="BZX1179" s="250"/>
      <c r="BZY1179" s="251"/>
      <c r="BZZ1179" s="245"/>
      <c r="CAA1179" s="246"/>
      <c r="CAB1179" s="247"/>
      <c r="CAC1179" s="247"/>
      <c r="CAD1179" s="248"/>
      <c r="CAE1179" s="249"/>
      <c r="CAF1179" s="250"/>
      <c r="CAG1179" s="251"/>
      <c r="CAH1179" s="245"/>
      <c r="CAI1179" s="246"/>
      <c r="CAJ1179" s="247"/>
      <c r="CAK1179" s="247"/>
      <c r="CAL1179" s="248"/>
      <c r="CAM1179" s="249"/>
      <c r="CAN1179" s="250"/>
      <c r="CAO1179" s="251"/>
      <c r="CAP1179" s="245"/>
      <c r="CAQ1179" s="246"/>
      <c r="CAR1179" s="247"/>
      <c r="CAS1179" s="247"/>
      <c r="CAT1179" s="248"/>
      <c r="CAU1179" s="249"/>
      <c r="CAV1179" s="250"/>
      <c r="CAW1179" s="251"/>
      <c r="CAX1179" s="245"/>
      <c r="CAY1179" s="246"/>
      <c r="CAZ1179" s="247"/>
      <c r="CBA1179" s="247"/>
      <c r="CBB1179" s="248"/>
      <c r="CBC1179" s="249"/>
      <c r="CBD1179" s="250"/>
      <c r="CBE1179" s="251"/>
      <c r="CBF1179" s="245"/>
      <c r="CBG1179" s="246"/>
      <c r="CBH1179" s="247"/>
      <c r="CBI1179" s="247"/>
      <c r="CBJ1179" s="248"/>
      <c r="CBK1179" s="249"/>
      <c r="CBL1179" s="250"/>
      <c r="CBM1179" s="251"/>
      <c r="CBN1179" s="245"/>
      <c r="CBO1179" s="246"/>
      <c r="CBP1179" s="247"/>
      <c r="CBQ1179" s="247"/>
      <c r="CBR1179" s="248"/>
      <c r="CBS1179" s="249"/>
      <c r="CBT1179" s="250"/>
      <c r="CBU1179" s="251"/>
      <c r="CBV1179" s="245"/>
      <c r="CBW1179" s="246"/>
      <c r="CBX1179" s="247"/>
      <c r="CBY1179" s="247"/>
      <c r="CBZ1179" s="248"/>
      <c r="CCA1179" s="249"/>
      <c r="CCB1179" s="250"/>
      <c r="CCC1179" s="251"/>
      <c r="CCD1179" s="245"/>
      <c r="CCE1179" s="246"/>
      <c r="CCF1179" s="247"/>
      <c r="CCG1179" s="247"/>
      <c r="CCH1179" s="248"/>
      <c r="CCI1179" s="249"/>
      <c r="CCJ1179" s="250"/>
      <c r="CCK1179" s="251"/>
      <c r="CCL1179" s="245"/>
      <c r="CCM1179" s="246"/>
      <c r="CCN1179" s="247"/>
      <c r="CCO1179" s="247"/>
      <c r="CCP1179" s="248"/>
      <c r="CCQ1179" s="249"/>
      <c r="CCR1179" s="250"/>
      <c r="CCS1179" s="251"/>
      <c r="CCT1179" s="245"/>
      <c r="CCU1179" s="246"/>
      <c r="CCV1179" s="247"/>
      <c r="CCW1179" s="247"/>
      <c r="CCX1179" s="248"/>
      <c r="CCY1179" s="249"/>
      <c r="CCZ1179" s="250"/>
      <c r="CDA1179" s="251"/>
      <c r="CDB1179" s="245"/>
      <c r="CDC1179" s="246"/>
      <c r="CDD1179" s="247"/>
      <c r="CDE1179" s="247"/>
      <c r="CDF1179" s="248"/>
      <c r="CDG1179" s="249"/>
      <c r="CDH1179" s="250"/>
      <c r="CDI1179" s="251"/>
      <c r="CDJ1179" s="245"/>
      <c r="CDK1179" s="246"/>
      <c r="CDL1179" s="247"/>
      <c r="CDM1179" s="247"/>
      <c r="CDN1179" s="248"/>
      <c r="CDO1179" s="249"/>
      <c r="CDP1179" s="250"/>
      <c r="CDQ1179" s="251"/>
      <c r="CDR1179" s="245"/>
      <c r="CDS1179" s="246"/>
      <c r="CDT1179" s="247"/>
      <c r="CDU1179" s="247"/>
      <c r="CDV1179" s="248"/>
      <c r="CDW1179" s="249"/>
      <c r="CDX1179" s="250"/>
      <c r="CDY1179" s="251"/>
      <c r="CDZ1179" s="245"/>
      <c r="CEA1179" s="246"/>
      <c r="CEB1179" s="247"/>
      <c r="CEC1179" s="247"/>
      <c r="CED1179" s="248"/>
      <c r="CEE1179" s="249"/>
      <c r="CEF1179" s="250"/>
      <c r="CEG1179" s="251"/>
      <c r="CEH1179" s="245"/>
      <c r="CEI1179" s="246"/>
      <c r="CEJ1179" s="247"/>
      <c r="CEK1179" s="247"/>
      <c r="CEL1179" s="248"/>
      <c r="CEM1179" s="249"/>
      <c r="CEN1179" s="250"/>
      <c r="CEO1179" s="251"/>
      <c r="CEP1179" s="245"/>
      <c r="CEQ1179" s="246"/>
      <c r="CER1179" s="247"/>
      <c r="CES1179" s="247"/>
      <c r="CET1179" s="248"/>
      <c r="CEU1179" s="249"/>
      <c r="CEV1179" s="250"/>
      <c r="CEW1179" s="251"/>
      <c r="CEX1179" s="245"/>
      <c r="CEY1179" s="246"/>
      <c r="CEZ1179" s="247"/>
      <c r="CFA1179" s="247"/>
      <c r="CFB1179" s="248"/>
      <c r="CFC1179" s="249"/>
      <c r="CFD1179" s="250"/>
      <c r="CFE1179" s="251"/>
      <c r="CFF1179" s="245"/>
      <c r="CFG1179" s="246"/>
      <c r="CFH1179" s="247"/>
      <c r="CFI1179" s="247"/>
      <c r="CFJ1179" s="248"/>
      <c r="CFK1179" s="249"/>
      <c r="CFL1179" s="250"/>
      <c r="CFM1179" s="251"/>
      <c r="CFN1179" s="245"/>
      <c r="CFO1179" s="246"/>
      <c r="CFP1179" s="247"/>
      <c r="CFQ1179" s="247"/>
      <c r="CFR1179" s="248"/>
      <c r="CFS1179" s="249"/>
      <c r="CFT1179" s="250"/>
      <c r="CFU1179" s="251"/>
      <c r="CFV1179" s="245"/>
      <c r="CFW1179" s="246"/>
      <c r="CFX1179" s="247"/>
      <c r="CFY1179" s="247"/>
      <c r="CFZ1179" s="248"/>
      <c r="CGA1179" s="249"/>
      <c r="CGB1179" s="250"/>
      <c r="CGC1179" s="251"/>
      <c r="CGD1179" s="245"/>
      <c r="CGE1179" s="246"/>
      <c r="CGF1179" s="247"/>
      <c r="CGG1179" s="247"/>
      <c r="CGH1179" s="248"/>
      <c r="CGI1179" s="249"/>
      <c r="CGJ1179" s="250"/>
      <c r="CGK1179" s="251"/>
      <c r="CGL1179" s="245"/>
      <c r="CGM1179" s="246"/>
      <c r="CGN1179" s="247"/>
      <c r="CGO1179" s="247"/>
      <c r="CGP1179" s="248"/>
      <c r="CGQ1179" s="249"/>
      <c r="CGR1179" s="250"/>
      <c r="CGS1179" s="251"/>
      <c r="CGT1179" s="245"/>
      <c r="CGU1179" s="246"/>
      <c r="CGV1179" s="247"/>
      <c r="CGW1179" s="247"/>
      <c r="CGX1179" s="248"/>
      <c r="CGY1179" s="249"/>
      <c r="CGZ1179" s="250"/>
      <c r="CHA1179" s="251"/>
      <c r="CHB1179" s="245"/>
      <c r="CHC1179" s="246"/>
      <c r="CHD1179" s="247"/>
      <c r="CHE1179" s="247"/>
      <c r="CHF1179" s="248"/>
      <c r="CHG1179" s="249"/>
      <c r="CHH1179" s="250"/>
      <c r="CHI1179" s="251"/>
      <c r="CHJ1179" s="245"/>
      <c r="CHK1179" s="246"/>
      <c r="CHL1179" s="247"/>
      <c r="CHM1179" s="247"/>
      <c r="CHN1179" s="248"/>
      <c r="CHO1179" s="249"/>
      <c r="CHP1179" s="250"/>
      <c r="CHQ1179" s="251"/>
      <c r="CHR1179" s="245"/>
      <c r="CHS1179" s="246"/>
      <c r="CHT1179" s="247"/>
      <c r="CHU1179" s="247"/>
      <c r="CHV1179" s="248"/>
      <c r="CHW1179" s="249"/>
      <c r="CHX1179" s="250"/>
      <c r="CHY1179" s="251"/>
      <c r="CHZ1179" s="245"/>
      <c r="CIA1179" s="246"/>
      <c r="CIB1179" s="247"/>
      <c r="CIC1179" s="247"/>
      <c r="CID1179" s="248"/>
      <c r="CIE1179" s="249"/>
      <c r="CIF1179" s="250"/>
      <c r="CIG1179" s="251"/>
      <c r="CIH1179" s="245"/>
      <c r="CII1179" s="246"/>
      <c r="CIJ1179" s="247"/>
      <c r="CIK1179" s="247"/>
      <c r="CIL1179" s="248"/>
      <c r="CIM1179" s="249"/>
      <c r="CIN1179" s="250"/>
      <c r="CIO1179" s="251"/>
      <c r="CIP1179" s="245"/>
      <c r="CIQ1179" s="246"/>
      <c r="CIR1179" s="247"/>
      <c r="CIS1179" s="247"/>
      <c r="CIT1179" s="248"/>
      <c r="CIU1179" s="249"/>
      <c r="CIV1179" s="250"/>
      <c r="CIW1179" s="251"/>
      <c r="CIX1179" s="245"/>
      <c r="CIY1179" s="246"/>
      <c r="CIZ1179" s="247"/>
      <c r="CJA1179" s="247"/>
      <c r="CJB1179" s="248"/>
      <c r="CJC1179" s="249"/>
      <c r="CJD1179" s="250"/>
      <c r="CJE1179" s="251"/>
      <c r="CJF1179" s="245"/>
      <c r="CJG1179" s="246"/>
      <c r="CJH1179" s="247"/>
      <c r="CJI1179" s="247"/>
      <c r="CJJ1179" s="248"/>
      <c r="CJK1179" s="249"/>
      <c r="CJL1179" s="250"/>
      <c r="CJM1179" s="251"/>
      <c r="CJN1179" s="245"/>
      <c r="CJO1179" s="246"/>
      <c r="CJP1179" s="247"/>
      <c r="CJQ1179" s="247"/>
      <c r="CJR1179" s="248"/>
      <c r="CJS1179" s="249"/>
      <c r="CJT1179" s="250"/>
      <c r="CJU1179" s="251"/>
      <c r="CJV1179" s="245"/>
      <c r="CJW1179" s="246"/>
      <c r="CJX1179" s="247"/>
      <c r="CJY1179" s="247"/>
      <c r="CJZ1179" s="248"/>
      <c r="CKA1179" s="249"/>
      <c r="CKB1179" s="250"/>
      <c r="CKC1179" s="251"/>
      <c r="CKD1179" s="245"/>
      <c r="CKE1179" s="246"/>
      <c r="CKF1179" s="247"/>
      <c r="CKG1179" s="247"/>
      <c r="CKH1179" s="248"/>
      <c r="CKI1179" s="249"/>
      <c r="CKJ1179" s="250"/>
      <c r="CKK1179" s="251"/>
      <c r="CKL1179" s="245"/>
      <c r="CKM1179" s="246"/>
      <c r="CKN1179" s="247"/>
      <c r="CKO1179" s="247"/>
      <c r="CKP1179" s="248"/>
      <c r="CKQ1179" s="249"/>
      <c r="CKR1179" s="250"/>
      <c r="CKS1179" s="251"/>
      <c r="CKT1179" s="245"/>
      <c r="CKU1179" s="246"/>
      <c r="CKV1179" s="247"/>
      <c r="CKW1179" s="247"/>
      <c r="CKX1179" s="248"/>
      <c r="CKY1179" s="249"/>
      <c r="CKZ1179" s="250"/>
      <c r="CLA1179" s="251"/>
      <c r="CLB1179" s="245"/>
      <c r="CLC1179" s="246"/>
      <c r="CLD1179" s="247"/>
      <c r="CLE1179" s="247"/>
      <c r="CLF1179" s="248"/>
      <c r="CLG1179" s="249"/>
      <c r="CLH1179" s="250"/>
      <c r="CLI1179" s="251"/>
      <c r="CLJ1179" s="245"/>
      <c r="CLK1179" s="246"/>
      <c r="CLL1179" s="247"/>
      <c r="CLM1179" s="247"/>
      <c r="CLN1179" s="248"/>
      <c r="CLO1179" s="249"/>
      <c r="CLP1179" s="250"/>
      <c r="CLQ1179" s="251"/>
      <c r="CLR1179" s="245"/>
      <c r="CLS1179" s="246"/>
      <c r="CLT1179" s="247"/>
      <c r="CLU1179" s="247"/>
      <c r="CLV1179" s="248"/>
      <c r="CLW1179" s="249"/>
      <c r="CLX1179" s="250"/>
      <c r="CLY1179" s="251"/>
      <c r="CLZ1179" s="245"/>
      <c r="CMA1179" s="246"/>
      <c r="CMB1179" s="247"/>
      <c r="CMC1179" s="247"/>
      <c r="CMD1179" s="248"/>
      <c r="CME1179" s="249"/>
      <c r="CMF1179" s="250"/>
      <c r="CMG1179" s="251"/>
      <c r="CMH1179" s="245"/>
      <c r="CMI1179" s="246"/>
      <c r="CMJ1179" s="247"/>
      <c r="CMK1179" s="247"/>
      <c r="CML1179" s="248"/>
      <c r="CMM1179" s="249"/>
      <c r="CMN1179" s="250"/>
      <c r="CMO1179" s="251"/>
      <c r="CMP1179" s="245"/>
      <c r="CMQ1179" s="246"/>
      <c r="CMR1179" s="247"/>
      <c r="CMS1179" s="247"/>
      <c r="CMT1179" s="248"/>
      <c r="CMU1179" s="249"/>
      <c r="CMV1179" s="250"/>
      <c r="CMW1179" s="251"/>
      <c r="CMX1179" s="245"/>
      <c r="CMY1179" s="246"/>
      <c r="CMZ1179" s="247"/>
      <c r="CNA1179" s="247"/>
      <c r="CNB1179" s="248"/>
      <c r="CNC1179" s="249"/>
      <c r="CND1179" s="250"/>
      <c r="CNE1179" s="251"/>
      <c r="CNF1179" s="245"/>
      <c r="CNG1179" s="246"/>
      <c r="CNH1179" s="247"/>
      <c r="CNI1179" s="247"/>
      <c r="CNJ1179" s="248"/>
      <c r="CNK1179" s="249"/>
      <c r="CNL1179" s="250"/>
      <c r="CNM1179" s="251"/>
      <c r="CNN1179" s="245"/>
      <c r="CNO1179" s="246"/>
      <c r="CNP1179" s="247"/>
      <c r="CNQ1179" s="247"/>
      <c r="CNR1179" s="248"/>
      <c r="CNS1179" s="249"/>
      <c r="CNT1179" s="250"/>
      <c r="CNU1179" s="251"/>
      <c r="CNV1179" s="245"/>
      <c r="CNW1179" s="246"/>
      <c r="CNX1179" s="247"/>
      <c r="CNY1179" s="247"/>
      <c r="CNZ1179" s="248"/>
      <c r="COA1179" s="249"/>
      <c r="COB1179" s="250"/>
      <c r="COC1179" s="251"/>
      <c r="COD1179" s="245"/>
      <c r="COE1179" s="246"/>
      <c r="COF1179" s="247"/>
      <c r="COG1179" s="247"/>
      <c r="COH1179" s="248"/>
      <c r="COI1179" s="249"/>
      <c r="COJ1179" s="250"/>
      <c r="COK1179" s="251"/>
      <c r="COL1179" s="245"/>
      <c r="COM1179" s="246"/>
      <c r="CON1179" s="247"/>
      <c r="COO1179" s="247"/>
      <c r="COP1179" s="248"/>
      <c r="COQ1179" s="249"/>
      <c r="COR1179" s="250"/>
      <c r="COS1179" s="251"/>
      <c r="COT1179" s="245"/>
      <c r="COU1179" s="246"/>
      <c r="COV1179" s="247"/>
      <c r="COW1179" s="247"/>
      <c r="COX1179" s="248"/>
      <c r="COY1179" s="249"/>
      <c r="COZ1179" s="250"/>
      <c r="CPA1179" s="251"/>
      <c r="CPB1179" s="245"/>
      <c r="CPC1179" s="246"/>
      <c r="CPD1179" s="247"/>
      <c r="CPE1179" s="247"/>
      <c r="CPF1179" s="248"/>
      <c r="CPG1179" s="249"/>
      <c r="CPH1179" s="250"/>
      <c r="CPI1179" s="251"/>
      <c r="CPJ1179" s="245"/>
      <c r="CPK1179" s="246"/>
      <c r="CPL1179" s="247"/>
      <c r="CPM1179" s="247"/>
      <c r="CPN1179" s="248"/>
      <c r="CPO1179" s="249"/>
      <c r="CPP1179" s="250"/>
      <c r="CPQ1179" s="251"/>
      <c r="CPR1179" s="245"/>
      <c r="CPS1179" s="246"/>
      <c r="CPT1179" s="247"/>
      <c r="CPU1179" s="247"/>
      <c r="CPV1179" s="248"/>
      <c r="CPW1179" s="249"/>
      <c r="CPX1179" s="250"/>
      <c r="CPY1179" s="251"/>
      <c r="CPZ1179" s="245"/>
      <c r="CQA1179" s="246"/>
      <c r="CQB1179" s="247"/>
      <c r="CQC1179" s="247"/>
      <c r="CQD1179" s="248"/>
      <c r="CQE1179" s="249"/>
      <c r="CQF1179" s="250"/>
      <c r="CQG1179" s="251"/>
      <c r="CQH1179" s="245"/>
      <c r="CQI1179" s="246"/>
      <c r="CQJ1179" s="247"/>
      <c r="CQK1179" s="247"/>
      <c r="CQL1179" s="248"/>
      <c r="CQM1179" s="249"/>
      <c r="CQN1179" s="250"/>
      <c r="CQO1179" s="251"/>
      <c r="CQP1179" s="245"/>
      <c r="CQQ1179" s="246"/>
      <c r="CQR1179" s="247"/>
      <c r="CQS1179" s="247"/>
      <c r="CQT1179" s="248"/>
      <c r="CQU1179" s="249"/>
      <c r="CQV1179" s="250"/>
      <c r="CQW1179" s="251"/>
      <c r="CQX1179" s="245"/>
      <c r="CQY1179" s="246"/>
      <c r="CQZ1179" s="247"/>
      <c r="CRA1179" s="247"/>
      <c r="CRB1179" s="248"/>
      <c r="CRC1179" s="249"/>
      <c r="CRD1179" s="250"/>
      <c r="CRE1179" s="251"/>
      <c r="CRF1179" s="245"/>
      <c r="CRG1179" s="246"/>
      <c r="CRH1179" s="247"/>
      <c r="CRI1179" s="247"/>
      <c r="CRJ1179" s="248"/>
      <c r="CRK1179" s="249"/>
      <c r="CRL1179" s="250"/>
      <c r="CRM1179" s="251"/>
      <c r="CRN1179" s="245"/>
      <c r="CRO1179" s="246"/>
      <c r="CRP1179" s="247"/>
      <c r="CRQ1179" s="247"/>
      <c r="CRR1179" s="248"/>
      <c r="CRS1179" s="249"/>
      <c r="CRT1179" s="250"/>
      <c r="CRU1179" s="251"/>
      <c r="CRV1179" s="245"/>
      <c r="CRW1179" s="246"/>
      <c r="CRX1179" s="247"/>
      <c r="CRY1179" s="247"/>
      <c r="CRZ1179" s="248"/>
      <c r="CSA1179" s="249"/>
      <c r="CSB1179" s="250"/>
      <c r="CSC1179" s="251"/>
      <c r="CSD1179" s="245"/>
      <c r="CSE1179" s="246"/>
      <c r="CSF1179" s="247"/>
      <c r="CSG1179" s="247"/>
      <c r="CSH1179" s="248"/>
      <c r="CSI1179" s="249"/>
      <c r="CSJ1179" s="250"/>
      <c r="CSK1179" s="251"/>
      <c r="CSL1179" s="245"/>
      <c r="CSM1179" s="246"/>
      <c r="CSN1179" s="247"/>
      <c r="CSO1179" s="247"/>
      <c r="CSP1179" s="248"/>
      <c r="CSQ1179" s="249"/>
      <c r="CSR1179" s="250"/>
      <c r="CSS1179" s="251"/>
      <c r="CST1179" s="245"/>
      <c r="CSU1179" s="246"/>
      <c r="CSV1179" s="247"/>
      <c r="CSW1179" s="247"/>
      <c r="CSX1179" s="248"/>
      <c r="CSY1179" s="249"/>
      <c r="CSZ1179" s="250"/>
      <c r="CTA1179" s="251"/>
      <c r="CTB1179" s="245"/>
      <c r="CTC1179" s="246"/>
      <c r="CTD1179" s="247"/>
      <c r="CTE1179" s="247"/>
      <c r="CTF1179" s="248"/>
      <c r="CTG1179" s="249"/>
      <c r="CTH1179" s="250"/>
      <c r="CTI1179" s="251"/>
      <c r="CTJ1179" s="245"/>
      <c r="CTK1179" s="246"/>
      <c r="CTL1179" s="247"/>
      <c r="CTM1179" s="247"/>
      <c r="CTN1179" s="248"/>
      <c r="CTO1179" s="249"/>
      <c r="CTP1179" s="250"/>
      <c r="CTQ1179" s="251"/>
      <c r="CTR1179" s="245"/>
      <c r="CTS1179" s="246"/>
      <c r="CTT1179" s="247"/>
      <c r="CTU1179" s="247"/>
      <c r="CTV1179" s="248"/>
      <c r="CTW1179" s="249"/>
      <c r="CTX1179" s="250"/>
      <c r="CTY1179" s="251"/>
      <c r="CTZ1179" s="245"/>
      <c r="CUA1179" s="246"/>
      <c r="CUB1179" s="247"/>
      <c r="CUC1179" s="247"/>
      <c r="CUD1179" s="248"/>
      <c r="CUE1179" s="249"/>
      <c r="CUF1179" s="250"/>
      <c r="CUG1179" s="251"/>
      <c r="CUH1179" s="245"/>
      <c r="CUI1179" s="246"/>
      <c r="CUJ1179" s="247"/>
      <c r="CUK1179" s="247"/>
      <c r="CUL1179" s="248"/>
      <c r="CUM1179" s="249"/>
      <c r="CUN1179" s="250"/>
      <c r="CUO1179" s="251"/>
      <c r="CUP1179" s="245"/>
      <c r="CUQ1179" s="246"/>
      <c r="CUR1179" s="247"/>
      <c r="CUS1179" s="247"/>
      <c r="CUT1179" s="248"/>
      <c r="CUU1179" s="249"/>
      <c r="CUV1179" s="250"/>
      <c r="CUW1179" s="251"/>
      <c r="CUX1179" s="245"/>
      <c r="CUY1179" s="246"/>
      <c r="CUZ1179" s="247"/>
      <c r="CVA1179" s="247"/>
      <c r="CVB1179" s="248"/>
      <c r="CVC1179" s="249"/>
      <c r="CVD1179" s="250"/>
      <c r="CVE1179" s="251"/>
      <c r="CVF1179" s="245"/>
      <c r="CVG1179" s="246"/>
      <c r="CVH1179" s="247"/>
      <c r="CVI1179" s="247"/>
      <c r="CVJ1179" s="248"/>
      <c r="CVK1179" s="249"/>
      <c r="CVL1179" s="250"/>
      <c r="CVM1179" s="251"/>
      <c r="CVN1179" s="245"/>
      <c r="CVO1179" s="246"/>
      <c r="CVP1179" s="247"/>
      <c r="CVQ1179" s="247"/>
      <c r="CVR1179" s="248"/>
      <c r="CVS1179" s="249"/>
      <c r="CVT1179" s="250"/>
      <c r="CVU1179" s="251"/>
      <c r="CVV1179" s="245"/>
      <c r="CVW1179" s="246"/>
      <c r="CVX1179" s="247"/>
      <c r="CVY1179" s="247"/>
      <c r="CVZ1179" s="248"/>
      <c r="CWA1179" s="249"/>
      <c r="CWB1179" s="250"/>
      <c r="CWC1179" s="251"/>
      <c r="CWD1179" s="245"/>
      <c r="CWE1179" s="246"/>
      <c r="CWF1179" s="247"/>
      <c r="CWG1179" s="247"/>
      <c r="CWH1179" s="248"/>
      <c r="CWI1179" s="249"/>
      <c r="CWJ1179" s="250"/>
      <c r="CWK1179" s="251"/>
      <c r="CWL1179" s="245"/>
      <c r="CWM1179" s="246"/>
      <c r="CWN1179" s="247"/>
      <c r="CWO1179" s="247"/>
      <c r="CWP1179" s="248"/>
      <c r="CWQ1179" s="249"/>
      <c r="CWR1179" s="250"/>
      <c r="CWS1179" s="251"/>
      <c r="CWT1179" s="245"/>
      <c r="CWU1179" s="246"/>
      <c r="CWV1179" s="247"/>
      <c r="CWW1179" s="247"/>
      <c r="CWX1179" s="248"/>
      <c r="CWY1179" s="249"/>
      <c r="CWZ1179" s="250"/>
      <c r="CXA1179" s="251"/>
      <c r="CXB1179" s="245"/>
      <c r="CXC1179" s="246"/>
      <c r="CXD1179" s="247"/>
      <c r="CXE1179" s="247"/>
      <c r="CXF1179" s="248"/>
      <c r="CXG1179" s="249"/>
      <c r="CXH1179" s="250"/>
      <c r="CXI1179" s="251"/>
      <c r="CXJ1179" s="245"/>
      <c r="CXK1179" s="246"/>
      <c r="CXL1179" s="247"/>
      <c r="CXM1179" s="247"/>
      <c r="CXN1179" s="248"/>
      <c r="CXO1179" s="249"/>
      <c r="CXP1179" s="250"/>
      <c r="CXQ1179" s="251"/>
      <c r="CXR1179" s="245"/>
      <c r="CXS1179" s="246"/>
      <c r="CXT1179" s="247"/>
      <c r="CXU1179" s="247"/>
      <c r="CXV1179" s="248"/>
      <c r="CXW1179" s="249"/>
      <c r="CXX1179" s="250"/>
      <c r="CXY1179" s="251"/>
      <c r="CXZ1179" s="245"/>
      <c r="CYA1179" s="246"/>
      <c r="CYB1179" s="247"/>
      <c r="CYC1179" s="247"/>
      <c r="CYD1179" s="248"/>
      <c r="CYE1179" s="249"/>
      <c r="CYF1179" s="250"/>
      <c r="CYG1179" s="251"/>
      <c r="CYH1179" s="245"/>
      <c r="CYI1179" s="246"/>
      <c r="CYJ1179" s="247"/>
      <c r="CYK1179" s="247"/>
      <c r="CYL1179" s="248"/>
      <c r="CYM1179" s="249"/>
      <c r="CYN1179" s="250"/>
      <c r="CYO1179" s="251"/>
      <c r="CYP1179" s="245"/>
      <c r="CYQ1179" s="246"/>
      <c r="CYR1179" s="247"/>
      <c r="CYS1179" s="247"/>
      <c r="CYT1179" s="248"/>
      <c r="CYU1179" s="249"/>
      <c r="CYV1179" s="250"/>
      <c r="CYW1179" s="251"/>
      <c r="CYX1179" s="245"/>
      <c r="CYY1179" s="246"/>
      <c r="CYZ1179" s="247"/>
      <c r="CZA1179" s="247"/>
      <c r="CZB1179" s="248"/>
      <c r="CZC1179" s="249"/>
      <c r="CZD1179" s="250"/>
      <c r="CZE1179" s="251"/>
      <c r="CZF1179" s="245"/>
      <c r="CZG1179" s="246"/>
      <c r="CZH1179" s="247"/>
      <c r="CZI1179" s="247"/>
      <c r="CZJ1179" s="248"/>
      <c r="CZK1179" s="249"/>
      <c r="CZL1179" s="250"/>
      <c r="CZM1179" s="251"/>
      <c r="CZN1179" s="245"/>
      <c r="CZO1179" s="246"/>
      <c r="CZP1179" s="247"/>
      <c r="CZQ1179" s="247"/>
      <c r="CZR1179" s="248"/>
      <c r="CZS1179" s="249"/>
      <c r="CZT1179" s="250"/>
      <c r="CZU1179" s="251"/>
      <c r="CZV1179" s="245"/>
      <c r="CZW1179" s="246"/>
      <c r="CZX1179" s="247"/>
      <c r="CZY1179" s="247"/>
      <c r="CZZ1179" s="248"/>
      <c r="DAA1179" s="249"/>
      <c r="DAB1179" s="250"/>
      <c r="DAC1179" s="251"/>
      <c r="DAD1179" s="245"/>
      <c r="DAE1179" s="246"/>
      <c r="DAF1179" s="247"/>
      <c r="DAG1179" s="247"/>
      <c r="DAH1179" s="248"/>
      <c r="DAI1179" s="249"/>
      <c r="DAJ1179" s="250"/>
      <c r="DAK1179" s="251"/>
      <c r="DAL1179" s="245"/>
      <c r="DAM1179" s="246"/>
      <c r="DAN1179" s="247"/>
      <c r="DAO1179" s="247"/>
      <c r="DAP1179" s="248"/>
      <c r="DAQ1179" s="249"/>
      <c r="DAR1179" s="250"/>
      <c r="DAS1179" s="251"/>
      <c r="DAT1179" s="245"/>
      <c r="DAU1179" s="246"/>
      <c r="DAV1179" s="247"/>
      <c r="DAW1179" s="247"/>
      <c r="DAX1179" s="248"/>
      <c r="DAY1179" s="249"/>
      <c r="DAZ1179" s="250"/>
      <c r="DBA1179" s="251"/>
      <c r="DBB1179" s="245"/>
      <c r="DBC1179" s="246"/>
      <c r="DBD1179" s="247"/>
      <c r="DBE1179" s="247"/>
      <c r="DBF1179" s="248"/>
      <c r="DBG1179" s="249"/>
      <c r="DBH1179" s="250"/>
      <c r="DBI1179" s="251"/>
      <c r="DBJ1179" s="245"/>
      <c r="DBK1179" s="246"/>
      <c r="DBL1179" s="247"/>
      <c r="DBM1179" s="247"/>
      <c r="DBN1179" s="248"/>
      <c r="DBO1179" s="249"/>
      <c r="DBP1179" s="250"/>
      <c r="DBQ1179" s="251"/>
      <c r="DBR1179" s="245"/>
      <c r="DBS1179" s="246"/>
      <c r="DBT1179" s="247"/>
      <c r="DBU1179" s="247"/>
      <c r="DBV1179" s="248"/>
      <c r="DBW1179" s="249"/>
      <c r="DBX1179" s="250"/>
      <c r="DBY1179" s="251"/>
      <c r="DBZ1179" s="245"/>
      <c r="DCA1179" s="246"/>
      <c r="DCB1179" s="247"/>
      <c r="DCC1179" s="247"/>
      <c r="DCD1179" s="248"/>
      <c r="DCE1179" s="249"/>
      <c r="DCF1179" s="250"/>
      <c r="DCG1179" s="251"/>
      <c r="DCH1179" s="245"/>
      <c r="DCI1179" s="246"/>
      <c r="DCJ1179" s="247"/>
      <c r="DCK1179" s="247"/>
      <c r="DCL1179" s="248"/>
      <c r="DCM1179" s="249"/>
      <c r="DCN1179" s="250"/>
      <c r="DCO1179" s="251"/>
      <c r="DCP1179" s="245"/>
      <c r="DCQ1179" s="246"/>
      <c r="DCR1179" s="247"/>
      <c r="DCS1179" s="247"/>
      <c r="DCT1179" s="248"/>
      <c r="DCU1179" s="249"/>
      <c r="DCV1179" s="250"/>
      <c r="DCW1179" s="251"/>
      <c r="DCX1179" s="245"/>
      <c r="DCY1179" s="246"/>
      <c r="DCZ1179" s="247"/>
      <c r="DDA1179" s="247"/>
      <c r="DDB1179" s="248"/>
      <c r="DDC1179" s="249"/>
      <c r="DDD1179" s="250"/>
      <c r="DDE1179" s="251"/>
      <c r="DDF1179" s="245"/>
      <c r="DDG1179" s="246"/>
      <c r="DDH1179" s="247"/>
      <c r="DDI1179" s="247"/>
      <c r="DDJ1179" s="248"/>
      <c r="DDK1179" s="249"/>
      <c r="DDL1179" s="250"/>
      <c r="DDM1179" s="251"/>
      <c r="DDN1179" s="245"/>
      <c r="DDO1179" s="246"/>
      <c r="DDP1179" s="247"/>
      <c r="DDQ1179" s="247"/>
      <c r="DDR1179" s="248"/>
      <c r="DDS1179" s="249"/>
      <c r="DDT1179" s="250"/>
      <c r="DDU1179" s="251"/>
      <c r="DDV1179" s="245"/>
      <c r="DDW1179" s="246"/>
      <c r="DDX1179" s="247"/>
      <c r="DDY1179" s="247"/>
      <c r="DDZ1179" s="248"/>
      <c r="DEA1179" s="249"/>
      <c r="DEB1179" s="250"/>
      <c r="DEC1179" s="251"/>
      <c r="DED1179" s="245"/>
      <c r="DEE1179" s="246"/>
      <c r="DEF1179" s="247"/>
      <c r="DEG1179" s="247"/>
      <c r="DEH1179" s="248"/>
      <c r="DEI1179" s="249"/>
      <c r="DEJ1179" s="250"/>
      <c r="DEK1179" s="251"/>
      <c r="DEL1179" s="245"/>
      <c r="DEM1179" s="246"/>
      <c r="DEN1179" s="247"/>
      <c r="DEO1179" s="247"/>
      <c r="DEP1179" s="248"/>
      <c r="DEQ1179" s="249"/>
      <c r="DER1179" s="250"/>
      <c r="DES1179" s="251"/>
      <c r="DET1179" s="245"/>
      <c r="DEU1179" s="246"/>
      <c r="DEV1179" s="247"/>
      <c r="DEW1179" s="247"/>
      <c r="DEX1179" s="248"/>
      <c r="DEY1179" s="249"/>
      <c r="DEZ1179" s="250"/>
      <c r="DFA1179" s="251"/>
      <c r="DFB1179" s="245"/>
      <c r="DFC1179" s="246"/>
      <c r="DFD1179" s="247"/>
      <c r="DFE1179" s="247"/>
      <c r="DFF1179" s="248"/>
      <c r="DFG1179" s="249"/>
      <c r="DFH1179" s="250"/>
      <c r="DFI1179" s="251"/>
      <c r="DFJ1179" s="245"/>
      <c r="DFK1179" s="246"/>
      <c r="DFL1179" s="247"/>
      <c r="DFM1179" s="247"/>
      <c r="DFN1179" s="248"/>
      <c r="DFO1179" s="249"/>
      <c r="DFP1179" s="250"/>
      <c r="DFQ1179" s="251"/>
      <c r="DFR1179" s="245"/>
      <c r="DFS1179" s="246"/>
      <c r="DFT1179" s="247"/>
      <c r="DFU1179" s="247"/>
      <c r="DFV1179" s="248"/>
      <c r="DFW1179" s="249"/>
      <c r="DFX1179" s="250"/>
      <c r="DFY1179" s="251"/>
      <c r="DFZ1179" s="245"/>
      <c r="DGA1179" s="246"/>
      <c r="DGB1179" s="247"/>
      <c r="DGC1179" s="247"/>
      <c r="DGD1179" s="248"/>
      <c r="DGE1179" s="249"/>
      <c r="DGF1179" s="250"/>
      <c r="DGG1179" s="251"/>
      <c r="DGH1179" s="245"/>
      <c r="DGI1179" s="246"/>
      <c r="DGJ1179" s="247"/>
      <c r="DGK1179" s="247"/>
      <c r="DGL1179" s="248"/>
      <c r="DGM1179" s="249"/>
      <c r="DGN1179" s="250"/>
      <c r="DGO1179" s="251"/>
      <c r="DGP1179" s="245"/>
      <c r="DGQ1179" s="246"/>
      <c r="DGR1179" s="247"/>
      <c r="DGS1179" s="247"/>
      <c r="DGT1179" s="248"/>
      <c r="DGU1179" s="249"/>
      <c r="DGV1179" s="250"/>
      <c r="DGW1179" s="251"/>
      <c r="DGX1179" s="245"/>
      <c r="DGY1179" s="246"/>
      <c r="DGZ1179" s="247"/>
      <c r="DHA1179" s="247"/>
      <c r="DHB1179" s="248"/>
      <c r="DHC1179" s="249"/>
      <c r="DHD1179" s="250"/>
      <c r="DHE1179" s="251"/>
      <c r="DHF1179" s="245"/>
      <c r="DHG1179" s="246"/>
      <c r="DHH1179" s="247"/>
      <c r="DHI1179" s="247"/>
      <c r="DHJ1179" s="248"/>
      <c r="DHK1179" s="249"/>
      <c r="DHL1179" s="250"/>
      <c r="DHM1179" s="251"/>
      <c r="DHN1179" s="245"/>
      <c r="DHO1179" s="246"/>
      <c r="DHP1179" s="247"/>
      <c r="DHQ1179" s="247"/>
      <c r="DHR1179" s="248"/>
      <c r="DHS1179" s="249"/>
      <c r="DHT1179" s="250"/>
      <c r="DHU1179" s="251"/>
      <c r="DHV1179" s="245"/>
      <c r="DHW1179" s="246"/>
      <c r="DHX1179" s="247"/>
      <c r="DHY1179" s="247"/>
      <c r="DHZ1179" s="248"/>
      <c r="DIA1179" s="249"/>
      <c r="DIB1179" s="250"/>
      <c r="DIC1179" s="251"/>
      <c r="DID1179" s="245"/>
      <c r="DIE1179" s="246"/>
      <c r="DIF1179" s="247"/>
      <c r="DIG1179" s="247"/>
      <c r="DIH1179" s="248"/>
      <c r="DII1179" s="249"/>
      <c r="DIJ1179" s="250"/>
      <c r="DIK1179" s="251"/>
      <c r="DIL1179" s="245"/>
      <c r="DIM1179" s="246"/>
      <c r="DIN1179" s="247"/>
      <c r="DIO1179" s="247"/>
      <c r="DIP1179" s="248"/>
      <c r="DIQ1179" s="249"/>
      <c r="DIR1179" s="250"/>
      <c r="DIS1179" s="251"/>
      <c r="DIT1179" s="245"/>
      <c r="DIU1179" s="246"/>
      <c r="DIV1179" s="247"/>
      <c r="DIW1179" s="247"/>
      <c r="DIX1179" s="248"/>
      <c r="DIY1179" s="249"/>
      <c r="DIZ1179" s="250"/>
      <c r="DJA1179" s="251"/>
      <c r="DJB1179" s="245"/>
      <c r="DJC1179" s="246"/>
      <c r="DJD1179" s="247"/>
      <c r="DJE1179" s="247"/>
      <c r="DJF1179" s="248"/>
      <c r="DJG1179" s="249"/>
      <c r="DJH1179" s="250"/>
      <c r="DJI1179" s="251"/>
      <c r="DJJ1179" s="245"/>
      <c r="DJK1179" s="246"/>
      <c r="DJL1179" s="247"/>
      <c r="DJM1179" s="247"/>
      <c r="DJN1179" s="248"/>
      <c r="DJO1179" s="249"/>
      <c r="DJP1179" s="250"/>
      <c r="DJQ1179" s="251"/>
      <c r="DJR1179" s="245"/>
      <c r="DJS1179" s="246"/>
      <c r="DJT1179" s="247"/>
      <c r="DJU1179" s="247"/>
      <c r="DJV1179" s="248"/>
      <c r="DJW1179" s="249"/>
      <c r="DJX1179" s="250">
        <v>211</v>
      </c>
      <c r="DJY1179" s="251" t="e">
        <f>DJY1194+DJY1232+DJY1261+DJY1277+DJY1299+DJY1329+DJY1345+DJY1366+DJY1381+DJY1414+#REF!+DJY1429+#REF!+DJY1435+#REF!</f>
        <v>#REF!</v>
      </c>
      <c r="DJZ1179" s="245" t="s">
        <v>30</v>
      </c>
      <c r="DKA1179" s="246" t="s">
        <v>26</v>
      </c>
      <c r="DKB1179" s="247">
        <v>7</v>
      </c>
      <c r="DKC1179" s="247">
        <v>2</v>
      </c>
      <c r="DKD1179" s="248" t="s">
        <v>238</v>
      </c>
      <c r="DKE1179" s="249">
        <v>111</v>
      </c>
      <c r="DKF1179" s="250">
        <v>211</v>
      </c>
      <c r="DKG1179" s="251" t="e">
        <f>DKG1194+DKG1232+DKG1261+DKG1277+DKG1299+DKG1329+DKG1345+DKG1366+DKG1381+DKG1414+#REF!+DKG1429+#REF!+DKG1435+#REF!</f>
        <v>#REF!</v>
      </c>
      <c r="DKH1179" s="245" t="s">
        <v>30</v>
      </c>
      <c r="DKI1179" s="246" t="s">
        <v>26</v>
      </c>
      <c r="DKJ1179" s="247">
        <v>7</v>
      </c>
      <c r="DKK1179" s="247">
        <v>2</v>
      </c>
      <c r="DKL1179" s="248" t="s">
        <v>238</v>
      </c>
      <c r="DKM1179" s="249">
        <v>111</v>
      </c>
      <c r="DKN1179" s="250">
        <v>211</v>
      </c>
      <c r="DKO1179" s="251" t="e">
        <f>DKO1194+DKO1232+DKO1261+DKO1277+DKO1299+DKO1329+DKO1345+DKO1366+DKO1381+DKO1414+#REF!+DKO1429+#REF!+DKO1435+#REF!</f>
        <v>#REF!</v>
      </c>
      <c r="DKP1179" s="245" t="s">
        <v>30</v>
      </c>
      <c r="DKQ1179" s="246" t="s">
        <v>26</v>
      </c>
      <c r="DKR1179" s="247">
        <v>7</v>
      </c>
      <c r="DKS1179" s="247">
        <v>2</v>
      </c>
      <c r="DKT1179" s="248" t="s">
        <v>238</v>
      </c>
      <c r="DKU1179" s="249">
        <v>111</v>
      </c>
      <c r="DKV1179" s="250">
        <v>211</v>
      </c>
      <c r="DKW1179" s="251" t="e">
        <f>DKW1194+DKW1232+DKW1261+DKW1277+DKW1299+DKW1329+DKW1345+DKW1366+DKW1381+DKW1414+#REF!+DKW1429+#REF!+DKW1435+#REF!</f>
        <v>#REF!</v>
      </c>
      <c r="DKX1179" s="245" t="s">
        <v>30</v>
      </c>
      <c r="DKY1179" s="246" t="s">
        <v>26</v>
      </c>
      <c r="DKZ1179" s="247">
        <v>7</v>
      </c>
      <c r="DLA1179" s="247">
        <v>2</v>
      </c>
      <c r="DLB1179" s="248" t="s">
        <v>238</v>
      </c>
      <c r="DLC1179" s="249">
        <v>111</v>
      </c>
      <c r="DLD1179" s="250">
        <v>211</v>
      </c>
      <c r="DLE1179" s="251" t="e">
        <f>DLE1194+DLE1232+DLE1261+DLE1277+DLE1299+DLE1329+DLE1345+DLE1366+DLE1381+DLE1414+#REF!+DLE1429+#REF!+DLE1435+#REF!</f>
        <v>#REF!</v>
      </c>
      <c r="DLF1179" s="245" t="s">
        <v>30</v>
      </c>
      <c r="DLG1179" s="246" t="s">
        <v>26</v>
      </c>
      <c r="DLH1179" s="247">
        <v>7</v>
      </c>
      <c r="DLI1179" s="247">
        <v>2</v>
      </c>
      <c r="DLJ1179" s="248" t="s">
        <v>238</v>
      </c>
      <c r="DLK1179" s="249">
        <v>111</v>
      </c>
      <c r="DLL1179" s="250">
        <v>211</v>
      </c>
      <c r="DLM1179" s="251" t="e">
        <f>DLM1194+DLM1232+DLM1261+DLM1277+DLM1299+DLM1329+DLM1345+DLM1366+DLM1381+DLM1414+#REF!+DLM1429+#REF!+DLM1435+#REF!</f>
        <v>#REF!</v>
      </c>
      <c r="DLN1179" s="245" t="s">
        <v>30</v>
      </c>
      <c r="DLO1179" s="246" t="s">
        <v>26</v>
      </c>
      <c r="DLP1179" s="247">
        <v>7</v>
      </c>
      <c r="DLQ1179" s="247">
        <v>2</v>
      </c>
      <c r="DLR1179" s="248" t="s">
        <v>238</v>
      </c>
      <c r="DLS1179" s="249">
        <v>111</v>
      </c>
      <c r="DLT1179" s="250">
        <v>211</v>
      </c>
      <c r="DLU1179" s="251" t="e">
        <f>DLU1194+DLU1232+DLU1261+DLU1277+DLU1299+DLU1329+DLU1345+DLU1366+DLU1381+DLU1414+#REF!+DLU1429+#REF!+DLU1435+#REF!</f>
        <v>#REF!</v>
      </c>
      <c r="DLV1179" s="245" t="s">
        <v>30</v>
      </c>
      <c r="DLW1179" s="246" t="s">
        <v>26</v>
      </c>
      <c r="DLX1179" s="247">
        <v>7</v>
      </c>
      <c r="DLY1179" s="247">
        <v>2</v>
      </c>
      <c r="DLZ1179" s="248" t="s">
        <v>238</v>
      </c>
      <c r="DMA1179" s="249">
        <v>111</v>
      </c>
      <c r="DMB1179" s="250">
        <v>211</v>
      </c>
      <c r="DMC1179" s="251" t="e">
        <f>DMC1194+DMC1232+DMC1261+DMC1277+DMC1299+DMC1329+DMC1345+DMC1366+DMC1381+DMC1414+#REF!+DMC1429+#REF!+DMC1435+#REF!</f>
        <v>#REF!</v>
      </c>
      <c r="DMD1179" s="245" t="s">
        <v>30</v>
      </c>
      <c r="DME1179" s="246" t="s">
        <v>26</v>
      </c>
      <c r="DMF1179" s="247">
        <v>7</v>
      </c>
      <c r="DMG1179" s="247">
        <v>2</v>
      </c>
      <c r="DMH1179" s="248" t="s">
        <v>238</v>
      </c>
      <c r="DMI1179" s="249">
        <v>111</v>
      </c>
      <c r="DMJ1179" s="250">
        <v>211</v>
      </c>
      <c r="DMK1179" s="251" t="e">
        <f>DMK1194+DMK1232+DMK1261+DMK1277+DMK1299+DMK1329+DMK1345+DMK1366+DMK1381+DMK1414+#REF!+DMK1429+#REF!+DMK1435+#REF!</f>
        <v>#REF!</v>
      </c>
      <c r="DML1179" s="245" t="s">
        <v>30</v>
      </c>
      <c r="DMM1179" s="246" t="s">
        <v>26</v>
      </c>
      <c r="DMN1179" s="247">
        <v>7</v>
      </c>
      <c r="DMO1179" s="247">
        <v>2</v>
      </c>
      <c r="DMP1179" s="248" t="s">
        <v>238</v>
      </c>
      <c r="DMQ1179" s="249">
        <v>111</v>
      </c>
      <c r="DMR1179" s="250">
        <v>211</v>
      </c>
      <c r="DMS1179" s="251" t="e">
        <f>DMS1194+DMS1232+DMS1261+DMS1277+DMS1299+DMS1329+DMS1345+DMS1366+DMS1381+DMS1414+#REF!+DMS1429+#REF!+DMS1435+#REF!</f>
        <v>#REF!</v>
      </c>
      <c r="DMT1179" s="245" t="s">
        <v>30</v>
      </c>
      <c r="DMU1179" s="246" t="s">
        <v>26</v>
      </c>
      <c r="DMV1179" s="247">
        <v>7</v>
      </c>
      <c r="DMW1179" s="247">
        <v>2</v>
      </c>
      <c r="DMX1179" s="248" t="s">
        <v>238</v>
      </c>
      <c r="DMY1179" s="249">
        <v>111</v>
      </c>
      <c r="DMZ1179" s="250">
        <v>211</v>
      </c>
      <c r="DNA1179" s="251" t="e">
        <f>DNA1194+DNA1232+DNA1261+DNA1277+DNA1299+DNA1329+DNA1345+DNA1366+DNA1381+DNA1414+#REF!+DNA1429+#REF!+DNA1435+#REF!</f>
        <v>#REF!</v>
      </c>
      <c r="DNB1179" s="245" t="s">
        <v>30</v>
      </c>
      <c r="DNC1179" s="246" t="s">
        <v>26</v>
      </c>
      <c r="DND1179" s="247">
        <v>7</v>
      </c>
      <c r="DNE1179" s="247">
        <v>2</v>
      </c>
      <c r="DNF1179" s="248" t="s">
        <v>238</v>
      </c>
      <c r="DNG1179" s="249">
        <v>111</v>
      </c>
      <c r="DNH1179" s="250">
        <v>211</v>
      </c>
      <c r="DNI1179" s="251" t="e">
        <f>DNI1194+DNI1232+DNI1261+DNI1277+DNI1299+DNI1329+DNI1345+DNI1366+DNI1381+DNI1414+#REF!+DNI1429+#REF!+DNI1435+#REF!</f>
        <v>#REF!</v>
      </c>
      <c r="DNJ1179" s="245" t="s">
        <v>30</v>
      </c>
      <c r="DNK1179" s="246" t="s">
        <v>26</v>
      </c>
      <c r="DNL1179" s="247">
        <v>7</v>
      </c>
      <c r="DNM1179" s="247">
        <v>2</v>
      </c>
      <c r="DNN1179" s="248" t="s">
        <v>238</v>
      </c>
      <c r="DNO1179" s="249">
        <v>111</v>
      </c>
      <c r="DNP1179" s="250">
        <v>211</v>
      </c>
      <c r="DNQ1179" s="251" t="e">
        <f>DNQ1194+DNQ1232+DNQ1261+DNQ1277+DNQ1299+DNQ1329+DNQ1345+DNQ1366+DNQ1381+DNQ1414+#REF!+DNQ1429+#REF!+DNQ1435+#REF!</f>
        <v>#REF!</v>
      </c>
      <c r="DNR1179" s="245" t="s">
        <v>30</v>
      </c>
      <c r="DNS1179" s="246" t="s">
        <v>26</v>
      </c>
      <c r="DNT1179" s="247">
        <v>7</v>
      </c>
      <c r="DNU1179" s="247">
        <v>2</v>
      </c>
      <c r="DNV1179" s="248" t="s">
        <v>238</v>
      </c>
      <c r="DNW1179" s="249">
        <v>111</v>
      </c>
      <c r="DNX1179" s="250">
        <v>211</v>
      </c>
      <c r="DNY1179" s="251" t="e">
        <f>DNY1194+DNY1232+DNY1261+DNY1277+DNY1299+DNY1329+DNY1345+DNY1366+DNY1381+DNY1414+#REF!+DNY1429+#REF!+DNY1435+#REF!</f>
        <v>#REF!</v>
      </c>
      <c r="DNZ1179" s="245" t="s">
        <v>30</v>
      </c>
      <c r="DOA1179" s="246" t="s">
        <v>26</v>
      </c>
      <c r="DOB1179" s="247">
        <v>7</v>
      </c>
      <c r="DOC1179" s="247">
        <v>2</v>
      </c>
      <c r="DOD1179" s="248" t="s">
        <v>238</v>
      </c>
      <c r="DOE1179" s="249">
        <v>111</v>
      </c>
      <c r="DOF1179" s="250">
        <v>211</v>
      </c>
      <c r="DOG1179" s="251" t="e">
        <f>DOG1194+DOG1232+DOG1261+DOG1277+DOG1299+DOG1329+DOG1345+DOG1366+DOG1381+DOG1414+#REF!+DOG1429+#REF!+DOG1435+#REF!</f>
        <v>#REF!</v>
      </c>
      <c r="DOH1179" s="245" t="s">
        <v>30</v>
      </c>
      <c r="DOI1179" s="246" t="s">
        <v>26</v>
      </c>
      <c r="DOJ1179" s="247">
        <v>7</v>
      </c>
      <c r="DOK1179" s="247">
        <v>2</v>
      </c>
      <c r="DOL1179" s="248" t="s">
        <v>238</v>
      </c>
      <c r="DOM1179" s="249">
        <v>111</v>
      </c>
      <c r="DON1179" s="250">
        <v>211</v>
      </c>
      <c r="DOO1179" s="251" t="e">
        <f>DOO1194+DOO1232+DOO1261+DOO1277+DOO1299+DOO1329+DOO1345+DOO1366+DOO1381+DOO1414+#REF!+DOO1429+#REF!+DOO1435+#REF!</f>
        <v>#REF!</v>
      </c>
      <c r="DOP1179" s="245" t="s">
        <v>30</v>
      </c>
      <c r="DOQ1179" s="246" t="s">
        <v>26</v>
      </c>
      <c r="DOR1179" s="247">
        <v>7</v>
      </c>
      <c r="DOS1179" s="247">
        <v>2</v>
      </c>
      <c r="DOT1179" s="248" t="s">
        <v>238</v>
      </c>
      <c r="DOU1179" s="249">
        <v>111</v>
      </c>
      <c r="DOV1179" s="250">
        <v>211</v>
      </c>
      <c r="DOW1179" s="251" t="e">
        <f>DOW1194+DOW1232+DOW1261+DOW1277+DOW1299+DOW1329+DOW1345+DOW1366+DOW1381+DOW1414+#REF!+DOW1429+#REF!+DOW1435+#REF!</f>
        <v>#REF!</v>
      </c>
      <c r="DOX1179" s="245" t="s">
        <v>30</v>
      </c>
      <c r="DOY1179" s="246" t="s">
        <v>26</v>
      </c>
      <c r="DOZ1179" s="247">
        <v>7</v>
      </c>
      <c r="DPA1179" s="247">
        <v>2</v>
      </c>
      <c r="DPB1179" s="248" t="s">
        <v>238</v>
      </c>
      <c r="DPC1179" s="249">
        <v>111</v>
      </c>
      <c r="DPD1179" s="250">
        <v>211</v>
      </c>
      <c r="DPE1179" s="251" t="e">
        <f>DPE1194+DPE1232+DPE1261+DPE1277+DPE1299+DPE1329+DPE1345+DPE1366+DPE1381+DPE1414+#REF!+DPE1429+#REF!+DPE1435+#REF!</f>
        <v>#REF!</v>
      </c>
      <c r="DPF1179" s="245" t="s">
        <v>30</v>
      </c>
      <c r="DPG1179" s="246" t="s">
        <v>26</v>
      </c>
      <c r="DPH1179" s="247">
        <v>7</v>
      </c>
      <c r="DPI1179" s="247">
        <v>2</v>
      </c>
      <c r="DPJ1179" s="248" t="s">
        <v>238</v>
      </c>
      <c r="DPK1179" s="249">
        <v>111</v>
      </c>
      <c r="DPL1179" s="250">
        <v>211</v>
      </c>
      <c r="DPM1179" s="251" t="e">
        <f>DPM1194+DPM1232+DPM1261+DPM1277+DPM1299+DPM1329+DPM1345+DPM1366+DPM1381+DPM1414+#REF!+DPM1429+#REF!+DPM1435+#REF!</f>
        <v>#REF!</v>
      </c>
      <c r="DPN1179" s="245" t="s">
        <v>30</v>
      </c>
      <c r="DPO1179" s="246" t="s">
        <v>26</v>
      </c>
      <c r="DPP1179" s="247">
        <v>7</v>
      </c>
      <c r="DPQ1179" s="247">
        <v>2</v>
      </c>
      <c r="DPR1179" s="248" t="s">
        <v>238</v>
      </c>
      <c r="DPS1179" s="249">
        <v>111</v>
      </c>
      <c r="DPT1179" s="250">
        <v>211</v>
      </c>
      <c r="DPU1179" s="251" t="e">
        <f>DPU1194+DPU1232+DPU1261+DPU1277+DPU1299+DPU1329+DPU1345+DPU1366+DPU1381+DPU1414+#REF!+DPU1429+#REF!+DPU1435+#REF!</f>
        <v>#REF!</v>
      </c>
      <c r="DPV1179" s="245" t="s">
        <v>30</v>
      </c>
      <c r="DPW1179" s="246" t="s">
        <v>26</v>
      </c>
      <c r="DPX1179" s="247">
        <v>7</v>
      </c>
      <c r="DPY1179" s="247">
        <v>2</v>
      </c>
      <c r="DPZ1179" s="248" t="s">
        <v>238</v>
      </c>
      <c r="DQA1179" s="249">
        <v>111</v>
      </c>
      <c r="DQB1179" s="250">
        <v>211</v>
      </c>
      <c r="DQC1179" s="251" t="e">
        <f>DQC1194+DQC1232+DQC1261+DQC1277+DQC1299+DQC1329+DQC1345+DQC1366+DQC1381+DQC1414+#REF!+DQC1429+#REF!+DQC1435+#REF!</f>
        <v>#REF!</v>
      </c>
      <c r="DQD1179" s="245" t="s">
        <v>30</v>
      </c>
      <c r="DQE1179" s="246" t="s">
        <v>26</v>
      </c>
      <c r="DQF1179" s="247">
        <v>7</v>
      </c>
      <c r="DQG1179" s="247">
        <v>2</v>
      </c>
      <c r="DQH1179" s="248" t="s">
        <v>238</v>
      </c>
      <c r="DQI1179" s="249">
        <v>111</v>
      </c>
      <c r="DQJ1179" s="250">
        <v>211</v>
      </c>
      <c r="DQK1179" s="251" t="e">
        <f>DQK1194+DQK1232+DQK1261+DQK1277+DQK1299+DQK1329+DQK1345+DQK1366+DQK1381+DQK1414+#REF!+DQK1429+#REF!+DQK1435+#REF!</f>
        <v>#REF!</v>
      </c>
      <c r="DQL1179" s="245" t="s">
        <v>30</v>
      </c>
      <c r="DQM1179" s="246" t="s">
        <v>26</v>
      </c>
      <c r="DQN1179" s="247">
        <v>7</v>
      </c>
      <c r="DQO1179" s="247">
        <v>2</v>
      </c>
      <c r="DQP1179" s="248" t="s">
        <v>238</v>
      </c>
      <c r="DQQ1179" s="249">
        <v>111</v>
      </c>
      <c r="DQR1179" s="250">
        <v>211</v>
      </c>
      <c r="DQS1179" s="251" t="e">
        <f>DQS1194+DQS1232+DQS1261+DQS1277+DQS1299+DQS1329+DQS1345+DQS1366+DQS1381+DQS1414+#REF!+DQS1429+#REF!+DQS1435+#REF!</f>
        <v>#REF!</v>
      </c>
      <c r="DQT1179" s="245" t="s">
        <v>30</v>
      </c>
      <c r="DQU1179" s="246" t="s">
        <v>26</v>
      </c>
      <c r="DQV1179" s="247">
        <v>7</v>
      </c>
      <c r="DQW1179" s="247">
        <v>2</v>
      </c>
      <c r="DQX1179" s="248" t="s">
        <v>238</v>
      </c>
      <c r="DQY1179" s="249">
        <v>111</v>
      </c>
      <c r="DQZ1179" s="250">
        <v>211</v>
      </c>
      <c r="DRA1179" s="251" t="e">
        <f>DRA1194+DRA1232+DRA1261+DRA1277+DRA1299+DRA1329+DRA1345+DRA1366+DRA1381+DRA1414+#REF!+DRA1429+#REF!+DRA1435+#REF!</f>
        <v>#REF!</v>
      </c>
      <c r="DRB1179" s="245" t="s">
        <v>30</v>
      </c>
      <c r="DRC1179" s="246" t="s">
        <v>26</v>
      </c>
      <c r="DRD1179" s="247">
        <v>7</v>
      </c>
      <c r="DRE1179" s="247">
        <v>2</v>
      </c>
      <c r="DRF1179" s="248" t="s">
        <v>238</v>
      </c>
      <c r="DRG1179" s="249">
        <v>111</v>
      </c>
      <c r="DRH1179" s="250">
        <v>211</v>
      </c>
      <c r="DRI1179" s="251" t="e">
        <f>DRI1194+DRI1232+DRI1261+DRI1277+DRI1299+DRI1329+DRI1345+DRI1366+DRI1381+DRI1414+#REF!+DRI1429+#REF!+DRI1435+#REF!</f>
        <v>#REF!</v>
      </c>
      <c r="DRJ1179" s="245" t="s">
        <v>30</v>
      </c>
      <c r="DRK1179" s="246" t="s">
        <v>26</v>
      </c>
      <c r="DRL1179" s="247">
        <v>7</v>
      </c>
      <c r="DRM1179" s="247">
        <v>2</v>
      </c>
      <c r="DRN1179" s="248" t="s">
        <v>238</v>
      </c>
      <c r="DRO1179" s="249">
        <v>111</v>
      </c>
      <c r="DRP1179" s="250">
        <v>211</v>
      </c>
      <c r="DRQ1179" s="251" t="e">
        <f>DRQ1194+DRQ1232+DRQ1261+DRQ1277+DRQ1299+DRQ1329+DRQ1345+DRQ1366+DRQ1381+DRQ1414+#REF!+DRQ1429+#REF!+DRQ1435+#REF!</f>
        <v>#REF!</v>
      </c>
      <c r="DRR1179" s="245" t="s">
        <v>30</v>
      </c>
      <c r="DRS1179" s="246" t="s">
        <v>26</v>
      </c>
      <c r="DRT1179" s="247">
        <v>7</v>
      </c>
      <c r="DRU1179" s="247">
        <v>2</v>
      </c>
      <c r="DRV1179" s="248" t="s">
        <v>238</v>
      </c>
      <c r="DRW1179" s="249">
        <v>111</v>
      </c>
      <c r="DRX1179" s="250">
        <v>211</v>
      </c>
      <c r="DRY1179" s="251" t="e">
        <f>DRY1194+DRY1232+DRY1261+DRY1277+DRY1299+DRY1329+DRY1345+DRY1366+DRY1381+DRY1414+#REF!+DRY1429+#REF!+DRY1435+#REF!</f>
        <v>#REF!</v>
      </c>
      <c r="DRZ1179" s="245" t="s">
        <v>30</v>
      </c>
      <c r="DSA1179" s="246" t="s">
        <v>26</v>
      </c>
      <c r="DSB1179" s="247">
        <v>7</v>
      </c>
      <c r="DSC1179" s="247">
        <v>2</v>
      </c>
      <c r="DSD1179" s="248" t="s">
        <v>238</v>
      </c>
      <c r="DSE1179" s="249">
        <v>111</v>
      </c>
      <c r="DSF1179" s="250">
        <v>211</v>
      </c>
      <c r="DSG1179" s="251" t="e">
        <f>DSG1194+DSG1232+DSG1261+DSG1277+DSG1299+DSG1329+DSG1345+DSG1366+DSG1381+DSG1414+#REF!+DSG1429+#REF!+DSG1435+#REF!</f>
        <v>#REF!</v>
      </c>
      <c r="DSH1179" s="245" t="s">
        <v>30</v>
      </c>
      <c r="DSI1179" s="246" t="s">
        <v>26</v>
      </c>
      <c r="DSJ1179" s="247">
        <v>7</v>
      </c>
      <c r="DSK1179" s="247">
        <v>2</v>
      </c>
      <c r="DSL1179" s="248" t="s">
        <v>238</v>
      </c>
      <c r="DSM1179" s="249">
        <v>111</v>
      </c>
      <c r="DSN1179" s="250">
        <v>211</v>
      </c>
      <c r="DSO1179" s="251" t="e">
        <f>DSO1194+DSO1232+DSO1261+DSO1277+DSO1299+DSO1329+DSO1345+DSO1366+DSO1381+DSO1414+#REF!+DSO1429+#REF!+DSO1435+#REF!</f>
        <v>#REF!</v>
      </c>
      <c r="DSP1179" s="245" t="s">
        <v>30</v>
      </c>
      <c r="DSQ1179" s="246" t="s">
        <v>26</v>
      </c>
      <c r="DSR1179" s="247">
        <v>7</v>
      </c>
      <c r="DSS1179" s="247">
        <v>2</v>
      </c>
      <c r="DST1179" s="248" t="s">
        <v>238</v>
      </c>
      <c r="DSU1179" s="249">
        <v>111</v>
      </c>
      <c r="DSV1179" s="250">
        <v>211</v>
      </c>
      <c r="DSW1179" s="251" t="e">
        <f>DSW1194+DSW1232+DSW1261+DSW1277+DSW1299+DSW1329+DSW1345+DSW1366+DSW1381+DSW1414+#REF!+DSW1429+#REF!+DSW1435+#REF!</f>
        <v>#REF!</v>
      </c>
      <c r="DSX1179" s="245" t="s">
        <v>30</v>
      </c>
      <c r="DSY1179" s="246" t="s">
        <v>26</v>
      </c>
      <c r="DSZ1179" s="247">
        <v>7</v>
      </c>
      <c r="DTA1179" s="247">
        <v>2</v>
      </c>
      <c r="DTB1179" s="248" t="s">
        <v>238</v>
      </c>
      <c r="DTC1179" s="249">
        <v>111</v>
      </c>
      <c r="DTD1179" s="250">
        <v>211</v>
      </c>
      <c r="DTE1179" s="251" t="e">
        <f>DTE1194+DTE1232+DTE1261+DTE1277+DTE1299+DTE1329+DTE1345+DTE1366+DTE1381+DTE1414+#REF!+DTE1429+#REF!+DTE1435+#REF!</f>
        <v>#REF!</v>
      </c>
      <c r="DTF1179" s="245" t="s">
        <v>30</v>
      </c>
      <c r="DTG1179" s="246" t="s">
        <v>26</v>
      </c>
      <c r="DTH1179" s="247">
        <v>7</v>
      </c>
      <c r="DTI1179" s="247">
        <v>2</v>
      </c>
      <c r="DTJ1179" s="248" t="s">
        <v>238</v>
      </c>
      <c r="DTK1179" s="249">
        <v>111</v>
      </c>
      <c r="DTL1179" s="250">
        <v>211</v>
      </c>
      <c r="DTM1179" s="251" t="e">
        <f>DTM1194+DTM1232+DTM1261+DTM1277+DTM1299+DTM1329+DTM1345+DTM1366+DTM1381+DTM1414+#REF!+DTM1429+#REF!+DTM1435+#REF!</f>
        <v>#REF!</v>
      </c>
      <c r="DTN1179" s="245" t="s">
        <v>30</v>
      </c>
      <c r="DTO1179" s="246" t="s">
        <v>26</v>
      </c>
      <c r="DTP1179" s="247">
        <v>7</v>
      </c>
      <c r="DTQ1179" s="247">
        <v>2</v>
      </c>
      <c r="DTR1179" s="248" t="s">
        <v>238</v>
      </c>
      <c r="DTS1179" s="249">
        <v>111</v>
      </c>
      <c r="DTT1179" s="250">
        <v>211</v>
      </c>
      <c r="DTU1179" s="251" t="e">
        <f>DTU1194+DTU1232+DTU1261+DTU1277+DTU1299+DTU1329+DTU1345+DTU1366+DTU1381+DTU1414+#REF!+DTU1429+#REF!+DTU1435+#REF!</f>
        <v>#REF!</v>
      </c>
      <c r="DTV1179" s="245" t="s">
        <v>30</v>
      </c>
      <c r="DTW1179" s="246" t="s">
        <v>26</v>
      </c>
      <c r="DTX1179" s="247">
        <v>7</v>
      </c>
      <c r="DTY1179" s="247">
        <v>2</v>
      </c>
      <c r="DTZ1179" s="248" t="s">
        <v>238</v>
      </c>
      <c r="DUA1179" s="249">
        <v>111</v>
      </c>
      <c r="DUB1179" s="250">
        <v>211</v>
      </c>
      <c r="DUC1179" s="251" t="e">
        <f>DUC1194+DUC1232+DUC1261+DUC1277+DUC1299+DUC1329+DUC1345+DUC1366+DUC1381+DUC1414+#REF!+DUC1429+#REF!+DUC1435+#REF!</f>
        <v>#REF!</v>
      </c>
      <c r="DUD1179" s="245" t="s">
        <v>30</v>
      </c>
      <c r="DUE1179" s="246" t="s">
        <v>26</v>
      </c>
      <c r="DUF1179" s="247">
        <v>7</v>
      </c>
      <c r="DUG1179" s="247">
        <v>2</v>
      </c>
      <c r="DUH1179" s="248" t="s">
        <v>238</v>
      </c>
      <c r="DUI1179" s="249">
        <v>111</v>
      </c>
      <c r="DUJ1179" s="250">
        <v>211</v>
      </c>
      <c r="DUK1179" s="251" t="e">
        <f>DUK1194+DUK1232+DUK1261+DUK1277+DUK1299+DUK1329+DUK1345+DUK1366+DUK1381+DUK1414+#REF!+DUK1429+#REF!+DUK1435+#REF!</f>
        <v>#REF!</v>
      </c>
      <c r="DUL1179" s="245" t="s">
        <v>30</v>
      </c>
      <c r="DUM1179" s="246" t="s">
        <v>26</v>
      </c>
      <c r="DUN1179" s="247">
        <v>7</v>
      </c>
      <c r="DUO1179" s="247">
        <v>2</v>
      </c>
      <c r="DUP1179" s="248" t="s">
        <v>238</v>
      </c>
      <c r="DUQ1179" s="249">
        <v>111</v>
      </c>
      <c r="DUR1179" s="250">
        <v>211</v>
      </c>
      <c r="DUS1179" s="251" t="e">
        <f>DUS1194+DUS1232+DUS1261+DUS1277+DUS1299+DUS1329+DUS1345+DUS1366+DUS1381+DUS1414+#REF!+DUS1429+#REF!+DUS1435+#REF!</f>
        <v>#REF!</v>
      </c>
      <c r="DUT1179" s="245" t="s">
        <v>30</v>
      </c>
      <c r="DUU1179" s="246" t="s">
        <v>26</v>
      </c>
      <c r="DUV1179" s="247">
        <v>7</v>
      </c>
      <c r="DUW1179" s="247">
        <v>2</v>
      </c>
      <c r="DUX1179" s="248" t="s">
        <v>238</v>
      </c>
      <c r="DUY1179" s="249">
        <v>111</v>
      </c>
      <c r="DUZ1179" s="250">
        <v>211</v>
      </c>
      <c r="DVA1179" s="251" t="e">
        <f>DVA1194+DVA1232+DVA1261+DVA1277+DVA1299+DVA1329+DVA1345+DVA1366+DVA1381+DVA1414+#REF!+DVA1429+#REF!+DVA1435+#REF!</f>
        <v>#REF!</v>
      </c>
      <c r="DVB1179" s="245" t="s">
        <v>30</v>
      </c>
      <c r="DVC1179" s="246" t="s">
        <v>26</v>
      </c>
      <c r="DVD1179" s="247">
        <v>7</v>
      </c>
      <c r="DVE1179" s="247">
        <v>2</v>
      </c>
      <c r="DVF1179" s="248" t="s">
        <v>238</v>
      </c>
      <c r="DVG1179" s="249">
        <v>111</v>
      </c>
      <c r="DVH1179" s="250">
        <v>211</v>
      </c>
      <c r="DVI1179" s="251" t="e">
        <f>DVI1194+DVI1232+DVI1261+DVI1277+DVI1299+DVI1329+DVI1345+DVI1366+DVI1381+DVI1414+#REF!+DVI1429+#REF!+DVI1435+#REF!</f>
        <v>#REF!</v>
      </c>
      <c r="DVJ1179" s="245" t="s">
        <v>30</v>
      </c>
      <c r="DVK1179" s="246" t="s">
        <v>26</v>
      </c>
      <c r="DVL1179" s="247">
        <v>7</v>
      </c>
      <c r="DVM1179" s="247">
        <v>2</v>
      </c>
      <c r="DVN1179" s="248" t="s">
        <v>238</v>
      </c>
      <c r="DVO1179" s="249">
        <v>111</v>
      </c>
      <c r="DVP1179" s="250">
        <v>211</v>
      </c>
      <c r="DVQ1179" s="251" t="e">
        <f>DVQ1194+DVQ1232+DVQ1261+DVQ1277+DVQ1299+DVQ1329+DVQ1345+DVQ1366+DVQ1381+DVQ1414+#REF!+DVQ1429+#REF!+DVQ1435+#REF!</f>
        <v>#REF!</v>
      </c>
      <c r="DVR1179" s="245" t="s">
        <v>30</v>
      </c>
      <c r="DVS1179" s="246" t="s">
        <v>26</v>
      </c>
      <c r="DVT1179" s="247">
        <v>7</v>
      </c>
      <c r="DVU1179" s="247">
        <v>2</v>
      </c>
      <c r="DVV1179" s="248" t="s">
        <v>238</v>
      </c>
      <c r="DVW1179" s="249">
        <v>111</v>
      </c>
      <c r="DVX1179" s="250">
        <v>211</v>
      </c>
      <c r="DVY1179" s="251" t="e">
        <f>DVY1194+DVY1232+DVY1261+DVY1277+DVY1299+DVY1329+DVY1345+DVY1366+DVY1381+DVY1414+#REF!+DVY1429+#REF!+DVY1435+#REF!</f>
        <v>#REF!</v>
      </c>
      <c r="DVZ1179" s="245" t="s">
        <v>30</v>
      </c>
      <c r="DWA1179" s="246" t="s">
        <v>26</v>
      </c>
      <c r="DWB1179" s="247">
        <v>7</v>
      </c>
      <c r="DWC1179" s="247">
        <v>2</v>
      </c>
      <c r="DWD1179" s="248" t="s">
        <v>238</v>
      </c>
      <c r="DWE1179" s="249">
        <v>111</v>
      </c>
      <c r="DWF1179" s="250">
        <v>211</v>
      </c>
      <c r="DWG1179" s="251" t="e">
        <f>DWG1194+DWG1232+DWG1261+DWG1277+DWG1299+DWG1329+DWG1345+DWG1366+DWG1381+DWG1414+#REF!+DWG1429+#REF!+DWG1435+#REF!</f>
        <v>#REF!</v>
      </c>
      <c r="DWH1179" s="245" t="s">
        <v>30</v>
      </c>
      <c r="DWI1179" s="246" t="s">
        <v>26</v>
      </c>
      <c r="DWJ1179" s="247">
        <v>7</v>
      </c>
      <c r="DWK1179" s="247">
        <v>2</v>
      </c>
      <c r="DWL1179" s="248" t="s">
        <v>238</v>
      </c>
      <c r="DWM1179" s="249">
        <v>111</v>
      </c>
      <c r="DWN1179" s="250">
        <v>211</v>
      </c>
      <c r="DWO1179" s="251" t="e">
        <f>DWO1194+DWO1232+DWO1261+DWO1277+DWO1299+DWO1329+DWO1345+DWO1366+DWO1381+DWO1414+#REF!+DWO1429+#REF!+DWO1435+#REF!</f>
        <v>#REF!</v>
      </c>
      <c r="DWP1179" s="245" t="s">
        <v>30</v>
      </c>
      <c r="DWQ1179" s="246" t="s">
        <v>26</v>
      </c>
      <c r="DWR1179" s="247">
        <v>7</v>
      </c>
      <c r="DWS1179" s="247">
        <v>2</v>
      </c>
      <c r="DWT1179" s="248" t="s">
        <v>238</v>
      </c>
      <c r="DWU1179" s="249">
        <v>111</v>
      </c>
      <c r="DWV1179" s="250">
        <v>211</v>
      </c>
      <c r="DWW1179" s="251" t="e">
        <f>DWW1194+DWW1232+DWW1261+DWW1277+DWW1299+DWW1329+DWW1345+DWW1366+DWW1381+DWW1414+#REF!+DWW1429+#REF!+DWW1435+#REF!</f>
        <v>#REF!</v>
      </c>
      <c r="DWX1179" s="245" t="s">
        <v>30</v>
      </c>
      <c r="DWY1179" s="246" t="s">
        <v>26</v>
      </c>
      <c r="DWZ1179" s="247">
        <v>7</v>
      </c>
      <c r="DXA1179" s="247">
        <v>2</v>
      </c>
      <c r="DXB1179" s="248" t="s">
        <v>238</v>
      </c>
      <c r="DXC1179" s="249">
        <v>111</v>
      </c>
      <c r="DXD1179" s="250">
        <v>211</v>
      </c>
      <c r="DXE1179" s="251" t="e">
        <f>DXE1194+DXE1232+DXE1261+DXE1277+DXE1299+DXE1329+DXE1345+DXE1366+DXE1381+DXE1414+#REF!+DXE1429+#REF!+DXE1435+#REF!</f>
        <v>#REF!</v>
      </c>
      <c r="DXF1179" s="245" t="s">
        <v>30</v>
      </c>
      <c r="DXG1179" s="246" t="s">
        <v>26</v>
      </c>
      <c r="DXH1179" s="247">
        <v>7</v>
      </c>
      <c r="DXI1179" s="247">
        <v>2</v>
      </c>
      <c r="DXJ1179" s="248" t="s">
        <v>238</v>
      </c>
      <c r="DXK1179" s="249">
        <v>111</v>
      </c>
      <c r="DXL1179" s="250">
        <v>211</v>
      </c>
      <c r="DXM1179" s="251" t="e">
        <f>DXM1194+DXM1232+DXM1261+DXM1277+DXM1299+DXM1329+DXM1345+DXM1366+DXM1381+DXM1414+#REF!+DXM1429+#REF!+DXM1435+#REF!</f>
        <v>#REF!</v>
      </c>
      <c r="DXN1179" s="245" t="s">
        <v>30</v>
      </c>
      <c r="DXO1179" s="246" t="s">
        <v>26</v>
      </c>
      <c r="DXP1179" s="247">
        <v>7</v>
      </c>
      <c r="DXQ1179" s="247">
        <v>2</v>
      </c>
      <c r="DXR1179" s="248" t="s">
        <v>238</v>
      </c>
      <c r="DXS1179" s="249">
        <v>111</v>
      </c>
      <c r="DXT1179" s="250">
        <v>211</v>
      </c>
      <c r="DXU1179" s="251" t="e">
        <f>DXU1194+DXU1232+DXU1261+DXU1277+DXU1299+DXU1329+DXU1345+DXU1366+DXU1381+DXU1414+#REF!+DXU1429+#REF!+DXU1435+#REF!</f>
        <v>#REF!</v>
      </c>
      <c r="DXV1179" s="245" t="s">
        <v>30</v>
      </c>
      <c r="DXW1179" s="246" t="s">
        <v>26</v>
      </c>
      <c r="DXX1179" s="247">
        <v>7</v>
      </c>
      <c r="DXY1179" s="247">
        <v>2</v>
      </c>
      <c r="DXZ1179" s="248" t="s">
        <v>238</v>
      </c>
      <c r="DYA1179" s="249">
        <v>111</v>
      </c>
      <c r="DYB1179" s="250">
        <v>211</v>
      </c>
      <c r="DYC1179" s="251" t="e">
        <f>DYC1194+DYC1232+DYC1261+DYC1277+DYC1299+DYC1329+DYC1345+DYC1366+DYC1381+DYC1414+#REF!+DYC1429+#REF!+DYC1435+#REF!</f>
        <v>#REF!</v>
      </c>
      <c r="DYD1179" s="245" t="s">
        <v>30</v>
      </c>
      <c r="DYE1179" s="246" t="s">
        <v>26</v>
      </c>
      <c r="DYF1179" s="247">
        <v>7</v>
      </c>
      <c r="DYG1179" s="247">
        <v>2</v>
      </c>
      <c r="DYH1179" s="248" t="s">
        <v>238</v>
      </c>
      <c r="DYI1179" s="249">
        <v>111</v>
      </c>
      <c r="DYJ1179" s="250">
        <v>211</v>
      </c>
      <c r="DYK1179" s="251" t="e">
        <f>DYK1194+DYK1232+DYK1261+DYK1277+DYK1299+DYK1329+DYK1345+DYK1366+DYK1381+DYK1414+#REF!+DYK1429+#REF!+DYK1435+#REF!</f>
        <v>#REF!</v>
      </c>
      <c r="DYL1179" s="245" t="s">
        <v>30</v>
      </c>
      <c r="DYM1179" s="246" t="s">
        <v>26</v>
      </c>
      <c r="DYN1179" s="247">
        <v>7</v>
      </c>
      <c r="DYO1179" s="247">
        <v>2</v>
      </c>
      <c r="DYP1179" s="248" t="s">
        <v>238</v>
      </c>
      <c r="DYQ1179" s="249">
        <v>111</v>
      </c>
      <c r="DYR1179" s="250">
        <v>211</v>
      </c>
      <c r="DYS1179" s="251" t="e">
        <f>DYS1194+DYS1232+DYS1261+DYS1277+DYS1299+DYS1329+DYS1345+DYS1366+DYS1381+DYS1414+#REF!+DYS1429+#REF!+DYS1435+#REF!</f>
        <v>#REF!</v>
      </c>
      <c r="DYT1179" s="245" t="s">
        <v>30</v>
      </c>
      <c r="DYU1179" s="246" t="s">
        <v>26</v>
      </c>
      <c r="DYV1179" s="247">
        <v>7</v>
      </c>
      <c r="DYW1179" s="247">
        <v>2</v>
      </c>
      <c r="DYX1179" s="248" t="s">
        <v>238</v>
      </c>
      <c r="DYY1179" s="249">
        <v>111</v>
      </c>
      <c r="DYZ1179" s="250">
        <v>211</v>
      </c>
      <c r="DZA1179" s="251" t="e">
        <f>DZA1194+DZA1232+DZA1261+DZA1277+DZA1299+DZA1329+DZA1345+DZA1366+DZA1381+DZA1414+#REF!+DZA1429+#REF!+DZA1435+#REF!</f>
        <v>#REF!</v>
      </c>
      <c r="DZB1179" s="245" t="s">
        <v>30</v>
      </c>
      <c r="DZC1179" s="246" t="s">
        <v>26</v>
      </c>
      <c r="DZD1179" s="247">
        <v>7</v>
      </c>
      <c r="DZE1179" s="247">
        <v>2</v>
      </c>
      <c r="DZF1179" s="248" t="s">
        <v>238</v>
      </c>
      <c r="DZG1179" s="249">
        <v>111</v>
      </c>
      <c r="DZH1179" s="250">
        <v>211</v>
      </c>
      <c r="DZI1179" s="251" t="e">
        <f>DZI1194+DZI1232+DZI1261+DZI1277+DZI1299+DZI1329+DZI1345+DZI1366+DZI1381+DZI1414+#REF!+DZI1429+#REF!+DZI1435+#REF!</f>
        <v>#REF!</v>
      </c>
      <c r="DZJ1179" s="245" t="s">
        <v>30</v>
      </c>
      <c r="DZK1179" s="246" t="s">
        <v>26</v>
      </c>
      <c r="DZL1179" s="247">
        <v>7</v>
      </c>
      <c r="DZM1179" s="247">
        <v>2</v>
      </c>
      <c r="DZN1179" s="248" t="s">
        <v>238</v>
      </c>
      <c r="DZO1179" s="249">
        <v>111</v>
      </c>
      <c r="DZP1179" s="250">
        <v>211</v>
      </c>
      <c r="DZQ1179" s="251" t="e">
        <f>DZQ1194+DZQ1232+DZQ1261+DZQ1277+DZQ1299+DZQ1329+DZQ1345+DZQ1366+DZQ1381+DZQ1414+#REF!+DZQ1429+#REF!+DZQ1435+#REF!</f>
        <v>#REF!</v>
      </c>
      <c r="DZR1179" s="245" t="s">
        <v>30</v>
      </c>
      <c r="DZS1179" s="246" t="s">
        <v>26</v>
      </c>
      <c r="DZT1179" s="247">
        <v>7</v>
      </c>
      <c r="DZU1179" s="247">
        <v>2</v>
      </c>
      <c r="DZV1179" s="248" t="s">
        <v>238</v>
      </c>
      <c r="DZW1179" s="249">
        <v>111</v>
      </c>
      <c r="DZX1179" s="250">
        <v>211</v>
      </c>
      <c r="DZY1179" s="251" t="e">
        <f>DZY1194+DZY1232+DZY1261+DZY1277+DZY1299+DZY1329+DZY1345+DZY1366+DZY1381+DZY1414+#REF!+DZY1429+#REF!+DZY1435+#REF!</f>
        <v>#REF!</v>
      </c>
      <c r="DZZ1179" s="245" t="s">
        <v>30</v>
      </c>
      <c r="EAA1179" s="246" t="s">
        <v>26</v>
      </c>
      <c r="EAB1179" s="247">
        <v>7</v>
      </c>
      <c r="EAC1179" s="247">
        <v>2</v>
      </c>
      <c r="EAD1179" s="248" t="s">
        <v>238</v>
      </c>
      <c r="EAE1179" s="249">
        <v>111</v>
      </c>
      <c r="EAF1179" s="250">
        <v>211</v>
      </c>
      <c r="EAG1179" s="251" t="e">
        <f>EAG1194+EAG1232+EAG1261+EAG1277+EAG1299+EAG1329+EAG1345+EAG1366+EAG1381+EAG1414+#REF!+EAG1429+#REF!+EAG1435+#REF!</f>
        <v>#REF!</v>
      </c>
      <c r="EAH1179" s="245" t="s">
        <v>30</v>
      </c>
      <c r="EAI1179" s="246" t="s">
        <v>26</v>
      </c>
      <c r="EAJ1179" s="247">
        <v>7</v>
      </c>
      <c r="EAK1179" s="247">
        <v>2</v>
      </c>
      <c r="EAL1179" s="248" t="s">
        <v>238</v>
      </c>
      <c r="EAM1179" s="249">
        <v>111</v>
      </c>
      <c r="EAN1179" s="250">
        <v>211</v>
      </c>
      <c r="EAO1179" s="251" t="e">
        <f>EAO1194+EAO1232+EAO1261+EAO1277+EAO1299+EAO1329+EAO1345+EAO1366+EAO1381+EAO1414+#REF!+EAO1429+#REF!+EAO1435+#REF!</f>
        <v>#REF!</v>
      </c>
      <c r="EAP1179" s="245" t="s">
        <v>30</v>
      </c>
      <c r="EAQ1179" s="246" t="s">
        <v>26</v>
      </c>
      <c r="EAR1179" s="247">
        <v>7</v>
      </c>
      <c r="EAS1179" s="247">
        <v>2</v>
      </c>
      <c r="EAT1179" s="248" t="s">
        <v>238</v>
      </c>
      <c r="EAU1179" s="249">
        <v>111</v>
      </c>
      <c r="EAV1179" s="250">
        <v>211</v>
      </c>
      <c r="EAW1179" s="251" t="e">
        <f>EAW1194+EAW1232+EAW1261+EAW1277+EAW1299+EAW1329+EAW1345+EAW1366+EAW1381+EAW1414+#REF!+EAW1429+#REF!+EAW1435+#REF!</f>
        <v>#REF!</v>
      </c>
      <c r="EAX1179" s="245" t="s">
        <v>30</v>
      </c>
      <c r="EAY1179" s="246" t="s">
        <v>26</v>
      </c>
      <c r="EAZ1179" s="247">
        <v>7</v>
      </c>
      <c r="EBA1179" s="247">
        <v>2</v>
      </c>
      <c r="EBB1179" s="248" t="s">
        <v>238</v>
      </c>
      <c r="EBC1179" s="249">
        <v>111</v>
      </c>
      <c r="EBD1179" s="250">
        <v>211</v>
      </c>
      <c r="EBE1179" s="251" t="e">
        <f>EBE1194+EBE1232+EBE1261+EBE1277+EBE1299+EBE1329+EBE1345+EBE1366+EBE1381+EBE1414+#REF!+EBE1429+#REF!+EBE1435+#REF!</f>
        <v>#REF!</v>
      </c>
      <c r="EBF1179" s="245" t="s">
        <v>30</v>
      </c>
      <c r="EBG1179" s="246" t="s">
        <v>26</v>
      </c>
      <c r="EBH1179" s="247">
        <v>7</v>
      </c>
      <c r="EBI1179" s="247">
        <v>2</v>
      </c>
      <c r="EBJ1179" s="248" t="s">
        <v>238</v>
      </c>
      <c r="EBK1179" s="249">
        <v>111</v>
      </c>
      <c r="EBL1179" s="250">
        <v>211</v>
      </c>
      <c r="EBM1179" s="251" t="e">
        <f>EBM1194+EBM1232+EBM1261+EBM1277+EBM1299+EBM1329+EBM1345+EBM1366+EBM1381+EBM1414+#REF!+EBM1429+#REF!+EBM1435+#REF!</f>
        <v>#REF!</v>
      </c>
      <c r="EBN1179" s="245" t="s">
        <v>30</v>
      </c>
      <c r="EBO1179" s="246" t="s">
        <v>26</v>
      </c>
      <c r="EBP1179" s="247">
        <v>7</v>
      </c>
      <c r="EBQ1179" s="247">
        <v>2</v>
      </c>
      <c r="EBR1179" s="248" t="s">
        <v>238</v>
      </c>
      <c r="EBS1179" s="249">
        <v>111</v>
      </c>
      <c r="EBT1179" s="250">
        <v>211</v>
      </c>
      <c r="EBU1179" s="251" t="e">
        <f>EBU1194+EBU1232+EBU1261+EBU1277+EBU1299+EBU1329+EBU1345+EBU1366+EBU1381+EBU1414+#REF!+EBU1429+#REF!+EBU1435+#REF!</f>
        <v>#REF!</v>
      </c>
      <c r="EBV1179" s="245" t="s">
        <v>30</v>
      </c>
      <c r="EBW1179" s="246" t="s">
        <v>26</v>
      </c>
      <c r="EBX1179" s="247">
        <v>7</v>
      </c>
      <c r="EBY1179" s="247">
        <v>2</v>
      </c>
      <c r="EBZ1179" s="248" t="s">
        <v>238</v>
      </c>
      <c r="ECA1179" s="249">
        <v>111</v>
      </c>
      <c r="ECB1179" s="250">
        <v>211</v>
      </c>
      <c r="ECC1179" s="251" t="e">
        <f>ECC1194+ECC1232+ECC1261+ECC1277+ECC1299+ECC1329+ECC1345+ECC1366+ECC1381+ECC1414+#REF!+ECC1429+#REF!+ECC1435+#REF!</f>
        <v>#REF!</v>
      </c>
      <c r="ECD1179" s="245" t="s">
        <v>30</v>
      </c>
      <c r="ECE1179" s="246" t="s">
        <v>26</v>
      </c>
      <c r="ECF1179" s="247">
        <v>7</v>
      </c>
      <c r="ECG1179" s="247">
        <v>2</v>
      </c>
      <c r="ECH1179" s="248" t="s">
        <v>238</v>
      </c>
      <c r="ECI1179" s="249">
        <v>111</v>
      </c>
      <c r="ECJ1179" s="250">
        <v>211</v>
      </c>
      <c r="ECK1179" s="251" t="e">
        <f>ECK1194+ECK1232+ECK1261+ECK1277+ECK1299+ECK1329+ECK1345+ECK1366+ECK1381+ECK1414+#REF!+ECK1429+#REF!+ECK1435+#REF!</f>
        <v>#REF!</v>
      </c>
      <c r="ECL1179" s="245" t="s">
        <v>30</v>
      </c>
      <c r="ECM1179" s="246" t="s">
        <v>26</v>
      </c>
      <c r="ECN1179" s="247">
        <v>7</v>
      </c>
      <c r="ECO1179" s="247">
        <v>2</v>
      </c>
      <c r="ECP1179" s="248" t="s">
        <v>238</v>
      </c>
      <c r="ECQ1179" s="249">
        <v>111</v>
      </c>
      <c r="ECR1179" s="250">
        <v>211</v>
      </c>
      <c r="ECS1179" s="251" t="e">
        <f>ECS1194+ECS1232+ECS1261+ECS1277+ECS1299+ECS1329+ECS1345+ECS1366+ECS1381+ECS1414+#REF!+ECS1429+#REF!+ECS1435+#REF!</f>
        <v>#REF!</v>
      </c>
      <c r="ECT1179" s="245" t="s">
        <v>30</v>
      </c>
      <c r="ECU1179" s="246" t="s">
        <v>26</v>
      </c>
      <c r="ECV1179" s="247">
        <v>7</v>
      </c>
      <c r="ECW1179" s="247">
        <v>2</v>
      </c>
      <c r="ECX1179" s="248" t="s">
        <v>238</v>
      </c>
      <c r="ECY1179" s="249">
        <v>111</v>
      </c>
      <c r="ECZ1179" s="250">
        <v>211</v>
      </c>
      <c r="EDA1179" s="251" t="e">
        <f>EDA1194+EDA1232+EDA1261+EDA1277+EDA1299+EDA1329+EDA1345+EDA1366+EDA1381+EDA1414+#REF!+EDA1429+#REF!+EDA1435+#REF!</f>
        <v>#REF!</v>
      </c>
      <c r="EDB1179" s="245" t="s">
        <v>30</v>
      </c>
      <c r="EDC1179" s="246" t="s">
        <v>26</v>
      </c>
      <c r="EDD1179" s="247">
        <v>7</v>
      </c>
      <c r="EDE1179" s="247">
        <v>2</v>
      </c>
      <c r="EDF1179" s="248" t="s">
        <v>238</v>
      </c>
      <c r="EDG1179" s="249">
        <v>111</v>
      </c>
      <c r="EDH1179" s="250">
        <v>211</v>
      </c>
      <c r="EDI1179" s="251" t="e">
        <f>EDI1194+EDI1232+EDI1261+EDI1277+EDI1299+EDI1329+EDI1345+EDI1366+EDI1381+EDI1414+#REF!+EDI1429+#REF!+EDI1435+#REF!</f>
        <v>#REF!</v>
      </c>
      <c r="EDJ1179" s="245" t="s">
        <v>30</v>
      </c>
      <c r="EDK1179" s="246" t="s">
        <v>26</v>
      </c>
      <c r="EDL1179" s="247">
        <v>7</v>
      </c>
      <c r="EDM1179" s="247">
        <v>2</v>
      </c>
      <c r="EDN1179" s="248" t="s">
        <v>238</v>
      </c>
      <c r="EDO1179" s="249">
        <v>111</v>
      </c>
      <c r="EDP1179" s="250">
        <v>211</v>
      </c>
      <c r="EDQ1179" s="251" t="e">
        <f>EDQ1194+EDQ1232+EDQ1261+EDQ1277+EDQ1299+EDQ1329+EDQ1345+EDQ1366+EDQ1381+EDQ1414+#REF!+EDQ1429+#REF!+EDQ1435+#REF!</f>
        <v>#REF!</v>
      </c>
      <c r="EDR1179" s="245" t="s">
        <v>30</v>
      </c>
      <c r="EDS1179" s="246" t="s">
        <v>26</v>
      </c>
      <c r="EDT1179" s="247">
        <v>7</v>
      </c>
      <c r="EDU1179" s="247">
        <v>2</v>
      </c>
      <c r="EDV1179" s="248" t="s">
        <v>238</v>
      </c>
      <c r="EDW1179" s="249">
        <v>111</v>
      </c>
      <c r="EDX1179" s="250">
        <v>211</v>
      </c>
      <c r="EDY1179" s="251" t="e">
        <f>EDY1194+EDY1232+EDY1261+EDY1277+EDY1299+EDY1329+EDY1345+EDY1366+EDY1381+EDY1414+#REF!+EDY1429+#REF!+EDY1435+#REF!</f>
        <v>#REF!</v>
      </c>
      <c r="EDZ1179" s="245" t="s">
        <v>30</v>
      </c>
      <c r="EEA1179" s="246" t="s">
        <v>26</v>
      </c>
      <c r="EEB1179" s="247">
        <v>7</v>
      </c>
      <c r="EEC1179" s="247">
        <v>2</v>
      </c>
      <c r="EED1179" s="248" t="s">
        <v>238</v>
      </c>
      <c r="EEE1179" s="249">
        <v>111</v>
      </c>
      <c r="EEF1179" s="250">
        <v>211</v>
      </c>
      <c r="EEG1179" s="251" t="e">
        <f>EEG1194+EEG1232+EEG1261+EEG1277+EEG1299+EEG1329+EEG1345+EEG1366+EEG1381+EEG1414+#REF!+EEG1429+#REF!+EEG1435+#REF!</f>
        <v>#REF!</v>
      </c>
      <c r="EEH1179" s="245" t="s">
        <v>30</v>
      </c>
      <c r="EEI1179" s="246" t="s">
        <v>26</v>
      </c>
      <c r="EEJ1179" s="247">
        <v>7</v>
      </c>
      <c r="EEK1179" s="247">
        <v>2</v>
      </c>
      <c r="EEL1179" s="248" t="s">
        <v>238</v>
      </c>
      <c r="EEM1179" s="249">
        <v>111</v>
      </c>
      <c r="EEN1179" s="250">
        <v>211</v>
      </c>
      <c r="EEO1179" s="251" t="e">
        <f>EEO1194+EEO1232+EEO1261+EEO1277+EEO1299+EEO1329+EEO1345+EEO1366+EEO1381+EEO1414+#REF!+EEO1429+#REF!+EEO1435+#REF!</f>
        <v>#REF!</v>
      </c>
      <c r="EEP1179" s="245" t="s">
        <v>30</v>
      </c>
      <c r="EEQ1179" s="246" t="s">
        <v>26</v>
      </c>
      <c r="EER1179" s="247">
        <v>7</v>
      </c>
      <c r="EES1179" s="247">
        <v>2</v>
      </c>
      <c r="EET1179" s="248" t="s">
        <v>238</v>
      </c>
      <c r="EEU1179" s="249">
        <v>111</v>
      </c>
      <c r="EEV1179" s="250">
        <v>211</v>
      </c>
      <c r="EEW1179" s="251" t="e">
        <f>EEW1194+EEW1232+EEW1261+EEW1277+EEW1299+EEW1329+EEW1345+EEW1366+EEW1381+EEW1414+#REF!+EEW1429+#REF!+EEW1435+#REF!</f>
        <v>#REF!</v>
      </c>
      <c r="EEX1179" s="245" t="s">
        <v>30</v>
      </c>
      <c r="EEY1179" s="246" t="s">
        <v>26</v>
      </c>
      <c r="EEZ1179" s="247">
        <v>7</v>
      </c>
      <c r="EFA1179" s="247">
        <v>2</v>
      </c>
      <c r="EFB1179" s="248" t="s">
        <v>238</v>
      </c>
      <c r="EFC1179" s="249">
        <v>111</v>
      </c>
      <c r="EFD1179" s="250">
        <v>211</v>
      </c>
      <c r="EFE1179" s="251" t="e">
        <f>EFE1194+EFE1232+EFE1261+EFE1277+EFE1299+EFE1329+EFE1345+EFE1366+EFE1381+EFE1414+#REF!+EFE1429+#REF!+EFE1435+#REF!</f>
        <v>#REF!</v>
      </c>
      <c r="EFF1179" s="245" t="s">
        <v>30</v>
      </c>
      <c r="EFG1179" s="246" t="s">
        <v>26</v>
      </c>
      <c r="EFH1179" s="247">
        <v>7</v>
      </c>
      <c r="EFI1179" s="247">
        <v>2</v>
      </c>
      <c r="EFJ1179" s="248" t="s">
        <v>238</v>
      </c>
      <c r="EFK1179" s="249">
        <v>111</v>
      </c>
      <c r="EFL1179" s="250">
        <v>211</v>
      </c>
      <c r="EFM1179" s="251" t="e">
        <f>EFM1194+EFM1232+EFM1261+EFM1277+EFM1299+EFM1329+EFM1345+EFM1366+EFM1381+EFM1414+#REF!+EFM1429+#REF!+EFM1435+#REF!</f>
        <v>#REF!</v>
      </c>
      <c r="EFN1179" s="245" t="s">
        <v>30</v>
      </c>
      <c r="EFO1179" s="246" t="s">
        <v>26</v>
      </c>
      <c r="EFP1179" s="247">
        <v>7</v>
      </c>
      <c r="EFQ1179" s="247">
        <v>2</v>
      </c>
      <c r="EFR1179" s="248" t="s">
        <v>238</v>
      </c>
      <c r="EFS1179" s="249">
        <v>111</v>
      </c>
      <c r="EFT1179" s="250">
        <v>211</v>
      </c>
      <c r="EFU1179" s="251" t="e">
        <f>EFU1194+EFU1232+EFU1261+EFU1277+EFU1299+EFU1329+EFU1345+EFU1366+EFU1381+EFU1414+#REF!+EFU1429+#REF!+EFU1435+#REF!</f>
        <v>#REF!</v>
      </c>
      <c r="EFV1179" s="245" t="s">
        <v>30</v>
      </c>
      <c r="EFW1179" s="246" t="s">
        <v>26</v>
      </c>
      <c r="EFX1179" s="247">
        <v>7</v>
      </c>
      <c r="EFY1179" s="247">
        <v>2</v>
      </c>
      <c r="EFZ1179" s="248" t="s">
        <v>238</v>
      </c>
      <c r="EGA1179" s="249">
        <v>111</v>
      </c>
      <c r="EGB1179" s="250">
        <v>211</v>
      </c>
      <c r="EGC1179" s="251" t="e">
        <f>EGC1194+EGC1232+EGC1261+EGC1277+EGC1299+EGC1329+EGC1345+EGC1366+EGC1381+EGC1414+#REF!+EGC1429+#REF!+EGC1435+#REF!</f>
        <v>#REF!</v>
      </c>
      <c r="EGD1179" s="245" t="s">
        <v>30</v>
      </c>
      <c r="EGE1179" s="246" t="s">
        <v>26</v>
      </c>
      <c r="EGF1179" s="247">
        <v>7</v>
      </c>
      <c r="EGG1179" s="247">
        <v>2</v>
      </c>
      <c r="EGH1179" s="248" t="s">
        <v>238</v>
      </c>
      <c r="EGI1179" s="249">
        <v>111</v>
      </c>
      <c r="EGJ1179" s="250">
        <v>211</v>
      </c>
      <c r="EGK1179" s="251" t="e">
        <f>EGK1194+EGK1232+EGK1261+EGK1277+EGK1299+EGK1329+EGK1345+EGK1366+EGK1381+EGK1414+#REF!+EGK1429+#REF!+EGK1435+#REF!</f>
        <v>#REF!</v>
      </c>
      <c r="EGL1179" s="245" t="s">
        <v>30</v>
      </c>
      <c r="EGM1179" s="246" t="s">
        <v>26</v>
      </c>
      <c r="EGN1179" s="247">
        <v>7</v>
      </c>
      <c r="EGO1179" s="247">
        <v>2</v>
      </c>
      <c r="EGP1179" s="248" t="s">
        <v>238</v>
      </c>
      <c r="EGQ1179" s="249">
        <v>111</v>
      </c>
      <c r="EGR1179" s="250">
        <v>211</v>
      </c>
      <c r="EGS1179" s="251" t="e">
        <f>EGS1194+EGS1232+EGS1261+EGS1277+EGS1299+EGS1329+EGS1345+EGS1366+EGS1381+EGS1414+#REF!+EGS1429+#REF!+EGS1435+#REF!</f>
        <v>#REF!</v>
      </c>
      <c r="EGT1179" s="245" t="s">
        <v>30</v>
      </c>
      <c r="EGU1179" s="246" t="s">
        <v>26</v>
      </c>
      <c r="EGV1179" s="247">
        <v>7</v>
      </c>
      <c r="EGW1179" s="247">
        <v>2</v>
      </c>
      <c r="EGX1179" s="248" t="s">
        <v>238</v>
      </c>
      <c r="EGY1179" s="249">
        <v>111</v>
      </c>
      <c r="EGZ1179" s="250">
        <v>211</v>
      </c>
      <c r="EHA1179" s="251" t="e">
        <f>EHA1194+EHA1232+EHA1261+EHA1277+EHA1299+EHA1329+EHA1345+EHA1366+EHA1381+EHA1414+#REF!+EHA1429+#REF!+EHA1435+#REF!</f>
        <v>#REF!</v>
      </c>
      <c r="EHB1179" s="245" t="s">
        <v>30</v>
      </c>
      <c r="EHC1179" s="246" t="s">
        <v>26</v>
      </c>
      <c r="EHD1179" s="247">
        <v>7</v>
      </c>
      <c r="EHE1179" s="247">
        <v>2</v>
      </c>
      <c r="EHF1179" s="248" t="s">
        <v>238</v>
      </c>
      <c r="EHG1179" s="249">
        <v>111</v>
      </c>
      <c r="EHH1179" s="250">
        <v>211</v>
      </c>
      <c r="EHI1179" s="251" t="e">
        <f>EHI1194+EHI1232+EHI1261+EHI1277+EHI1299+EHI1329+EHI1345+EHI1366+EHI1381+EHI1414+#REF!+EHI1429+#REF!+EHI1435+#REF!</f>
        <v>#REF!</v>
      </c>
      <c r="EHJ1179" s="245" t="s">
        <v>30</v>
      </c>
      <c r="EHK1179" s="246" t="s">
        <v>26</v>
      </c>
      <c r="EHL1179" s="247">
        <v>7</v>
      </c>
      <c r="EHM1179" s="247">
        <v>2</v>
      </c>
      <c r="EHN1179" s="248" t="s">
        <v>238</v>
      </c>
      <c r="EHO1179" s="249">
        <v>111</v>
      </c>
      <c r="EHP1179" s="250">
        <v>211</v>
      </c>
      <c r="EHQ1179" s="251" t="e">
        <f>EHQ1194+EHQ1232+EHQ1261+EHQ1277+EHQ1299+EHQ1329+EHQ1345+EHQ1366+EHQ1381+EHQ1414+#REF!+EHQ1429+#REF!+EHQ1435+#REF!</f>
        <v>#REF!</v>
      </c>
      <c r="EHR1179" s="245" t="s">
        <v>30</v>
      </c>
      <c r="EHS1179" s="246" t="s">
        <v>26</v>
      </c>
      <c r="EHT1179" s="247">
        <v>7</v>
      </c>
      <c r="EHU1179" s="247">
        <v>2</v>
      </c>
      <c r="EHV1179" s="248" t="s">
        <v>238</v>
      </c>
      <c r="EHW1179" s="249">
        <v>111</v>
      </c>
      <c r="EHX1179" s="250">
        <v>211</v>
      </c>
      <c r="EHY1179" s="251" t="e">
        <f>EHY1194+EHY1232+EHY1261+EHY1277+EHY1299+EHY1329+EHY1345+EHY1366+EHY1381+EHY1414+#REF!+EHY1429+#REF!+EHY1435+#REF!</f>
        <v>#REF!</v>
      </c>
      <c r="EHZ1179" s="245" t="s">
        <v>30</v>
      </c>
      <c r="EIA1179" s="246" t="s">
        <v>26</v>
      </c>
      <c r="EIB1179" s="247">
        <v>7</v>
      </c>
      <c r="EIC1179" s="247">
        <v>2</v>
      </c>
      <c r="EID1179" s="248" t="s">
        <v>238</v>
      </c>
      <c r="EIE1179" s="249">
        <v>111</v>
      </c>
      <c r="EIF1179" s="250">
        <v>211</v>
      </c>
      <c r="EIG1179" s="251" t="e">
        <f>EIG1194+EIG1232+EIG1261+EIG1277+EIG1299+EIG1329+EIG1345+EIG1366+EIG1381+EIG1414+#REF!+EIG1429+#REF!+EIG1435+#REF!</f>
        <v>#REF!</v>
      </c>
      <c r="EIH1179" s="245" t="s">
        <v>30</v>
      </c>
      <c r="EII1179" s="246" t="s">
        <v>26</v>
      </c>
      <c r="EIJ1179" s="247">
        <v>7</v>
      </c>
      <c r="EIK1179" s="247">
        <v>2</v>
      </c>
      <c r="EIL1179" s="248" t="s">
        <v>238</v>
      </c>
      <c r="EIM1179" s="249">
        <v>111</v>
      </c>
      <c r="EIN1179" s="250">
        <v>211</v>
      </c>
      <c r="EIO1179" s="251" t="e">
        <f>EIO1194+EIO1232+EIO1261+EIO1277+EIO1299+EIO1329+EIO1345+EIO1366+EIO1381+EIO1414+#REF!+EIO1429+#REF!+EIO1435+#REF!</f>
        <v>#REF!</v>
      </c>
      <c r="EIP1179" s="245" t="s">
        <v>30</v>
      </c>
      <c r="EIQ1179" s="246" t="s">
        <v>26</v>
      </c>
      <c r="EIR1179" s="247">
        <v>7</v>
      </c>
      <c r="EIS1179" s="247">
        <v>2</v>
      </c>
      <c r="EIT1179" s="248" t="s">
        <v>238</v>
      </c>
      <c r="EIU1179" s="249">
        <v>111</v>
      </c>
      <c r="EIV1179" s="250">
        <v>211</v>
      </c>
      <c r="EIW1179" s="251" t="e">
        <f>EIW1194+EIW1232+EIW1261+EIW1277+EIW1299+EIW1329+EIW1345+EIW1366+EIW1381+EIW1414+#REF!+EIW1429+#REF!+EIW1435+#REF!</f>
        <v>#REF!</v>
      </c>
      <c r="EIX1179" s="245" t="s">
        <v>30</v>
      </c>
      <c r="EIY1179" s="246" t="s">
        <v>26</v>
      </c>
      <c r="EIZ1179" s="247">
        <v>7</v>
      </c>
      <c r="EJA1179" s="247">
        <v>2</v>
      </c>
      <c r="EJB1179" s="248" t="s">
        <v>238</v>
      </c>
      <c r="EJC1179" s="249">
        <v>111</v>
      </c>
      <c r="EJD1179" s="250">
        <v>211</v>
      </c>
      <c r="EJE1179" s="251" t="e">
        <f>EJE1194+EJE1232+EJE1261+EJE1277+EJE1299+EJE1329+EJE1345+EJE1366+EJE1381+EJE1414+#REF!+EJE1429+#REF!+EJE1435+#REF!</f>
        <v>#REF!</v>
      </c>
      <c r="EJF1179" s="245" t="s">
        <v>30</v>
      </c>
      <c r="EJG1179" s="246" t="s">
        <v>26</v>
      </c>
      <c r="EJH1179" s="247">
        <v>7</v>
      </c>
      <c r="EJI1179" s="247">
        <v>2</v>
      </c>
      <c r="EJJ1179" s="248" t="s">
        <v>238</v>
      </c>
      <c r="EJK1179" s="249">
        <v>111</v>
      </c>
      <c r="EJL1179" s="250">
        <v>211</v>
      </c>
      <c r="EJM1179" s="251" t="e">
        <f>EJM1194+EJM1232+EJM1261+EJM1277+EJM1299+EJM1329+EJM1345+EJM1366+EJM1381+EJM1414+#REF!+EJM1429+#REF!+EJM1435+#REF!</f>
        <v>#REF!</v>
      </c>
      <c r="EJN1179" s="245" t="s">
        <v>30</v>
      </c>
      <c r="EJO1179" s="246" t="s">
        <v>26</v>
      </c>
      <c r="EJP1179" s="247">
        <v>7</v>
      </c>
      <c r="EJQ1179" s="247">
        <v>2</v>
      </c>
      <c r="EJR1179" s="248" t="s">
        <v>238</v>
      </c>
      <c r="EJS1179" s="249">
        <v>111</v>
      </c>
      <c r="EJT1179" s="250">
        <v>211</v>
      </c>
      <c r="EJU1179" s="251" t="e">
        <f>EJU1194+EJU1232+EJU1261+EJU1277+EJU1299+EJU1329+EJU1345+EJU1366+EJU1381+EJU1414+#REF!+EJU1429+#REF!+EJU1435+#REF!</f>
        <v>#REF!</v>
      </c>
      <c r="EJV1179" s="245" t="s">
        <v>30</v>
      </c>
      <c r="EJW1179" s="246" t="s">
        <v>26</v>
      </c>
      <c r="EJX1179" s="247">
        <v>7</v>
      </c>
      <c r="EJY1179" s="247">
        <v>2</v>
      </c>
      <c r="EJZ1179" s="248" t="s">
        <v>238</v>
      </c>
      <c r="EKA1179" s="249">
        <v>111</v>
      </c>
      <c r="EKB1179" s="250">
        <v>211</v>
      </c>
      <c r="EKC1179" s="251" t="e">
        <f>EKC1194+EKC1232+EKC1261+EKC1277+EKC1299+EKC1329+EKC1345+EKC1366+EKC1381+EKC1414+#REF!+EKC1429+#REF!+EKC1435+#REF!</f>
        <v>#REF!</v>
      </c>
      <c r="EKD1179" s="245" t="s">
        <v>30</v>
      </c>
      <c r="EKE1179" s="246" t="s">
        <v>26</v>
      </c>
      <c r="EKF1179" s="247">
        <v>7</v>
      </c>
      <c r="EKG1179" s="247">
        <v>2</v>
      </c>
      <c r="EKH1179" s="248" t="s">
        <v>238</v>
      </c>
      <c r="EKI1179" s="249">
        <v>111</v>
      </c>
      <c r="EKJ1179" s="250">
        <v>211</v>
      </c>
      <c r="EKK1179" s="251" t="e">
        <f>EKK1194+EKK1232+EKK1261+EKK1277+EKK1299+EKK1329+EKK1345+EKK1366+EKK1381+EKK1414+#REF!+EKK1429+#REF!+EKK1435+#REF!</f>
        <v>#REF!</v>
      </c>
      <c r="EKL1179" s="245" t="s">
        <v>30</v>
      </c>
      <c r="EKM1179" s="246" t="s">
        <v>26</v>
      </c>
      <c r="EKN1179" s="247">
        <v>7</v>
      </c>
      <c r="EKO1179" s="247">
        <v>2</v>
      </c>
      <c r="EKP1179" s="248" t="s">
        <v>238</v>
      </c>
      <c r="EKQ1179" s="249">
        <v>111</v>
      </c>
      <c r="EKR1179" s="250">
        <v>211</v>
      </c>
      <c r="EKS1179" s="251" t="e">
        <f>EKS1194+EKS1232+EKS1261+EKS1277+EKS1299+EKS1329+EKS1345+EKS1366+EKS1381+EKS1414+#REF!+EKS1429+#REF!+EKS1435+#REF!</f>
        <v>#REF!</v>
      </c>
      <c r="EKT1179" s="245" t="s">
        <v>30</v>
      </c>
      <c r="EKU1179" s="246" t="s">
        <v>26</v>
      </c>
      <c r="EKV1179" s="247">
        <v>7</v>
      </c>
      <c r="EKW1179" s="247">
        <v>2</v>
      </c>
      <c r="EKX1179" s="248" t="s">
        <v>238</v>
      </c>
      <c r="EKY1179" s="249">
        <v>111</v>
      </c>
      <c r="EKZ1179" s="250">
        <v>211</v>
      </c>
      <c r="ELA1179" s="251" t="e">
        <f>ELA1194+ELA1232+ELA1261+ELA1277+ELA1299+ELA1329+ELA1345+ELA1366+ELA1381+ELA1414+#REF!+ELA1429+#REF!+ELA1435+#REF!</f>
        <v>#REF!</v>
      </c>
      <c r="ELB1179" s="245" t="s">
        <v>30</v>
      </c>
      <c r="ELC1179" s="246" t="s">
        <v>26</v>
      </c>
      <c r="ELD1179" s="247">
        <v>7</v>
      </c>
      <c r="ELE1179" s="247">
        <v>2</v>
      </c>
      <c r="ELF1179" s="248" t="s">
        <v>238</v>
      </c>
      <c r="ELG1179" s="249">
        <v>111</v>
      </c>
      <c r="ELH1179" s="250">
        <v>211</v>
      </c>
      <c r="ELI1179" s="251" t="e">
        <f>ELI1194+ELI1232+ELI1261+ELI1277+ELI1299+ELI1329+ELI1345+ELI1366+ELI1381+ELI1414+#REF!+ELI1429+#REF!+ELI1435+#REF!</f>
        <v>#REF!</v>
      </c>
      <c r="ELJ1179" s="245" t="s">
        <v>30</v>
      </c>
      <c r="ELK1179" s="246" t="s">
        <v>26</v>
      </c>
      <c r="ELL1179" s="247">
        <v>7</v>
      </c>
      <c r="ELM1179" s="247">
        <v>2</v>
      </c>
      <c r="ELN1179" s="248" t="s">
        <v>238</v>
      </c>
      <c r="ELO1179" s="249">
        <v>111</v>
      </c>
      <c r="ELP1179" s="250">
        <v>211</v>
      </c>
      <c r="ELQ1179" s="251" t="e">
        <f>ELQ1194+ELQ1232+ELQ1261+ELQ1277+ELQ1299+ELQ1329+ELQ1345+ELQ1366+ELQ1381+ELQ1414+#REF!+ELQ1429+#REF!+ELQ1435+#REF!</f>
        <v>#REF!</v>
      </c>
      <c r="ELR1179" s="245" t="s">
        <v>30</v>
      </c>
      <c r="ELS1179" s="246" t="s">
        <v>26</v>
      </c>
      <c r="ELT1179" s="247">
        <v>7</v>
      </c>
      <c r="ELU1179" s="247">
        <v>2</v>
      </c>
      <c r="ELV1179" s="248" t="s">
        <v>238</v>
      </c>
      <c r="ELW1179" s="249">
        <v>111</v>
      </c>
      <c r="ELX1179" s="250">
        <v>211</v>
      </c>
      <c r="ELY1179" s="251" t="e">
        <f>ELY1194+ELY1232+ELY1261+ELY1277+ELY1299+ELY1329+ELY1345+ELY1366+ELY1381+ELY1414+#REF!+ELY1429+#REF!+ELY1435+#REF!</f>
        <v>#REF!</v>
      </c>
      <c r="ELZ1179" s="245" t="s">
        <v>30</v>
      </c>
      <c r="EMA1179" s="246" t="s">
        <v>26</v>
      </c>
      <c r="EMB1179" s="247">
        <v>7</v>
      </c>
      <c r="EMC1179" s="247">
        <v>2</v>
      </c>
      <c r="EMD1179" s="248" t="s">
        <v>238</v>
      </c>
      <c r="EME1179" s="249">
        <v>111</v>
      </c>
      <c r="EMF1179" s="250">
        <v>211</v>
      </c>
      <c r="EMG1179" s="251" t="e">
        <f>EMG1194+EMG1232+EMG1261+EMG1277+EMG1299+EMG1329+EMG1345+EMG1366+EMG1381+EMG1414+#REF!+EMG1429+#REF!+EMG1435+#REF!</f>
        <v>#REF!</v>
      </c>
      <c r="EMH1179" s="245" t="s">
        <v>30</v>
      </c>
      <c r="EMI1179" s="246" t="s">
        <v>26</v>
      </c>
      <c r="EMJ1179" s="247">
        <v>7</v>
      </c>
      <c r="EMK1179" s="247">
        <v>2</v>
      </c>
      <c r="EML1179" s="248" t="s">
        <v>238</v>
      </c>
      <c r="EMM1179" s="249">
        <v>111</v>
      </c>
      <c r="EMN1179" s="250">
        <v>211</v>
      </c>
      <c r="EMO1179" s="251" t="e">
        <f>EMO1194+EMO1232+EMO1261+EMO1277+EMO1299+EMO1329+EMO1345+EMO1366+EMO1381+EMO1414+#REF!+EMO1429+#REF!+EMO1435+#REF!</f>
        <v>#REF!</v>
      </c>
      <c r="EMP1179" s="245" t="s">
        <v>30</v>
      </c>
      <c r="EMQ1179" s="246" t="s">
        <v>26</v>
      </c>
      <c r="EMR1179" s="247">
        <v>7</v>
      </c>
      <c r="EMS1179" s="247">
        <v>2</v>
      </c>
      <c r="EMT1179" s="248" t="s">
        <v>238</v>
      </c>
      <c r="EMU1179" s="249">
        <v>111</v>
      </c>
      <c r="EMV1179" s="250">
        <v>211</v>
      </c>
      <c r="EMW1179" s="251" t="e">
        <f>EMW1194+EMW1232+EMW1261+EMW1277+EMW1299+EMW1329+EMW1345+EMW1366+EMW1381+EMW1414+#REF!+EMW1429+#REF!+EMW1435+#REF!</f>
        <v>#REF!</v>
      </c>
      <c r="EMX1179" s="245" t="s">
        <v>30</v>
      </c>
      <c r="EMY1179" s="246" t="s">
        <v>26</v>
      </c>
      <c r="EMZ1179" s="247">
        <v>7</v>
      </c>
      <c r="ENA1179" s="247">
        <v>2</v>
      </c>
      <c r="ENB1179" s="248" t="s">
        <v>238</v>
      </c>
      <c r="ENC1179" s="249">
        <v>111</v>
      </c>
      <c r="END1179" s="250">
        <v>211</v>
      </c>
      <c r="ENE1179" s="251" t="e">
        <f>ENE1194+ENE1232+ENE1261+ENE1277+ENE1299+ENE1329+ENE1345+ENE1366+ENE1381+ENE1414+#REF!+ENE1429+#REF!+ENE1435+#REF!</f>
        <v>#REF!</v>
      </c>
      <c r="ENF1179" s="245" t="s">
        <v>30</v>
      </c>
      <c r="ENG1179" s="246" t="s">
        <v>26</v>
      </c>
      <c r="ENH1179" s="247">
        <v>7</v>
      </c>
      <c r="ENI1179" s="247">
        <v>2</v>
      </c>
      <c r="ENJ1179" s="248" t="s">
        <v>238</v>
      </c>
      <c r="ENK1179" s="249">
        <v>111</v>
      </c>
      <c r="ENL1179" s="250">
        <v>211</v>
      </c>
      <c r="ENM1179" s="251" t="e">
        <f>ENM1194+ENM1232+ENM1261+ENM1277+ENM1299+ENM1329+ENM1345+ENM1366+ENM1381+ENM1414+#REF!+ENM1429+#REF!+ENM1435+#REF!</f>
        <v>#REF!</v>
      </c>
      <c r="ENN1179" s="245" t="s">
        <v>30</v>
      </c>
      <c r="ENO1179" s="246" t="s">
        <v>26</v>
      </c>
      <c r="ENP1179" s="247">
        <v>7</v>
      </c>
      <c r="ENQ1179" s="247">
        <v>2</v>
      </c>
      <c r="ENR1179" s="248" t="s">
        <v>238</v>
      </c>
      <c r="ENS1179" s="249">
        <v>111</v>
      </c>
      <c r="ENT1179" s="250">
        <v>211</v>
      </c>
      <c r="ENU1179" s="251" t="e">
        <f>ENU1194+ENU1232+ENU1261+ENU1277+ENU1299+ENU1329+ENU1345+ENU1366+ENU1381+ENU1414+#REF!+ENU1429+#REF!+ENU1435+#REF!</f>
        <v>#REF!</v>
      </c>
      <c r="ENV1179" s="245" t="s">
        <v>30</v>
      </c>
      <c r="ENW1179" s="246" t="s">
        <v>26</v>
      </c>
      <c r="ENX1179" s="247">
        <v>7</v>
      </c>
      <c r="ENY1179" s="247">
        <v>2</v>
      </c>
      <c r="ENZ1179" s="248" t="s">
        <v>238</v>
      </c>
      <c r="EOA1179" s="249">
        <v>111</v>
      </c>
      <c r="EOB1179" s="250">
        <v>211</v>
      </c>
      <c r="EOC1179" s="251" t="e">
        <f>EOC1194+EOC1232+EOC1261+EOC1277+EOC1299+EOC1329+EOC1345+EOC1366+EOC1381+EOC1414+#REF!+EOC1429+#REF!+EOC1435+#REF!</f>
        <v>#REF!</v>
      </c>
      <c r="EOD1179" s="245" t="s">
        <v>30</v>
      </c>
      <c r="EOE1179" s="246" t="s">
        <v>26</v>
      </c>
      <c r="EOF1179" s="247">
        <v>7</v>
      </c>
      <c r="EOG1179" s="247">
        <v>2</v>
      </c>
      <c r="EOH1179" s="248" t="s">
        <v>238</v>
      </c>
      <c r="EOI1179" s="249">
        <v>111</v>
      </c>
      <c r="EOJ1179" s="250">
        <v>211</v>
      </c>
      <c r="EOK1179" s="251" t="e">
        <f>EOK1194+EOK1232+EOK1261+EOK1277+EOK1299+EOK1329+EOK1345+EOK1366+EOK1381+EOK1414+#REF!+EOK1429+#REF!+EOK1435+#REF!</f>
        <v>#REF!</v>
      </c>
      <c r="EOL1179" s="245" t="s">
        <v>30</v>
      </c>
      <c r="EOM1179" s="246" t="s">
        <v>26</v>
      </c>
      <c r="EON1179" s="247">
        <v>7</v>
      </c>
      <c r="EOO1179" s="247">
        <v>2</v>
      </c>
      <c r="EOP1179" s="248" t="s">
        <v>238</v>
      </c>
      <c r="EOQ1179" s="249">
        <v>111</v>
      </c>
      <c r="EOR1179" s="250">
        <v>211</v>
      </c>
      <c r="EOS1179" s="251" t="e">
        <f>EOS1194+EOS1232+EOS1261+EOS1277+EOS1299+EOS1329+EOS1345+EOS1366+EOS1381+EOS1414+#REF!+EOS1429+#REF!+EOS1435+#REF!</f>
        <v>#REF!</v>
      </c>
      <c r="EOT1179" s="245" t="s">
        <v>30</v>
      </c>
      <c r="EOU1179" s="246" t="s">
        <v>26</v>
      </c>
      <c r="EOV1179" s="247">
        <v>7</v>
      </c>
      <c r="EOW1179" s="247">
        <v>2</v>
      </c>
      <c r="EOX1179" s="248" t="s">
        <v>238</v>
      </c>
      <c r="EOY1179" s="249">
        <v>111</v>
      </c>
      <c r="EOZ1179" s="250">
        <v>211</v>
      </c>
      <c r="EPA1179" s="251" t="e">
        <f>EPA1194+EPA1232+EPA1261+EPA1277+EPA1299+EPA1329+EPA1345+EPA1366+EPA1381+EPA1414+#REF!+EPA1429+#REF!+EPA1435+#REF!</f>
        <v>#REF!</v>
      </c>
      <c r="EPB1179" s="245" t="s">
        <v>30</v>
      </c>
      <c r="EPC1179" s="246" t="s">
        <v>26</v>
      </c>
      <c r="EPD1179" s="247">
        <v>7</v>
      </c>
      <c r="EPE1179" s="247">
        <v>2</v>
      </c>
      <c r="EPF1179" s="248" t="s">
        <v>238</v>
      </c>
      <c r="EPG1179" s="249">
        <v>111</v>
      </c>
      <c r="EPH1179" s="250">
        <v>211</v>
      </c>
      <c r="EPI1179" s="251" t="e">
        <f>EPI1194+EPI1232+EPI1261+EPI1277+EPI1299+EPI1329+EPI1345+EPI1366+EPI1381+EPI1414+#REF!+EPI1429+#REF!+EPI1435+#REF!</f>
        <v>#REF!</v>
      </c>
      <c r="EPJ1179" s="245" t="s">
        <v>30</v>
      </c>
      <c r="EPK1179" s="246" t="s">
        <v>26</v>
      </c>
      <c r="EPL1179" s="247">
        <v>7</v>
      </c>
      <c r="EPM1179" s="247">
        <v>2</v>
      </c>
      <c r="EPN1179" s="248" t="s">
        <v>238</v>
      </c>
      <c r="EPO1179" s="249">
        <v>111</v>
      </c>
      <c r="EPP1179" s="250">
        <v>211</v>
      </c>
      <c r="EPQ1179" s="251" t="e">
        <f>EPQ1194+EPQ1232+EPQ1261+EPQ1277+EPQ1299+EPQ1329+EPQ1345+EPQ1366+EPQ1381+EPQ1414+#REF!+EPQ1429+#REF!+EPQ1435+#REF!</f>
        <v>#REF!</v>
      </c>
      <c r="EPR1179" s="245" t="s">
        <v>30</v>
      </c>
      <c r="EPS1179" s="246" t="s">
        <v>26</v>
      </c>
      <c r="EPT1179" s="247">
        <v>7</v>
      </c>
      <c r="EPU1179" s="247">
        <v>2</v>
      </c>
      <c r="EPV1179" s="248" t="s">
        <v>238</v>
      </c>
      <c r="EPW1179" s="249">
        <v>111</v>
      </c>
      <c r="EPX1179" s="250">
        <v>211</v>
      </c>
      <c r="EPY1179" s="251" t="e">
        <f>EPY1194+EPY1232+EPY1261+EPY1277+EPY1299+EPY1329+EPY1345+EPY1366+EPY1381+EPY1414+#REF!+EPY1429+#REF!+EPY1435+#REF!</f>
        <v>#REF!</v>
      </c>
      <c r="EPZ1179" s="245" t="s">
        <v>30</v>
      </c>
      <c r="EQA1179" s="246" t="s">
        <v>26</v>
      </c>
      <c r="EQB1179" s="247">
        <v>7</v>
      </c>
      <c r="EQC1179" s="247">
        <v>2</v>
      </c>
      <c r="EQD1179" s="248" t="s">
        <v>238</v>
      </c>
      <c r="EQE1179" s="249">
        <v>111</v>
      </c>
      <c r="EQF1179" s="250">
        <v>211</v>
      </c>
      <c r="EQG1179" s="251" t="e">
        <f>EQG1194+EQG1232+EQG1261+EQG1277+EQG1299+EQG1329+EQG1345+EQG1366+EQG1381+EQG1414+#REF!+EQG1429+#REF!+EQG1435+#REF!</f>
        <v>#REF!</v>
      </c>
      <c r="EQH1179" s="245" t="s">
        <v>30</v>
      </c>
      <c r="EQI1179" s="246" t="s">
        <v>26</v>
      </c>
      <c r="EQJ1179" s="247">
        <v>7</v>
      </c>
      <c r="EQK1179" s="247">
        <v>2</v>
      </c>
      <c r="EQL1179" s="248" t="s">
        <v>238</v>
      </c>
      <c r="EQM1179" s="249">
        <v>111</v>
      </c>
      <c r="EQN1179" s="250">
        <v>211</v>
      </c>
      <c r="EQO1179" s="251" t="e">
        <f>EQO1194+EQO1232+EQO1261+EQO1277+EQO1299+EQO1329+EQO1345+EQO1366+EQO1381+EQO1414+#REF!+EQO1429+#REF!+EQO1435+#REF!</f>
        <v>#REF!</v>
      </c>
      <c r="EQP1179" s="245" t="s">
        <v>30</v>
      </c>
      <c r="EQQ1179" s="246" t="s">
        <v>26</v>
      </c>
      <c r="EQR1179" s="247">
        <v>7</v>
      </c>
      <c r="EQS1179" s="247">
        <v>2</v>
      </c>
      <c r="EQT1179" s="248" t="s">
        <v>238</v>
      </c>
      <c r="EQU1179" s="249">
        <v>111</v>
      </c>
      <c r="EQV1179" s="250">
        <v>211</v>
      </c>
      <c r="EQW1179" s="251" t="e">
        <f>EQW1194+EQW1232+EQW1261+EQW1277+EQW1299+EQW1329+EQW1345+EQW1366+EQW1381+EQW1414+#REF!+EQW1429+#REF!+EQW1435+#REF!</f>
        <v>#REF!</v>
      </c>
      <c r="EQX1179" s="245" t="s">
        <v>30</v>
      </c>
      <c r="EQY1179" s="246" t="s">
        <v>26</v>
      </c>
      <c r="EQZ1179" s="247">
        <v>7</v>
      </c>
      <c r="ERA1179" s="247">
        <v>2</v>
      </c>
      <c r="ERB1179" s="248" t="s">
        <v>238</v>
      </c>
      <c r="ERC1179" s="249">
        <v>111</v>
      </c>
      <c r="ERD1179" s="250">
        <v>211</v>
      </c>
      <c r="ERE1179" s="251" t="e">
        <f>ERE1194+ERE1232+ERE1261+ERE1277+ERE1299+ERE1329+ERE1345+ERE1366+ERE1381+ERE1414+#REF!+ERE1429+#REF!+ERE1435+#REF!</f>
        <v>#REF!</v>
      </c>
      <c r="ERF1179" s="245" t="s">
        <v>30</v>
      </c>
      <c r="ERG1179" s="246" t="s">
        <v>26</v>
      </c>
      <c r="ERH1179" s="247">
        <v>7</v>
      </c>
      <c r="ERI1179" s="247">
        <v>2</v>
      </c>
      <c r="ERJ1179" s="248" t="s">
        <v>238</v>
      </c>
      <c r="ERK1179" s="249">
        <v>111</v>
      </c>
      <c r="ERL1179" s="250">
        <v>211</v>
      </c>
      <c r="ERM1179" s="251" t="e">
        <f>ERM1194+ERM1232+ERM1261+ERM1277+ERM1299+ERM1329+ERM1345+ERM1366+ERM1381+ERM1414+#REF!+ERM1429+#REF!+ERM1435+#REF!</f>
        <v>#REF!</v>
      </c>
      <c r="ERN1179" s="245" t="s">
        <v>30</v>
      </c>
      <c r="ERO1179" s="246" t="s">
        <v>26</v>
      </c>
      <c r="ERP1179" s="247">
        <v>7</v>
      </c>
      <c r="ERQ1179" s="247">
        <v>2</v>
      </c>
      <c r="ERR1179" s="248" t="s">
        <v>238</v>
      </c>
      <c r="ERS1179" s="249">
        <v>111</v>
      </c>
      <c r="ERT1179" s="250">
        <v>211</v>
      </c>
      <c r="ERU1179" s="251" t="e">
        <f>ERU1194+ERU1232+ERU1261+ERU1277+ERU1299+ERU1329+ERU1345+ERU1366+ERU1381+ERU1414+#REF!+ERU1429+#REF!+ERU1435+#REF!</f>
        <v>#REF!</v>
      </c>
      <c r="ERV1179" s="245" t="s">
        <v>30</v>
      </c>
      <c r="ERW1179" s="246" t="s">
        <v>26</v>
      </c>
      <c r="ERX1179" s="247">
        <v>7</v>
      </c>
      <c r="ERY1179" s="247">
        <v>2</v>
      </c>
      <c r="ERZ1179" s="248" t="s">
        <v>238</v>
      </c>
      <c r="ESA1179" s="249">
        <v>111</v>
      </c>
      <c r="ESB1179" s="250">
        <v>211</v>
      </c>
      <c r="ESC1179" s="251" t="e">
        <f>ESC1194+ESC1232+ESC1261+ESC1277+ESC1299+ESC1329+ESC1345+ESC1366+ESC1381+ESC1414+#REF!+ESC1429+#REF!+ESC1435+#REF!</f>
        <v>#REF!</v>
      </c>
      <c r="ESD1179" s="245" t="s">
        <v>30</v>
      </c>
      <c r="ESE1179" s="246" t="s">
        <v>26</v>
      </c>
      <c r="ESF1179" s="247">
        <v>7</v>
      </c>
      <c r="ESG1179" s="247">
        <v>2</v>
      </c>
      <c r="ESH1179" s="248" t="s">
        <v>238</v>
      </c>
      <c r="ESI1179" s="249">
        <v>111</v>
      </c>
      <c r="ESJ1179" s="250">
        <v>211</v>
      </c>
      <c r="ESK1179" s="251" t="e">
        <f>ESK1194+ESK1232+ESK1261+ESK1277+ESK1299+ESK1329+ESK1345+ESK1366+ESK1381+ESK1414+#REF!+ESK1429+#REF!+ESK1435+#REF!</f>
        <v>#REF!</v>
      </c>
      <c r="ESL1179" s="245" t="s">
        <v>30</v>
      </c>
      <c r="ESM1179" s="246" t="s">
        <v>26</v>
      </c>
      <c r="ESN1179" s="247">
        <v>7</v>
      </c>
      <c r="ESO1179" s="247">
        <v>2</v>
      </c>
      <c r="ESP1179" s="248" t="s">
        <v>238</v>
      </c>
      <c r="ESQ1179" s="249">
        <v>111</v>
      </c>
      <c r="ESR1179" s="250">
        <v>211</v>
      </c>
      <c r="ESS1179" s="251" t="e">
        <f>ESS1194+ESS1232+ESS1261+ESS1277+ESS1299+ESS1329+ESS1345+ESS1366+ESS1381+ESS1414+#REF!+ESS1429+#REF!+ESS1435+#REF!</f>
        <v>#REF!</v>
      </c>
      <c r="EST1179" s="245" t="s">
        <v>30</v>
      </c>
      <c r="ESU1179" s="246" t="s">
        <v>26</v>
      </c>
      <c r="ESV1179" s="247">
        <v>7</v>
      </c>
      <c r="ESW1179" s="247">
        <v>2</v>
      </c>
      <c r="ESX1179" s="248" t="s">
        <v>238</v>
      </c>
      <c r="ESY1179" s="249">
        <v>111</v>
      </c>
      <c r="ESZ1179" s="250">
        <v>211</v>
      </c>
      <c r="ETA1179" s="251" t="e">
        <f>ETA1194+ETA1232+ETA1261+ETA1277+ETA1299+ETA1329+ETA1345+ETA1366+ETA1381+ETA1414+#REF!+ETA1429+#REF!+ETA1435+#REF!</f>
        <v>#REF!</v>
      </c>
      <c r="ETB1179" s="245" t="s">
        <v>30</v>
      </c>
      <c r="ETC1179" s="246" t="s">
        <v>26</v>
      </c>
      <c r="ETD1179" s="247">
        <v>7</v>
      </c>
      <c r="ETE1179" s="247">
        <v>2</v>
      </c>
      <c r="ETF1179" s="248" t="s">
        <v>238</v>
      </c>
      <c r="ETG1179" s="249">
        <v>111</v>
      </c>
      <c r="ETH1179" s="250">
        <v>211</v>
      </c>
      <c r="ETI1179" s="251" t="e">
        <f>ETI1194+ETI1232+ETI1261+ETI1277+ETI1299+ETI1329+ETI1345+ETI1366+ETI1381+ETI1414+#REF!+ETI1429+#REF!+ETI1435+#REF!</f>
        <v>#REF!</v>
      </c>
      <c r="ETJ1179" s="245" t="s">
        <v>30</v>
      </c>
      <c r="ETK1179" s="246" t="s">
        <v>26</v>
      </c>
      <c r="ETL1179" s="247">
        <v>7</v>
      </c>
      <c r="ETM1179" s="247">
        <v>2</v>
      </c>
      <c r="ETN1179" s="248" t="s">
        <v>238</v>
      </c>
      <c r="ETO1179" s="249">
        <v>111</v>
      </c>
      <c r="ETP1179" s="250">
        <v>211</v>
      </c>
      <c r="ETQ1179" s="251" t="e">
        <f>ETQ1194+ETQ1232+ETQ1261+ETQ1277+ETQ1299+ETQ1329+ETQ1345+ETQ1366+ETQ1381+ETQ1414+#REF!+ETQ1429+#REF!+ETQ1435+#REF!</f>
        <v>#REF!</v>
      </c>
      <c r="ETR1179" s="245" t="s">
        <v>30</v>
      </c>
      <c r="ETS1179" s="246" t="s">
        <v>26</v>
      </c>
      <c r="ETT1179" s="247">
        <v>7</v>
      </c>
      <c r="ETU1179" s="247">
        <v>2</v>
      </c>
      <c r="ETV1179" s="248" t="s">
        <v>238</v>
      </c>
      <c r="ETW1179" s="249">
        <v>111</v>
      </c>
      <c r="ETX1179" s="250">
        <v>211</v>
      </c>
      <c r="ETY1179" s="251" t="e">
        <f>ETY1194+ETY1232+ETY1261+ETY1277+ETY1299+ETY1329+ETY1345+ETY1366+ETY1381+ETY1414+#REF!+ETY1429+#REF!+ETY1435+#REF!</f>
        <v>#REF!</v>
      </c>
      <c r="ETZ1179" s="245" t="s">
        <v>30</v>
      </c>
      <c r="EUA1179" s="246" t="s">
        <v>26</v>
      </c>
      <c r="EUB1179" s="247">
        <v>7</v>
      </c>
      <c r="EUC1179" s="247">
        <v>2</v>
      </c>
      <c r="EUD1179" s="248" t="s">
        <v>238</v>
      </c>
      <c r="EUE1179" s="249">
        <v>111</v>
      </c>
      <c r="EUF1179" s="250">
        <v>211</v>
      </c>
      <c r="EUG1179" s="251" t="e">
        <f>EUG1194+EUG1232+EUG1261+EUG1277+EUG1299+EUG1329+EUG1345+EUG1366+EUG1381+EUG1414+#REF!+EUG1429+#REF!+EUG1435+#REF!</f>
        <v>#REF!</v>
      </c>
      <c r="EUH1179" s="245" t="s">
        <v>30</v>
      </c>
      <c r="EUI1179" s="246" t="s">
        <v>26</v>
      </c>
      <c r="EUJ1179" s="247">
        <v>7</v>
      </c>
      <c r="EUK1179" s="247">
        <v>2</v>
      </c>
      <c r="EUL1179" s="248" t="s">
        <v>238</v>
      </c>
      <c r="EUM1179" s="249">
        <v>111</v>
      </c>
      <c r="EUN1179" s="250">
        <v>211</v>
      </c>
      <c r="EUO1179" s="251" t="e">
        <f>EUO1194+EUO1232+EUO1261+EUO1277+EUO1299+EUO1329+EUO1345+EUO1366+EUO1381+EUO1414+#REF!+EUO1429+#REF!+EUO1435+#REF!</f>
        <v>#REF!</v>
      </c>
      <c r="EUP1179" s="245" t="s">
        <v>30</v>
      </c>
      <c r="EUQ1179" s="246" t="s">
        <v>26</v>
      </c>
      <c r="EUR1179" s="247">
        <v>7</v>
      </c>
      <c r="EUS1179" s="247">
        <v>2</v>
      </c>
      <c r="EUT1179" s="248" t="s">
        <v>238</v>
      </c>
      <c r="EUU1179" s="249">
        <v>111</v>
      </c>
      <c r="EUV1179" s="250">
        <v>211</v>
      </c>
      <c r="EUW1179" s="251" t="e">
        <f>EUW1194+EUW1232+EUW1261+EUW1277+EUW1299+EUW1329+EUW1345+EUW1366+EUW1381+EUW1414+#REF!+EUW1429+#REF!+EUW1435+#REF!</f>
        <v>#REF!</v>
      </c>
      <c r="EUX1179" s="245" t="s">
        <v>30</v>
      </c>
      <c r="EUY1179" s="246" t="s">
        <v>26</v>
      </c>
      <c r="EUZ1179" s="247">
        <v>7</v>
      </c>
      <c r="EVA1179" s="247">
        <v>2</v>
      </c>
      <c r="EVB1179" s="248" t="s">
        <v>238</v>
      </c>
      <c r="EVC1179" s="249">
        <v>111</v>
      </c>
      <c r="EVD1179" s="250">
        <v>211</v>
      </c>
      <c r="EVE1179" s="251" t="e">
        <f>EVE1194+EVE1232+EVE1261+EVE1277+EVE1299+EVE1329+EVE1345+EVE1366+EVE1381+EVE1414+#REF!+EVE1429+#REF!+EVE1435+#REF!</f>
        <v>#REF!</v>
      </c>
      <c r="EVF1179" s="245" t="s">
        <v>30</v>
      </c>
      <c r="EVG1179" s="246" t="s">
        <v>26</v>
      </c>
      <c r="EVH1179" s="247">
        <v>7</v>
      </c>
      <c r="EVI1179" s="247">
        <v>2</v>
      </c>
      <c r="EVJ1179" s="248" t="s">
        <v>238</v>
      </c>
      <c r="EVK1179" s="249">
        <v>111</v>
      </c>
      <c r="EVL1179" s="250">
        <v>211</v>
      </c>
      <c r="EVM1179" s="251" t="e">
        <f>EVM1194+EVM1232+EVM1261+EVM1277+EVM1299+EVM1329+EVM1345+EVM1366+EVM1381+EVM1414+#REF!+EVM1429+#REF!+EVM1435+#REF!</f>
        <v>#REF!</v>
      </c>
      <c r="EVN1179" s="245" t="s">
        <v>30</v>
      </c>
      <c r="EVO1179" s="246" t="s">
        <v>26</v>
      </c>
      <c r="EVP1179" s="247">
        <v>7</v>
      </c>
      <c r="EVQ1179" s="247">
        <v>2</v>
      </c>
      <c r="EVR1179" s="248" t="s">
        <v>238</v>
      </c>
      <c r="EVS1179" s="249">
        <v>111</v>
      </c>
      <c r="EVT1179" s="250">
        <v>211</v>
      </c>
      <c r="EVU1179" s="251" t="e">
        <f>EVU1194+EVU1232+EVU1261+EVU1277+EVU1299+EVU1329+EVU1345+EVU1366+EVU1381+EVU1414+#REF!+EVU1429+#REF!+EVU1435+#REF!</f>
        <v>#REF!</v>
      </c>
      <c r="EVV1179" s="245" t="s">
        <v>30</v>
      </c>
      <c r="EVW1179" s="246" t="s">
        <v>26</v>
      </c>
      <c r="EVX1179" s="247">
        <v>7</v>
      </c>
      <c r="EVY1179" s="247">
        <v>2</v>
      </c>
      <c r="EVZ1179" s="248" t="s">
        <v>238</v>
      </c>
      <c r="EWA1179" s="249">
        <v>111</v>
      </c>
      <c r="EWB1179" s="250">
        <v>211</v>
      </c>
      <c r="EWC1179" s="251" t="e">
        <f>EWC1194+EWC1232+EWC1261+EWC1277+EWC1299+EWC1329+EWC1345+EWC1366+EWC1381+EWC1414+#REF!+EWC1429+#REF!+EWC1435+#REF!</f>
        <v>#REF!</v>
      </c>
      <c r="EWD1179" s="245" t="s">
        <v>30</v>
      </c>
      <c r="EWE1179" s="246" t="s">
        <v>26</v>
      </c>
      <c r="EWF1179" s="247">
        <v>7</v>
      </c>
      <c r="EWG1179" s="247">
        <v>2</v>
      </c>
      <c r="EWH1179" s="248" t="s">
        <v>238</v>
      </c>
      <c r="EWI1179" s="249">
        <v>111</v>
      </c>
      <c r="EWJ1179" s="250">
        <v>211</v>
      </c>
      <c r="EWK1179" s="251" t="e">
        <f>EWK1194+EWK1232+EWK1261+EWK1277+EWK1299+EWK1329+EWK1345+EWK1366+EWK1381+EWK1414+#REF!+EWK1429+#REF!+EWK1435+#REF!</f>
        <v>#REF!</v>
      </c>
      <c r="EWL1179" s="245" t="s">
        <v>30</v>
      </c>
      <c r="EWM1179" s="246" t="s">
        <v>26</v>
      </c>
      <c r="EWN1179" s="247">
        <v>7</v>
      </c>
      <c r="EWO1179" s="247">
        <v>2</v>
      </c>
      <c r="EWP1179" s="248" t="s">
        <v>238</v>
      </c>
      <c r="EWQ1179" s="249">
        <v>111</v>
      </c>
      <c r="EWR1179" s="250">
        <v>211</v>
      </c>
      <c r="EWS1179" s="251" t="e">
        <f>EWS1194+EWS1232+EWS1261+EWS1277+EWS1299+EWS1329+EWS1345+EWS1366+EWS1381+EWS1414+#REF!+EWS1429+#REF!+EWS1435+#REF!</f>
        <v>#REF!</v>
      </c>
      <c r="EWT1179" s="245" t="s">
        <v>30</v>
      </c>
      <c r="EWU1179" s="246" t="s">
        <v>26</v>
      </c>
      <c r="EWV1179" s="247">
        <v>7</v>
      </c>
      <c r="EWW1179" s="247">
        <v>2</v>
      </c>
      <c r="EWX1179" s="248" t="s">
        <v>238</v>
      </c>
      <c r="EWY1179" s="249">
        <v>111</v>
      </c>
      <c r="EWZ1179" s="250">
        <v>211</v>
      </c>
      <c r="EXA1179" s="251" t="e">
        <f>EXA1194+EXA1232+EXA1261+EXA1277+EXA1299+EXA1329+EXA1345+EXA1366+EXA1381+EXA1414+#REF!+EXA1429+#REF!+EXA1435+#REF!</f>
        <v>#REF!</v>
      </c>
      <c r="EXB1179" s="245" t="s">
        <v>30</v>
      </c>
      <c r="EXC1179" s="246" t="s">
        <v>26</v>
      </c>
      <c r="EXD1179" s="247">
        <v>7</v>
      </c>
      <c r="EXE1179" s="247">
        <v>2</v>
      </c>
      <c r="EXF1179" s="248" t="s">
        <v>238</v>
      </c>
      <c r="EXG1179" s="249">
        <v>111</v>
      </c>
      <c r="EXH1179" s="250">
        <v>211</v>
      </c>
      <c r="EXI1179" s="251" t="e">
        <f>EXI1194+EXI1232+EXI1261+EXI1277+EXI1299+EXI1329+EXI1345+EXI1366+EXI1381+EXI1414+#REF!+EXI1429+#REF!+EXI1435+#REF!</f>
        <v>#REF!</v>
      </c>
      <c r="EXJ1179" s="245" t="s">
        <v>30</v>
      </c>
      <c r="EXK1179" s="246" t="s">
        <v>26</v>
      </c>
      <c r="EXL1179" s="247">
        <v>7</v>
      </c>
      <c r="EXM1179" s="247">
        <v>2</v>
      </c>
      <c r="EXN1179" s="248" t="s">
        <v>238</v>
      </c>
      <c r="EXO1179" s="249">
        <v>111</v>
      </c>
      <c r="EXP1179" s="250">
        <v>211</v>
      </c>
      <c r="EXQ1179" s="251" t="e">
        <f>EXQ1194+EXQ1232+EXQ1261+EXQ1277+EXQ1299+EXQ1329+EXQ1345+EXQ1366+EXQ1381+EXQ1414+#REF!+EXQ1429+#REF!+EXQ1435+#REF!</f>
        <v>#REF!</v>
      </c>
      <c r="EXR1179" s="245" t="s">
        <v>30</v>
      </c>
      <c r="EXS1179" s="246" t="s">
        <v>26</v>
      </c>
      <c r="EXT1179" s="247">
        <v>7</v>
      </c>
      <c r="EXU1179" s="247">
        <v>2</v>
      </c>
      <c r="EXV1179" s="248" t="s">
        <v>238</v>
      </c>
      <c r="EXW1179" s="249">
        <v>111</v>
      </c>
      <c r="EXX1179" s="250">
        <v>211</v>
      </c>
      <c r="EXY1179" s="251" t="e">
        <f>EXY1194+EXY1232+EXY1261+EXY1277+EXY1299+EXY1329+EXY1345+EXY1366+EXY1381+EXY1414+#REF!+EXY1429+#REF!+EXY1435+#REF!</f>
        <v>#REF!</v>
      </c>
      <c r="EXZ1179" s="245" t="s">
        <v>30</v>
      </c>
      <c r="EYA1179" s="246" t="s">
        <v>26</v>
      </c>
      <c r="EYB1179" s="247">
        <v>7</v>
      </c>
      <c r="EYC1179" s="247">
        <v>2</v>
      </c>
      <c r="EYD1179" s="248" t="s">
        <v>238</v>
      </c>
      <c r="EYE1179" s="249">
        <v>111</v>
      </c>
      <c r="EYF1179" s="250">
        <v>211</v>
      </c>
      <c r="EYG1179" s="251" t="e">
        <f>EYG1194+EYG1232+EYG1261+EYG1277+EYG1299+EYG1329+EYG1345+EYG1366+EYG1381+EYG1414+#REF!+EYG1429+#REF!+EYG1435+#REF!</f>
        <v>#REF!</v>
      </c>
      <c r="EYH1179" s="245" t="s">
        <v>30</v>
      </c>
      <c r="EYI1179" s="246" t="s">
        <v>26</v>
      </c>
      <c r="EYJ1179" s="247">
        <v>7</v>
      </c>
      <c r="EYK1179" s="247">
        <v>2</v>
      </c>
      <c r="EYL1179" s="248" t="s">
        <v>238</v>
      </c>
      <c r="EYM1179" s="249">
        <v>111</v>
      </c>
      <c r="EYN1179" s="250">
        <v>211</v>
      </c>
      <c r="EYO1179" s="251" t="e">
        <f>EYO1194+EYO1232+EYO1261+EYO1277+EYO1299+EYO1329+EYO1345+EYO1366+EYO1381+EYO1414+#REF!+EYO1429+#REF!+EYO1435+#REF!</f>
        <v>#REF!</v>
      </c>
      <c r="EYP1179" s="245" t="s">
        <v>30</v>
      </c>
      <c r="EYQ1179" s="246" t="s">
        <v>26</v>
      </c>
      <c r="EYR1179" s="247">
        <v>7</v>
      </c>
      <c r="EYS1179" s="247">
        <v>2</v>
      </c>
      <c r="EYT1179" s="248" t="s">
        <v>238</v>
      </c>
      <c r="EYU1179" s="249">
        <v>111</v>
      </c>
      <c r="EYV1179" s="250">
        <v>211</v>
      </c>
      <c r="EYW1179" s="251" t="e">
        <f>EYW1194+EYW1232+EYW1261+EYW1277+EYW1299+EYW1329+EYW1345+EYW1366+EYW1381+EYW1414+#REF!+EYW1429+#REF!+EYW1435+#REF!</f>
        <v>#REF!</v>
      </c>
      <c r="EYX1179" s="245" t="s">
        <v>30</v>
      </c>
      <c r="EYY1179" s="246" t="s">
        <v>26</v>
      </c>
      <c r="EYZ1179" s="247">
        <v>7</v>
      </c>
      <c r="EZA1179" s="247">
        <v>2</v>
      </c>
      <c r="EZB1179" s="248" t="s">
        <v>238</v>
      </c>
      <c r="EZC1179" s="249">
        <v>111</v>
      </c>
      <c r="EZD1179" s="250">
        <v>211</v>
      </c>
      <c r="EZE1179" s="251" t="e">
        <f>EZE1194+EZE1232+EZE1261+EZE1277+EZE1299+EZE1329+EZE1345+EZE1366+EZE1381+EZE1414+#REF!+EZE1429+#REF!+EZE1435+#REF!</f>
        <v>#REF!</v>
      </c>
      <c r="EZF1179" s="245" t="s">
        <v>30</v>
      </c>
      <c r="EZG1179" s="246" t="s">
        <v>26</v>
      </c>
      <c r="EZH1179" s="247">
        <v>7</v>
      </c>
      <c r="EZI1179" s="247">
        <v>2</v>
      </c>
      <c r="EZJ1179" s="248" t="s">
        <v>238</v>
      </c>
      <c r="EZK1179" s="249">
        <v>111</v>
      </c>
      <c r="EZL1179" s="250">
        <v>211</v>
      </c>
      <c r="EZM1179" s="251" t="e">
        <f>EZM1194+EZM1232+EZM1261+EZM1277+EZM1299+EZM1329+EZM1345+EZM1366+EZM1381+EZM1414+#REF!+EZM1429+#REF!+EZM1435+#REF!</f>
        <v>#REF!</v>
      </c>
      <c r="EZN1179" s="245" t="s">
        <v>30</v>
      </c>
      <c r="EZO1179" s="246" t="s">
        <v>26</v>
      </c>
      <c r="EZP1179" s="247">
        <v>7</v>
      </c>
      <c r="EZQ1179" s="247">
        <v>2</v>
      </c>
      <c r="EZR1179" s="248" t="s">
        <v>238</v>
      </c>
      <c r="EZS1179" s="249">
        <v>111</v>
      </c>
      <c r="EZT1179" s="250">
        <v>211</v>
      </c>
      <c r="EZU1179" s="251" t="e">
        <f>EZU1194+EZU1232+EZU1261+EZU1277+EZU1299+EZU1329+EZU1345+EZU1366+EZU1381+EZU1414+#REF!+EZU1429+#REF!+EZU1435+#REF!</f>
        <v>#REF!</v>
      </c>
      <c r="EZV1179" s="245" t="s">
        <v>30</v>
      </c>
      <c r="EZW1179" s="246" t="s">
        <v>26</v>
      </c>
      <c r="EZX1179" s="247">
        <v>7</v>
      </c>
      <c r="EZY1179" s="247">
        <v>2</v>
      </c>
      <c r="EZZ1179" s="248" t="s">
        <v>238</v>
      </c>
      <c r="FAA1179" s="249">
        <v>111</v>
      </c>
      <c r="FAB1179" s="250">
        <v>211</v>
      </c>
      <c r="FAC1179" s="251" t="e">
        <f>FAC1194+FAC1232+FAC1261+FAC1277+FAC1299+FAC1329+FAC1345+FAC1366+FAC1381+FAC1414+#REF!+FAC1429+#REF!+FAC1435+#REF!</f>
        <v>#REF!</v>
      </c>
      <c r="FAD1179" s="245" t="s">
        <v>30</v>
      </c>
      <c r="FAE1179" s="246" t="s">
        <v>26</v>
      </c>
      <c r="FAF1179" s="247">
        <v>7</v>
      </c>
      <c r="FAG1179" s="247">
        <v>2</v>
      </c>
      <c r="FAH1179" s="248" t="s">
        <v>238</v>
      </c>
      <c r="FAI1179" s="249">
        <v>111</v>
      </c>
      <c r="FAJ1179" s="250">
        <v>211</v>
      </c>
      <c r="FAK1179" s="251" t="e">
        <f>FAK1194+FAK1232+FAK1261+FAK1277+FAK1299+FAK1329+FAK1345+FAK1366+FAK1381+FAK1414+#REF!+FAK1429+#REF!+FAK1435+#REF!</f>
        <v>#REF!</v>
      </c>
      <c r="FAL1179" s="245" t="s">
        <v>30</v>
      </c>
      <c r="FAM1179" s="246" t="s">
        <v>26</v>
      </c>
      <c r="FAN1179" s="247">
        <v>7</v>
      </c>
      <c r="FAO1179" s="247">
        <v>2</v>
      </c>
      <c r="FAP1179" s="248" t="s">
        <v>238</v>
      </c>
      <c r="FAQ1179" s="249">
        <v>111</v>
      </c>
      <c r="FAR1179" s="250">
        <v>211</v>
      </c>
      <c r="FAS1179" s="251" t="e">
        <f>FAS1194+FAS1232+FAS1261+FAS1277+FAS1299+FAS1329+FAS1345+FAS1366+FAS1381+FAS1414+#REF!+FAS1429+#REF!+FAS1435+#REF!</f>
        <v>#REF!</v>
      </c>
      <c r="FAT1179" s="245" t="s">
        <v>30</v>
      </c>
      <c r="FAU1179" s="246" t="s">
        <v>26</v>
      </c>
      <c r="FAV1179" s="247">
        <v>7</v>
      </c>
      <c r="FAW1179" s="247">
        <v>2</v>
      </c>
      <c r="FAX1179" s="248" t="s">
        <v>238</v>
      </c>
      <c r="FAY1179" s="249">
        <v>111</v>
      </c>
      <c r="FAZ1179" s="250">
        <v>211</v>
      </c>
      <c r="FBA1179" s="251" t="e">
        <f>FBA1194+FBA1232+FBA1261+FBA1277+FBA1299+FBA1329+FBA1345+FBA1366+FBA1381+FBA1414+#REF!+FBA1429+#REF!+FBA1435+#REF!</f>
        <v>#REF!</v>
      </c>
      <c r="FBB1179" s="245" t="s">
        <v>30</v>
      </c>
      <c r="FBC1179" s="246" t="s">
        <v>26</v>
      </c>
      <c r="FBD1179" s="247">
        <v>7</v>
      </c>
      <c r="FBE1179" s="247">
        <v>2</v>
      </c>
      <c r="FBF1179" s="248" t="s">
        <v>238</v>
      </c>
      <c r="FBG1179" s="249">
        <v>111</v>
      </c>
      <c r="FBH1179" s="250">
        <v>211</v>
      </c>
      <c r="FBI1179" s="251" t="e">
        <f>FBI1194+FBI1232+FBI1261+FBI1277+FBI1299+FBI1329+FBI1345+FBI1366+FBI1381+FBI1414+#REF!+FBI1429+#REF!+FBI1435+#REF!</f>
        <v>#REF!</v>
      </c>
      <c r="FBJ1179" s="245" t="s">
        <v>30</v>
      </c>
      <c r="FBK1179" s="246" t="s">
        <v>26</v>
      </c>
      <c r="FBL1179" s="247">
        <v>7</v>
      </c>
      <c r="FBM1179" s="247">
        <v>2</v>
      </c>
      <c r="FBN1179" s="248" t="s">
        <v>238</v>
      </c>
      <c r="FBO1179" s="249">
        <v>111</v>
      </c>
      <c r="FBP1179" s="250">
        <v>211</v>
      </c>
      <c r="FBQ1179" s="251" t="e">
        <f>FBQ1194+FBQ1232+FBQ1261+FBQ1277+FBQ1299+FBQ1329+FBQ1345+FBQ1366+FBQ1381+FBQ1414+#REF!+FBQ1429+#REF!+FBQ1435+#REF!</f>
        <v>#REF!</v>
      </c>
      <c r="FBR1179" s="245" t="s">
        <v>30</v>
      </c>
      <c r="FBS1179" s="246" t="s">
        <v>26</v>
      </c>
      <c r="FBT1179" s="247">
        <v>7</v>
      </c>
      <c r="FBU1179" s="247">
        <v>2</v>
      </c>
      <c r="FBV1179" s="248" t="s">
        <v>238</v>
      </c>
      <c r="FBW1179" s="249">
        <v>111</v>
      </c>
      <c r="FBX1179" s="250">
        <v>211</v>
      </c>
      <c r="FBY1179" s="251" t="e">
        <f>FBY1194+FBY1232+FBY1261+FBY1277+FBY1299+FBY1329+FBY1345+FBY1366+FBY1381+FBY1414+#REF!+FBY1429+#REF!+FBY1435+#REF!</f>
        <v>#REF!</v>
      </c>
      <c r="FBZ1179" s="245" t="s">
        <v>30</v>
      </c>
      <c r="FCA1179" s="246" t="s">
        <v>26</v>
      </c>
      <c r="FCB1179" s="247">
        <v>7</v>
      </c>
      <c r="FCC1179" s="247">
        <v>2</v>
      </c>
      <c r="FCD1179" s="248" t="s">
        <v>238</v>
      </c>
      <c r="FCE1179" s="249">
        <v>111</v>
      </c>
      <c r="FCF1179" s="250">
        <v>211</v>
      </c>
      <c r="FCG1179" s="251" t="e">
        <f>FCG1194+FCG1232+FCG1261+FCG1277+FCG1299+FCG1329+FCG1345+FCG1366+FCG1381+FCG1414+#REF!+FCG1429+#REF!+FCG1435+#REF!</f>
        <v>#REF!</v>
      </c>
      <c r="FCH1179" s="245" t="s">
        <v>30</v>
      </c>
      <c r="FCI1179" s="246" t="s">
        <v>26</v>
      </c>
      <c r="FCJ1179" s="247">
        <v>7</v>
      </c>
      <c r="FCK1179" s="247">
        <v>2</v>
      </c>
      <c r="FCL1179" s="248" t="s">
        <v>238</v>
      </c>
      <c r="FCM1179" s="249">
        <v>111</v>
      </c>
      <c r="FCN1179" s="250">
        <v>211</v>
      </c>
      <c r="FCO1179" s="251" t="e">
        <f>FCO1194+FCO1232+FCO1261+FCO1277+FCO1299+FCO1329+FCO1345+FCO1366+FCO1381+FCO1414+#REF!+FCO1429+#REF!+FCO1435+#REF!</f>
        <v>#REF!</v>
      </c>
      <c r="FCP1179" s="245" t="s">
        <v>30</v>
      </c>
      <c r="FCQ1179" s="246" t="s">
        <v>26</v>
      </c>
      <c r="FCR1179" s="247">
        <v>7</v>
      </c>
      <c r="FCS1179" s="247">
        <v>2</v>
      </c>
      <c r="FCT1179" s="248" t="s">
        <v>238</v>
      </c>
      <c r="FCU1179" s="249">
        <v>111</v>
      </c>
      <c r="FCV1179" s="250">
        <v>211</v>
      </c>
      <c r="FCW1179" s="251" t="e">
        <f>FCW1194+FCW1232+FCW1261+FCW1277+FCW1299+FCW1329+FCW1345+FCW1366+FCW1381+FCW1414+#REF!+FCW1429+#REF!+FCW1435+#REF!</f>
        <v>#REF!</v>
      </c>
      <c r="FCX1179" s="245" t="s">
        <v>30</v>
      </c>
      <c r="FCY1179" s="246" t="s">
        <v>26</v>
      </c>
      <c r="FCZ1179" s="247">
        <v>7</v>
      </c>
      <c r="FDA1179" s="247">
        <v>2</v>
      </c>
      <c r="FDB1179" s="248" t="s">
        <v>238</v>
      </c>
      <c r="FDC1179" s="249">
        <v>111</v>
      </c>
      <c r="FDD1179" s="250">
        <v>211</v>
      </c>
      <c r="FDE1179" s="251" t="e">
        <f>FDE1194+FDE1232+FDE1261+FDE1277+FDE1299+FDE1329+FDE1345+FDE1366+FDE1381+FDE1414+#REF!+FDE1429+#REF!+FDE1435+#REF!</f>
        <v>#REF!</v>
      </c>
      <c r="FDF1179" s="245" t="s">
        <v>30</v>
      </c>
      <c r="FDG1179" s="246" t="s">
        <v>26</v>
      </c>
      <c r="FDH1179" s="247">
        <v>7</v>
      </c>
      <c r="FDI1179" s="247">
        <v>2</v>
      </c>
      <c r="FDJ1179" s="248" t="s">
        <v>238</v>
      </c>
      <c r="FDK1179" s="249">
        <v>111</v>
      </c>
      <c r="FDL1179" s="250">
        <v>211</v>
      </c>
      <c r="FDM1179" s="251" t="e">
        <f>FDM1194+FDM1232+FDM1261+FDM1277+FDM1299+FDM1329+FDM1345+FDM1366+FDM1381+FDM1414+#REF!+FDM1429+#REF!+FDM1435+#REF!</f>
        <v>#REF!</v>
      </c>
      <c r="FDN1179" s="245" t="s">
        <v>30</v>
      </c>
      <c r="FDO1179" s="246" t="s">
        <v>26</v>
      </c>
      <c r="FDP1179" s="247">
        <v>7</v>
      </c>
      <c r="FDQ1179" s="247">
        <v>2</v>
      </c>
      <c r="FDR1179" s="248" t="s">
        <v>238</v>
      </c>
      <c r="FDS1179" s="249">
        <v>111</v>
      </c>
      <c r="FDT1179" s="250">
        <v>211</v>
      </c>
      <c r="FDU1179" s="251" t="e">
        <f>FDU1194+FDU1232+FDU1261+FDU1277+FDU1299+FDU1329+FDU1345+FDU1366+FDU1381+FDU1414+#REF!+FDU1429+#REF!+FDU1435+#REF!</f>
        <v>#REF!</v>
      </c>
      <c r="FDV1179" s="245" t="s">
        <v>30</v>
      </c>
      <c r="FDW1179" s="246" t="s">
        <v>26</v>
      </c>
      <c r="FDX1179" s="247">
        <v>7</v>
      </c>
      <c r="FDY1179" s="247">
        <v>2</v>
      </c>
      <c r="FDZ1179" s="248" t="s">
        <v>238</v>
      </c>
      <c r="FEA1179" s="249">
        <v>111</v>
      </c>
      <c r="FEB1179" s="250">
        <v>211</v>
      </c>
      <c r="FEC1179" s="251" t="e">
        <f>FEC1194+FEC1232+FEC1261+FEC1277+FEC1299+FEC1329+FEC1345+FEC1366+FEC1381+FEC1414+#REF!+FEC1429+#REF!+FEC1435+#REF!</f>
        <v>#REF!</v>
      </c>
      <c r="FED1179" s="245" t="s">
        <v>30</v>
      </c>
      <c r="FEE1179" s="246" t="s">
        <v>26</v>
      </c>
      <c r="FEF1179" s="247">
        <v>7</v>
      </c>
      <c r="FEG1179" s="247">
        <v>2</v>
      </c>
      <c r="FEH1179" s="248" t="s">
        <v>238</v>
      </c>
      <c r="FEI1179" s="249">
        <v>111</v>
      </c>
      <c r="FEJ1179" s="250">
        <v>211</v>
      </c>
      <c r="FEK1179" s="251" t="e">
        <f>FEK1194+FEK1232+FEK1261+FEK1277+FEK1299+FEK1329+FEK1345+FEK1366+FEK1381+FEK1414+#REF!+FEK1429+#REF!+FEK1435+#REF!</f>
        <v>#REF!</v>
      </c>
      <c r="FEL1179" s="245" t="s">
        <v>30</v>
      </c>
      <c r="FEM1179" s="246" t="s">
        <v>26</v>
      </c>
      <c r="FEN1179" s="247">
        <v>7</v>
      </c>
      <c r="FEO1179" s="247">
        <v>2</v>
      </c>
      <c r="FEP1179" s="248" t="s">
        <v>238</v>
      </c>
      <c r="FEQ1179" s="249">
        <v>111</v>
      </c>
      <c r="FER1179" s="250">
        <v>211</v>
      </c>
      <c r="FES1179" s="251" t="e">
        <f>FES1194+FES1232+FES1261+FES1277+FES1299+FES1329+FES1345+FES1366+FES1381+FES1414+#REF!+FES1429+#REF!+FES1435+#REF!</f>
        <v>#REF!</v>
      </c>
      <c r="FET1179" s="245" t="s">
        <v>30</v>
      </c>
      <c r="FEU1179" s="246" t="s">
        <v>26</v>
      </c>
      <c r="FEV1179" s="247">
        <v>7</v>
      </c>
      <c r="FEW1179" s="247">
        <v>2</v>
      </c>
      <c r="FEX1179" s="248" t="s">
        <v>238</v>
      </c>
      <c r="FEY1179" s="249">
        <v>111</v>
      </c>
      <c r="FEZ1179" s="250">
        <v>211</v>
      </c>
      <c r="FFA1179" s="251" t="e">
        <f>FFA1194+FFA1232+FFA1261+FFA1277+FFA1299+FFA1329+FFA1345+FFA1366+FFA1381+FFA1414+#REF!+FFA1429+#REF!+FFA1435+#REF!</f>
        <v>#REF!</v>
      </c>
      <c r="FFB1179" s="245" t="s">
        <v>30</v>
      </c>
      <c r="FFC1179" s="246" t="s">
        <v>26</v>
      </c>
      <c r="FFD1179" s="247">
        <v>7</v>
      </c>
      <c r="FFE1179" s="247">
        <v>2</v>
      </c>
      <c r="FFF1179" s="248" t="s">
        <v>238</v>
      </c>
      <c r="FFG1179" s="249">
        <v>111</v>
      </c>
      <c r="FFH1179" s="250">
        <v>211</v>
      </c>
      <c r="FFI1179" s="251" t="e">
        <f>FFI1194+FFI1232+FFI1261+FFI1277+FFI1299+FFI1329+FFI1345+FFI1366+FFI1381+FFI1414+#REF!+FFI1429+#REF!+FFI1435+#REF!</f>
        <v>#REF!</v>
      </c>
      <c r="FFJ1179" s="245" t="s">
        <v>30</v>
      </c>
      <c r="FFK1179" s="246" t="s">
        <v>26</v>
      </c>
      <c r="FFL1179" s="247">
        <v>7</v>
      </c>
      <c r="FFM1179" s="247">
        <v>2</v>
      </c>
      <c r="FFN1179" s="248" t="s">
        <v>238</v>
      </c>
      <c r="FFO1179" s="249">
        <v>111</v>
      </c>
      <c r="FFP1179" s="250">
        <v>211</v>
      </c>
      <c r="FFQ1179" s="251" t="e">
        <f>FFQ1194+FFQ1232+FFQ1261+FFQ1277+FFQ1299+FFQ1329+FFQ1345+FFQ1366+FFQ1381+FFQ1414+#REF!+FFQ1429+#REF!+FFQ1435+#REF!</f>
        <v>#REF!</v>
      </c>
      <c r="FFR1179" s="245" t="s">
        <v>30</v>
      </c>
      <c r="FFS1179" s="246" t="s">
        <v>26</v>
      </c>
      <c r="FFT1179" s="247">
        <v>7</v>
      </c>
      <c r="FFU1179" s="247">
        <v>2</v>
      </c>
      <c r="FFV1179" s="248" t="s">
        <v>238</v>
      </c>
      <c r="FFW1179" s="249">
        <v>111</v>
      </c>
      <c r="FFX1179" s="250">
        <v>211</v>
      </c>
      <c r="FFY1179" s="251" t="e">
        <f>FFY1194+FFY1232+FFY1261+FFY1277+FFY1299+FFY1329+FFY1345+FFY1366+FFY1381+FFY1414+#REF!+FFY1429+#REF!+FFY1435+#REF!</f>
        <v>#REF!</v>
      </c>
      <c r="FFZ1179" s="245" t="s">
        <v>30</v>
      </c>
      <c r="FGA1179" s="246" t="s">
        <v>26</v>
      </c>
      <c r="FGB1179" s="247">
        <v>7</v>
      </c>
      <c r="FGC1179" s="247">
        <v>2</v>
      </c>
      <c r="FGD1179" s="248" t="s">
        <v>238</v>
      </c>
      <c r="FGE1179" s="249">
        <v>111</v>
      </c>
      <c r="FGF1179" s="250">
        <v>211</v>
      </c>
      <c r="FGG1179" s="251" t="e">
        <f>FGG1194+FGG1232+FGG1261+FGG1277+FGG1299+FGG1329+FGG1345+FGG1366+FGG1381+FGG1414+#REF!+FGG1429+#REF!+FGG1435+#REF!</f>
        <v>#REF!</v>
      </c>
      <c r="FGH1179" s="245" t="s">
        <v>30</v>
      </c>
      <c r="FGI1179" s="246" t="s">
        <v>26</v>
      </c>
      <c r="FGJ1179" s="247">
        <v>7</v>
      </c>
      <c r="FGK1179" s="247">
        <v>2</v>
      </c>
      <c r="FGL1179" s="248" t="s">
        <v>238</v>
      </c>
      <c r="FGM1179" s="249">
        <v>111</v>
      </c>
      <c r="FGN1179" s="250">
        <v>211</v>
      </c>
      <c r="FGO1179" s="251" t="e">
        <f>FGO1194+FGO1232+FGO1261+FGO1277+FGO1299+FGO1329+FGO1345+FGO1366+FGO1381+FGO1414+#REF!+FGO1429+#REF!+FGO1435+#REF!</f>
        <v>#REF!</v>
      </c>
      <c r="FGP1179" s="245" t="s">
        <v>30</v>
      </c>
      <c r="FGQ1179" s="246" t="s">
        <v>26</v>
      </c>
      <c r="FGR1179" s="247">
        <v>7</v>
      </c>
      <c r="FGS1179" s="247">
        <v>2</v>
      </c>
      <c r="FGT1179" s="248" t="s">
        <v>238</v>
      </c>
      <c r="FGU1179" s="249">
        <v>111</v>
      </c>
      <c r="FGV1179" s="250">
        <v>211</v>
      </c>
      <c r="FGW1179" s="251" t="e">
        <f>FGW1194+FGW1232+FGW1261+FGW1277+FGW1299+FGW1329+FGW1345+FGW1366+FGW1381+FGW1414+#REF!+FGW1429+#REF!+FGW1435+#REF!</f>
        <v>#REF!</v>
      </c>
      <c r="FGX1179" s="245" t="s">
        <v>30</v>
      </c>
      <c r="FGY1179" s="246" t="s">
        <v>26</v>
      </c>
      <c r="FGZ1179" s="247">
        <v>7</v>
      </c>
      <c r="FHA1179" s="247">
        <v>2</v>
      </c>
      <c r="FHB1179" s="248" t="s">
        <v>238</v>
      </c>
      <c r="FHC1179" s="249">
        <v>111</v>
      </c>
      <c r="FHD1179" s="250">
        <v>211</v>
      </c>
      <c r="FHE1179" s="251" t="e">
        <f>FHE1194+FHE1232+FHE1261+FHE1277+FHE1299+FHE1329+FHE1345+FHE1366+FHE1381+FHE1414+#REF!+FHE1429+#REF!+FHE1435+#REF!</f>
        <v>#REF!</v>
      </c>
      <c r="FHF1179" s="245" t="s">
        <v>30</v>
      </c>
      <c r="FHG1179" s="246" t="s">
        <v>26</v>
      </c>
      <c r="FHH1179" s="247">
        <v>7</v>
      </c>
      <c r="FHI1179" s="247">
        <v>2</v>
      </c>
      <c r="FHJ1179" s="248" t="s">
        <v>238</v>
      </c>
      <c r="FHK1179" s="249">
        <v>111</v>
      </c>
      <c r="FHL1179" s="250">
        <v>211</v>
      </c>
      <c r="FHM1179" s="251" t="e">
        <f>FHM1194+FHM1232+FHM1261+FHM1277+FHM1299+FHM1329+FHM1345+FHM1366+FHM1381+FHM1414+#REF!+FHM1429+#REF!+FHM1435+#REF!</f>
        <v>#REF!</v>
      </c>
      <c r="FHN1179" s="245" t="s">
        <v>30</v>
      </c>
      <c r="FHO1179" s="246" t="s">
        <v>26</v>
      </c>
      <c r="FHP1179" s="247">
        <v>7</v>
      </c>
      <c r="FHQ1179" s="247">
        <v>2</v>
      </c>
      <c r="FHR1179" s="248" t="s">
        <v>238</v>
      </c>
      <c r="FHS1179" s="249">
        <v>111</v>
      </c>
      <c r="FHT1179" s="250">
        <v>211</v>
      </c>
      <c r="FHU1179" s="251" t="e">
        <f>FHU1194+FHU1232+FHU1261+FHU1277+FHU1299+FHU1329+FHU1345+FHU1366+FHU1381+FHU1414+#REF!+FHU1429+#REF!+FHU1435+#REF!</f>
        <v>#REF!</v>
      </c>
      <c r="FHV1179" s="245" t="s">
        <v>30</v>
      </c>
      <c r="FHW1179" s="246" t="s">
        <v>26</v>
      </c>
      <c r="FHX1179" s="247">
        <v>7</v>
      </c>
      <c r="FHY1179" s="247">
        <v>2</v>
      </c>
      <c r="FHZ1179" s="248" t="s">
        <v>238</v>
      </c>
      <c r="FIA1179" s="249">
        <v>111</v>
      </c>
      <c r="FIB1179" s="250">
        <v>211</v>
      </c>
      <c r="FIC1179" s="251" t="e">
        <f>FIC1194+FIC1232+FIC1261+FIC1277+FIC1299+FIC1329+FIC1345+FIC1366+FIC1381+FIC1414+#REF!+FIC1429+#REF!+FIC1435+#REF!</f>
        <v>#REF!</v>
      </c>
      <c r="FID1179" s="245" t="s">
        <v>30</v>
      </c>
      <c r="FIE1179" s="246" t="s">
        <v>26</v>
      </c>
      <c r="FIF1179" s="247">
        <v>7</v>
      </c>
      <c r="FIG1179" s="247">
        <v>2</v>
      </c>
      <c r="FIH1179" s="248" t="s">
        <v>238</v>
      </c>
      <c r="FII1179" s="249">
        <v>111</v>
      </c>
      <c r="FIJ1179" s="250">
        <v>211</v>
      </c>
      <c r="FIK1179" s="251" t="e">
        <f>FIK1194+FIK1232+FIK1261+FIK1277+FIK1299+FIK1329+FIK1345+FIK1366+FIK1381+FIK1414+#REF!+FIK1429+#REF!+FIK1435+#REF!</f>
        <v>#REF!</v>
      </c>
      <c r="FIL1179" s="245" t="s">
        <v>30</v>
      </c>
      <c r="FIM1179" s="246" t="s">
        <v>26</v>
      </c>
      <c r="FIN1179" s="247">
        <v>7</v>
      </c>
      <c r="FIO1179" s="247">
        <v>2</v>
      </c>
      <c r="FIP1179" s="248" t="s">
        <v>238</v>
      </c>
      <c r="FIQ1179" s="249">
        <v>111</v>
      </c>
      <c r="FIR1179" s="250">
        <v>211</v>
      </c>
      <c r="FIS1179" s="251" t="e">
        <f>FIS1194+FIS1232+FIS1261+FIS1277+FIS1299+FIS1329+FIS1345+FIS1366+FIS1381+FIS1414+#REF!+FIS1429+#REF!+FIS1435+#REF!</f>
        <v>#REF!</v>
      </c>
      <c r="FIT1179" s="245" t="s">
        <v>30</v>
      </c>
      <c r="FIU1179" s="246" t="s">
        <v>26</v>
      </c>
      <c r="FIV1179" s="247">
        <v>7</v>
      </c>
      <c r="FIW1179" s="247">
        <v>2</v>
      </c>
      <c r="FIX1179" s="248" t="s">
        <v>238</v>
      </c>
      <c r="FIY1179" s="249">
        <v>111</v>
      </c>
      <c r="FIZ1179" s="250">
        <v>211</v>
      </c>
      <c r="FJA1179" s="251" t="e">
        <f>FJA1194+FJA1232+FJA1261+FJA1277+FJA1299+FJA1329+FJA1345+FJA1366+FJA1381+FJA1414+#REF!+FJA1429+#REF!+FJA1435+#REF!</f>
        <v>#REF!</v>
      </c>
      <c r="FJB1179" s="245" t="s">
        <v>30</v>
      </c>
      <c r="FJC1179" s="246" t="s">
        <v>26</v>
      </c>
      <c r="FJD1179" s="247">
        <v>7</v>
      </c>
      <c r="FJE1179" s="247">
        <v>2</v>
      </c>
      <c r="FJF1179" s="248" t="s">
        <v>238</v>
      </c>
      <c r="FJG1179" s="249">
        <v>111</v>
      </c>
      <c r="FJH1179" s="250">
        <v>211</v>
      </c>
      <c r="FJI1179" s="251" t="e">
        <f>FJI1194+FJI1232+FJI1261+FJI1277+FJI1299+FJI1329+FJI1345+FJI1366+FJI1381+FJI1414+#REF!+FJI1429+#REF!+FJI1435+#REF!</f>
        <v>#REF!</v>
      </c>
      <c r="FJJ1179" s="245" t="s">
        <v>30</v>
      </c>
      <c r="FJK1179" s="246" t="s">
        <v>26</v>
      </c>
      <c r="FJL1179" s="247">
        <v>7</v>
      </c>
      <c r="FJM1179" s="247">
        <v>2</v>
      </c>
      <c r="FJN1179" s="248" t="s">
        <v>238</v>
      </c>
      <c r="FJO1179" s="249">
        <v>111</v>
      </c>
      <c r="FJP1179" s="250">
        <v>211</v>
      </c>
      <c r="FJQ1179" s="251" t="e">
        <f>FJQ1194+FJQ1232+FJQ1261+FJQ1277+FJQ1299+FJQ1329+FJQ1345+FJQ1366+FJQ1381+FJQ1414+#REF!+FJQ1429+#REF!+FJQ1435+#REF!</f>
        <v>#REF!</v>
      </c>
      <c r="FJR1179" s="245" t="s">
        <v>30</v>
      </c>
      <c r="FJS1179" s="246" t="s">
        <v>26</v>
      </c>
      <c r="FJT1179" s="247">
        <v>7</v>
      </c>
      <c r="FJU1179" s="247">
        <v>2</v>
      </c>
      <c r="FJV1179" s="248" t="s">
        <v>238</v>
      </c>
      <c r="FJW1179" s="249">
        <v>111</v>
      </c>
      <c r="FJX1179" s="250">
        <v>211</v>
      </c>
      <c r="FJY1179" s="251" t="e">
        <f>FJY1194+FJY1232+FJY1261+FJY1277+FJY1299+FJY1329+FJY1345+FJY1366+FJY1381+FJY1414+#REF!+FJY1429+#REF!+FJY1435+#REF!</f>
        <v>#REF!</v>
      </c>
      <c r="FJZ1179" s="245" t="s">
        <v>30</v>
      </c>
      <c r="FKA1179" s="246" t="s">
        <v>26</v>
      </c>
      <c r="FKB1179" s="247">
        <v>7</v>
      </c>
      <c r="FKC1179" s="247">
        <v>2</v>
      </c>
      <c r="FKD1179" s="248" t="s">
        <v>238</v>
      </c>
      <c r="FKE1179" s="249">
        <v>111</v>
      </c>
      <c r="FKF1179" s="250">
        <v>211</v>
      </c>
      <c r="FKG1179" s="251" t="e">
        <f>FKG1194+FKG1232+FKG1261+FKG1277+FKG1299+FKG1329+FKG1345+FKG1366+FKG1381+FKG1414+#REF!+FKG1429+#REF!+FKG1435+#REF!</f>
        <v>#REF!</v>
      </c>
      <c r="FKH1179" s="245" t="s">
        <v>30</v>
      </c>
      <c r="FKI1179" s="246" t="s">
        <v>26</v>
      </c>
      <c r="FKJ1179" s="247">
        <v>7</v>
      </c>
      <c r="FKK1179" s="247">
        <v>2</v>
      </c>
      <c r="FKL1179" s="248" t="s">
        <v>238</v>
      </c>
      <c r="FKM1179" s="249">
        <v>111</v>
      </c>
      <c r="FKN1179" s="250">
        <v>211</v>
      </c>
      <c r="FKO1179" s="251" t="e">
        <f>FKO1194+FKO1232+FKO1261+FKO1277+FKO1299+FKO1329+FKO1345+FKO1366+FKO1381+FKO1414+#REF!+FKO1429+#REF!+FKO1435+#REF!</f>
        <v>#REF!</v>
      </c>
      <c r="FKP1179" s="245" t="s">
        <v>30</v>
      </c>
      <c r="FKQ1179" s="246" t="s">
        <v>26</v>
      </c>
      <c r="FKR1179" s="247">
        <v>7</v>
      </c>
      <c r="FKS1179" s="247">
        <v>2</v>
      </c>
      <c r="FKT1179" s="248" t="s">
        <v>238</v>
      </c>
      <c r="FKU1179" s="249">
        <v>111</v>
      </c>
      <c r="FKV1179" s="250">
        <v>211</v>
      </c>
      <c r="FKW1179" s="251" t="e">
        <f>FKW1194+FKW1232+FKW1261+FKW1277+FKW1299+FKW1329+FKW1345+FKW1366+FKW1381+FKW1414+#REF!+FKW1429+#REF!+FKW1435+#REF!</f>
        <v>#REF!</v>
      </c>
      <c r="FKX1179" s="245" t="s">
        <v>30</v>
      </c>
      <c r="FKY1179" s="246" t="s">
        <v>26</v>
      </c>
      <c r="FKZ1179" s="247">
        <v>7</v>
      </c>
      <c r="FLA1179" s="247">
        <v>2</v>
      </c>
      <c r="FLB1179" s="248" t="s">
        <v>238</v>
      </c>
      <c r="FLC1179" s="249">
        <v>111</v>
      </c>
      <c r="FLD1179" s="250">
        <v>211</v>
      </c>
      <c r="FLE1179" s="251" t="e">
        <f>FLE1194+FLE1232+FLE1261+FLE1277+FLE1299+FLE1329+FLE1345+FLE1366+FLE1381+FLE1414+#REF!+FLE1429+#REF!+FLE1435+#REF!</f>
        <v>#REF!</v>
      </c>
      <c r="FLF1179" s="245" t="s">
        <v>30</v>
      </c>
      <c r="FLG1179" s="246" t="s">
        <v>26</v>
      </c>
      <c r="FLH1179" s="247">
        <v>7</v>
      </c>
      <c r="FLI1179" s="247">
        <v>2</v>
      </c>
      <c r="FLJ1179" s="248" t="s">
        <v>238</v>
      </c>
      <c r="FLK1179" s="249">
        <v>111</v>
      </c>
      <c r="FLL1179" s="250">
        <v>211</v>
      </c>
      <c r="FLM1179" s="251" t="e">
        <f>FLM1194+FLM1232+FLM1261+FLM1277+FLM1299+FLM1329+FLM1345+FLM1366+FLM1381+FLM1414+#REF!+FLM1429+#REF!+FLM1435+#REF!</f>
        <v>#REF!</v>
      </c>
      <c r="FLN1179" s="245" t="s">
        <v>30</v>
      </c>
      <c r="FLO1179" s="246" t="s">
        <v>26</v>
      </c>
      <c r="FLP1179" s="247">
        <v>7</v>
      </c>
      <c r="FLQ1179" s="247">
        <v>2</v>
      </c>
      <c r="FLR1179" s="248" t="s">
        <v>238</v>
      </c>
      <c r="FLS1179" s="249">
        <v>111</v>
      </c>
      <c r="FLT1179" s="250">
        <v>211</v>
      </c>
      <c r="FLU1179" s="251" t="e">
        <f>FLU1194+FLU1232+FLU1261+FLU1277+FLU1299+FLU1329+FLU1345+FLU1366+FLU1381+FLU1414+#REF!+FLU1429+#REF!+FLU1435+#REF!</f>
        <v>#REF!</v>
      </c>
      <c r="FLV1179" s="245" t="s">
        <v>30</v>
      </c>
      <c r="FLW1179" s="246" t="s">
        <v>26</v>
      </c>
      <c r="FLX1179" s="247">
        <v>7</v>
      </c>
      <c r="FLY1179" s="247">
        <v>2</v>
      </c>
      <c r="FLZ1179" s="248" t="s">
        <v>238</v>
      </c>
      <c r="FMA1179" s="249">
        <v>111</v>
      </c>
      <c r="FMB1179" s="250">
        <v>211</v>
      </c>
      <c r="FMC1179" s="251" t="e">
        <f>FMC1194+FMC1232+FMC1261+FMC1277+FMC1299+FMC1329+FMC1345+FMC1366+FMC1381+FMC1414+#REF!+FMC1429+#REF!+FMC1435+#REF!</f>
        <v>#REF!</v>
      </c>
      <c r="FMD1179" s="245" t="s">
        <v>30</v>
      </c>
      <c r="FME1179" s="246" t="s">
        <v>26</v>
      </c>
      <c r="FMF1179" s="247">
        <v>7</v>
      </c>
      <c r="FMG1179" s="247">
        <v>2</v>
      </c>
      <c r="FMH1179" s="248" t="s">
        <v>238</v>
      </c>
      <c r="FMI1179" s="249">
        <v>111</v>
      </c>
      <c r="FMJ1179" s="250">
        <v>211</v>
      </c>
      <c r="FMK1179" s="251" t="e">
        <f>FMK1194+FMK1232+FMK1261+FMK1277+FMK1299+FMK1329+FMK1345+FMK1366+FMK1381+FMK1414+#REF!+FMK1429+#REF!+FMK1435+#REF!</f>
        <v>#REF!</v>
      </c>
      <c r="FML1179" s="245" t="s">
        <v>30</v>
      </c>
      <c r="FMM1179" s="246" t="s">
        <v>26</v>
      </c>
      <c r="FMN1179" s="247">
        <v>7</v>
      </c>
      <c r="FMO1179" s="247">
        <v>2</v>
      </c>
      <c r="FMP1179" s="248" t="s">
        <v>238</v>
      </c>
      <c r="FMQ1179" s="249">
        <v>111</v>
      </c>
      <c r="FMR1179" s="250">
        <v>211</v>
      </c>
      <c r="FMS1179" s="251" t="e">
        <f>FMS1194+FMS1232+FMS1261+FMS1277+FMS1299+FMS1329+FMS1345+FMS1366+FMS1381+FMS1414+#REF!+FMS1429+#REF!+FMS1435+#REF!</f>
        <v>#REF!</v>
      </c>
      <c r="FMT1179" s="245" t="s">
        <v>30</v>
      </c>
      <c r="FMU1179" s="246" t="s">
        <v>26</v>
      </c>
      <c r="FMV1179" s="247">
        <v>7</v>
      </c>
      <c r="FMW1179" s="247">
        <v>2</v>
      </c>
      <c r="FMX1179" s="248" t="s">
        <v>238</v>
      </c>
      <c r="FMY1179" s="249">
        <v>111</v>
      </c>
      <c r="FMZ1179" s="250">
        <v>211</v>
      </c>
      <c r="FNA1179" s="251" t="e">
        <f>FNA1194+FNA1232+FNA1261+FNA1277+FNA1299+FNA1329+FNA1345+FNA1366+FNA1381+FNA1414+#REF!+FNA1429+#REF!+FNA1435+#REF!</f>
        <v>#REF!</v>
      </c>
      <c r="FNB1179" s="245" t="s">
        <v>30</v>
      </c>
      <c r="FNC1179" s="246" t="s">
        <v>26</v>
      </c>
      <c r="FND1179" s="247">
        <v>7</v>
      </c>
      <c r="FNE1179" s="247">
        <v>2</v>
      </c>
      <c r="FNF1179" s="248" t="s">
        <v>238</v>
      </c>
      <c r="FNG1179" s="249">
        <v>111</v>
      </c>
      <c r="FNH1179" s="250">
        <v>211</v>
      </c>
      <c r="FNI1179" s="251" t="e">
        <f>FNI1194+FNI1232+FNI1261+FNI1277+FNI1299+FNI1329+FNI1345+FNI1366+FNI1381+FNI1414+#REF!+FNI1429+#REF!+FNI1435+#REF!</f>
        <v>#REF!</v>
      </c>
      <c r="FNJ1179" s="245" t="s">
        <v>30</v>
      </c>
      <c r="FNK1179" s="246" t="s">
        <v>26</v>
      </c>
      <c r="FNL1179" s="247">
        <v>7</v>
      </c>
      <c r="FNM1179" s="247">
        <v>2</v>
      </c>
      <c r="FNN1179" s="248" t="s">
        <v>238</v>
      </c>
      <c r="FNO1179" s="249">
        <v>111</v>
      </c>
      <c r="FNP1179" s="250">
        <v>211</v>
      </c>
      <c r="FNQ1179" s="251" t="e">
        <f>FNQ1194+FNQ1232+FNQ1261+FNQ1277+FNQ1299+FNQ1329+FNQ1345+FNQ1366+FNQ1381+FNQ1414+#REF!+FNQ1429+#REF!+FNQ1435+#REF!</f>
        <v>#REF!</v>
      </c>
      <c r="FNR1179" s="245" t="s">
        <v>30</v>
      </c>
      <c r="FNS1179" s="246" t="s">
        <v>26</v>
      </c>
      <c r="FNT1179" s="247">
        <v>7</v>
      </c>
      <c r="FNU1179" s="247">
        <v>2</v>
      </c>
      <c r="FNV1179" s="248" t="s">
        <v>238</v>
      </c>
      <c r="FNW1179" s="249">
        <v>111</v>
      </c>
      <c r="FNX1179" s="250">
        <v>211</v>
      </c>
      <c r="FNY1179" s="251" t="e">
        <f>FNY1194+FNY1232+FNY1261+FNY1277+FNY1299+FNY1329+FNY1345+FNY1366+FNY1381+FNY1414+#REF!+FNY1429+#REF!+FNY1435+#REF!</f>
        <v>#REF!</v>
      </c>
      <c r="FNZ1179" s="245" t="s">
        <v>30</v>
      </c>
      <c r="FOA1179" s="246" t="s">
        <v>26</v>
      </c>
      <c r="FOB1179" s="247">
        <v>7</v>
      </c>
      <c r="FOC1179" s="247">
        <v>2</v>
      </c>
      <c r="FOD1179" s="248" t="s">
        <v>238</v>
      </c>
      <c r="FOE1179" s="249">
        <v>111</v>
      </c>
      <c r="FOF1179" s="250">
        <v>211</v>
      </c>
      <c r="FOG1179" s="251" t="e">
        <f>FOG1194+FOG1232+FOG1261+FOG1277+FOG1299+FOG1329+FOG1345+FOG1366+FOG1381+FOG1414+#REF!+FOG1429+#REF!+FOG1435+#REF!</f>
        <v>#REF!</v>
      </c>
      <c r="FOH1179" s="245" t="s">
        <v>30</v>
      </c>
      <c r="FOI1179" s="246" t="s">
        <v>26</v>
      </c>
      <c r="FOJ1179" s="247">
        <v>7</v>
      </c>
      <c r="FOK1179" s="247">
        <v>2</v>
      </c>
      <c r="FOL1179" s="248" t="s">
        <v>238</v>
      </c>
      <c r="FOM1179" s="249">
        <v>111</v>
      </c>
      <c r="FON1179" s="250">
        <v>211</v>
      </c>
      <c r="FOO1179" s="251" t="e">
        <f>FOO1194+FOO1232+FOO1261+FOO1277+FOO1299+FOO1329+FOO1345+FOO1366+FOO1381+FOO1414+#REF!+FOO1429+#REF!+FOO1435+#REF!</f>
        <v>#REF!</v>
      </c>
      <c r="FOP1179" s="245" t="s">
        <v>30</v>
      </c>
      <c r="FOQ1179" s="246" t="s">
        <v>26</v>
      </c>
      <c r="FOR1179" s="247">
        <v>7</v>
      </c>
      <c r="FOS1179" s="247">
        <v>2</v>
      </c>
      <c r="FOT1179" s="248" t="s">
        <v>238</v>
      </c>
      <c r="FOU1179" s="249">
        <v>111</v>
      </c>
      <c r="FOV1179" s="250">
        <v>211</v>
      </c>
      <c r="FOW1179" s="251" t="e">
        <f>FOW1194+FOW1232+FOW1261+FOW1277+FOW1299+FOW1329+FOW1345+FOW1366+FOW1381+FOW1414+#REF!+FOW1429+#REF!+FOW1435+#REF!</f>
        <v>#REF!</v>
      </c>
      <c r="FOX1179" s="245" t="s">
        <v>30</v>
      </c>
      <c r="FOY1179" s="246" t="s">
        <v>26</v>
      </c>
      <c r="FOZ1179" s="247">
        <v>7</v>
      </c>
      <c r="FPA1179" s="247">
        <v>2</v>
      </c>
      <c r="FPB1179" s="248" t="s">
        <v>238</v>
      </c>
      <c r="FPC1179" s="249">
        <v>111</v>
      </c>
      <c r="FPD1179" s="250">
        <v>211</v>
      </c>
      <c r="FPE1179" s="251" t="e">
        <f>FPE1194+FPE1232+FPE1261+FPE1277+FPE1299+FPE1329+FPE1345+FPE1366+FPE1381+FPE1414+#REF!+FPE1429+#REF!+FPE1435+#REF!</f>
        <v>#REF!</v>
      </c>
      <c r="FPF1179" s="245" t="s">
        <v>30</v>
      </c>
      <c r="FPG1179" s="246" t="s">
        <v>26</v>
      </c>
      <c r="FPH1179" s="247">
        <v>7</v>
      </c>
      <c r="FPI1179" s="247">
        <v>2</v>
      </c>
      <c r="FPJ1179" s="248" t="s">
        <v>238</v>
      </c>
      <c r="FPK1179" s="249">
        <v>111</v>
      </c>
      <c r="FPL1179" s="250">
        <v>211</v>
      </c>
      <c r="FPM1179" s="251" t="e">
        <f>FPM1194+FPM1232+FPM1261+FPM1277+FPM1299+FPM1329+FPM1345+FPM1366+FPM1381+FPM1414+#REF!+FPM1429+#REF!+FPM1435+#REF!</f>
        <v>#REF!</v>
      </c>
      <c r="FPN1179" s="245" t="s">
        <v>30</v>
      </c>
      <c r="FPO1179" s="246" t="s">
        <v>26</v>
      </c>
      <c r="FPP1179" s="247">
        <v>7</v>
      </c>
      <c r="FPQ1179" s="247">
        <v>2</v>
      </c>
      <c r="FPR1179" s="248" t="s">
        <v>238</v>
      </c>
      <c r="FPS1179" s="249">
        <v>111</v>
      </c>
      <c r="FPT1179" s="250">
        <v>211</v>
      </c>
      <c r="FPU1179" s="251" t="e">
        <f>FPU1194+FPU1232+FPU1261+FPU1277+FPU1299+FPU1329+FPU1345+FPU1366+FPU1381+FPU1414+#REF!+FPU1429+#REF!+FPU1435+#REF!</f>
        <v>#REF!</v>
      </c>
      <c r="FPV1179" s="245" t="s">
        <v>30</v>
      </c>
      <c r="FPW1179" s="246" t="s">
        <v>26</v>
      </c>
      <c r="FPX1179" s="247">
        <v>7</v>
      </c>
      <c r="FPY1179" s="247">
        <v>2</v>
      </c>
      <c r="FPZ1179" s="248" t="s">
        <v>238</v>
      </c>
      <c r="FQA1179" s="249">
        <v>111</v>
      </c>
      <c r="FQB1179" s="250">
        <v>211</v>
      </c>
      <c r="FQC1179" s="251" t="e">
        <f>FQC1194+FQC1232+FQC1261+FQC1277+FQC1299+FQC1329+FQC1345+FQC1366+FQC1381+FQC1414+#REF!+FQC1429+#REF!+FQC1435+#REF!</f>
        <v>#REF!</v>
      </c>
      <c r="FQD1179" s="245" t="s">
        <v>30</v>
      </c>
      <c r="FQE1179" s="246" t="s">
        <v>26</v>
      </c>
      <c r="FQF1179" s="247">
        <v>7</v>
      </c>
      <c r="FQG1179" s="247">
        <v>2</v>
      </c>
      <c r="FQH1179" s="248" t="s">
        <v>238</v>
      </c>
      <c r="FQI1179" s="249">
        <v>111</v>
      </c>
      <c r="FQJ1179" s="250">
        <v>211</v>
      </c>
      <c r="FQK1179" s="251" t="e">
        <f>FQK1194+FQK1232+FQK1261+FQK1277+FQK1299+FQK1329+FQK1345+FQK1366+FQK1381+FQK1414+#REF!+FQK1429+#REF!+FQK1435+#REF!</f>
        <v>#REF!</v>
      </c>
      <c r="FQL1179" s="245" t="s">
        <v>30</v>
      </c>
      <c r="FQM1179" s="246" t="s">
        <v>26</v>
      </c>
      <c r="FQN1179" s="247">
        <v>7</v>
      </c>
      <c r="FQO1179" s="247">
        <v>2</v>
      </c>
      <c r="FQP1179" s="248" t="s">
        <v>238</v>
      </c>
      <c r="FQQ1179" s="249">
        <v>111</v>
      </c>
      <c r="FQR1179" s="250">
        <v>211</v>
      </c>
      <c r="FQS1179" s="251" t="e">
        <f>FQS1194+FQS1232+FQS1261+FQS1277+FQS1299+FQS1329+FQS1345+FQS1366+FQS1381+FQS1414+#REF!+FQS1429+#REF!+FQS1435+#REF!</f>
        <v>#REF!</v>
      </c>
      <c r="FQT1179" s="245" t="s">
        <v>30</v>
      </c>
      <c r="FQU1179" s="246" t="s">
        <v>26</v>
      </c>
      <c r="FQV1179" s="247">
        <v>7</v>
      </c>
      <c r="FQW1179" s="247">
        <v>2</v>
      </c>
      <c r="FQX1179" s="248" t="s">
        <v>238</v>
      </c>
      <c r="FQY1179" s="249">
        <v>111</v>
      </c>
      <c r="FQZ1179" s="250">
        <v>211</v>
      </c>
      <c r="FRA1179" s="251" t="e">
        <f>FRA1194+FRA1232+FRA1261+FRA1277+FRA1299+FRA1329+FRA1345+FRA1366+FRA1381+FRA1414+#REF!+FRA1429+#REF!+FRA1435+#REF!</f>
        <v>#REF!</v>
      </c>
      <c r="FRB1179" s="245" t="s">
        <v>30</v>
      </c>
      <c r="FRC1179" s="246" t="s">
        <v>26</v>
      </c>
      <c r="FRD1179" s="247">
        <v>7</v>
      </c>
      <c r="FRE1179" s="247">
        <v>2</v>
      </c>
      <c r="FRF1179" s="248" t="s">
        <v>238</v>
      </c>
      <c r="FRG1179" s="249">
        <v>111</v>
      </c>
      <c r="FRH1179" s="250">
        <v>211</v>
      </c>
      <c r="FRI1179" s="251" t="e">
        <f>FRI1194+FRI1232+FRI1261+FRI1277+FRI1299+FRI1329+FRI1345+FRI1366+FRI1381+FRI1414+#REF!+FRI1429+#REF!+FRI1435+#REF!</f>
        <v>#REF!</v>
      </c>
      <c r="FRJ1179" s="245" t="s">
        <v>30</v>
      </c>
      <c r="FRK1179" s="246" t="s">
        <v>26</v>
      </c>
      <c r="FRL1179" s="247">
        <v>7</v>
      </c>
      <c r="FRM1179" s="247">
        <v>2</v>
      </c>
      <c r="FRN1179" s="248" t="s">
        <v>238</v>
      </c>
      <c r="FRO1179" s="249">
        <v>111</v>
      </c>
      <c r="FRP1179" s="250">
        <v>211</v>
      </c>
      <c r="FRQ1179" s="251" t="e">
        <f>FRQ1194+FRQ1232+FRQ1261+FRQ1277+FRQ1299+FRQ1329+FRQ1345+FRQ1366+FRQ1381+FRQ1414+#REF!+FRQ1429+#REF!+FRQ1435+#REF!</f>
        <v>#REF!</v>
      </c>
      <c r="FRR1179" s="245" t="s">
        <v>30</v>
      </c>
      <c r="FRS1179" s="246" t="s">
        <v>26</v>
      </c>
      <c r="FRT1179" s="247">
        <v>7</v>
      </c>
      <c r="FRU1179" s="247">
        <v>2</v>
      </c>
      <c r="FRV1179" s="248" t="s">
        <v>238</v>
      </c>
      <c r="FRW1179" s="249">
        <v>111</v>
      </c>
      <c r="FRX1179" s="250">
        <v>211</v>
      </c>
      <c r="FRY1179" s="251" t="e">
        <f>FRY1194+FRY1232+FRY1261+FRY1277+FRY1299+FRY1329+FRY1345+FRY1366+FRY1381+FRY1414+#REF!+FRY1429+#REF!+FRY1435+#REF!</f>
        <v>#REF!</v>
      </c>
      <c r="FRZ1179" s="245" t="s">
        <v>30</v>
      </c>
      <c r="FSA1179" s="246" t="s">
        <v>26</v>
      </c>
      <c r="FSB1179" s="247">
        <v>7</v>
      </c>
      <c r="FSC1179" s="247">
        <v>2</v>
      </c>
      <c r="FSD1179" s="248" t="s">
        <v>238</v>
      </c>
      <c r="FSE1179" s="249">
        <v>111</v>
      </c>
      <c r="FSF1179" s="250">
        <v>211</v>
      </c>
      <c r="FSG1179" s="251" t="e">
        <f>FSG1194+FSG1232+FSG1261+FSG1277+FSG1299+FSG1329+FSG1345+FSG1366+FSG1381+FSG1414+#REF!+FSG1429+#REF!+FSG1435+#REF!</f>
        <v>#REF!</v>
      </c>
      <c r="FSH1179" s="245" t="s">
        <v>30</v>
      </c>
      <c r="FSI1179" s="246" t="s">
        <v>26</v>
      </c>
      <c r="FSJ1179" s="247">
        <v>7</v>
      </c>
      <c r="FSK1179" s="247">
        <v>2</v>
      </c>
      <c r="FSL1179" s="248" t="s">
        <v>238</v>
      </c>
      <c r="FSM1179" s="249">
        <v>111</v>
      </c>
      <c r="FSN1179" s="250">
        <v>211</v>
      </c>
      <c r="FSO1179" s="251" t="e">
        <f>FSO1194+FSO1232+FSO1261+FSO1277+FSO1299+FSO1329+FSO1345+FSO1366+FSO1381+FSO1414+#REF!+FSO1429+#REF!+FSO1435+#REF!</f>
        <v>#REF!</v>
      </c>
      <c r="FSP1179" s="245" t="s">
        <v>30</v>
      </c>
      <c r="FSQ1179" s="246" t="s">
        <v>26</v>
      </c>
      <c r="FSR1179" s="247">
        <v>7</v>
      </c>
      <c r="FSS1179" s="247">
        <v>2</v>
      </c>
      <c r="FST1179" s="248" t="s">
        <v>238</v>
      </c>
      <c r="FSU1179" s="249">
        <v>111</v>
      </c>
      <c r="FSV1179" s="250">
        <v>211</v>
      </c>
      <c r="FSW1179" s="251" t="e">
        <f>FSW1194+FSW1232+FSW1261+FSW1277+FSW1299+FSW1329+FSW1345+FSW1366+FSW1381+FSW1414+#REF!+FSW1429+#REF!+FSW1435+#REF!</f>
        <v>#REF!</v>
      </c>
      <c r="FSX1179" s="245" t="s">
        <v>30</v>
      </c>
      <c r="FSY1179" s="246" t="s">
        <v>26</v>
      </c>
      <c r="FSZ1179" s="247">
        <v>7</v>
      </c>
      <c r="FTA1179" s="247">
        <v>2</v>
      </c>
      <c r="FTB1179" s="248" t="s">
        <v>238</v>
      </c>
      <c r="FTC1179" s="249">
        <v>111</v>
      </c>
      <c r="FTD1179" s="250">
        <v>211</v>
      </c>
      <c r="FTE1179" s="251" t="e">
        <f>FTE1194+FTE1232+FTE1261+FTE1277+FTE1299+FTE1329+FTE1345+FTE1366+FTE1381+FTE1414+#REF!+FTE1429+#REF!+FTE1435+#REF!</f>
        <v>#REF!</v>
      </c>
      <c r="FTF1179" s="245" t="s">
        <v>30</v>
      </c>
      <c r="FTG1179" s="246" t="s">
        <v>26</v>
      </c>
      <c r="FTH1179" s="247">
        <v>7</v>
      </c>
      <c r="FTI1179" s="247">
        <v>2</v>
      </c>
      <c r="FTJ1179" s="248" t="s">
        <v>238</v>
      </c>
      <c r="FTK1179" s="249">
        <v>111</v>
      </c>
      <c r="FTL1179" s="250">
        <v>211</v>
      </c>
      <c r="FTM1179" s="251" t="e">
        <f>FTM1194+FTM1232+FTM1261+FTM1277+FTM1299+FTM1329+FTM1345+FTM1366+FTM1381+FTM1414+#REF!+FTM1429+#REF!+FTM1435+#REF!</f>
        <v>#REF!</v>
      </c>
      <c r="FTN1179" s="245" t="s">
        <v>30</v>
      </c>
      <c r="FTO1179" s="246" t="s">
        <v>26</v>
      </c>
      <c r="FTP1179" s="247">
        <v>7</v>
      </c>
      <c r="FTQ1179" s="247">
        <v>2</v>
      </c>
      <c r="FTR1179" s="248" t="s">
        <v>238</v>
      </c>
      <c r="FTS1179" s="249">
        <v>111</v>
      </c>
      <c r="FTT1179" s="250">
        <v>211</v>
      </c>
      <c r="FTU1179" s="251" t="e">
        <f>FTU1194+FTU1232+FTU1261+FTU1277+FTU1299+FTU1329+FTU1345+FTU1366+FTU1381+FTU1414+#REF!+FTU1429+#REF!+FTU1435+#REF!</f>
        <v>#REF!</v>
      </c>
      <c r="FTV1179" s="245" t="s">
        <v>30</v>
      </c>
      <c r="FTW1179" s="246" t="s">
        <v>26</v>
      </c>
      <c r="FTX1179" s="247">
        <v>7</v>
      </c>
      <c r="FTY1179" s="247">
        <v>2</v>
      </c>
      <c r="FTZ1179" s="248" t="s">
        <v>238</v>
      </c>
      <c r="FUA1179" s="249">
        <v>111</v>
      </c>
      <c r="FUB1179" s="250">
        <v>211</v>
      </c>
      <c r="FUC1179" s="251" t="e">
        <f>FUC1194+FUC1232+FUC1261+FUC1277+FUC1299+FUC1329+FUC1345+FUC1366+FUC1381+FUC1414+#REF!+FUC1429+#REF!+FUC1435+#REF!</f>
        <v>#REF!</v>
      </c>
      <c r="FUD1179" s="245" t="s">
        <v>30</v>
      </c>
      <c r="FUE1179" s="246" t="s">
        <v>26</v>
      </c>
      <c r="FUF1179" s="247">
        <v>7</v>
      </c>
      <c r="FUG1179" s="247">
        <v>2</v>
      </c>
      <c r="FUH1179" s="248" t="s">
        <v>238</v>
      </c>
      <c r="FUI1179" s="249">
        <v>111</v>
      </c>
      <c r="FUJ1179" s="250">
        <v>211</v>
      </c>
      <c r="FUK1179" s="251" t="e">
        <f>FUK1194+FUK1232+FUK1261+FUK1277+FUK1299+FUK1329+FUK1345+FUK1366+FUK1381+FUK1414+#REF!+FUK1429+#REF!+FUK1435+#REF!</f>
        <v>#REF!</v>
      </c>
      <c r="FUL1179" s="245" t="s">
        <v>30</v>
      </c>
      <c r="FUM1179" s="246" t="s">
        <v>26</v>
      </c>
      <c r="FUN1179" s="247">
        <v>7</v>
      </c>
      <c r="FUO1179" s="247">
        <v>2</v>
      </c>
      <c r="FUP1179" s="248" t="s">
        <v>238</v>
      </c>
      <c r="FUQ1179" s="249">
        <v>111</v>
      </c>
      <c r="FUR1179" s="250">
        <v>211</v>
      </c>
      <c r="FUS1179" s="251" t="e">
        <f>FUS1194+FUS1232+FUS1261+FUS1277+FUS1299+FUS1329+FUS1345+FUS1366+FUS1381+FUS1414+#REF!+FUS1429+#REF!+FUS1435+#REF!</f>
        <v>#REF!</v>
      </c>
      <c r="FUT1179" s="245" t="s">
        <v>30</v>
      </c>
      <c r="FUU1179" s="246" t="s">
        <v>26</v>
      </c>
      <c r="FUV1179" s="247">
        <v>7</v>
      </c>
      <c r="FUW1179" s="247">
        <v>2</v>
      </c>
      <c r="FUX1179" s="248" t="s">
        <v>238</v>
      </c>
      <c r="FUY1179" s="249">
        <v>111</v>
      </c>
      <c r="FUZ1179" s="250">
        <v>211</v>
      </c>
      <c r="FVA1179" s="251" t="e">
        <f>FVA1194+FVA1232+FVA1261+FVA1277+FVA1299+FVA1329+FVA1345+FVA1366+FVA1381+FVA1414+#REF!+FVA1429+#REF!+FVA1435+#REF!</f>
        <v>#REF!</v>
      </c>
      <c r="FVB1179" s="245" t="s">
        <v>30</v>
      </c>
      <c r="FVC1179" s="246" t="s">
        <v>26</v>
      </c>
      <c r="FVD1179" s="247">
        <v>7</v>
      </c>
      <c r="FVE1179" s="247">
        <v>2</v>
      </c>
      <c r="FVF1179" s="248" t="s">
        <v>238</v>
      </c>
      <c r="FVG1179" s="249">
        <v>111</v>
      </c>
      <c r="FVH1179" s="250">
        <v>211</v>
      </c>
      <c r="FVI1179" s="251" t="e">
        <f>FVI1194+FVI1232+FVI1261+FVI1277+FVI1299+FVI1329+FVI1345+FVI1366+FVI1381+FVI1414+#REF!+FVI1429+#REF!+FVI1435+#REF!</f>
        <v>#REF!</v>
      </c>
      <c r="FVJ1179" s="245" t="s">
        <v>30</v>
      </c>
      <c r="FVK1179" s="246" t="s">
        <v>26</v>
      </c>
      <c r="FVL1179" s="247">
        <v>7</v>
      </c>
      <c r="FVM1179" s="247">
        <v>2</v>
      </c>
      <c r="FVN1179" s="248" t="s">
        <v>238</v>
      </c>
      <c r="FVO1179" s="249">
        <v>111</v>
      </c>
      <c r="FVP1179" s="250">
        <v>211</v>
      </c>
      <c r="FVQ1179" s="251" t="e">
        <f>FVQ1194+FVQ1232+FVQ1261+FVQ1277+FVQ1299+FVQ1329+FVQ1345+FVQ1366+FVQ1381+FVQ1414+#REF!+FVQ1429+#REF!+FVQ1435+#REF!</f>
        <v>#REF!</v>
      </c>
      <c r="FVR1179" s="245" t="s">
        <v>30</v>
      </c>
      <c r="FVS1179" s="246" t="s">
        <v>26</v>
      </c>
      <c r="FVT1179" s="247">
        <v>7</v>
      </c>
      <c r="FVU1179" s="247">
        <v>2</v>
      </c>
      <c r="FVV1179" s="248" t="s">
        <v>238</v>
      </c>
      <c r="FVW1179" s="249">
        <v>111</v>
      </c>
      <c r="FVX1179" s="250">
        <v>211</v>
      </c>
      <c r="FVY1179" s="251" t="e">
        <f>FVY1194+FVY1232+FVY1261+FVY1277+FVY1299+FVY1329+FVY1345+FVY1366+FVY1381+FVY1414+#REF!+FVY1429+#REF!+FVY1435+#REF!</f>
        <v>#REF!</v>
      </c>
      <c r="FVZ1179" s="245" t="s">
        <v>30</v>
      </c>
      <c r="FWA1179" s="246" t="s">
        <v>26</v>
      </c>
      <c r="FWB1179" s="247">
        <v>7</v>
      </c>
      <c r="FWC1179" s="247">
        <v>2</v>
      </c>
      <c r="FWD1179" s="248" t="s">
        <v>238</v>
      </c>
      <c r="FWE1179" s="249">
        <v>111</v>
      </c>
      <c r="FWF1179" s="250">
        <v>211</v>
      </c>
      <c r="FWG1179" s="251" t="e">
        <f>FWG1194+FWG1232+FWG1261+FWG1277+FWG1299+FWG1329+FWG1345+FWG1366+FWG1381+FWG1414+#REF!+FWG1429+#REF!+FWG1435+#REF!</f>
        <v>#REF!</v>
      </c>
      <c r="FWH1179" s="245" t="s">
        <v>30</v>
      </c>
      <c r="FWI1179" s="246" t="s">
        <v>26</v>
      </c>
      <c r="FWJ1179" s="247">
        <v>7</v>
      </c>
      <c r="FWK1179" s="247">
        <v>2</v>
      </c>
      <c r="FWL1179" s="248" t="s">
        <v>238</v>
      </c>
      <c r="FWM1179" s="249">
        <v>111</v>
      </c>
      <c r="FWN1179" s="250">
        <v>211</v>
      </c>
      <c r="FWO1179" s="251" t="e">
        <f>FWO1194+FWO1232+FWO1261+FWO1277+FWO1299+FWO1329+FWO1345+FWO1366+FWO1381+FWO1414+#REF!+FWO1429+#REF!+FWO1435+#REF!</f>
        <v>#REF!</v>
      </c>
      <c r="FWP1179" s="245" t="s">
        <v>30</v>
      </c>
      <c r="FWQ1179" s="246" t="s">
        <v>26</v>
      </c>
      <c r="FWR1179" s="247">
        <v>7</v>
      </c>
      <c r="FWS1179" s="247">
        <v>2</v>
      </c>
      <c r="FWT1179" s="248" t="s">
        <v>238</v>
      </c>
      <c r="FWU1179" s="249">
        <v>111</v>
      </c>
      <c r="FWV1179" s="250">
        <v>211</v>
      </c>
      <c r="FWW1179" s="251" t="e">
        <f>FWW1194+FWW1232+FWW1261+FWW1277+FWW1299+FWW1329+FWW1345+FWW1366+FWW1381+FWW1414+#REF!+FWW1429+#REF!+FWW1435+#REF!</f>
        <v>#REF!</v>
      </c>
      <c r="FWX1179" s="245" t="s">
        <v>30</v>
      </c>
      <c r="FWY1179" s="246" t="s">
        <v>26</v>
      </c>
      <c r="FWZ1179" s="247">
        <v>7</v>
      </c>
      <c r="FXA1179" s="247">
        <v>2</v>
      </c>
      <c r="FXB1179" s="248" t="s">
        <v>238</v>
      </c>
      <c r="FXC1179" s="249">
        <v>111</v>
      </c>
      <c r="FXD1179" s="250">
        <v>211</v>
      </c>
      <c r="FXE1179" s="251" t="e">
        <f>FXE1194+FXE1232+FXE1261+FXE1277+FXE1299+FXE1329+FXE1345+FXE1366+FXE1381+FXE1414+#REF!+FXE1429+#REF!+FXE1435+#REF!</f>
        <v>#REF!</v>
      </c>
      <c r="FXF1179" s="245" t="s">
        <v>30</v>
      </c>
      <c r="FXG1179" s="246" t="s">
        <v>26</v>
      </c>
      <c r="FXH1179" s="247">
        <v>7</v>
      </c>
      <c r="FXI1179" s="247">
        <v>2</v>
      </c>
      <c r="FXJ1179" s="248" t="s">
        <v>238</v>
      </c>
      <c r="FXK1179" s="249">
        <v>111</v>
      </c>
      <c r="FXL1179" s="250">
        <v>211</v>
      </c>
      <c r="FXM1179" s="251" t="e">
        <f>FXM1194+FXM1232+FXM1261+FXM1277+FXM1299+FXM1329+FXM1345+FXM1366+FXM1381+FXM1414+#REF!+FXM1429+#REF!+FXM1435+#REF!</f>
        <v>#REF!</v>
      </c>
      <c r="FXN1179" s="245" t="s">
        <v>30</v>
      </c>
      <c r="FXO1179" s="246" t="s">
        <v>26</v>
      </c>
      <c r="FXP1179" s="247">
        <v>7</v>
      </c>
      <c r="FXQ1179" s="247">
        <v>2</v>
      </c>
      <c r="FXR1179" s="248" t="s">
        <v>238</v>
      </c>
      <c r="FXS1179" s="249">
        <v>111</v>
      </c>
      <c r="FXT1179" s="250">
        <v>211</v>
      </c>
      <c r="FXU1179" s="251" t="e">
        <f>FXU1194+FXU1232+FXU1261+FXU1277+FXU1299+FXU1329+FXU1345+FXU1366+FXU1381+FXU1414+#REF!+FXU1429+#REF!+FXU1435+#REF!</f>
        <v>#REF!</v>
      </c>
      <c r="FXV1179" s="245" t="s">
        <v>30</v>
      </c>
      <c r="FXW1179" s="246" t="s">
        <v>26</v>
      </c>
      <c r="FXX1179" s="247">
        <v>7</v>
      </c>
      <c r="FXY1179" s="247">
        <v>2</v>
      </c>
      <c r="FXZ1179" s="248" t="s">
        <v>238</v>
      </c>
      <c r="FYA1179" s="249">
        <v>111</v>
      </c>
      <c r="FYB1179" s="250">
        <v>211</v>
      </c>
      <c r="FYC1179" s="251" t="e">
        <f>FYC1194+FYC1232+FYC1261+FYC1277+FYC1299+FYC1329+FYC1345+FYC1366+FYC1381+FYC1414+#REF!+FYC1429+#REF!+FYC1435+#REF!</f>
        <v>#REF!</v>
      </c>
      <c r="FYD1179" s="245" t="s">
        <v>30</v>
      </c>
      <c r="FYE1179" s="246" t="s">
        <v>26</v>
      </c>
      <c r="FYF1179" s="247">
        <v>7</v>
      </c>
      <c r="FYG1179" s="247">
        <v>2</v>
      </c>
      <c r="FYH1179" s="248" t="s">
        <v>238</v>
      </c>
      <c r="FYI1179" s="249">
        <v>111</v>
      </c>
      <c r="FYJ1179" s="250">
        <v>211</v>
      </c>
      <c r="FYK1179" s="251" t="e">
        <f>FYK1194+FYK1232+FYK1261+FYK1277+FYK1299+FYK1329+FYK1345+FYK1366+FYK1381+FYK1414+#REF!+FYK1429+#REF!+FYK1435+#REF!</f>
        <v>#REF!</v>
      </c>
      <c r="FYL1179" s="245" t="s">
        <v>30</v>
      </c>
      <c r="FYM1179" s="246" t="s">
        <v>26</v>
      </c>
      <c r="FYN1179" s="247">
        <v>7</v>
      </c>
      <c r="FYO1179" s="247">
        <v>2</v>
      </c>
      <c r="FYP1179" s="248" t="s">
        <v>238</v>
      </c>
      <c r="FYQ1179" s="249">
        <v>111</v>
      </c>
      <c r="FYR1179" s="250">
        <v>211</v>
      </c>
      <c r="FYS1179" s="251" t="e">
        <f>FYS1194+FYS1232+FYS1261+FYS1277+FYS1299+FYS1329+FYS1345+FYS1366+FYS1381+FYS1414+#REF!+FYS1429+#REF!+FYS1435+#REF!</f>
        <v>#REF!</v>
      </c>
      <c r="FYT1179" s="245" t="s">
        <v>30</v>
      </c>
      <c r="FYU1179" s="246" t="s">
        <v>26</v>
      </c>
      <c r="FYV1179" s="247">
        <v>7</v>
      </c>
      <c r="FYW1179" s="247">
        <v>2</v>
      </c>
      <c r="FYX1179" s="248" t="s">
        <v>238</v>
      </c>
      <c r="FYY1179" s="249">
        <v>111</v>
      </c>
      <c r="FYZ1179" s="250">
        <v>211</v>
      </c>
      <c r="FZA1179" s="251" t="e">
        <f>FZA1194+FZA1232+FZA1261+FZA1277+FZA1299+FZA1329+FZA1345+FZA1366+FZA1381+FZA1414+#REF!+FZA1429+#REF!+FZA1435+#REF!</f>
        <v>#REF!</v>
      </c>
      <c r="FZB1179" s="245" t="s">
        <v>30</v>
      </c>
      <c r="FZC1179" s="246" t="s">
        <v>26</v>
      </c>
      <c r="FZD1179" s="247">
        <v>7</v>
      </c>
      <c r="FZE1179" s="247">
        <v>2</v>
      </c>
      <c r="FZF1179" s="248" t="s">
        <v>238</v>
      </c>
      <c r="FZG1179" s="249">
        <v>111</v>
      </c>
      <c r="FZH1179" s="250">
        <v>211</v>
      </c>
      <c r="FZI1179" s="251" t="e">
        <f>FZI1194+FZI1232+FZI1261+FZI1277+FZI1299+FZI1329+FZI1345+FZI1366+FZI1381+FZI1414+#REF!+FZI1429+#REF!+FZI1435+#REF!</f>
        <v>#REF!</v>
      </c>
      <c r="FZJ1179" s="245" t="s">
        <v>30</v>
      </c>
      <c r="FZK1179" s="246" t="s">
        <v>26</v>
      </c>
      <c r="FZL1179" s="247">
        <v>7</v>
      </c>
      <c r="FZM1179" s="247">
        <v>2</v>
      </c>
      <c r="FZN1179" s="248" t="s">
        <v>238</v>
      </c>
      <c r="FZO1179" s="249">
        <v>111</v>
      </c>
      <c r="FZP1179" s="250">
        <v>211</v>
      </c>
      <c r="FZQ1179" s="251" t="e">
        <f>FZQ1194+FZQ1232+FZQ1261+FZQ1277+FZQ1299+FZQ1329+FZQ1345+FZQ1366+FZQ1381+FZQ1414+#REF!+FZQ1429+#REF!+FZQ1435+#REF!</f>
        <v>#REF!</v>
      </c>
      <c r="FZR1179" s="245" t="s">
        <v>30</v>
      </c>
      <c r="FZS1179" s="246" t="s">
        <v>26</v>
      </c>
      <c r="FZT1179" s="247">
        <v>7</v>
      </c>
      <c r="FZU1179" s="247">
        <v>2</v>
      </c>
      <c r="FZV1179" s="248" t="s">
        <v>238</v>
      </c>
      <c r="FZW1179" s="249">
        <v>111</v>
      </c>
      <c r="FZX1179" s="250">
        <v>211</v>
      </c>
      <c r="FZY1179" s="251" t="e">
        <f>FZY1194+FZY1232+FZY1261+FZY1277+FZY1299+FZY1329+FZY1345+FZY1366+FZY1381+FZY1414+#REF!+FZY1429+#REF!+FZY1435+#REF!</f>
        <v>#REF!</v>
      </c>
      <c r="FZZ1179" s="245" t="s">
        <v>30</v>
      </c>
      <c r="GAA1179" s="246" t="s">
        <v>26</v>
      </c>
      <c r="GAB1179" s="247">
        <v>7</v>
      </c>
      <c r="GAC1179" s="247">
        <v>2</v>
      </c>
      <c r="GAD1179" s="248" t="s">
        <v>238</v>
      </c>
      <c r="GAE1179" s="249">
        <v>111</v>
      </c>
      <c r="GAF1179" s="250">
        <v>211</v>
      </c>
      <c r="GAG1179" s="251" t="e">
        <f>GAG1194+GAG1232+GAG1261+GAG1277+GAG1299+GAG1329+GAG1345+GAG1366+GAG1381+GAG1414+#REF!+GAG1429+#REF!+GAG1435+#REF!</f>
        <v>#REF!</v>
      </c>
      <c r="GAH1179" s="245" t="s">
        <v>30</v>
      </c>
      <c r="GAI1179" s="246" t="s">
        <v>26</v>
      </c>
      <c r="GAJ1179" s="247">
        <v>7</v>
      </c>
      <c r="GAK1179" s="247">
        <v>2</v>
      </c>
      <c r="GAL1179" s="248" t="s">
        <v>238</v>
      </c>
      <c r="GAM1179" s="249">
        <v>111</v>
      </c>
      <c r="GAN1179" s="250">
        <v>211</v>
      </c>
      <c r="GAO1179" s="251" t="e">
        <f>GAO1194+GAO1232+GAO1261+GAO1277+GAO1299+GAO1329+GAO1345+GAO1366+GAO1381+GAO1414+#REF!+GAO1429+#REF!+GAO1435+#REF!</f>
        <v>#REF!</v>
      </c>
      <c r="GAP1179" s="245" t="s">
        <v>30</v>
      </c>
      <c r="GAQ1179" s="246" t="s">
        <v>26</v>
      </c>
      <c r="GAR1179" s="247">
        <v>7</v>
      </c>
      <c r="GAS1179" s="247">
        <v>2</v>
      </c>
      <c r="GAT1179" s="248" t="s">
        <v>238</v>
      </c>
      <c r="GAU1179" s="249">
        <v>111</v>
      </c>
      <c r="GAV1179" s="250">
        <v>211</v>
      </c>
      <c r="GAW1179" s="251" t="e">
        <f>GAW1194+GAW1232+GAW1261+GAW1277+GAW1299+GAW1329+GAW1345+GAW1366+GAW1381+GAW1414+#REF!+GAW1429+#REF!+GAW1435+#REF!</f>
        <v>#REF!</v>
      </c>
      <c r="GAX1179" s="245" t="s">
        <v>30</v>
      </c>
      <c r="GAY1179" s="246" t="s">
        <v>26</v>
      </c>
      <c r="GAZ1179" s="247">
        <v>7</v>
      </c>
      <c r="GBA1179" s="247">
        <v>2</v>
      </c>
      <c r="GBB1179" s="248" t="s">
        <v>238</v>
      </c>
      <c r="GBC1179" s="249">
        <v>111</v>
      </c>
      <c r="GBD1179" s="250">
        <v>211</v>
      </c>
      <c r="GBE1179" s="251" t="e">
        <f>GBE1194+GBE1232+GBE1261+GBE1277+GBE1299+GBE1329+GBE1345+GBE1366+GBE1381+GBE1414+#REF!+GBE1429+#REF!+GBE1435+#REF!</f>
        <v>#REF!</v>
      </c>
      <c r="GBF1179" s="245" t="s">
        <v>30</v>
      </c>
      <c r="GBG1179" s="246" t="s">
        <v>26</v>
      </c>
      <c r="GBH1179" s="247">
        <v>7</v>
      </c>
      <c r="GBI1179" s="247">
        <v>2</v>
      </c>
      <c r="GBJ1179" s="248" t="s">
        <v>238</v>
      </c>
      <c r="GBK1179" s="249">
        <v>111</v>
      </c>
      <c r="GBL1179" s="250">
        <v>211</v>
      </c>
      <c r="GBM1179" s="251" t="e">
        <f>GBM1194+GBM1232+GBM1261+GBM1277+GBM1299+GBM1329+GBM1345+GBM1366+GBM1381+GBM1414+#REF!+GBM1429+#REF!+GBM1435+#REF!</f>
        <v>#REF!</v>
      </c>
      <c r="GBN1179" s="245" t="s">
        <v>30</v>
      </c>
      <c r="GBO1179" s="246" t="s">
        <v>26</v>
      </c>
      <c r="GBP1179" s="247">
        <v>7</v>
      </c>
      <c r="GBQ1179" s="247">
        <v>2</v>
      </c>
      <c r="GBR1179" s="248" t="s">
        <v>238</v>
      </c>
      <c r="GBS1179" s="249">
        <v>111</v>
      </c>
      <c r="GBT1179" s="250">
        <v>211</v>
      </c>
      <c r="GBU1179" s="251" t="e">
        <f>GBU1194+GBU1232+GBU1261+GBU1277+GBU1299+GBU1329+GBU1345+GBU1366+GBU1381+GBU1414+#REF!+GBU1429+#REF!+GBU1435+#REF!</f>
        <v>#REF!</v>
      </c>
      <c r="GBV1179" s="245" t="s">
        <v>30</v>
      </c>
      <c r="GBW1179" s="246" t="s">
        <v>26</v>
      </c>
      <c r="GBX1179" s="247">
        <v>7</v>
      </c>
      <c r="GBY1179" s="247">
        <v>2</v>
      </c>
      <c r="GBZ1179" s="248" t="s">
        <v>238</v>
      </c>
      <c r="GCA1179" s="249">
        <v>111</v>
      </c>
      <c r="GCB1179" s="250">
        <v>211</v>
      </c>
      <c r="GCC1179" s="251" t="e">
        <f>GCC1194+GCC1232+GCC1261+GCC1277+GCC1299+GCC1329+GCC1345+GCC1366+GCC1381+GCC1414+#REF!+GCC1429+#REF!+GCC1435+#REF!</f>
        <v>#REF!</v>
      </c>
      <c r="GCD1179" s="245" t="s">
        <v>30</v>
      </c>
      <c r="GCE1179" s="246" t="s">
        <v>26</v>
      </c>
      <c r="GCF1179" s="247">
        <v>7</v>
      </c>
      <c r="GCG1179" s="247">
        <v>2</v>
      </c>
      <c r="GCH1179" s="248" t="s">
        <v>238</v>
      </c>
      <c r="GCI1179" s="249">
        <v>111</v>
      </c>
      <c r="GCJ1179" s="250">
        <v>211</v>
      </c>
      <c r="GCK1179" s="251" t="e">
        <f>GCK1194+GCK1232+GCK1261+GCK1277+GCK1299+GCK1329+GCK1345+GCK1366+GCK1381+GCK1414+#REF!+GCK1429+#REF!+GCK1435+#REF!</f>
        <v>#REF!</v>
      </c>
      <c r="GCL1179" s="245" t="s">
        <v>30</v>
      </c>
      <c r="GCM1179" s="246" t="s">
        <v>26</v>
      </c>
      <c r="GCN1179" s="247">
        <v>7</v>
      </c>
      <c r="GCO1179" s="247">
        <v>2</v>
      </c>
      <c r="GCP1179" s="248" t="s">
        <v>238</v>
      </c>
      <c r="GCQ1179" s="249">
        <v>111</v>
      </c>
      <c r="GCR1179" s="250">
        <v>211</v>
      </c>
      <c r="GCS1179" s="251" t="e">
        <f>GCS1194+GCS1232+GCS1261+GCS1277+GCS1299+GCS1329+GCS1345+GCS1366+GCS1381+GCS1414+#REF!+GCS1429+#REF!+GCS1435+#REF!</f>
        <v>#REF!</v>
      </c>
      <c r="GCT1179" s="245" t="s">
        <v>30</v>
      </c>
      <c r="GCU1179" s="246" t="s">
        <v>26</v>
      </c>
      <c r="GCV1179" s="247">
        <v>7</v>
      </c>
      <c r="GCW1179" s="247">
        <v>2</v>
      </c>
      <c r="GCX1179" s="248" t="s">
        <v>238</v>
      </c>
      <c r="GCY1179" s="249">
        <v>111</v>
      </c>
      <c r="GCZ1179" s="250">
        <v>211</v>
      </c>
      <c r="GDA1179" s="251" t="e">
        <f>GDA1194+GDA1232+GDA1261+GDA1277+GDA1299+GDA1329+GDA1345+GDA1366+GDA1381+GDA1414+#REF!+GDA1429+#REF!+GDA1435+#REF!</f>
        <v>#REF!</v>
      </c>
      <c r="GDB1179" s="245" t="s">
        <v>30</v>
      </c>
      <c r="GDC1179" s="246" t="s">
        <v>26</v>
      </c>
      <c r="GDD1179" s="247">
        <v>7</v>
      </c>
      <c r="GDE1179" s="247">
        <v>2</v>
      </c>
      <c r="GDF1179" s="248" t="s">
        <v>238</v>
      </c>
      <c r="GDG1179" s="249">
        <v>111</v>
      </c>
      <c r="GDH1179" s="250">
        <v>211</v>
      </c>
      <c r="GDI1179" s="251" t="e">
        <f>GDI1194+GDI1232+GDI1261+GDI1277+GDI1299+GDI1329+GDI1345+GDI1366+GDI1381+GDI1414+#REF!+GDI1429+#REF!+GDI1435+#REF!</f>
        <v>#REF!</v>
      </c>
      <c r="GDJ1179" s="245" t="s">
        <v>30</v>
      </c>
      <c r="GDK1179" s="246" t="s">
        <v>26</v>
      </c>
      <c r="GDL1179" s="247">
        <v>7</v>
      </c>
      <c r="GDM1179" s="247">
        <v>2</v>
      </c>
      <c r="GDN1179" s="248" t="s">
        <v>238</v>
      </c>
      <c r="GDO1179" s="249">
        <v>111</v>
      </c>
      <c r="GDP1179" s="250">
        <v>211</v>
      </c>
      <c r="GDQ1179" s="251" t="e">
        <f>GDQ1194+GDQ1232+GDQ1261+GDQ1277+GDQ1299+GDQ1329+GDQ1345+GDQ1366+GDQ1381+GDQ1414+#REF!+GDQ1429+#REF!+GDQ1435+#REF!</f>
        <v>#REF!</v>
      </c>
      <c r="GDR1179" s="245" t="s">
        <v>30</v>
      </c>
      <c r="GDS1179" s="246" t="s">
        <v>26</v>
      </c>
      <c r="GDT1179" s="247">
        <v>7</v>
      </c>
      <c r="GDU1179" s="247">
        <v>2</v>
      </c>
      <c r="GDV1179" s="248" t="s">
        <v>238</v>
      </c>
      <c r="GDW1179" s="249">
        <v>111</v>
      </c>
      <c r="GDX1179" s="250">
        <v>211</v>
      </c>
      <c r="GDY1179" s="251" t="e">
        <f>GDY1194+GDY1232+GDY1261+GDY1277+GDY1299+GDY1329+GDY1345+GDY1366+GDY1381+GDY1414+#REF!+GDY1429+#REF!+GDY1435+#REF!</f>
        <v>#REF!</v>
      </c>
      <c r="GDZ1179" s="245" t="s">
        <v>30</v>
      </c>
      <c r="GEA1179" s="246" t="s">
        <v>26</v>
      </c>
      <c r="GEB1179" s="247">
        <v>7</v>
      </c>
      <c r="GEC1179" s="247">
        <v>2</v>
      </c>
      <c r="GED1179" s="248" t="s">
        <v>238</v>
      </c>
      <c r="GEE1179" s="249">
        <v>111</v>
      </c>
      <c r="GEF1179" s="250">
        <v>211</v>
      </c>
      <c r="GEG1179" s="251" t="e">
        <f>GEG1194+GEG1232+GEG1261+GEG1277+GEG1299+GEG1329+GEG1345+GEG1366+GEG1381+GEG1414+#REF!+GEG1429+#REF!+GEG1435+#REF!</f>
        <v>#REF!</v>
      </c>
      <c r="GEH1179" s="245" t="s">
        <v>30</v>
      </c>
      <c r="GEI1179" s="246" t="s">
        <v>26</v>
      </c>
      <c r="GEJ1179" s="247">
        <v>7</v>
      </c>
      <c r="GEK1179" s="247">
        <v>2</v>
      </c>
      <c r="GEL1179" s="248" t="s">
        <v>238</v>
      </c>
      <c r="GEM1179" s="249">
        <v>111</v>
      </c>
      <c r="GEN1179" s="250">
        <v>211</v>
      </c>
      <c r="GEO1179" s="251" t="e">
        <f>GEO1194+GEO1232+GEO1261+GEO1277+GEO1299+GEO1329+GEO1345+GEO1366+GEO1381+GEO1414+#REF!+GEO1429+#REF!+GEO1435+#REF!</f>
        <v>#REF!</v>
      </c>
      <c r="GEP1179" s="245" t="s">
        <v>30</v>
      </c>
      <c r="GEQ1179" s="246" t="s">
        <v>26</v>
      </c>
      <c r="GER1179" s="247">
        <v>7</v>
      </c>
      <c r="GES1179" s="247">
        <v>2</v>
      </c>
      <c r="GET1179" s="248" t="s">
        <v>238</v>
      </c>
      <c r="GEU1179" s="249">
        <v>111</v>
      </c>
      <c r="GEV1179" s="250">
        <v>211</v>
      </c>
      <c r="GEW1179" s="251" t="e">
        <f>GEW1194+GEW1232+GEW1261+GEW1277+GEW1299+GEW1329+GEW1345+GEW1366+GEW1381+GEW1414+#REF!+GEW1429+#REF!+GEW1435+#REF!</f>
        <v>#REF!</v>
      </c>
      <c r="GEX1179" s="245" t="s">
        <v>30</v>
      </c>
      <c r="GEY1179" s="246" t="s">
        <v>26</v>
      </c>
      <c r="GEZ1179" s="247">
        <v>7</v>
      </c>
      <c r="GFA1179" s="247">
        <v>2</v>
      </c>
      <c r="GFB1179" s="248" t="s">
        <v>238</v>
      </c>
      <c r="GFC1179" s="249">
        <v>111</v>
      </c>
      <c r="GFD1179" s="250">
        <v>211</v>
      </c>
      <c r="GFE1179" s="251" t="e">
        <f>GFE1194+GFE1232+GFE1261+GFE1277+GFE1299+GFE1329+GFE1345+GFE1366+GFE1381+GFE1414+#REF!+GFE1429+#REF!+GFE1435+#REF!</f>
        <v>#REF!</v>
      </c>
      <c r="GFF1179" s="245" t="s">
        <v>30</v>
      </c>
      <c r="GFG1179" s="246" t="s">
        <v>26</v>
      </c>
      <c r="GFH1179" s="247">
        <v>7</v>
      </c>
      <c r="GFI1179" s="247">
        <v>2</v>
      </c>
      <c r="GFJ1179" s="248" t="s">
        <v>238</v>
      </c>
      <c r="GFK1179" s="249">
        <v>111</v>
      </c>
      <c r="GFL1179" s="250">
        <v>211</v>
      </c>
      <c r="GFM1179" s="251" t="e">
        <f>GFM1194+GFM1232+GFM1261+GFM1277+GFM1299+GFM1329+GFM1345+GFM1366+GFM1381+GFM1414+#REF!+GFM1429+#REF!+GFM1435+#REF!</f>
        <v>#REF!</v>
      </c>
      <c r="GFN1179" s="245" t="s">
        <v>30</v>
      </c>
      <c r="GFO1179" s="246" t="s">
        <v>26</v>
      </c>
      <c r="GFP1179" s="247">
        <v>7</v>
      </c>
      <c r="GFQ1179" s="247">
        <v>2</v>
      </c>
      <c r="GFR1179" s="248" t="s">
        <v>238</v>
      </c>
      <c r="GFS1179" s="249">
        <v>111</v>
      </c>
      <c r="GFT1179" s="250">
        <v>211</v>
      </c>
      <c r="GFU1179" s="251" t="e">
        <f>GFU1194+GFU1232+GFU1261+GFU1277+GFU1299+GFU1329+GFU1345+GFU1366+GFU1381+GFU1414+#REF!+GFU1429+#REF!+GFU1435+#REF!</f>
        <v>#REF!</v>
      </c>
      <c r="GFV1179" s="245" t="s">
        <v>30</v>
      </c>
      <c r="GFW1179" s="246" t="s">
        <v>26</v>
      </c>
      <c r="GFX1179" s="247">
        <v>7</v>
      </c>
      <c r="GFY1179" s="247">
        <v>2</v>
      </c>
      <c r="GFZ1179" s="248" t="s">
        <v>238</v>
      </c>
      <c r="GGA1179" s="249">
        <v>111</v>
      </c>
      <c r="GGB1179" s="250">
        <v>211</v>
      </c>
      <c r="GGC1179" s="251" t="e">
        <f>GGC1194+GGC1232+GGC1261+GGC1277+GGC1299+GGC1329+GGC1345+GGC1366+GGC1381+GGC1414+#REF!+GGC1429+#REF!+GGC1435+#REF!</f>
        <v>#REF!</v>
      </c>
      <c r="GGD1179" s="245" t="s">
        <v>30</v>
      </c>
      <c r="GGE1179" s="246" t="s">
        <v>26</v>
      </c>
      <c r="GGF1179" s="247">
        <v>7</v>
      </c>
      <c r="GGG1179" s="247">
        <v>2</v>
      </c>
      <c r="GGH1179" s="248" t="s">
        <v>238</v>
      </c>
      <c r="GGI1179" s="249">
        <v>111</v>
      </c>
      <c r="GGJ1179" s="250">
        <v>211</v>
      </c>
      <c r="GGK1179" s="251" t="e">
        <f>GGK1194+GGK1232+GGK1261+GGK1277+GGK1299+GGK1329+GGK1345+GGK1366+GGK1381+GGK1414+#REF!+GGK1429+#REF!+GGK1435+#REF!</f>
        <v>#REF!</v>
      </c>
      <c r="GGL1179" s="245" t="s">
        <v>30</v>
      </c>
      <c r="GGM1179" s="246" t="s">
        <v>26</v>
      </c>
      <c r="GGN1179" s="247">
        <v>7</v>
      </c>
      <c r="GGO1179" s="247">
        <v>2</v>
      </c>
      <c r="GGP1179" s="248" t="s">
        <v>238</v>
      </c>
      <c r="GGQ1179" s="249">
        <v>111</v>
      </c>
      <c r="GGR1179" s="250">
        <v>211</v>
      </c>
      <c r="GGS1179" s="251" t="e">
        <f>GGS1194+GGS1232+GGS1261+GGS1277+GGS1299+GGS1329+GGS1345+GGS1366+GGS1381+GGS1414+#REF!+GGS1429+#REF!+GGS1435+#REF!</f>
        <v>#REF!</v>
      </c>
      <c r="GGT1179" s="245" t="s">
        <v>30</v>
      </c>
      <c r="GGU1179" s="246" t="s">
        <v>26</v>
      </c>
      <c r="GGV1179" s="247">
        <v>7</v>
      </c>
      <c r="GGW1179" s="247">
        <v>2</v>
      </c>
      <c r="GGX1179" s="248" t="s">
        <v>238</v>
      </c>
      <c r="GGY1179" s="249">
        <v>111</v>
      </c>
      <c r="GGZ1179" s="250">
        <v>211</v>
      </c>
      <c r="GHA1179" s="251" t="e">
        <f>GHA1194+GHA1232+GHA1261+GHA1277+GHA1299+GHA1329+GHA1345+GHA1366+GHA1381+GHA1414+#REF!+GHA1429+#REF!+GHA1435+#REF!</f>
        <v>#REF!</v>
      </c>
      <c r="GHB1179" s="245" t="s">
        <v>30</v>
      </c>
      <c r="GHC1179" s="246" t="s">
        <v>26</v>
      </c>
      <c r="GHD1179" s="247">
        <v>7</v>
      </c>
      <c r="GHE1179" s="247">
        <v>2</v>
      </c>
      <c r="GHF1179" s="248" t="s">
        <v>238</v>
      </c>
      <c r="GHG1179" s="249">
        <v>111</v>
      </c>
      <c r="GHH1179" s="250">
        <v>211</v>
      </c>
      <c r="GHI1179" s="251" t="e">
        <f>GHI1194+GHI1232+GHI1261+GHI1277+GHI1299+GHI1329+GHI1345+GHI1366+GHI1381+GHI1414+#REF!+GHI1429+#REF!+GHI1435+#REF!</f>
        <v>#REF!</v>
      </c>
      <c r="GHJ1179" s="245" t="s">
        <v>30</v>
      </c>
      <c r="GHK1179" s="246" t="s">
        <v>26</v>
      </c>
      <c r="GHL1179" s="247">
        <v>7</v>
      </c>
      <c r="GHM1179" s="247">
        <v>2</v>
      </c>
      <c r="GHN1179" s="248" t="s">
        <v>238</v>
      </c>
      <c r="GHO1179" s="249">
        <v>111</v>
      </c>
      <c r="GHP1179" s="250">
        <v>211</v>
      </c>
      <c r="GHQ1179" s="251" t="e">
        <f>GHQ1194+GHQ1232+GHQ1261+GHQ1277+GHQ1299+GHQ1329+GHQ1345+GHQ1366+GHQ1381+GHQ1414+#REF!+GHQ1429+#REF!+GHQ1435+#REF!</f>
        <v>#REF!</v>
      </c>
      <c r="GHR1179" s="245" t="s">
        <v>30</v>
      </c>
      <c r="GHS1179" s="246" t="s">
        <v>26</v>
      </c>
      <c r="GHT1179" s="247">
        <v>7</v>
      </c>
      <c r="GHU1179" s="247">
        <v>2</v>
      </c>
      <c r="GHV1179" s="248" t="s">
        <v>238</v>
      </c>
      <c r="GHW1179" s="249">
        <v>111</v>
      </c>
      <c r="GHX1179" s="250">
        <v>211</v>
      </c>
      <c r="GHY1179" s="251" t="e">
        <f>GHY1194+GHY1232+GHY1261+GHY1277+GHY1299+GHY1329+GHY1345+GHY1366+GHY1381+GHY1414+#REF!+GHY1429+#REF!+GHY1435+#REF!</f>
        <v>#REF!</v>
      </c>
      <c r="GHZ1179" s="245" t="s">
        <v>30</v>
      </c>
      <c r="GIA1179" s="246" t="s">
        <v>26</v>
      </c>
      <c r="GIB1179" s="247">
        <v>7</v>
      </c>
      <c r="GIC1179" s="247">
        <v>2</v>
      </c>
      <c r="GID1179" s="248" t="s">
        <v>238</v>
      </c>
      <c r="GIE1179" s="249">
        <v>111</v>
      </c>
      <c r="GIF1179" s="250">
        <v>211</v>
      </c>
      <c r="GIG1179" s="251" t="e">
        <f>GIG1194+GIG1232+GIG1261+GIG1277+GIG1299+GIG1329+GIG1345+GIG1366+GIG1381+GIG1414+#REF!+GIG1429+#REF!+GIG1435+#REF!</f>
        <v>#REF!</v>
      </c>
      <c r="GIH1179" s="245" t="s">
        <v>30</v>
      </c>
      <c r="GII1179" s="246" t="s">
        <v>26</v>
      </c>
      <c r="GIJ1179" s="247">
        <v>7</v>
      </c>
      <c r="GIK1179" s="247">
        <v>2</v>
      </c>
      <c r="GIL1179" s="248" t="s">
        <v>238</v>
      </c>
      <c r="GIM1179" s="249">
        <v>111</v>
      </c>
      <c r="GIN1179" s="250">
        <v>211</v>
      </c>
      <c r="GIO1179" s="251" t="e">
        <f>GIO1194+GIO1232+GIO1261+GIO1277+GIO1299+GIO1329+GIO1345+GIO1366+GIO1381+GIO1414+#REF!+GIO1429+#REF!+GIO1435+#REF!</f>
        <v>#REF!</v>
      </c>
      <c r="GIP1179" s="245" t="s">
        <v>30</v>
      </c>
      <c r="GIQ1179" s="246" t="s">
        <v>26</v>
      </c>
      <c r="GIR1179" s="247">
        <v>7</v>
      </c>
      <c r="GIS1179" s="247">
        <v>2</v>
      </c>
      <c r="GIT1179" s="248" t="s">
        <v>238</v>
      </c>
      <c r="GIU1179" s="249">
        <v>111</v>
      </c>
      <c r="GIV1179" s="250">
        <v>211</v>
      </c>
      <c r="GIW1179" s="251" t="e">
        <f>GIW1194+GIW1232+GIW1261+GIW1277+GIW1299+GIW1329+GIW1345+GIW1366+GIW1381+GIW1414+#REF!+GIW1429+#REF!+GIW1435+#REF!</f>
        <v>#REF!</v>
      </c>
      <c r="GIX1179" s="245" t="s">
        <v>30</v>
      </c>
      <c r="GIY1179" s="246" t="s">
        <v>26</v>
      </c>
      <c r="GIZ1179" s="247">
        <v>7</v>
      </c>
      <c r="GJA1179" s="247">
        <v>2</v>
      </c>
      <c r="GJB1179" s="248" t="s">
        <v>238</v>
      </c>
      <c r="GJC1179" s="249">
        <v>111</v>
      </c>
      <c r="GJD1179" s="250">
        <v>211</v>
      </c>
      <c r="GJE1179" s="251" t="e">
        <f>GJE1194+GJE1232+GJE1261+GJE1277+GJE1299+GJE1329+GJE1345+GJE1366+GJE1381+GJE1414+#REF!+GJE1429+#REF!+GJE1435+#REF!</f>
        <v>#REF!</v>
      </c>
      <c r="GJF1179" s="245" t="s">
        <v>30</v>
      </c>
      <c r="GJG1179" s="246" t="s">
        <v>26</v>
      </c>
      <c r="GJH1179" s="247">
        <v>7</v>
      </c>
      <c r="GJI1179" s="247">
        <v>2</v>
      </c>
      <c r="GJJ1179" s="248" t="s">
        <v>238</v>
      </c>
      <c r="GJK1179" s="249">
        <v>111</v>
      </c>
      <c r="GJL1179" s="250">
        <v>211</v>
      </c>
      <c r="GJM1179" s="251" t="e">
        <f>GJM1194+GJM1232+GJM1261+GJM1277+GJM1299+GJM1329+GJM1345+GJM1366+GJM1381+GJM1414+#REF!+GJM1429+#REF!+GJM1435+#REF!</f>
        <v>#REF!</v>
      </c>
      <c r="GJN1179" s="245" t="s">
        <v>30</v>
      </c>
      <c r="GJO1179" s="246" t="s">
        <v>26</v>
      </c>
      <c r="GJP1179" s="247">
        <v>7</v>
      </c>
      <c r="GJQ1179" s="247">
        <v>2</v>
      </c>
      <c r="GJR1179" s="248" t="s">
        <v>238</v>
      </c>
      <c r="GJS1179" s="249">
        <v>111</v>
      </c>
      <c r="GJT1179" s="250">
        <v>211</v>
      </c>
      <c r="GJU1179" s="251" t="e">
        <f>GJU1194+GJU1232+GJU1261+GJU1277+GJU1299+GJU1329+GJU1345+GJU1366+GJU1381+GJU1414+#REF!+GJU1429+#REF!+GJU1435+#REF!</f>
        <v>#REF!</v>
      </c>
      <c r="GJV1179" s="245" t="s">
        <v>30</v>
      </c>
      <c r="GJW1179" s="246" t="s">
        <v>26</v>
      </c>
      <c r="GJX1179" s="247">
        <v>7</v>
      </c>
      <c r="GJY1179" s="247">
        <v>2</v>
      </c>
      <c r="GJZ1179" s="248" t="s">
        <v>238</v>
      </c>
      <c r="GKA1179" s="249">
        <v>111</v>
      </c>
      <c r="GKB1179" s="250">
        <v>211</v>
      </c>
      <c r="GKC1179" s="251" t="e">
        <f>GKC1194+GKC1232+GKC1261+GKC1277+GKC1299+GKC1329+GKC1345+GKC1366+GKC1381+GKC1414+#REF!+GKC1429+#REF!+GKC1435+#REF!</f>
        <v>#REF!</v>
      </c>
      <c r="GKD1179" s="245" t="s">
        <v>30</v>
      </c>
      <c r="GKE1179" s="246" t="s">
        <v>26</v>
      </c>
      <c r="GKF1179" s="247">
        <v>7</v>
      </c>
      <c r="GKG1179" s="247">
        <v>2</v>
      </c>
      <c r="GKH1179" s="248" t="s">
        <v>238</v>
      </c>
      <c r="GKI1179" s="249">
        <v>111</v>
      </c>
      <c r="GKJ1179" s="250">
        <v>211</v>
      </c>
      <c r="GKK1179" s="251" t="e">
        <f>GKK1194+GKK1232+GKK1261+GKK1277+GKK1299+GKK1329+GKK1345+GKK1366+GKK1381+GKK1414+#REF!+GKK1429+#REF!+GKK1435+#REF!</f>
        <v>#REF!</v>
      </c>
      <c r="GKL1179" s="245" t="s">
        <v>30</v>
      </c>
      <c r="GKM1179" s="246" t="s">
        <v>26</v>
      </c>
      <c r="GKN1179" s="247">
        <v>7</v>
      </c>
      <c r="GKO1179" s="247">
        <v>2</v>
      </c>
      <c r="GKP1179" s="248" t="s">
        <v>238</v>
      </c>
      <c r="GKQ1179" s="249">
        <v>111</v>
      </c>
      <c r="GKR1179" s="250">
        <v>211</v>
      </c>
      <c r="GKS1179" s="251" t="e">
        <f>GKS1194+GKS1232+GKS1261+GKS1277+GKS1299+GKS1329+GKS1345+GKS1366+GKS1381+GKS1414+#REF!+GKS1429+#REF!+GKS1435+#REF!</f>
        <v>#REF!</v>
      </c>
      <c r="GKT1179" s="245" t="s">
        <v>30</v>
      </c>
      <c r="GKU1179" s="246" t="s">
        <v>26</v>
      </c>
      <c r="GKV1179" s="247">
        <v>7</v>
      </c>
      <c r="GKW1179" s="247">
        <v>2</v>
      </c>
      <c r="GKX1179" s="248" t="s">
        <v>238</v>
      </c>
      <c r="GKY1179" s="249">
        <v>111</v>
      </c>
      <c r="GKZ1179" s="250">
        <v>211</v>
      </c>
      <c r="GLA1179" s="251" t="e">
        <f>GLA1194+GLA1232+GLA1261+GLA1277+GLA1299+GLA1329+GLA1345+GLA1366+GLA1381+GLA1414+#REF!+GLA1429+#REF!+GLA1435+#REF!</f>
        <v>#REF!</v>
      </c>
      <c r="GLB1179" s="245" t="s">
        <v>30</v>
      </c>
      <c r="GLC1179" s="246" t="s">
        <v>26</v>
      </c>
      <c r="GLD1179" s="247">
        <v>7</v>
      </c>
      <c r="GLE1179" s="247">
        <v>2</v>
      </c>
      <c r="GLF1179" s="248" t="s">
        <v>238</v>
      </c>
      <c r="GLG1179" s="249">
        <v>111</v>
      </c>
      <c r="GLH1179" s="250">
        <v>211</v>
      </c>
      <c r="GLI1179" s="251" t="e">
        <f>GLI1194+GLI1232+GLI1261+GLI1277+GLI1299+GLI1329+GLI1345+GLI1366+GLI1381+GLI1414+#REF!+GLI1429+#REF!+GLI1435+#REF!</f>
        <v>#REF!</v>
      </c>
      <c r="GLJ1179" s="245" t="s">
        <v>30</v>
      </c>
      <c r="GLK1179" s="246" t="s">
        <v>26</v>
      </c>
      <c r="GLL1179" s="247">
        <v>7</v>
      </c>
      <c r="GLM1179" s="247">
        <v>2</v>
      </c>
      <c r="GLN1179" s="248" t="s">
        <v>238</v>
      </c>
      <c r="GLO1179" s="249">
        <v>111</v>
      </c>
      <c r="GLP1179" s="250">
        <v>211</v>
      </c>
      <c r="GLQ1179" s="251" t="e">
        <f>GLQ1194+GLQ1232+GLQ1261+GLQ1277+GLQ1299+GLQ1329+GLQ1345+GLQ1366+GLQ1381+GLQ1414+#REF!+GLQ1429+#REF!+GLQ1435+#REF!</f>
        <v>#REF!</v>
      </c>
      <c r="GLR1179" s="245" t="s">
        <v>30</v>
      </c>
      <c r="GLS1179" s="246" t="s">
        <v>26</v>
      </c>
      <c r="GLT1179" s="247">
        <v>7</v>
      </c>
      <c r="GLU1179" s="247">
        <v>2</v>
      </c>
      <c r="GLV1179" s="248" t="s">
        <v>238</v>
      </c>
      <c r="GLW1179" s="249">
        <v>111</v>
      </c>
      <c r="GLX1179" s="250">
        <v>211</v>
      </c>
      <c r="GLY1179" s="251" t="e">
        <f>GLY1194+GLY1232+GLY1261+GLY1277+GLY1299+GLY1329+GLY1345+GLY1366+GLY1381+GLY1414+#REF!+GLY1429+#REF!+GLY1435+#REF!</f>
        <v>#REF!</v>
      </c>
      <c r="GLZ1179" s="245" t="s">
        <v>30</v>
      </c>
      <c r="GMA1179" s="246" t="s">
        <v>26</v>
      </c>
      <c r="GMB1179" s="247">
        <v>7</v>
      </c>
      <c r="GMC1179" s="247">
        <v>2</v>
      </c>
      <c r="GMD1179" s="248" t="s">
        <v>238</v>
      </c>
      <c r="GME1179" s="249">
        <v>111</v>
      </c>
      <c r="GMF1179" s="250">
        <v>211</v>
      </c>
      <c r="GMG1179" s="251" t="e">
        <f>GMG1194+GMG1232+GMG1261+GMG1277+GMG1299+GMG1329+GMG1345+GMG1366+GMG1381+GMG1414+#REF!+GMG1429+#REF!+GMG1435+#REF!</f>
        <v>#REF!</v>
      </c>
      <c r="GMH1179" s="245" t="s">
        <v>30</v>
      </c>
      <c r="GMI1179" s="246" t="s">
        <v>26</v>
      </c>
      <c r="GMJ1179" s="247">
        <v>7</v>
      </c>
      <c r="GMK1179" s="247">
        <v>2</v>
      </c>
      <c r="GML1179" s="248" t="s">
        <v>238</v>
      </c>
      <c r="GMM1179" s="249">
        <v>111</v>
      </c>
      <c r="GMN1179" s="250">
        <v>211</v>
      </c>
      <c r="GMO1179" s="251" t="e">
        <f>GMO1194+GMO1232+GMO1261+GMO1277+GMO1299+GMO1329+GMO1345+GMO1366+GMO1381+GMO1414+#REF!+GMO1429+#REF!+GMO1435+#REF!</f>
        <v>#REF!</v>
      </c>
      <c r="GMP1179" s="245" t="s">
        <v>30</v>
      </c>
      <c r="GMQ1179" s="246" t="s">
        <v>26</v>
      </c>
      <c r="GMR1179" s="247">
        <v>7</v>
      </c>
      <c r="GMS1179" s="247">
        <v>2</v>
      </c>
      <c r="GMT1179" s="248" t="s">
        <v>238</v>
      </c>
      <c r="GMU1179" s="249">
        <v>111</v>
      </c>
      <c r="GMV1179" s="250">
        <v>211</v>
      </c>
      <c r="GMW1179" s="251" t="e">
        <f>GMW1194+GMW1232+GMW1261+GMW1277+GMW1299+GMW1329+GMW1345+GMW1366+GMW1381+GMW1414+#REF!+GMW1429+#REF!+GMW1435+#REF!</f>
        <v>#REF!</v>
      </c>
      <c r="GMX1179" s="245" t="s">
        <v>30</v>
      </c>
      <c r="GMY1179" s="246" t="s">
        <v>26</v>
      </c>
      <c r="GMZ1179" s="247">
        <v>7</v>
      </c>
      <c r="GNA1179" s="247">
        <v>2</v>
      </c>
      <c r="GNB1179" s="248" t="s">
        <v>238</v>
      </c>
      <c r="GNC1179" s="249">
        <v>111</v>
      </c>
      <c r="GND1179" s="250">
        <v>211</v>
      </c>
      <c r="GNE1179" s="251" t="e">
        <f>GNE1194+GNE1232+GNE1261+GNE1277+GNE1299+GNE1329+GNE1345+GNE1366+GNE1381+GNE1414+#REF!+GNE1429+#REF!+GNE1435+#REF!</f>
        <v>#REF!</v>
      </c>
      <c r="GNF1179" s="245" t="s">
        <v>30</v>
      </c>
      <c r="GNG1179" s="246" t="s">
        <v>26</v>
      </c>
      <c r="GNH1179" s="247">
        <v>7</v>
      </c>
      <c r="GNI1179" s="247">
        <v>2</v>
      </c>
      <c r="GNJ1179" s="248" t="s">
        <v>238</v>
      </c>
      <c r="GNK1179" s="249">
        <v>111</v>
      </c>
      <c r="GNL1179" s="250">
        <v>211</v>
      </c>
      <c r="GNM1179" s="251" t="e">
        <f>GNM1194+GNM1232+GNM1261+GNM1277+GNM1299+GNM1329+GNM1345+GNM1366+GNM1381+GNM1414+#REF!+GNM1429+#REF!+GNM1435+#REF!</f>
        <v>#REF!</v>
      </c>
      <c r="GNN1179" s="245" t="s">
        <v>30</v>
      </c>
      <c r="GNO1179" s="246" t="s">
        <v>26</v>
      </c>
      <c r="GNP1179" s="247">
        <v>7</v>
      </c>
      <c r="GNQ1179" s="247">
        <v>2</v>
      </c>
      <c r="GNR1179" s="248" t="s">
        <v>238</v>
      </c>
      <c r="GNS1179" s="249">
        <v>111</v>
      </c>
      <c r="GNT1179" s="250">
        <v>211</v>
      </c>
      <c r="GNU1179" s="251" t="e">
        <f>GNU1194+GNU1232+GNU1261+GNU1277+GNU1299+GNU1329+GNU1345+GNU1366+GNU1381+GNU1414+#REF!+GNU1429+#REF!+GNU1435+#REF!</f>
        <v>#REF!</v>
      </c>
      <c r="GNV1179" s="245" t="s">
        <v>30</v>
      </c>
      <c r="GNW1179" s="246" t="s">
        <v>26</v>
      </c>
      <c r="GNX1179" s="247">
        <v>7</v>
      </c>
      <c r="GNY1179" s="247">
        <v>2</v>
      </c>
      <c r="GNZ1179" s="248" t="s">
        <v>238</v>
      </c>
      <c r="GOA1179" s="249">
        <v>111</v>
      </c>
      <c r="GOB1179" s="250">
        <v>211</v>
      </c>
      <c r="GOC1179" s="251" t="e">
        <f>GOC1194+GOC1232+GOC1261+GOC1277+GOC1299+GOC1329+GOC1345+GOC1366+GOC1381+GOC1414+#REF!+GOC1429+#REF!+GOC1435+#REF!</f>
        <v>#REF!</v>
      </c>
      <c r="GOD1179" s="245" t="s">
        <v>30</v>
      </c>
      <c r="GOE1179" s="246" t="s">
        <v>26</v>
      </c>
      <c r="GOF1179" s="247">
        <v>7</v>
      </c>
      <c r="GOG1179" s="247">
        <v>2</v>
      </c>
      <c r="GOH1179" s="248" t="s">
        <v>238</v>
      </c>
      <c r="GOI1179" s="249">
        <v>111</v>
      </c>
      <c r="GOJ1179" s="250">
        <v>211</v>
      </c>
      <c r="GOK1179" s="251" t="e">
        <f>GOK1194+GOK1232+GOK1261+GOK1277+GOK1299+GOK1329+GOK1345+GOK1366+GOK1381+GOK1414+#REF!+GOK1429+#REF!+GOK1435+#REF!</f>
        <v>#REF!</v>
      </c>
      <c r="GOL1179" s="245" t="s">
        <v>30</v>
      </c>
      <c r="GOM1179" s="246" t="s">
        <v>26</v>
      </c>
      <c r="GON1179" s="247">
        <v>7</v>
      </c>
      <c r="GOO1179" s="247">
        <v>2</v>
      </c>
      <c r="GOP1179" s="248" t="s">
        <v>238</v>
      </c>
      <c r="GOQ1179" s="249">
        <v>111</v>
      </c>
      <c r="GOR1179" s="250">
        <v>211</v>
      </c>
      <c r="GOS1179" s="251" t="e">
        <f>GOS1194+GOS1232+GOS1261+GOS1277+GOS1299+GOS1329+GOS1345+GOS1366+GOS1381+GOS1414+#REF!+GOS1429+#REF!+GOS1435+#REF!</f>
        <v>#REF!</v>
      </c>
      <c r="GOT1179" s="245" t="s">
        <v>30</v>
      </c>
      <c r="GOU1179" s="246" t="s">
        <v>26</v>
      </c>
      <c r="GOV1179" s="247">
        <v>7</v>
      </c>
      <c r="GOW1179" s="247">
        <v>2</v>
      </c>
      <c r="GOX1179" s="248" t="s">
        <v>238</v>
      </c>
      <c r="GOY1179" s="249">
        <v>111</v>
      </c>
      <c r="GOZ1179" s="250">
        <v>211</v>
      </c>
      <c r="GPA1179" s="251" t="e">
        <f>GPA1194+GPA1232+GPA1261+GPA1277+GPA1299+GPA1329+GPA1345+GPA1366+GPA1381+GPA1414+#REF!+GPA1429+#REF!+GPA1435+#REF!</f>
        <v>#REF!</v>
      </c>
      <c r="GPB1179" s="245" t="s">
        <v>30</v>
      </c>
      <c r="GPC1179" s="246" t="s">
        <v>26</v>
      </c>
      <c r="GPD1179" s="247">
        <v>7</v>
      </c>
      <c r="GPE1179" s="247">
        <v>2</v>
      </c>
      <c r="GPF1179" s="248" t="s">
        <v>238</v>
      </c>
      <c r="GPG1179" s="249">
        <v>111</v>
      </c>
      <c r="GPH1179" s="250">
        <v>211</v>
      </c>
      <c r="GPI1179" s="251" t="e">
        <f>GPI1194+GPI1232+GPI1261+GPI1277+GPI1299+GPI1329+GPI1345+GPI1366+GPI1381+GPI1414+#REF!+GPI1429+#REF!+GPI1435+#REF!</f>
        <v>#REF!</v>
      </c>
      <c r="GPJ1179" s="245" t="s">
        <v>30</v>
      </c>
      <c r="GPK1179" s="246" t="s">
        <v>26</v>
      </c>
      <c r="GPL1179" s="247">
        <v>7</v>
      </c>
      <c r="GPM1179" s="247">
        <v>2</v>
      </c>
      <c r="GPN1179" s="248" t="s">
        <v>238</v>
      </c>
      <c r="GPO1179" s="249">
        <v>111</v>
      </c>
      <c r="GPP1179" s="250">
        <v>211</v>
      </c>
      <c r="GPQ1179" s="251" t="e">
        <f>GPQ1194+GPQ1232+GPQ1261+GPQ1277+GPQ1299+GPQ1329+GPQ1345+GPQ1366+GPQ1381+GPQ1414+#REF!+GPQ1429+#REF!+GPQ1435+#REF!</f>
        <v>#REF!</v>
      </c>
      <c r="GPR1179" s="245" t="s">
        <v>30</v>
      </c>
      <c r="GPS1179" s="246" t="s">
        <v>26</v>
      </c>
      <c r="GPT1179" s="247">
        <v>7</v>
      </c>
      <c r="GPU1179" s="247">
        <v>2</v>
      </c>
      <c r="GPV1179" s="248" t="s">
        <v>238</v>
      </c>
      <c r="GPW1179" s="249">
        <v>111</v>
      </c>
      <c r="GPX1179" s="250">
        <v>211</v>
      </c>
      <c r="GPY1179" s="251" t="e">
        <f>GPY1194+GPY1232+GPY1261+GPY1277+GPY1299+GPY1329+GPY1345+GPY1366+GPY1381+GPY1414+#REF!+GPY1429+#REF!+GPY1435+#REF!</f>
        <v>#REF!</v>
      </c>
      <c r="GPZ1179" s="245" t="s">
        <v>30</v>
      </c>
      <c r="GQA1179" s="246" t="s">
        <v>26</v>
      </c>
      <c r="GQB1179" s="247">
        <v>7</v>
      </c>
      <c r="GQC1179" s="247">
        <v>2</v>
      </c>
      <c r="GQD1179" s="248" t="s">
        <v>238</v>
      </c>
      <c r="GQE1179" s="249">
        <v>111</v>
      </c>
      <c r="GQF1179" s="250">
        <v>211</v>
      </c>
      <c r="GQG1179" s="251" t="e">
        <f>GQG1194+GQG1232+GQG1261+GQG1277+GQG1299+GQG1329+GQG1345+GQG1366+GQG1381+GQG1414+#REF!+GQG1429+#REF!+GQG1435+#REF!</f>
        <v>#REF!</v>
      </c>
      <c r="GQH1179" s="245" t="s">
        <v>30</v>
      </c>
      <c r="GQI1179" s="246" t="s">
        <v>26</v>
      </c>
      <c r="GQJ1179" s="247">
        <v>7</v>
      </c>
      <c r="GQK1179" s="247">
        <v>2</v>
      </c>
      <c r="GQL1179" s="248" t="s">
        <v>238</v>
      </c>
      <c r="GQM1179" s="249">
        <v>111</v>
      </c>
      <c r="GQN1179" s="250">
        <v>211</v>
      </c>
      <c r="GQO1179" s="251" t="e">
        <f>GQO1194+GQO1232+GQO1261+GQO1277+GQO1299+GQO1329+GQO1345+GQO1366+GQO1381+GQO1414+#REF!+GQO1429+#REF!+GQO1435+#REF!</f>
        <v>#REF!</v>
      </c>
      <c r="GQP1179" s="245" t="s">
        <v>30</v>
      </c>
      <c r="GQQ1179" s="246" t="s">
        <v>26</v>
      </c>
      <c r="GQR1179" s="247">
        <v>7</v>
      </c>
      <c r="GQS1179" s="247">
        <v>2</v>
      </c>
      <c r="GQT1179" s="248" t="s">
        <v>238</v>
      </c>
      <c r="GQU1179" s="249">
        <v>111</v>
      </c>
      <c r="GQV1179" s="250">
        <v>211</v>
      </c>
      <c r="GQW1179" s="251" t="e">
        <f>GQW1194+GQW1232+GQW1261+GQW1277+GQW1299+GQW1329+GQW1345+GQW1366+GQW1381+GQW1414+#REF!+GQW1429+#REF!+GQW1435+#REF!</f>
        <v>#REF!</v>
      </c>
      <c r="GQX1179" s="245" t="s">
        <v>30</v>
      </c>
      <c r="GQY1179" s="246" t="s">
        <v>26</v>
      </c>
      <c r="GQZ1179" s="247">
        <v>7</v>
      </c>
      <c r="GRA1179" s="247">
        <v>2</v>
      </c>
      <c r="GRB1179" s="248" t="s">
        <v>238</v>
      </c>
      <c r="GRC1179" s="249">
        <v>111</v>
      </c>
      <c r="GRD1179" s="250">
        <v>211</v>
      </c>
      <c r="GRE1179" s="251" t="e">
        <f>GRE1194+GRE1232+GRE1261+GRE1277+GRE1299+GRE1329+GRE1345+GRE1366+GRE1381+GRE1414+#REF!+GRE1429+#REF!+GRE1435+#REF!</f>
        <v>#REF!</v>
      </c>
      <c r="GRF1179" s="245" t="s">
        <v>30</v>
      </c>
      <c r="GRG1179" s="246" t="s">
        <v>26</v>
      </c>
      <c r="GRH1179" s="247">
        <v>7</v>
      </c>
      <c r="GRI1179" s="247">
        <v>2</v>
      </c>
      <c r="GRJ1179" s="248" t="s">
        <v>238</v>
      </c>
      <c r="GRK1179" s="249">
        <v>111</v>
      </c>
      <c r="GRL1179" s="250">
        <v>211</v>
      </c>
      <c r="GRM1179" s="251" t="e">
        <f>GRM1194+GRM1232+GRM1261+GRM1277+GRM1299+GRM1329+GRM1345+GRM1366+GRM1381+GRM1414+#REF!+GRM1429+#REF!+GRM1435+#REF!</f>
        <v>#REF!</v>
      </c>
      <c r="GRN1179" s="245" t="s">
        <v>30</v>
      </c>
      <c r="GRO1179" s="246" t="s">
        <v>26</v>
      </c>
      <c r="GRP1179" s="247">
        <v>7</v>
      </c>
      <c r="GRQ1179" s="247">
        <v>2</v>
      </c>
      <c r="GRR1179" s="248" t="s">
        <v>238</v>
      </c>
      <c r="GRS1179" s="249">
        <v>111</v>
      </c>
      <c r="GRT1179" s="250">
        <v>211</v>
      </c>
      <c r="GRU1179" s="251" t="e">
        <f>GRU1194+GRU1232+GRU1261+GRU1277+GRU1299+GRU1329+GRU1345+GRU1366+GRU1381+GRU1414+#REF!+GRU1429+#REF!+GRU1435+#REF!</f>
        <v>#REF!</v>
      </c>
      <c r="GRV1179" s="245" t="s">
        <v>30</v>
      </c>
      <c r="GRW1179" s="246" t="s">
        <v>26</v>
      </c>
      <c r="GRX1179" s="247">
        <v>7</v>
      </c>
      <c r="GRY1179" s="247">
        <v>2</v>
      </c>
      <c r="GRZ1179" s="248" t="s">
        <v>238</v>
      </c>
      <c r="GSA1179" s="249">
        <v>111</v>
      </c>
      <c r="GSB1179" s="250">
        <v>211</v>
      </c>
      <c r="GSC1179" s="251" t="e">
        <f>GSC1194+GSC1232+GSC1261+GSC1277+GSC1299+GSC1329+GSC1345+GSC1366+GSC1381+GSC1414+#REF!+GSC1429+#REF!+GSC1435+#REF!</f>
        <v>#REF!</v>
      </c>
      <c r="GSD1179" s="245" t="s">
        <v>30</v>
      </c>
      <c r="GSE1179" s="246" t="s">
        <v>26</v>
      </c>
      <c r="GSF1179" s="247">
        <v>7</v>
      </c>
      <c r="GSG1179" s="247">
        <v>2</v>
      </c>
      <c r="GSH1179" s="248" t="s">
        <v>238</v>
      </c>
      <c r="GSI1179" s="249">
        <v>111</v>
      </c>
      <c r="GSJ1179" s="250">
        <v>211</v>
      </c>
      <c r="GSK1179" s="251" t="e">
        <f>GSK1194+GSK1232+GSK1261+GSK1277+GSK1299+GSK1329+GSK1345+GSK1366+GSK1381+GSK1414+#REF!+GSK1429+#REF!+GSK1435+#REF!</f>
        <v>#REF!</v>
      </c>
      <c r="GSL1179" s="245" t="s">
        <v>30</v>
      </c>
      <c r="GSM1179" s="246" t="s">
        <v>26</v>
      </c>
      <c r="GSN1179" s="247">
        <v>7</v>
      </c>
      <c r="GSO1179" s="247">
        <v>2</v>
      </c>
      <c r="GSP1179" s="248" t="s">
        <v>238</v>
      </c>
      <c r="GSQ1179" s="249">
        <v>111</v>
      </c>
      <c r="GSR1179" s="250">
        <v>211</v>
      </c>
      <c r="GSS1179" s="251" t="e">
        <f>GSS1194+GSS1232+GSS1261+GSS1277+GSS1299+GSS1329+GSS1345+GSS1366+GSS1381+GSS1414+#REF!+GSS1429+#REF!+GSS1435+#REF!</f>
        <v>#REF!</v>
      </c>
      <c r="GST1179" s="245" t="s">
        <v>30</v>
      </c>
      <c r="GSU1179" s="246" t="s">
        <v>26</v>
      </c>
      <c r="GSV1179" s="247">
        <v>7</v>
      </c>
      <c r="GSW1179" s="247">
        <v>2</v>
      </c>
      <c r="GSX1179" s="248" t="s">
        <v>238</v>
      </c>
      <c r="GSY1179" s="249">
        <v>111</v>
      </c>
      <c r="GSZ1179" s="250">
        <v>211</v>
      </c>
      <c r="GTA1179" s="251" t="e">
        <f>GTA1194+GTA1232+GTA1261+GTA1277+GTA1299+GTA1329+GTA1345+GTA1366+GTA1381+GTA1414+#REF!+GTA1429+#REF!+GTA1435+#REF!</f>
        <v>#REF!</v>
      </c>
      <c r="GTB1179" s="245" t="s">
        <v>30</v>
      </c>
      <c r="GTC1179" s="246" t="s">
        <v>26</v>
      </c>
      <c r="GTD1179" s="247">
        <v>7</v>
      </c>
      <c r="GTE1179" s="247">
        <v>2</v>
      </c>
      <c r="GTF1179" s="248" t="s">
        <v>238</v>
      </c>
      <c r="GTG1179" s="249">
        <v>111</v>
      </c>
      <c r="GTH1179" s="250">
        <v>211</v>
      </c>
      <c r="GTI1179" s="251" t="e">
        <f>GTI1194+GTI1232+GTI1261+GTI1277+GTI1299+GTI1329+GTI1345+GTI1366+GTI1381+GTI1414+#REF!+GTI1429+#REF!+GTI1435+#REF!</f>
        <v>#REF!</v>
      </c>
      <c r="GTJ1179" s="245" t="s">
        <v>30</v>
      </c>
      <c r="GTK1179" s="246" t="s">
        <v>26</v>
      </c>
      <c r="GTL1179" s="247">
        <v>7</v>
      </c>
      <c r="GTM1179" s="247">
        <v>2</v>
      </c>
      <c r="GTN1179" s="248" t="s">
        <v>238</v>
      </c>
      <c r="GTO1179" s="249">
        <v>111</v>
      </c>
      <c r="GTP1179" s="250">
        <v>211</v>
      </c>
      <c r="GTQ1179" s="251" t="e">
        <f>GTQ1194+GTQ1232+GTQ1261+GTQ1277+GTQ1299+GTQ1329+GTQ1345+GTQ1366+GTQ1381+GTQ1414+#REF!+GTQ1429+#REF!+GTQ1435+#REF!</f>
        <v>#REF!</v>
      </c>
      <c r="GTR1179" s="245" t="s">
        <v>30</v>
      </c>
      <c r="GTS1179" s="246" t="s">
        <v>26</v>
      </c>
      <c r="GTT1179" s="247">
        <v>7</v>
      </c>
      <c r="GTU1179" s="247">
        <v>2</v>
      </c>
      <c r="GTV1179" s="248" t="s">
        <v>238</v>
      </c>
      <c r="GTW1179" s="249">
        <v>111</v>
      </c>
      <c r="GTX1179" s="250">
        <v>211</v>
      </c>
      <c r="GTY1179" s="251" t="e">
        <f>GTY1194+GTY1232+GTY1261+GTY1277+GTY1299+GTY1329+GTY1345+GTY1366+GTY1381+GTY1414+#REF!+GTY1429+#REF!+GTY1435+#REF!</f>
        <v>#REF!</v>
      </c>
      <c r="GTZ1179" s="245" t="s">
        <v>30</v>
      </c>
      <c r="GUA1179" s="246" t="s">
        <v>26</v>
      </c>
      <c r="GUB1179" s="247">
        <v>7</v>
      </c>
      <c r="GUC1179" s="247">
        <v>2</v>
      </c>
      <c r="GUD1179" s="248" t="s">
        <v>238</v>
      </c>
      <c r="GUE1179" s="249">
        <v>111</v>
      </c>
      <c r="GUF1179" s="250">
        <v>211</v>
      </c>
      <c r="GUG1179" s="251" t="e">
        <f>GUG1194+GUG1232+GUG1261+GUG1277+GUG1299+GUG1329+GUG1345+GUG1366+GUG1381+GUG1414+#REF!+GUG1429+#REF!+GUG1435+#REF!</f>
        <v>#REF!</v>
      </c>
      <c r="GUH1179" s="245" t="s">
        <v>30</v>
      </c>
      <c r="GUI1179" s="246" t="s">
        <v>26</v>
      </c>
      <c r="GUJ1179" s="247">
        <v>7</v>
      </c>
      <c r="GUK1179" s="247">
        <v>2</v>
      </c>
      <c r="GUL1179" s="248" t="s">
        <v>238</v>
      </c>
      <c r="GUM1179" s="249">
        <v>111</v>
      </c>
      <c r="GUN1179" s="250">
        <v>211</v>
      </c>
      <c r="GUO1179" s="251" t="e">
        <f>GUO1194+GUO1232+GUO1261+GUO1277+GUO1299+GUO1329+GUO1345+GUO1366+GUO1381+GUO1414+#REF!+GUO1429+#REF!+GUO1435+#REF!</f>
        <v>#REF!</v>
      </c>
      <c r="GUP1179" s="245" t="s">
        <v>30</v>
      </c>
      <c r="GUQ1179" s="246" t="s">
        <v>26</v>
      </c>
      <c r="GUR1179" s="247">
        <v>7</v>
      </c>
      <c r="GUS1179" s="247">
        <v>2</v>
      </c>
      <c r="GUT1179" s="248" t="s">
        <v>238</v>
      </c>
      <c r="GUU1179" s="249">
        <v>111</v>
      </c>
      <c r="GUV1179" s="250">
        <v>211</v>
      </c>
      <c r="GUW1179" s="251" t="e">
        <f>GUW1194+GUW1232+GUW1261+GUW1277+GUW1299+GUW1329+GUW1345+GUW1366+GUW1381+GUW1414+#REF!+GUW1429+#REF!+GUW1435+#REF!</f>
        <v>#REF!</v>
      </c>
      <c r="GUX1179" s="245" t="s">
        <v>30</v>
      </c>
      <c r="GUY1179" s="246" t="s">
        <v>26</v>
      </c>
      <c r="GUZ1179" s="247">
        <v>7</v>
      </c>
      <c r="GVA1179" s="247">
        <v>2</v>
      </c>
      <c r="GVB1179" s="248" t="s">
        <v>238</v>
      </c>
      <c r="GVC1179" s="249">
        <v>111</v>
      </c>
      <c r="GVD1179" s="250">
        <v>211</v>
      </c>
      <c r="GVE1179" s="251" t="e">
        <f>GVE1194+GVE1232+GVE1261+GVE1277+GVE1299+GVE1329+GVE1345+GVE1366+GVE1381+GVE1414+#REF!+GVE1429+#REF!+GVE1435+#REF!</f>
        <v>#REF!</v>
      </c>
      <c r="GVF1179" s="245" t="s">
        <v>30</v>
      </c>
      <c r="GVG1179" s="246" t="s">
        <v>26</v>
      </c>
      <c r="GVH1179" s="247">
        <v>7</v>
      </c>
      <c r="GVI1179" s="247">
        <v>2</v>
      </c>
      <c r="GVJ1179" s="248" t="s">
        <v>238</v>
      </c>
      <c r="GVK1179" s="249">
        <v>111</v>
      </c>
      <c r="GVL1179" s="250">
        <v>211</v>
      </c>
      <c r="GVM1179" s="251" t="e">
        <f>GVM1194+GVM1232+GVM1261+GVM1277+GVM1299+GVM1329+GVM1345+GVM1366+GVM1381+GVM1414+#REF!+GVM1429+#REF!+GVM1435+#REF!</f>
        <v>#REF!</v>
      </c>
      <c r="GVN1179" s="245" t="s">
        <v>30</v>
      </c>
      <c r="GVO1179" s="246" t="s">
        <v>26</v>
      </c>
      <c r="GVP1179" s="247">
        <v>7</v>
      </c>
      <c r="GVQ1179" s="247">
        <v>2</v>
      </c>
      <c r="GVR1179" s="248" t="s">
        <v>238</v>
      </c>
      <c r="GVS1179" s="249">
        <v>111</v>
      </c>
      <c r="GVT1179" s="250">
        <v>211</v>
      </c>
      <c r="GVU1179" s="251" t="e">
        <f>GVU1194+GVU1232+GVU1261+GVU1277+GVU1299+GVU1329+GVU1345+GVU1366+GVU1381+GVU1414+#REF!+GVU1429+#REF!+GVU1435+#REF!</f>
        <v>#REF!</v>
      </c>
      <c r="GVV1179" s="245" t="s">
        <v>30</v>
      </c>
      <c r="GVW1179" s="246" t="s">
        <v>26</v>
      </c>
      <c r="GVX1179" s="247">
        <v>7</v>
      </c>
      <c r="GVY1179" s="247">
        <v>2</v>
      </c>
      <c r="GVZ1179" s="248" t="s">
        <v>238</v>
      </c>
      <c r="GWA1179" s="249">
        <v>111</v>
      </c>
      <c r="GWB1179" s="250">
        <v>211</v>
      </c>
      <c r="GWC1179" s="251" t="e">
        <f>GWC1194+GWC1232+GWC1261+GWC1277+GWC1299+GWC1329+GWC1345+GWC1366+GWC1381+GWC1414+#REF!+GWC1429+#REF!+GWC1435+#REF!</f>
        <v>#REF!</v>
      </c>
      <c r="GWD1179" s="245" t="s">
        <v>30</v>
      </c>
      <c r="GWE1179" s="246" t="s">
        <v>26</v>
      </c>
      <c r="GWF1179" s="247">
        <v>7</v>
      </c>
      <c r="GWG1179" s="247">
        <v>2</v>
      </c>
      <c r="GWH1179" s="248" t="s">
        <v>238</v>
      </c>
      <c r="GWI1179" s="249">
        <v>111</v>
      </c>
      <c r="GWJ1179" s="250">
        <v>211</v>
      </c>
      <c r="GWK1179" s="251" t="e">
        <f>GWK1194+GWK1232+GWK1261+GWK1277+GWK1299+GWK1329+GWK1345+GWK1366+GWK1381+GWK1414+#REF!+GWK1429+#REF!+GWK1435+#REF!</f>
        <v>#REF!</v>
      </c>
      <c r="GWL1179" s="245" t="s">
        <v>30</v>
      </c>
      <c r="GWM1179" s="246" t="s">
        <v>26</v>
      </c>
      <c r="GWN1179" s="247">
        <v>7</v>
      </c>
      <c r="GWO1179" s="247">
        <v>2</v>
      </c>
      <c r="GWP1179" s="248" t="s">
        <v>238</v>
      </c>
      <c r="GWQ1179" s="249">
        <v>111</v>
      </c>
      <c r="GWR1179" s="250">
        <v>211</v>
      </c>
      <c r="GWS1179" s="251" t="e">
        <f>GWS1194+GWS1232+GWS1261+GWS1277+GWS1299+GWS1329+GWS1345+GWS1366+GWS1381+GWS1414+#REF!+GWS1429+#REF!+GWS1435+#REF!</f>
        <v>#REF!</v>
      </c>
      <c r="GWT1179" s="245" t="s">
        <v>30</v>
      </c>
      <c r="GWU1179" s="246" t="s">
        <v>26</v>
      </c>
      <c r="GWV1179" s="247">
        <v>7</v>
      </c>
      <c r="GWW1179" s="247">
        <v>2</v>
      </c>
      <c r="GWX1179" s="248" t="s">
        <v>238</v>
      </c>
      <c r="GWY1179" s="249">
        <v>111</v>
      </c>
      <c r="GWZ1179" s="250">
        <v>211</v>
      </c>
      <c r="GXA1179" s="251" t="e">
        <f>GXA1194+GXA1232+GXA1261+GXA1277+GXA1299+GXA1329+GXA1345+GXA1366+GXA1381+GXA1414+#REF!+GXA1429+#REF!+GXA1435+#REF!</f>
        <v>#REF!</v>
      </c>
      <c r="GXB1179" s="245" t="s">
        <v>30</v>
      </c>
      <c r="GXC1179" s="246" t="s">
        <v>26</v>
      </c>
      <c r="GXD1179" s="247">
        <v>7</v>
      </c>
      <c r="GXE1179" s="247">
        <v>2</v>
      </c>
      <c r="GXF1179" s="248" t="s">
        <v>238</v>
      </c>
      <c r="GXG1179" s="249">
        <v>111</v>
      </c>
      <c r="GXH1179" s="250">
        <v>211</v>
      </c>
      <c r="GXI1179" s="251" t="e">
        <f>GXI1194+GXI1232+GXI1261+GXI1277+GXI1299+GXI1329+GXI1345+GXI1366+GXI1381+GXI1414+#REF!+GXI1429+#REF!+GXI1435+#REF!</f>
        <v>#REF!</v>
      </c>
      <c r="GXJ1179" s="245" t="s">
        <v>30</v>
      </c>
      <c r="GXK1179" s="246" t="s">
        <v>26</v>
      </c>
      <c r="GXL1179" s="247">
        <v>7</v>
      </c>
      <c r="GXM1179" s="247">
        <v>2</v>
      </c>
      <c r="GXN1179" s="248" t="s">
        <v>238</v>
      </c>
      <c r="GXO1179" s="249">
        <v>111</v>
      </c>
      <c r="GXP1179" s="250">
        <v>211</v>
      </c>
      <c r="GXQ1179" s="251" t="e">
        <f>GXQ1194+GXQ1232+GXQ1261+GXQ1277+GXQ1299+GXQ1329+GXQ1345+GXQ1366+GXQ1381+GXQ1414+#REF!+GXQ1429+#REF!+GXQ1435+#REF!</f>
        <v>#REF!</v>
      </c>
      <c r="GXR1179" s="245" t="s">
        <v>30</v>
      </c>
      <c r="GXS1179" s="246" t="s">
        <v>26</v>
      </c>
      <c r="GXT1179" s="247">
        <v>7</v>
      </c>
      <c r="GXU1179" s="247">
        <v>2</v>
      </c>
      <c r="GXV1179" s="248" t="s">
        <v>238</v>
      </c>
      <c r="GXW1179" s="249">
        <v>111</v>
      </c>
      <c r="GXX1179" s="250">
        <v>211</v>
      </c>
      <c r="GXY1179" s="251" t="e">
        <f>GXY1194+GXY1232+GXY1261+GXY1277+GXY1299+GXY1329+GXY1345+GXY1366+GXY1381+GXY1414+#REF!+GXY1429+#REF!+GXY1435+#REF!</f>
        <v>#REF!</v>
      </c>
      <c r="GXZ1179" s="245" t="s">
        <v>30</v>
      </c>
      <c r="GYA1179" s="246" t="s">
        <v>26</v>
      </c>
      <c r="GYB1179" s="247">
        <v>7</v>
      </c>
      <c r="GYC1179" s="247">
        <v>2</v>
      </c>
      <c r="GYD1179" s="248" t="s">
        <v>238</v>
      </c>
      <c r="GYE1179" s="249">
        <v>111</v>
      </c>
      <c r="GYF1179" s="250">
        <v>211</v>
      </c>
      <c r="GYG1179" s="251" t="e">
        <f>GYG1194+GYG1232+GYG1261+GYG1277+GYG1299+GYG1329+GYG1345+GYG1366+GYG1381+GYG1414+#REF!+GYG1429+#REF!+GYG1435+#REF!</f>
        <v>#REF!</v>
      </c>
      <c r="GYH1179" s="245" t="s">
        <v>30</v>
      </c>
      <c r="GYI1179" s="246" t="s">
        <v>26</v>
      </c>
      <c r="GYJ1179" s="247">
        <v>7</v>
      </c>
      <c r="GYK1179" s="247">
        <v>2</v>
      </c>
      <c r="GYL1179" s="248" t="s">
        <v>238</v>
      </c>
      <c r="GYM1179" s="249">
        <v>111</v>
      </c>
      <c r="GYN1179" s="250">
        <v>211</v>
      </c>
      <c r="GYO1179" s="251" t="e">
        <f>GYO1194+GYO1232+GYO1261+GYO1277+GYO1299+GYO1329+GYO1345+GYO1366+GYO1381+GYO1414+#REF!+GYO1429+#REF!+GYO1435+#REF!</f>
        <v>#REF!</v>
      </c>
      <c r="GYP1179" s="245" t="s">
        <v>30</v>
      </c>
      <c r="GYQ1179" s="246" t="s">
        <v>26</v>
      </c>
      <c r="GYR1179" s="247">
        <v>7</v>
      </c>
      <c r="GYS1179" s="247">
        <v>2</v>
      </c>
      <c r="GYT1179" s="248" t="s">
        <v>238</v>
      </c>
      <c r="GYU1179" s="249">
        <v>111</v>
      </c>
      <c r="GYV1179" s="250">
        <v>211</v>
      </c>
      <c r="GYW1179" s="251" t="e">
        <f>GYW1194+GYW1232+GYW1261+GYW1277+GYW1299+GYW1329+GYW1345+GYW1366+GYW1381+GYW1414+#REF!+GYW1429+#REF!+GYW1435+#REF!</f>
        <v>#REF!</v>
      </c>
      <c r="GYX1179" s="245" t="s">
        <v>30</v>
      </c>
      <c r="GYY1179" s="246" t="s">
        <v>26</v>
      </c>
      <c r="GYZ1179" s="247">
        <v>7</v>
      </c>
      <c r="GZA1179" s="247">
        <v>2</v>
      </c>
      <c r="GZB1179" s="248" t="s">
        <v>238</v>
      </c>
      <c r="GZC1179" s="249">
        <v>111</v>
      </c>
      <c r="GZD1179" s="250">
        <v>211</v>
      </c>
      <c r="GZE1179" s="251" t="e">
        <f>GZE1194+GZE1232+GZE1261+GZE1277+GZE1299+GZE1329+GZE1345+GZE1366+GZE1381+GZE1414+#REF!+GZE1429+#REF!+GZE1435+#REF!</f>
        <v>#REF!</v>
      </c>
      <c r="GZF1179" s="245" t="s">
        <v>30</v>
      </c>
      <c r="GZG1179" s="246" t="s">
        <v>26</v>
      </c>
      <c r="GZH1179" s="247">
        <v>7</v>
      </c>
      <c r="GZI1179" s="247">
        <v>2</v>
      </c>
      <c r="GZJ1179" s="248" t="s">
        <v>238</v>
      </c>
      <c r="GZK1179" s="249">
        <v>111</v>
      </c>
      <c r="GZL1179" s="250">
        <v>211</v>
      </c>
      <c r="GZM1179" s="251" t="e">
        <f>GZM1194+GZM1232+GZM1261+GZM1277+GZM1299+GZM1329+GZM1345+GZM1366+GZM1381+GZM1414+#REF!+GZM1429+#REF!+GZM1435+#REF!</f>
        <v>#REF!</v>
      </c>
      <c r="GZN1179" s="245" t="s">
        <v>30</v>
      </c>
      <c r="GZO1179" s="246" t="s">
        <v>26</v>
      </c>
      <c r="GZP1179" s="247">
        <v>7</v>
      </c>
      <c r="GZQ1179" s="247">
        <v>2</v>
      </c>
      <c r="GZR1179" s="248" t="s">
        <v>238</v>
      </c>
      <c r="GZS1179" s="249">
        <v>111</v>
      </c>
      <c r="GZT1179" s="250">
        <v>211</v>
      </c>
      <c r="GZU1179" s="251" t="e">
        <f>GZU1194+GZU1232+GZU1261+GZU1277+GZU1299+GZU1329+GZU1345+GZU1366+GZU1381+GZU1414+#REF!+GZU1429+#REF!+GZU1435+#REF!</f>
        <v>#REF!</v>
      </c>
      <c r="GZV1179" s="245" t="s">
        <v>30</v>
      </c>
      <c r="GZW1179" s="246" t="s">
        <v>26</v>
      </c>
      <c r="GZX1179" s="247">
        <v>7</v>
      </c>
      <c r="GZY1179" s="247">
        <v>2</v>
      </c>
      <c r="GZZ1179" s="248" t="s">
        <v>238</v>
      </c>
      <c r="HAA1179" s="249">
        <v>111</v>
      </c>
      <c r="HAB1179" s="250">
        <v>211</v>
      </c>
      <c r="HAC1179" s="251" t="e">
        <f>HAC1194+HAC1232+HAC1261+HAC1277+HAC1299+HAC1329+HAC1345+HAC1366+HAC1381+HAC1414+#REF!+HAC1429+#REF!+HAC1435+#REF!</f>
        <v>#REF!</v>
      </c>
      <c r="HAD1179" s="245" t="s">
        <v>30</v>
      </c>
      <c r="HAE1179" s="246" t="s">
        <v>26</v>
      </c>
      <c r="HAF1179" s="247">
        <v>7</v>
      </c>
      <c r="HAG1179" s="247">
        <v>2</v>
      </c>
      <c r="HAH1179" s="248" t="s">
        <v>238</v>
      </c>
      <c r="HAI1179" s="249">
        <v>111</v>
      </c>
      <c r="HAJ1179" s="250">
        <v>211</v>
      </c>
      <c r="HAK1179" s="251" t="e">
        <f>HAK1194+HAK1232+HAK1261+HAK1277+HAK1299+HAK1329+HAK1345+HAK1366+HAK1381+HAK1414+#REF!+HAK1429+#REF!+HAK1435+#REF!</f>
        <v>#REF!</v>
      </c>
      <c r="HAL1179" s="245" t="s">
        <v>30</v>
      </c>
      <c r="HAM1179" s="246" t="s">
        <v>26</v>
      </c>
      <c r="HAN1179" s="247">
        <v>7</v>
      </c>
      <c r="HAO1179" s="247">
        <v>2</v>
      </c>
      <c r="HAP1179" s="248" t="s">
        <v>238</v>
      </c>
      <c r="HAQ1179" s="249">
        <v>111</v>
      </c>
      <c r="HAR1179" s="250">
        <v>211</v>
      </c>
      <c r="HAS1179" s="251" t="e">
        <f>HAS1194+HAS1232+HAS1261+HAS1277+HAS1299+HAS1329+HAS1345+HAS1366+HAS1381+HAS1414+#REF!+HAS1429+#REF!+HAS1435+#REF!</f>
        <v>#REF!</v>
      </c>
      <c r="HAT1179" s="245" t="s">
        <v>30</v>
      </c>
      <c r="HAU1179" s="246" t="s">
        <v>26</v>
      </c>
      <c r="HAV1179" s="247">
        <v>7</v>
      </c>
      <c r="HAW1179" s="247">
        <v>2</v>
      </c>
      <c r="HAX1179" s="248" t="s">
        <v>238</v>
      </c>
      <c r="HAY1179" s="249">
        <v>111</v>
      </c>
      <c r="HAZ1179" s="250">
        <v>211</v>
      </c>
      <c r="HBA1179" s="251" t="e">
        <f>HBA1194+HBA1232+HBA1261+HBA1277+HBA1299+HBA1329+HBA1345+HBA1366+HBA1381+HBA1414+#REF!+HBA1429+#REF!+HBA1435+#REF!</f>
        <v>#REF!</v>
      </c>
      <c r="HBB1179" s="245" t="s">
        <v>30</v>
      </c>
      <c r="HBC1179" s="246" t="s">
        <v>26</v>
      </c>
      <c r="HBD1179" s="247">
        <v>7</v>
      </c>
      <c r="HBE1179" s="247">
        <v>2</v>
      </c>
      <c r="HBF1179" s="248" t="s">
        <v>238</v>
      </c>
      <c r="HBG1179" s="249">
        <v>111</v>
      </c>
      <c r="HBH1179" s="250">
        <v>211</v>
      </c>
      <c r="HBI1179" s="251" t="e">
        <f>HBI1194+HBI1232+HBI1261+HBI1277+HBI1299+HBI1329+HBI1345+HBI1366+HBI1381+HBI1414+#REF!+HBI1429+#REF!+HBI1435+#REF!</f>
        <v>#REF!</v>
      </c>
      <c r="HBJ1179" s="245" t="s">
        <v>30</v>
      </c>
      <c r="HBK1179" s="246" t="s">
        <v>26</v>
      </c>
      <c r="HBL1179" s="247">
        <v>7</v>
      </c>
      <c r="HBM1179" s="247">
        <v>2</v>
      </c>
      <c r="HBN1179" s="248" t="s">
        <v>238</v>
      </c>
      <c r="HBO1179" s="249">
        <v>111</v>
      </c>
      <c r="HBP1179" s="250">
        <v>211</v>
      </c>
      <c r="HBQ1179" s="251" t="e">
        <f>HBQ1194+HBQ1232+HBQ1261+HBQ1277+HBQ1299+HBQ1329+HBQ1345+HBQ1366+HBQ1381+HBQ1414+#REF!+HBQ1429+#REF!+HBQ1435+#REF!</f>
        <v>#REF!</v>
      </c>
      <c r="HBR1179" s="245" t="s">
        <v>30</v>
      </c>
      <c r="HBS1179" s="246" t="s">
        <v>26</v>
      </c>
      <c r="HBT1179" s="247">
        <v>7</v>
      </c>
      <c r="HBU1179" s="247">
        <v>2</v>
      </c>
      <c r="HBV1179" s="248" t="s">
        <v>238</v>
      </c>
      <c r="HBW1179" s="249">
        <v>111</v>
      </c>
      <c r="HBX1179" s="250">
        <v>211</v>
      </c>
      <c r="HBY1179" s="251" t="e">
        <f>HBY1194+HBY1232+HBY1261+HBY1277+HBY1299+HBY1329+HBY1345+HBY1366+HBY1381+HBY1414+#REF!+HBY1429+#REF!+HBY1435+#REF!</f>
        <v>#REF!</v>
      </c>
      <c r="HBZ1179" s="245" t="s">
        <v>30</v>
      </c>
      <c r="HCA1179" s="246" t="s">
        <v>26</v>
      </c>
      <c r="HCB1179" s="247">
        <v>7</v>
      </c>
      <c r="HCC1179" s="247">
        <v>2</v>
      </c>
      <c r="HCD1179" s="248" t="s">
        <v>238</v>
      </c>
      <c r="HCE1179" s="249">
        <v>111</v>
      </c>
      <c r="HCF1179" s="250">
        <v>211</v>
      </c>
      <c r="HCG1179" s="251" t="e">
        <f>HCG1194+HCG1232+HCG1261+HCG1277+HCG1299+HCG1329+HCG1345+HCG1366+HCG1381+HCG1414+#REF!+HCG1429+#REF!+HCG1435+#REF!</f>
        <v>#REF!</v>
      </c>
      <c r="HCH1179" s="245" t="s">
        <v>30</v>
      </c>
      <c r="HCI1179" s="246" t="s">
        <v>26</v>
      </c>
      <c r="HCJ1179" s="247">
        <v>7</v>
      </c>
      <c r="HCK1179" s="247">
        <v>2</v>
      </c>
      <c r="HCL1179" s="248" t="s">
        <v>238</v>
      </c>
      <c r="HCM1179" s="249">
        <v>111</v>
      </c>
      <c r="HCN1179" s="250">
        <v>211</v>
      </c>
      <c r="HCO1179" s="251" t="e">
        <f>HCO1194+HCO1232+HCO1261+HCO1277+HCO1299+HCO1329+HCO1345+HCO1366+HCO1381+HCO1414+#REF!+HCO1429+#REF!+HCO1435+#REF!</f>
        <v>#REF!</v>
      </c>
      <c r="HCP1179" s="245" t="s">
        <v>30</v>
      </c>
      <c r="HCQ1179" s="246" t="s">
        <v>26</v>
      </c>
      <c r="HCR1179" s="247">
        <v>7</v>
      </c>
      <c r="HCS1179" s="247">
        <v>2</v>
      </c>
      <c r="HCT1179" s="248" t="s">
        <v>238</v>
      </c>
      <c r="HCU1179" s="249">
        <v>111</v>
      </c>
      <c r="HCV1179" s="250">
        <v>211</v>
      </c>
      <c r="HCW1179" s="251" t="e">
        <f>HCW1194+HCW1232+HCW1261+HCW1277+HCW1299+HCW1329+HCW1345+HCW1366+HCW1381+HCW1414+#REF!+HCW1429+#REF!+HCW1435+#REF!</f>
        <v>#REF!</v>
      </c>
      <c r="HCX1179" s="245" t="s">
        <v>30</v>
      </c>
      <c r="HCY1179" s="246" t="s">
        <v>26</v>
      </c>
      <c r="HCZ1179" s="247">
        <v>7</v>
      </c>
      <c r="HDA1179" s="247">
        <v>2</v>
      </c>
      <c r="HDB1179" s="248" t="s">
        <v>238</v>
      </c>
      <c r="HDC1179" s="249">
        <v>111</v>
      </c>
      <c r="HDD1179" s="250">
        <v>211</v>
      </c>
      <c r="HDE1179" s="251" t="e">
        <f>HDE1194+HDE1232+HDE1261+HDE1277+HDE1299+HDE1329+HDE1345+HDE1366+HDE1381+HDE1414+#REF!+HDE1429+#REF!+HDE1435+#REF!</f>
        <v>#REF!</v>
      </c>
      <c r="HDF1179" s="245" t="s">
        <v>30</v>
      </c>
      <c r="HDG1179" s="246" t="s">
        <v>26</v>
      </c>
      <c r="HDH1179" s="247">
        <v>7</v>
      </c>
      <c r="HDI1179" s="247">
        <v>2</v>
      </c>
      <c r="HDJ1179" s="248" t="s">
        <v>238</v>
      </c>
      <c r="HDK1179" s="249">
        <v>111</v>
      </c>
      <c r="HDL1179" s="250">
        <v>211</v>
      </c>
      <c r="HDM1179" s="251" t="e">
        <f>HDM1194+HDM1232+HDM1261+HDM1277+HDM1299+HDM1329+HDM1345+HDM1366+HDM1381+HDM1414+#REF!+HDM1429+#REF!+HDM1435+#REF!</f>
        <v>#REF!</v>
      </c>
      <c r="HDN1179" s="245" t="s">
        <v>30</v>
      </c>
      <c r="HDO1179" s="246" t="s">
        <v>26</v>
      </c>
      <c r="HDP1179" s="247">
        <v>7</v>
      </c>
      <c r="HDQ1179" s="247">
        <v>2</v>
      </c>
      <c r="HDR1179" s="248" t="s">
        <v>238</v>
      </c>
      <c r="HDS1179" s="249">
        <v>111</v>
      </c>
      <c r="HDT1179" s="250">
        <v>211</v>
      </c>
      <c r="HDU1179" s="251" t="e">
        <f>HDU1194+HDU1232+HDU1261+HDU1277+HDU1299+HDU1329+HDU1345+HDU1366+HDU1381+HDU1414+#REF!+HDU1429+#REF!+HDU1435+#REF!</f>
        <v>#REF!</v>
      </c>
      <c r="HDV1179" s="245" t="s">
        <v>30</v>
      </c>
      <c r="HDW1179" s="246" t="s">
        <v>26</v>
      </c>
      <c r="HDX1179" s="247">
        <v>7</v>
      </c>
      <c r="HDY1179" s="247">
        <v>2</v>
      </c>
      <c r="HDZ1179" s="248" t="s">
        <v>238</v>
      </c>
      <c r="HEA1179" s="249">
        <v>111</v>
      </c>
      <c r="HEB1179" s="250">
        <v>211</v>
      </c>
      <c r="HEC1179" s="251" t="e">
        <f>HEC1194+HEC1232+HEC1261+HEC1277+HEC1299+HEC1329+HEC1345+HEC1366+HEC1381+HEC1414+#REF!+HEC1429+#REF!+HEC1435+#REF!</f>
        <v>#REF!</v>
      </c>
      <c r="HED1179" s="245" t="s">
        <v>30</v>
      </c>
      <c r="HEE1179" s="246" t="s">
        <v>26</v>
      </c>
      <c r="HEF1179" s="247">
        <v>7</v>
      </c>
      <c r="HEG1179" s="247">
        <v>2</v>
      </c>
      <c r="HEH1179" s="248" t="s">
        <v>238</v>
      </c>
      <c r="HEI1179" s="249">
        <v>111</v>
      </c>
      <c r="HEJ1179" s="250">
        <v>211</v>
      </c>
      <c r="HEK1179" s="251" t="e">
        <f>HEK1194+HEK1232+HEK1261+HEK1277+HEK1299+HEK1329+HEK1345+HEK1366+HEK1381+HEK1414+#REF!+HEK1429+#REF!+HEK1435+#REF!</f>
        <v>#REF!</v>
      </c>
      <c r="HEL1179" s="245" t="s">
        <v>30</v>
      </c>
      <c r="HEM1179" s="246" t="s">
        <v>26</v>
      </c>
      <c r="HEN1179" s="247">
        <v>7</v>
      </c>
      <c r="HEO1179" s="247">
        <v>2</v>
      </c>
      <c r="HEP1179" s="248" t="s">
        <v>238</v>
      </c>
      <c r="HEQ1179" s="249">
        <v>111</v>
      </c>
      <c r="HER1179" s="250">
        <v>211</v>
      </c>
      <c r="HES1179" s="251" t="e">
        <f>HES1194+HES1232+HES1261+HES1277+HES1299+HES1329+HES1345+HES1366+HES1381+HES1414+#REF!+HES1429+#REF!+HES1435+#REF!</f>
        <v>#REF!</v>
      </c>
      <c r="HET1179" s="245" t="s">
        <v>30</v>
      </c>
      <c r="HEU1179" s="246" t="s">
        <v>26</v>
      </c>
      <c r="HEV1179" s="247">
        <v>7</v>
      </c>
      <c r="HEW1179" s="247">
        <v>2</v>
      </c>
      <c r="HEX1179" s="248" t="s">
        <v>238</v>
      </c>
      <c r="HEY1179" s="249">
        <v>111</v>
      </c>
      <c r="HEZ1179" s="250">
        <v>211</v>
      </c>
      <c r="HFA1179" s="251" t="e">
        <f>HFA1194+HFA1232+HFA1261+HFA1277+HFA1299+HFA1329+HFA1345+HFA1366+HFA1381+HFA1414+#REF!+HFA1429+#REF!+HFA1435+#REF!</f>
        <v>#REF!</v>
      </c>
      <c r="HFB1179" s="245" t="s">
        <v>30</v>
      </c>
      <c r="HFC1179" s="246" t="s">
        <v>26</v>
      </c>
      <c r="HFD1179" s="247">
        <v>7</v>
      </c>
      <c r="HFE1179" s="247">
        <v>2</v>
      </c>
      <c r="HFF1179" s="248" t="s">
        <v>238</v>
      </c>
      <c r="HFG1179" s="249">
        <v>111</v>
      </c>
      <c r="HFH1179" s="250">
        <v>211</v>
      </c>
      <c r="HFI1179" s="251" t="e">
        <f>HFI1194+HFI1232+HFI1261+HFI1277+HFI1299+HFI1329+HFI1345+HFI1366+HFI1381+HFI1414+#REF!+HFI1429+#REF!+HFI1435+#REF!</f>
        <v>#REF!</v>
      </c>
      <c r="HFJ1179" s="245" t="s">
        <v>30</v>
      </c>
      <c r="HFK1179" s="246" t="s">
        <v>26</v>
      </c>
      <c r="HFL1179" s="247">
        <v>7</v>
      </c>
      <c r="HFM1179" s="247">
        <v>2</v>
      </c>
      <c r="HFN1179" s="248" t="s">
        <v>238</v>
      </c>
      <c r="HFO1179" s="249">
        <v>111</v>
      </c>
      <c r="HFP1179" s="250">
        <v>211</v>
      </c>
      <c r="HFQ1179" s="251" t="e">
        <f>HFQ1194+HFQ1232+HFQ1261+HFQ1277+HFQ1299+HFQ1329+HFQ1345+HFQ1366+HFQ1381+HFQ1414+#REF!+HFQ1429+#REF!+HFQ1435+#REF!</f>
        <v>#REF!</v>
      </c>
      <c r="HFR1179" s="245" t="s">
        <v>30</v>
      </c>
      <c r="HFS1179" s="246" t="s">
        <v>26</v>
      </c>
      <c r="HFT1179" s="247">
        <v>7</v>
      </c>
      <c r="HFU1179" s="247">
        <v>2</v>
      </c>
      <c r="HFV1179" s="248" t="s">
        <v>238</v>
      </c>
      <c r="HFW1179" s="249">
        <v>111</v>
      </c>
      <c r="HFX1179" s="250">
        <v>211</v>
      </c>
      <c r="HFY1179" s="251" t="e">
        <f>HFY1194+HFY1232+HFY1261+HFY1277+HFY1299+HFY1329+HFY1345+HFY1366+HFY1381+HFY1414+#REF!+HFY1429+#REF!+HFY1435+#REF!</f>
        <v>#REF!</v>
      </c>
      <c r="HFZ1179" s="245" t="s">
        <v>30</v>
      </c>
      <c r="HGA1179" s="246" t="s">
        <v>26</v>
      </c>
      <c r="HGB1179" s="247">
        <v>7</v>
      </c>
      <c r="HGC1179" s="247">
        <v>2</v>
      </c>
      <c r="HGD1179" s="248" t="s">
        <v>238</v>
      </c>
      <c r="HGE1179" s="249">
        <v>111</v>
      </c>
      <c r="HGF1179" s="250">
        <v>211</v>
      </c>
      <c r="HGG1179" s="251" t="e">
        <f>HGG1194+HGG1232+HGG1261+HGG1277+HGG1299+HGG1329+HGG1345+HGG1366+HGG1381+HGG1414+#REF!+HGG1429+#REF!+HGG1435+#REF!</f>
        <v>#REF!</v>
      </c>
      <c r="HGH1179" s="245" t="s">
        <v>30</v>
      </c>
      <c r="HGI1179" s="246" t="s">
        <v>26</v>
      </c>
      <c r="HGJ1179" s="247">
        <v>7</v>
      </c>
      <c r="HGK1179" s="247">
        <v>2</v>
      </c>
      <c r="HGL1179" s="248" t="s">
        <v>238</v>
      </c>
      <c r="HGM1179" s="249">
        <v>111</v>
      </c>
      <c r="HGN1179" s="250">
        <v>211</v>
      </c>
      <c r="HGO1179" s="251" t="e">
        <f>HGO1194+HGO1232+HGO1261+HGO1277+HGO1299+HGO1329+HGO1345+HGO1366+HGO1381+HGO1414+#REF!+HGO1429+#REF!+HGO1435+#REF!</f>
        <v>#REF!</v>
      </c>
      <c r="HGP1179" s="245" t="s">
        <v>30</v>
      </c>
      <c r="HGQ1179" s="246" t="s">
        <v>26</v>
      </c>
      <c r="HGR1179" s="247">
        <v>7</v>
      </c>
      <c r="HGS1179" s="247">
        <v>2</v>
      </c>
      <c r="HGT1179" s="248" t="s">
        <v>238</v>
      </c>
      <c r="HGU1179" s="249">
        <v>111</v>
      </c>
      <c r="HGV1179" s="250">
        <v>211</v>
      </c>
      <c r="HGW1179" s="251" t="e">
        <f>HGW1194+HGW1232+HGW1261+HGW1277+HGW1299+HGW1329+HGW1345+HGW1366+HGW1381+HGW1414+#REF!+HGW1429+#REF!+HGW1435+#REF!</f>
        <v>#REF!</v>
      </c>
      <c r="HGX1179" s="245" t="s">
        <v>30</v>
      </c>
      <c r="HGY1179" s="246" t="s">
        <v>26</v>
      </c>
      <c r="HGZ1179" s="247">
        <v>7</v>
      </c>
      <c r="HHA1179" s="247">
        <v>2</v>
      </c>
      <c r="HHB1179" s="248" t="s">
        <v>238</v>
      </c>
      <c r="HHC1179" s="249">
        <v>111</v>
      </c>
      <c r="HHD1179" s="250">
        <v>211</v>
      </c>
      <c r="HHE1179" s="251" t="e">
        <f>HHE1194+HHE1232+HHE1261+HHE1277+HHE1299+HHE1329+HHE1345+HHE1366+HHE1381+HHE1414+#REF!+HHE1429+#REF!+HHE1435+#REF!</f>
        <v>#REF!</v>
      </c>
      <c r="HHF1179" s="245" t="s">
        <v>30</v>
      </c>
      <c r="HHG1179" s="246" t="s">
        <v>26</v>
      </c>
      <c r="HHH1179" s="247">
        <v>7</v>
      </c>
      <c r="HHI1179" s="247">
        <v>2</v>
      </c>
      <c r="HHJ1179" s="248" t="s">
        <v>238</v>
      </c>
      <c r="HHK1179" s="249">
        <v>111</v>
      </c>
      <c r="HHL1179" s="250">
        <v>211</v>
      </c>
      <c r="HHM1179" s="251" t="e">
        <f>HHM1194+HHM1232+HHM1261+HHM1277+HHM1299+HHM1329+HHM1345+HHM1366+HHM1381+HHM1414+#REF!+HHM1429+#REF!+HHM1435+#REF!</f>
        <v>#REF!</v>
      </c>
      <c r="HHN1179" s="245" t="s">
        <v>30</v>
      </c>
      <c r="HHO1179" s="246" t="s">
        <v>26</v>
      </c>
      <c r="HHP1179" s="247">
        <v>7</v>
      </c>
      <c r="HHQ1179" s="247">
        <v>2</v>
      </c>
      <c r="HHR1179" s="248" t="s">
        <v>238</v>
      </c>
      <c r="HHS1179" s="249">
        <v>111</v>
      </c>
      <c r="HHT1179" s="250">
        <v>211</v>
      </c>
      <c r="HHU1179" s="251" t="e">
        <f>HHU1194+HHU1232+HHU1261+HHU1277+HHU1299+HHU1329+HHU1345+HHU1366+HHU1381+HHU1414+#REF!+HHU1429+#REF!+HHU1435+#REF!</f>
        <v>#REF!</v>
      </c>
      <c r="HHV1179" s="245" t="s">
        <v>30</v>
      </c>
      <c r="HHW1179" s="246" t="s">
        <v>26</v>
      </c>
      <c r="HHX1179" s="247">
        <v>7</v>
      </c>
      <c r="HHY1179" s="247">
        <v>2</v>
      </c>
      <c r="HHZ1179" s="248" t="s">
        <v>238</v>
      </c>
      <c r="HIA1179" s="249">
        <v>111</v>
      </c>
      <c r="HIB1179" s="250">
        <v>211</v>
      </c>
      <c r="HIC1179" s="251" t="e">
        <f>HIC1194+HIC1232+HIC1261+HIC1277+HIC1299+HIC1329+HIC1345+HIC1366+HIC1381+HIC1414+#REF!+HIC1429+#REF!+HIC1435+#REF!</f>
        <v>#REF!</v>
      </c>
      <c r="HID1179" s="245" t="s">
        <v>30</v>
      </c>
      <c r="HIE1179" s="246" t="s">
        <v>26</v>
      </c>
      <c r="HIF1179" s="247">
        <v>7</v>
      </c>
      <c r="HIG1179" s="247">
        <v>2</v>
      </c>
      <c r="HIH1179" s="248" t="s">
        <v>238</v>
      </c>
      <c r="HII1179" s="249">
        <v>111</v>
      </c>
      <c r="HIJ1179" s="250">
        <v>211</v>
      </c>
      <c r="HIK1179" s="251" t="e">
        <f>HIK1194+HIK1232+HIK1261+HIK1277+HIK1299+HIK1329+HIK1345+HIK1366+HIK1381+HIK1414+#REF!+HIK1429+#REF!+HIK1435+#REF!</f>
        <v>#REF!</v>
      </c>
      <c r="HIL1179" s="245" t="s">
        <v>30</v>
      </c>
      <c r="HIM1179" s="246" t="s">
        <v>26</v>
      </c>
      <c r="HIN1179" s="247">
        <v>7</v>
      </c>
      <c r="HIO1179" s="247">
        <v>2</v>
      </c>
      <c r="HIP1179" s="248" t="s">
        <v>238</v>
      </c>
      <c r="HIQ1179" s="249">
        <v>111</v>
      </c>
      <c r="HIR1179" s="250">
        <v>211</v>
      </c>
      <c r="HIS1179" s="251" t="e">
        <f>HIS1194+HIS1232+HIS1261+HIS1277+HIS1299+HIS1329+HIS1345+HIS1366+HIS1381+HIS1414+#REF!+HIS1429+#REF!+HIS1435+#REF!</f>
        <v>#REF!</v>
      </c>
      <c r="HIT1179" s="245" t="s">
        <v>30</v>
      </c>
      <c r="HIU1179" s="246" t="s">
        <v>26</v>
      </c>
      <c r="HIV1179" s="247">
        <v>7</v>
      </c>
      <c r="HIW1179" s="247">
        <v>2</v>
      </c>
      <c r="HIX1179" s="248" t="s">
        <v>238</v>
      </c>
      <c r="HIY1179" s="249">
        <v>111</v>
      </c>
      <c r="HIZ1179" s="250">
        <v>211</v>
      </c>
      <c r="HJA1179" s="251" t="e">
        <f>HJA1194+HJA1232+HJA1261+HJA1277+HJA1299+HJA1329+HJA1345+HJA1366+HJA1381+HJA1414+#REF!+HJA1429+#REF!+HJA1435+#REF!</f>
        <v>#REF!</v>
      </c>
      <c r="HJB1179" s="245" t="s">
        <v>30</v>
      </c>
      <c r="HJC1179" s="246" t="s">
        <v>26</v>
      </c>
      <c r="HJD1179" s="247">
        <v>7</v>
      </c>
      <c r="HJE1179" s="247">
        <v>2</v>
      </c>
      <c r="HJF1179" s="248" t="s">
        <v>238</v>
      </c>
      <c r="HJG1179" s="249">
        <v>111</v>
      </c>
      <c r="HJH1179" s="250">
        <v>211</v>
      </c>
      <c r="HJI1179" s="251" t="e">
        <f>HJI1194+HJI1232+HJI1261+HJI1277+HJI1299+HJI1329+HJI1345+HJI1366+HJI1381+HJI1414+#REF!+HJI1429+#REF!+HJI1435+#REF!</f>
        <v>#REF!</v>
      </c>
      <c r="HJJ1179" s="245" t="s">
        <v>30</v>
      </c>
      <c r="HJK1179" s="246" t="s">
        <v>26</v>
      </c>
      <c r="HJL1179" s="247">
        <v>7</v>
      </c>
      <c r="HJM1179" s="247">
        <v>2</v>
      </c>
      <c r="HJN1179" s="248" t="s">
        <v>238</v>
      </c>
      <c r="HJO1179" s="249">
        <v>111</v>
      </c>
      <c r="HJP1179" s="250">
        <v>211</v>
      </c>
      <c r="HJQ1179" s="251" t="e">
        <f>HJQ1194+HJQ1232+HJQ1261+HJQ1277+HJQ1299+HJQ1329+HJQ1345+HJQ1366+HJQ1381+HJQ1414+#REF!+HJQ1429+#REF!+HJQ1435+#REF!</f>
        <v>#REF!</v>
      </c>
      <c r="HJR1179" s="245" t="s">
        <v>30</v>
      </c>
      <c r="HJS1179" s="246" t="s">
        <v>26</v>
      </c>
      <c r="HJT1179" s="247">
        <v>7</v>
      </c>
      <c r="HJU1179" s="247">
        <v>2</v>
      </c>
      <c r="HJV1179" s="248" t="s">
        <v>238</v>
      </c>
      <c r="HJW1179" s="249">
        <v>111</v>
      </c>
      <c r="HJX1179" s="250">
        <v>211</v>
      </c>
      <c r="HJY1179" s="251" t="e">
        <f>HJY1194+HJY1232+HJY1261+HJY1277+HJY1299+HJY1329+HJY1345+HJY1366+HJY1381+HJY1414+#REF!+HJY1429+#REF!+HJY1435+#REF!</f>
        <v>#REF!</v>
      </c>
      <c r="HJZ1179" s="245" t="s">
        <v>30</v>
      </c>
      <c r="HKA1179" s="246" t="s">
        <v>26</v>
      </c>
      <c r="HKB1179" s="247">
        <v>7</v>
      </c>
      <c r="HKC1179" s="247">
        <v>2</v>
      </c>
      <c r="HKD1179" s="248" t="s">
        <v>238</v>
      </c>
      <c r="HKE1179" s="249">
        <v>111</v>
      </c>
      <c r="HKF1179" s="250">
        <v>211</v>
      </c>
      <c r="HKG1179" s="251" t="e">
        <f>HKG1194+HKG1232+HKG1261+HKG1277+HKG1299+HKG1329+HKG1345+HKG1366+HKG1381+HKG1414+#REF!+HKG1429+#REF!+HKG1435+#REF!</f>
        <v>#REF!</v>
      </c>
      <c r="HKH1179" s="245" t="s">
        <v>30</v>
      </c>
      <c r="HKI1179" s="246" t="s">
        <v>26</v>
      </c>
      <c r="HKJ1179" s="247">
        <v>7</v>
      </c>
      <c r="HKK1179" s="247">
        <v>2</v>
      </c>
      <c r="HKL1179" s="248" t="s">
        <v>238</v>
      </c>
      <c r="HKM1179" s="249">
        <v>111</v>
      </c>
      <c r="HKN1179" s="250">
        <v>211</v>
      </c>
      <c r="HKO1179" s="251" t="e">
        <f>HKO1194+HKO1232+HKO1261+HKO1277+HKO1299+HKO1329+HKO1345+HKO1366+HKO1381+HKO1414+#REF!+HKO1429+#REF!+HKO1435+#REF!</f>
        <v>#REF!</v>
      </c>
      <c r="HKP1179" s="245" t="s">
        <v>30</v>
      </c>
      <c r="HKQ1179" s="246" t="s">
        <v>26</v>
      </c>
      <c r="HKR1179" s="247">
        <v>7</v>
      </c>
      <c r="HKS1179" s="247">
        <v>2</v>
      </c>
      <c r="HKT1179" s="248" t="s">
        <v>238</v>
      </c>
      <c r="HKU1179" s="249">
        <v>111</v>
      </c>
      <c r="HKV1179" s="250">
        <v>211</v>
      </c>
      <c r="HKW1179" s="251" t="e">
        <f>HKW1194+HKW1232+HKW1261+HKW1277+HKW1299+HKW1329+HKW1345+HKW1366+HKW1381+HKW1414+#REF!+HKW1429+#REF!+HKW1435+#REF!</f>
        <v>#REF!</v>
      </c>
      <c r="HKX1179" s="245" t="s">
        <v>30</v>
      </c>
      <c r="HKY1179" s="246" t="s">
        <v>26</v>
      </c>
      <c r="HKZ1179" s="247">
        <v>7</v>
      </c>
      <c r="HLA1179" s="247">
        <v>2</v>
      </c>
      <c r="HLB1179" s="248" t="s">
        <v>238</v>
      </c>
      <c r="HLC1179" s="249">
        <v>111</v>
      </c>
      <c r="HLD1179" s="250">
        <v>211</v>
      </c>
      <c r="HLE1179" s="251" t="e">
        <f>HLE1194+HLE1232+HLE1261+HLE1277+HLE1299+HLE1329+HLE1345+HLE1366+HLE1381+HLE1414+#REF!+HLE1429+#REF!+HLE1435+#REF!</f>
        <v>#REF!</v>
      </c>
      <c r="HLF1179" s="245" t="s">
        <v>30</v>
      </c>
      <c r="HLG1179" s="246" t="s">
        <v>26</v>
      </c>
      <c r="HLH1179" s="247">
        <v>7</v>
      </c>
      <c r="HLI1179" s="247">
        <v>2</v>
      </c>
      <c r="HLJ1179" s="248" t="s">
        <v>238</v>
      </c>
      <c r="HLK1179" s="249">
        <v>111</v>
      </c>
      <c r="HLL1179" s="250">
        <v>211</v>
      </c>
      <c r="HLM1179" s="251" t="e">
        <f>HLM1194+HLM1232+HLM1261+HLM1277+HLM1299+HLM1329+HLM1345+HLM1366+HLM1381+HLM1414+#REF!+HLM1429+#REF!+HLM1435+#REF!</f>
        <v>#REF!</v>
      </c>
      <c r="HLN1179" s="245" t="s">
        <v>30</v>
      </c>
      <c r="HLO1179" s="246" t="s">
        <v>26</v>
      </c>
      <c r="HLP1179" s="247">
        <v>7</v>
      </c>
      <c r="HLQ1179" s="247">
        <v>2</v>
      </c>
      <c r="HLR1179" s="248" t="s">
        <v>238</v>
      </c>
      <c r="HLS1179" s="249">
        <v>111</v>
      </c>
      <c r="HLT1179" s="250">
        <v>211</v>
      </c>
      <c r="HLU1179" s="251" t="e">
        <f>HLU1194+HLU1232+HLU1261+HLU1277+HLU1299+HLU1329+HLU1345+HLU1366+HLU1381+HLU1414+#REF!+HLU1429+#REF!+HLU1435+#REF!</f>
        <v>#REF!</v>
      </c>
      <c r="HLV1179" s="245" t="s">
        <v>30</v>
      </c>
      <c r="HLW1179" s="246" t="s">
        <v>26</v>
      </c>
      <c r="HLX1179" s="247">
        <v>7</v>
      </c>
      <c r="HLY1179" s="247">
        <v>2</v>
      </c>
      <c r="HLZ1179" s="248" t="s">
        <v>238</v>
      </c>
      <c r="HMA1179" s="249">
        <v>111</v>
      </c>
      <c r="HMB1179" s="250">
        <v>211</v>
      </c>
      <c r="HMC1179" s="251" t="e">
        <f>HMC1194+HMC1232+HMC1261+HMC1277+HMC1299+HMC1329+HMC1345+HMC1366+HMC1381+HMC1414+#REF!+HMC1429+#REF!+HMC1435+#REF!</f>
        <v>#REF!</v>
      </c>
      <c r="HMD1179" s="245" t="s">
        <v>30</v>
      </c>
      <c r="HME1179" s="246" t="s">
        <v>26</v>
      </c>
      <c r="HMF1179" s="247">
        <v>7</v>
      </c>
      <c r="HMG1179" s="247">
        <v>2</v>
      </c>
      <c r="HMH1179" s="248" t="s">
        <v>238</v>
      </c>
      <c r="HMI1179" s="249">
        <v>111</v>
      </c>
      <c r="HMJ1179" s="250">
        <v>211</v>
      </c>
      <c r="HMK1179" s="251" t="e">
        <f>HMK1194+HMK1232+HMK1261+HMK1277+HMK1299+HMK1329+HMK1345+HMK1366+HMK1381+HMK1414+#REF!+HMK1429+#REF!+HMK1435+#REF!</f>
        <v>#REF!</v>
      </c>
      <c r="HML1179" s="245" t="s">
        <v>30</v>
      </c>
      <c r="HMM1179" s="246" t="s">
        <v>26</v>
      </c>
      <c r="HMN1179" s="247">
        <v>7</v>
      </c>
      <c r="HMO1179" s="247">
        <v>2</v>
      </c>
      <c r="HMP1179" s="248" t="s">
        <v>238</v>
      </c>
      <c r="HMQ1179" s="249">
        <v>111</v>
      </c>
      <c r="HMR1179" s="250">
        <v>211</v>
      </c>
      <c r="HMS1179" s="251" t="e">
        <f>HMS1194+HMS1232+HMS1261+HMS1277+HMS1299+HMS1329+HMS1345+HMS1366+HMS1381+HMS1414+#REF!+HMS1429+#REF!+HMS1435+#REF!</f>
        <v>#REF!</v>
      </c>
      <c r="HMT1179" s="245" t="s">
        <v>30</v>
      </c>
      <c r="HMU1179" s="246" t="s">
        <v>26</v>
      </c>
      <c r="HMV1179" s="247">
        <v>7</v>
      </c>
      <c r="HMW1179" s="247">
        <v>2</v>
      </c>
      <c r="HMX1179" s="248" t="s">
        <v>238</v>
      </c>
      <c r="HMY1179" s="249">
        <v>111</v>
      </c>
      <c r="HMZ1179" s="250">
        <v>211</v>
      </c>
      <c r="HNA1179" s="251" t="e">
        <f>HNA1194+HNA1232+HNA1261+HNA1277+HNA1299+HNA1329+HNA1345+HNA1366+HNA1381+HNA1414+#REF!+HNA1429+#REF!+HNA1435+#REF!</f>
        <v>#REF!</v>
      </c>
      <c r="HNB1179" s="245" t="s">
        <v>30</v>
      </c>
      <c r="HNC1179" s="246" t="s">
        <v>26</v>
      </c>
      <c r="HND1179" s="247">
        <v>7</v>
      </c>
      <c r="HNE1179" s="247">
        <v>2</v>
      </c>
      <c r="HNF1179" s="248" t="s">
        <v>238</v>
      </c>
      <c r="HNG1179" s="249">
        <v>111</v>
      </c>
      <c r="HNH1179" s="250">
        <v>211</v>
      </c>
      <c r="HNI1179" s="251" t="e">
        <f>HNI1194+HNI1232+HNI1261+HNI1277+HNI1299+HNI1329+HNI1345+HNI1366+HNI1381+HNI1414+#REF!+HNI1429+#REF!+HNI1435+#REF!</f>
        <v>#REF!</v>
      </c>
      <c r="HNJ1179" s="245" t="s">
        <v>30</v>
      </c>
      <c r="HNK1179" s="246" t="s">
        <v>26</v>
      </c>
      <c r="HNL1179" s="247">
        <v>7</v>
      </c>
      <c r="HNM1179" s="247">
        <v>2</v>
      </c>
      <c r="HNN1179" s="248" t="s">
        <v>238</v>
      </c>
      <c r="HNO1179" s="249">
        <v>111</v>
      </c>
      <c r="HNP1179" s="250">
        <v>211</v>
      </c>
      <c r="HNQ1179" s="251" t="e">
        <f>HNQ1194+HNQ1232+HNQ1261+HNQ1277+HNQ1299+HNQ1329+HNQ1345+HNQ1366+HNQ1381+HNQ1414+#REF!+HNQ1429+#REF!+HNQ1435+#REF!</f>
        <v>#REF!</v>
      </c>
      <c r="HNR1179" s="245" t="s">
        <v>30</v>
      </c>
      <c r="HNS1179" s="246" t="s">
        <v>26</v>
      </c>
      <c r="HNT1179" s="247">
        <v>7</v>
      </c>
      <c r="HNU1179" s="247">
        <v>2</v>
      </c>
      <c r="HNV1179" s="248" t="s">
        <v>238</v>
      </c>
      <c r="HNW1179" s="249">
        <v>111</v>
      </c>
      <c r="HNX1179" s="250">
        <v>211</v>
      </c>
      <c r="HNY1179" s="251" t="e">
        <f>HNY1194+HNY1232+HNY1261+HNY1277+HNY1299+HNY1329+HNY1345+HNY1366+HNY1381+HNY1414+#REF!+HNY1429+#REF!+HNY1435+#REF!</f>
        <v>#REF!</v>
      </c>
      <c r="HNZ1179" s="245" t="s">
        <v>30</v>
      </c>
      <c r="HOA1179" s="246" t="s">
        <v>26</v>
      </c>
      <c r="HOB1179" s="247">
        <v>7</v>
      </c>
      <c r="HOC1179" s="247">
        <v>2</v>
      </c>
      <c r="HOD1179" s="248" t="s">
        <v>238</v>
      </c>
      <c r="HOE1179" s="249">
        <v>111</v>
      </c>
      <c r="HOF1179" s="250">
        <v>211</v>
      </c>
      <c r="HOG1179" s="251" t="e">
        <f>HOG1194+HOG1232+HOG1261+HOG1277+HOG1299+HOG1329+HOG1345+HOG1366+HOG1381+HOG1414+#REF!+HOG1429+#REF!+HOG1435+#REF!</f>
        <v>#REF!</v>
      </c>
      <c r="HOH1179" s="245" t="s">
        <v>30</v>
      </c>
      <c r="HOI1179" s="246" t="s">
        <v>26</v>
      </c>
      <c r="HOJ1179" s="247">
        <v>7</v>
      </c>
      <c r="HOK1179" s="247">
        <v>2</v>
      </c>
      <c r="HOL1179" s="248" t="s">
        <v>238</v>
      </c>
      <c r="HOM1179" s="249">
        <v>111</v>
      </c>
      <c r="HON1179" s="250">
        <v>211</v>
      </c>
      <c r="HOO1179" s="251" t="e">
        <f>HOO1194+HOO1232+HOO1261+HOO1277+HOO1299+HOO1329+HOO1345+HOO1366+HOO1381+HOO1414+#REF!+HOO1429+#REF!+HOO1435+#REF!</f>
        <v>#REF!</v>
      </c>
      <c r="HOP1179" s="245" t="s">
        <v>30</v>
      </c>
      <c r="HOQ1179" s="246" t="s">
        <v>26</v>
      </c>
      <c r="HOR1179" s="247">
        <v>7</v>
      </c>
      <c r="HOS1179" s="247">
        <v>2</v>
      </c>
      <c r="HOT1179" s="248" t="s">
        <v>238</v>
      </c>
      <c r="HOU1179" s="249">
        <v>111</v>
      </c>
      <c r="HOV1179" s="250">
        <v>211</v>
      </c>
      <c r="HOW1179" s="251" t="e">
        <f>HOW1194+HOW1232+HOW1261+HOW1277+HOW1299+HOW1329+HOW1345+HOW1366+HOW1381+HOW1414+#REF!+HOW1429+#REF!+HOW1435+#REF!</f>
        <v>#REF!</v>
      </c>
      <c r="HOX1179" s="245" t="s">
        <v>30</v>
      </c>
      <c r="HOY1179" s="246" t="s">
        <v>26</v>
      </c>
      <c r="HOZ1179" s="247">
        <v>7</v>
      </c>
      <c r="HPA1179" s="247">
        <v>2</v>
      </c>
      <c r="HPB1179" s="248" t="s">
        <v>238</v>
      </c>
      <c r="HPC1179" s="249">
        <v>111</v>
      </c>
      <c r="HPD1179" s="250">
        <v>211</v>
      </c>
      <c r="HPE1179" s="251" t="e">
        <f>HPE1194+HPE1232+HPE1261+HPE1277+HPE1299+HPE1329+HPE1345+HPE1366+HPE1381+HPE1414+#REF!+HPE1429+#REF!+HPE1435+#REF!</f>
        <v>#REF!</v>
      </c>
      <c r="HPF1179" s="245" t="s">
        <v>30</v>
      </c>
      <c r="HPG1179" s="246" t="s">
        <v>26</v>
      </c>
      <c r="HPH1179" s="247">
        <v>7</v>
      </c>
      <c r="HPI1179" s="247">
        <v>2</v>
      </c>
      <c r="HPJ1179" s="248" t="s">
        <v>238</v>
      </c>
      <c r="HPK1179" s="249">
        <v>111</v>
      </c>
      <c r="HPL1179" s="250">
        <v>211</v>
      </c>
      <c r="HPM1179" s="251" t="e">
        <f>HPM1194+HPM1232+HPM1261+HPM1277+HPM1299+HPM1329+HPM1345+HPM1366+HPM1381+HPM1414+#REF!+HPM1429+#REF!+HPM1435+#REF!</f>
        <v>#REF!</v>
      </c>
      <c r="HPN1179" s="245" t="s">
        <v>30</v>
      </c>
      <c r="HPO1179" s="246" t="s">
        <v>26</v>
      </c>
      <c r="HPP1179" s="247">
        <v>7</v>
      </c>
      <c r="HPQ1179" s="247">
        <v>2</v>
      </c>
      <c r="HPR1179" s="248" t="s">
        <v>238</v>
      </c>
      <c r="HPS1179" s="249">
        <v>111</v>
      </c>
      <c r="HPT1179" s="250">
        <v>211</v>
      </c>
      <c r="HPU1179" s="251" t="e">
        <f>HPU1194+HPU1232+HPU1261+HPU1277+HPU1299+HPU1329+HPU1345+HPU1366+HPU1381+HPU1414+#REF!+HPU1429+#REF!+HPU1435+#REF!</f>
        <v>#REF!</v>
      </c>
      <c r="HPV1179" s="245" t="s">
        <v>30</v>
      </c>
      <c r="HPW1179" s="246" t="s">
        <v>26</v>
      </c>
      <c r="HPX1179" s="247">
        <v>7</v>
      </c>
      <c r="HPY1179" s="247">
        <v>2</v>
      </c>
      <c r="HPZ1179" s="248" t="s">
        <v>238</v>
      </c>
      <c r="HQA1179" s="249">
        <v>111</v>
      </c>
      <c r="HQB1179" s="250">
        <v>211</v>
      </c>
      <c r="HQC1179" s="251" t="e">
        <f>HQC1194+HQC1232+HQC1261+HQC1277+HQC1299+HQC1329+HQC1345+HQC1366+HQC1381+HQC1414+#REF!+HQC1429+#REF!+HQC1435+#REF!</f>
        <v>#REF!</v>
      </c>
      <c r="HQD1179" s="245" t="s">
        <v>30</v>
      </c>
      <c r="HQE1179" s="246" t="s">
        <v>26</v>
      </c>
      <c r="HQF1179" s="247">
        <v>7</v>
      </c>
      <c r="HQG1179" s="247">
        <v>2</v>
      </c>
      <c r="HQH1179" s="248" t="s">
        <v>238</v>
      </c>
      <c r="HQI1179" s="249">
        <v>111</v>
      </c>
      <c r="HQJ1179" s="250">
        <v>211</v>
      </c>
      <c r="HQK1179" s="251" t="e">
        <f>HQK1194+HQK1232+HQK1261+HQK1277+HQK1299+HQK1329+HQK1345+HQK1366+HQK1381+HQK1414+#REF!+HQK1429+#REF!+HQK1435+#REF!</f>
        <v>#REF!</v>
      </c>
      <c r="HQL1179" s="245" t="s">
        <v>30</v>
      </c>
      <c r="HQM1179" s="246" t="s">
        <v>26</v>
      </c>
      <c r="HQN1179" s="247">
        <v>7</v>
      </c>
      <c r="HQO1179" s="247">
        <v>2</v>
      </c>
      <c r="HQP1179" s="248" t="s">
        <v>238</v>
      </c>
      <c r="HQQ1179" s="249">
        <v>111</v>
      </c>
      <c r="HQR1179" s="250">
        <v>211</v>
      </c>
      <c r="HQS1179" s="251" t="e">
        <f>HQS1194+HQS1232+HQS1261+HQS1277+HQS1299+HQS1329+HQS1345+HQS1366+HQS1381+HQS1414+#REF!+HQS1429+#REF!+HQS1435+#REF!</f>
        <v>#REF!</v>
      </c>
      <c r="HQT1179" s="245" t="s">
        <v>30</v>
      </c>
      <c r="HQU1179" s="246" t="s">
        <v>26</v>
      </c>
      <c r="HQV1179" s="247">
        <v>7</v>
      </c>
      <c r="HQW1179" s="247">
        <v>2</v>
      </c>
      <c r="HQX1179" s="248" t="s">
        <v>238</v>
      </c>
      <c r="HQY1179" s="249">
        <v>111</v>
      </c>
      <c r="HQZ1179" s="250">
        <v>211</v>
      </c>
      <c r="HRA1179" s="251" t="e">
        <f>HRA1194+HRA1232+HRA1261+HRA1277+HRA1299+HRA1329+HRA1345+HRA1366+HRA1381+HRA1414+#REF!+HRA1429+#REF!+HRA1435+#REF!</f>
        <v>#REF!</v>
      </c>
      <c r="HRB1179" s="245" t="s">
        <v>30</v>
      </c>
      <c r="HRC1179" s="246" t="s">
        <v>26</v>
      </c>
      <c r="HRD1179" s="247">
        <v>7</v>
      </c>
      <c r="HRE1179" s="247">
        <v>2</v>
      </c>
      <c r="HRF1179" s="248" t="s">
        <v>238</v>
      </c>
      <c r="HRG1179" s="249">
        <v>111</v>
      </c>
      <c r="HRH1179" s="250">
        <v>211</v>
      </c>
      <c r="HRI1179" s="251" t="e">
        <f>HRI1194+HRI1232+HRI1261+HRI1277+HRI1299+HRI1329+HRI1345+HRI1366+HRI1381+HRI1414+#REF!+HRI1429+#REF!+HRI1435+#REF!</f>
        <v>#REF!</v>
      </c>
      <c r="HRJ1179" s="245" t="s">
        <v>30</v>
      </c>
      <c r="HRK1179" s="246" t="s">
        <v>26</v>
      </c>
      <c r="HRL1179" s="247">
        <v>7</v>
      </c>
      <c r="HRM1179" s="247">
        <v>2</v>
      </c>
      <c r="HRN1179" s="248" t="s">
        <v>238</v>
      </c>
      <c r="HRO1179" s="249">
        <v>111</v>
      </c>
      <c r="HRP1179" s="250">
        <v>211</v>
      </c>
      <c r="HRQ1179" s="251" t="e">
        <f>HRQ1194+HRQ1232+HRQ1261+HRQ1277+HRQ1299+HRQ1329+HRQ1345+HRQ1366+HRQ1381+HRQ1414+#REF!+HRQ1429+#REF!+HRQ1435+#REF!</f>
        <v>#REF!</v>
      </c>
      <c r="HRR1179" s="245" t="s">
        <v>30</v>
      </c>
      <c r="HRS1179" s="246" t="s">
        <v>26</v>
      </c>
      <c r="HRT1179" s="247">
        <v>7</v>
      </c>
      <c r="HRU1179" s="247">
        <v>2</v>
      </c>
      <c r="HRV1179" s="248" t="s">
        <v>238</v>
      </c>
      <c r="HRW1179" s="249">
        <v>111</v>
      </c>
      <c r="HRX1179" s="250">
        <v>211</v>
      </c>
      <c r="HRY1179" s="251" t="e">
        <f>HRY1194+HRY1232+HRY1261+HRY1277+HRY1299+HRY1329+HRY1345+HRY1366+HRY1381+HRY1414+#REF!+HRY1429+#REF!+HRY1435+#REF!</f>
        <v>#REF!</v>
      </c>
      <c r="HRZ1179" s="245" t="s">
        <v>30</v>
      </c>
      <c r="HSA1179" s="246" t="s">
        <v>26</v>
      </c>
      <c r="HSB1179" s="247">
        <v>7</v>
      </c>
      <c r="HSC1179" s="247">
        <v>2</v>
      </c>
      <c r="HSD1179" s="248" t="s">
        <v>238</v>
      </c>
      <c r="HSE1179" s="249">
        <v>111</v>
      </c>
      <c r="HSF1179" s="250">
        <v>211</v>
      </c>
      <c r="HSG1179" s="251" t="e">
        <f>HSG1194+HSG1232+HSG1261+HSG1277+HSG1299+HSG1329+HSG1345+HSG1366+HSG1381+HSG1414+#REF!+HSG1429+#REF!+HSG1435+#REF!</f>
        <v>#REF!</v>
      </c>
      <c r="HSH1179" s="245" t="s">
        <v>30</v>
      </c>
      <c r="HSI1179" s="246" t="s">
        <v>26</v>
      </c>
      <c r="HSJ1179" s="247">
        <v>7</v>
      </c>
      <c r="HSK1179" s="247">
        <v>2</v>
      </c>
      <c r="HSL1179" s="248" t="s">
        <v>238</v>
      </c>
      <c r="HSM1179" s="249">
        <v>111</v>
      </c>
      <c r="HSN1179" s="250">
        <v>211</v>
      </c>
      <c r="HSO1179" s="251" t="e">
        <f>HSO1194+HSO1232+HSO1261+HSO1277+HSO1299+HSO1329+HSO1345+HSO1366+HSO1381+HSO1414+#REF!+HSO1429+#REF!+HSO1435+#REF!</f>
        <v>#REF!</v>
      </c>
      <c r="HSP1179" s="245" t="s">
        <v>30</v>
      </c>
      <c r="HSQ1179" s="246" t="s">
        <v>26</v>
      </c>
      <c r="HSR1179" s="247">
        <v>7</v>
      </c>
      <c r="HSS1179" s="247">
        <v>2</v>
      </c>
      <c r="HST1179" s="248" t="s">
        <v>238</v>
      </c>
      <c r="HSU1179" s="249">
        <v>111</v>
      </c>
      <c r="HSV1179" s="250">
        <v>211</v>
      </c>
      <c r="HSW1179" s="251" t="e">
        <f>HSW1194+HSW1232+HSW1261+HSW1277+HSW1299+HSW1329+HSW1345+HSW1366+HSW1381+HSW1414+#REF!+HSW1429+#REF!+HSW1435+#REF!</f>
        <v>#REF!</v>
      </c>
      <c r="HSX1179" s="245" t="s">
        <v>30</v>
      </c>
      <c r="HSY1179" s="246" t="s">
        <v>26</v>
      </c>
      <c r="HSZ1179" s="247">
        <v>7</v>
      </c>
      <c r="HTA1179" s="247">
        <v>2</v>
      </c>
      <c r="HTB1179" s="248" t="s">
        <v>238</v>
      </c>
      <c r="HTC1179" s="249">
        <v>111</v>
      </c>
      <c r="HTD1179" s="250">
        <v>211</v>
      </c>
      <c r="HTE1179" s="251" t="e">
        <f>HTE1194+HTE1232+HTE1261+HTE1277+HTE1299+HTE1329+HTE1345+HTE1366+HTE1381+HTE1414+#REF!+HTE1429+#REF!+HTE1435+#REF!</f>
        <v>#REF!</v>
      </c>
      <c r="HTF1179" s="245" t="s">
        <v>30</v>
      </c>
      <c r="HTG1179" s="246" t="s">
        <v>26</v>
      </c>
      <c r="HTH1179" s="247">
        <v>7</v>
      </c>
      <c r="HTI1179" s="247">
        <v>2</v>
      </c>
      <c r="HTJ1179" s="248" t="s">
        <v>238</v>
      </c>
      <c r="HTK1179" s="249">
        <v>111</v>
      </c>
      <c r="HTL1179" s="250">
        <v>211</v>
      </c>
      <c r="HTM1179" s="251" t="e">
        <f>HTM1194+HTM1232+HTM1261+HTM1277+HTM1299+HTM1329+HTM1345+HTM1366+HTM1381+HTM1414+#REF!+HTM1429+#REF!+HTM1435+#REF!</f>
        <v>#REF!</v>
      </c>
      <c r="HTN1179" s="245" t="s">
        <v>30</v>
      </c>
      <c r="HTO1179" s="246" t="s">
        <v>26</v>
      </c>
      <c r="HTP1179" s="247">
        <v>7</v>
      </c>
      <c r="HTQ1179" s="247">
        <v>2</v>
      </c>
      <c r="HTR1179" s="248" t="s">
        <v>238</v>
      </c>
      <c r="HTS1179" s="249">
        <v>111</v>
      </c>
      <c r="HTT1179" s="250">
        <v>211</v>
      </c>
      <c r="HTU1179" s="251" t="e">
        <f>HTU1194+HTU1232+HTU1261+HTU1277+HTU1299+HTU1329+HTU1345+HTU1366+HTU1381+HTU1414+#REF!+HTU1429+#REF!+HTU1435+#REF!</f>
        <v>#REF!</v>
      </c>
      <c r="HTV1179" s="245" t="s">
        <v>30</v>
      </c>
      <c r="HTW1179" s="246" t="s">
        <v>26</v>
      </c>
      <c r="HTX1179" s="247">
        <v>7</v>
      </c>
      <c r="HTY1179" s="247">
        <v>2</v>
      </c>
      <c r="HTZ1179" s="248" t="s">
        <v>238</v>
      </c>
      <c r="HUA1179" s="249">
        <v>111</v>
      </c>
      <c r="HUB1179" s="250">
        <v>211</v>
      </c>
      <c r="HUC1179" s="251" t="e">
        <f>HUC1194+HUC1232+HUC1261+HUC1277+HUC1299+HUC1329+HUC1345+HUC1366+HUC1381+HUC1414+#REF!+HUC1429+#REF!+HUC1435+#REF!</f>
        <v>#REF!</v>
      </c>
      <c r="HUD1179" s="245" t="s">
        <v>30</v>
      </c>
      <c r="HUE1179" s="246" t="s">
        <v>26</v>
      </c>
      <c r="HUF1179" s="247">
        <v>7</v>
      </c>
      <c r="HUG1179" s="247">
        <v>2</v>
      </c>
      <c r="HUH1179" s="248" t="s">
        <v>238</v>
      </c>
      <c r="HUI1179" s="249">
        <v>111</v>
      </c>
      <c r="HUJ1179" s="250">
        <v>211</v>
      </c>
      <c r="HUK1179" s="251" t="e">
        <f>HUK1194+HUK1232+HUK1261+HUK1277+HUK1299+HUK1329+HUK1345+HUK1366+HUK1381+HUK1414+#REF!+HUK1429+#REF!+HUK1435+#REF!</f>
        <v>#REF!</v>
      </c>
      <c r="HUL1179" s="245" t="s">
        <v>30</v>
      </c>
      <c r="HUM1179" s="246" t="s">
        <v>26</v>
      </c>
      <c r="HUN1179" s="247">
        <v>7</v>
      </c>
      <c r="HUO1179" s="247">
        <v>2</v>
      </c>
      <c r="HUP1179" s="248" t="s">
        <v>238</v>
      </c>
      <c r="HUQ1179" s="249">
        <v>111</v>
      </c>
      <c r="HUR1179" s="250">
        <v>211</v>
      </c>
      <c r="HUS1179" s="251" t="e">
        <f>HUS1194+HUS1232+HUS1261+HUS1277+HUS1299+HUS1329+HUS1345+HUS1366+HUS1381+HUS1414+#REF!+HUS1429+#REF!+HUS1435+#REF!</f>
        <v>#REF!</v>
      </c>
      <c r="HUT1179" s="245" t="s">
        <v>30</v>
      </c>
      <c r="HUU1179" s="246" t="s">
        <v>26</v>
      </c>
      <c r="HUV1179" s="247">
        <v>7</v>
      </c>
      <c r="HUW1179" s="247">
        <v>2</v>
      </c>
      <c r="HUX1179" s="248" t="s">
        <v>238</v>
      </c>
      <c r="HUY1179" s="249">
        <v>111</v>
      </c>
      <c r="HUZ1179" s="250">
        <v>211</v>
      </c>
      <c r="HVA1179" s="251" t="e">
        <f>HVA1194+HVA1232+HVA1261+HVA1277+HVA1299+HVA1329+HVA1345+HVA1366+HVA1381+HVA1414+#REF!+HVA1429+#REF!+HVA1435+#REF!</f>
        <v>#REF!</v>
      </c>
      <c r="HVB1179" s="245" t="s">
        <v>30</v>
      </c>
      <c r="HVC1179" s="246" t="s">
        <v>26</v>
      </c>
      <c r="HVD1179" s="247">
        <v>7</v>
      </c>
      <c r="HVE1179" s="247">
        <v>2</v>
      </c>
      <c r="HVF1179" s="248" t="s">
        <v>238</v>
      </c>
      <c r="HVG1179" s="249">
        <v>111</v>
      </c>
      <c r="HVH1179" s="250">
        <v>211</v>
      </c>
      <c r="HVI1179" s="251" t="e">
        <f>HVI1194+HVI1232+HVI1261+HVI1277+HVI1299+HVI1329+HVI1345+HVI1366+HVI1381+HVI1414+#REF!+HVI1429+#REF!+HVI1435+#REF!</f>
        <v>#REF!</v>
      </c>
      <c r="HVJ1179" s="245" t="s">
        <v>30</v>
      </c>
      <c r="HVK1179" s="246" t="s">
        <v>26</v>
      </c>
      <c r="HVL1179" s="247">
        <v>7</v>
      </c>
      <c r="HVM1179" s="247">
        <v>2</v>
      </c>
      <c r="HVN1179" s="248" t="s">
        <v>238</v>
      </c>
      <c r="HVO1179" s="249">
        <v>111</v>
      </c>
      <c r="HVP1179" s="250">
        <v>211</v>
      </c>
      <c r="HVQ1179" s="251" t="e">
        <f>HVQ1194+HVQ1232+HVQ1261+HVQ1277+HVQ1299+HVQ1329+HVQ1345+HVQ1366+HVQ1381+HVQ1414+#REF!+HVQ1429+#REF!+HVQ1435+#REF!</f>
        <v>#REF!</v>
      </c>
      <c r="HVR1179" s="245" t="s">
        <v>30</v>
      </c>
      <c r="HVS1179" s="246" t="s">
        <v>26</v>
      </c>
      <c r="HVT1179" s="247">
        <v>7</v>
      </c>
      <c r="HVU1179" s="247">
        <v>2</v>
      </c>
      <c r="HVV1179" s="248" t="s">
        <v>238</v>
      </c>
      <c r="HVW1179" s="249">
        <v>111</v>
      </c>
      <c r="HVX1179" s="250">
        <v>211</v>
      </c>
      <c r="HVY1179" s="251" t="e">
        <f>HVY1194+HVY1232+HVY1261+HVY1277+HVY1299+HVY1329+HVY1345+HVY1366+HVY1381+HVY1414+#REF!+HVY1429+#REF!+HVY1435+#REF!</f>
        <v>#REF!</v>
      </c>
      <c r="HVZ1179" s="245" t="s">
        <v>30</v>
      </c>
      <c r="HWA1179" s="246" t="s">
        <v>26</v>
      </c>
      <c r="HWB1179" s="247">
        <v>7</v>
      </c>
      <c r="HWC1179" s="247">
        <v>2</v>
      </c>
      <c r="HWD1179" s="248" t="s">
        <v>238</v>
      </c>
      <c r="HWE1179" s="249">
        <v>111</v>
      </c>
      <c r="HWF1179" s="250">
        <v>211</v>
      </c>
      <c r="HWG1179" s="251" t="e">
        <f>HWG1194+HWG1232+HWG1261+HWG1277+HWG1299+HWG1329+HWG1345+HWG1366+HWG1381+HWG1414+#REF!+HWG1429+#REF!+HWG1435+#REF!</f>
        <v>#REF!</v>
      </c>
      <c r="HWH1179" s="245" t="s">
        <v>30</v>
      </c>
      <c r="HWI1179" s="246" t="s">
        <v>26</v>
      </c>
      <c r="HWJ1179" s="247">
        <v>7</v>
      </c>
      <c r="HWK1179" s="247">
        <v>2</v>
      </c>
      <c r="HWL1179" s="248" t="s">
        <v>238</v>
      </c>
      <c r="HWM1179" s="249">
        <v>111</v>
      </c>
      <c r="HWN1179" s="250">
        <v>211</v>
      </c>
      <c r="HWO1179" s="251" t="e">
        <f>HWO1194+HWO1232+HWO1261+HWO1277+HWO1299+HWO1329+HWO1345+HWO1366+HWO1381+HWO1414+#REF!+HWO1429+#REF!+HWO1435+#REF!</f>
        <v>#REF!</v>
      </c>
      <c r="HWP1179" s="245" t="s">
        <v>30</v>
      </c>
      <c r="HWQ1179" s="246" t="s">
        <v>26</v>
      </c>
      <c r="HWR1179" s="247">
        <v>7</v>
      </c>
      <c r="HWS1179" s="247">
        <v>2</v>
      </c>
      <c r="HWT1179" s="248" t="s">
        <v>238</v>
      </c>
      <c r="HWU1179" s="249">
        <v>111</v>
      </c>
      <c r="HWV1179" s="250">
        <v>211</v>
      </c>
      <c r="HWW1179" s="251" t="e">
        <f>HWW1194+HWW1232+HWW1261+HWW1277+HWW1299+HWW1329+HWW1345+HWW1366+HWW1381+HWW1414+#REF!+HWW1429+#REF!+HWW1435+#REF!</f>
        <v>#REF!</v>
      </c>
      <c r="HWX1179" s="245" t="s">
        <v>30</v>
      </c>
      <c r="HWY1179" s="246" t="s">
        <v>26</v>
      </c>
      <c r="HWZ1179" s="247">
        <v>7</v>
      </c>
      <c r="HXA1179" s="247">
        <v>2</v>
      </c>
      <c r="HXB1179" s="248" t="s">
        <v>238</v>
      </c>
      <c r="HXC1179" s="249">
        <v>111</v>
      </c>
      <c r="HXD1179" s="250">
        <v>211</v>
      </c>
      <c r="HXE1179" s="251" t="e">
        <f>HXE1194+HXE1232+HXE1261+HXE1277+HXE1299+HXE1329+HXE1345+HXE1366+HXE1381+HXE1414+#REF!+HXE1429+#REF!+HXE1435+#REF!</f>
        <v>#REF!</v>
      </c>
      <c r="HXF1179" s="245" t="s">
        <v>30</v>
      </c>
      <c r="HXG1179" s="246" t="s">
        <v>26</v>
      </c>
      <c r="HXH1179" s="247">
        <v>7</v>
      </c>
      <c r="HXI1179" s="247">
        <v>2</v>
      </c>
      <c r="HXJ1179" s="248" t="s">
        <v>238</v>
      </c>
      <c r="HXK1179" s="249">
        <v>111</v>
      </c>
      <c r="HXL1179" s="250">
        <v>211</v>
      </c>
      <c r="HXM1179" s="251" t="e">
        <f>HXM1194+HXM1232+HXM1261+HXM1277+HXM1299+HXM1329+HXM1345+HXM1366+HXM1381+HXM1414+#REF!+HXM1429+#REF!+HXM1435+#REF!</f>
        <v>#REF!</v>
      </c>
      <c r="HXN1179" s="245" t="s">
        <v>30</v>
      </c>
      <c r="HXO1179" s="246" t="s">
        <v>26</v>
      </c>
      <c r="HXP1179" s="247">
        <v>7</v>
      </c>
      <c r="HXQ1179" s="247">
        <v>2</v>
      </c>
      <c r="HXR1179" s="248" t="s">
        <v>238</v>
      </c>
      <c r="HXS1179" s="249">
        <v>111</v>
      </c>
      <c r="HXT1179" s="250">
        <v>211</v>
      </c>
      <c r="HXU1179" s="251" t="e">
        <f>HXU1194+HXU1232+HXU1261+HXU1277+HXU1299+HXU1329+HXU1345+HXU1366+HXU1381+HXU1414+#REF!+HXU1429+#REF!+HXU1435+#REF!</f>
        <v>#REF!</v>
      </c>
      <c r="HXV1179" s="245" t="s">
        <v>30</v>
      </c>
      <c r="HXW1179" s="246" t="s">
        <v>26</v>
      </c>
      <c r="HXX1179" s="247">
        <v>7</v>
      </c>
      <c r="HXY1179" s="247">
        <v>2</v>
      </c>
      <c r="HXZ1179" s="248" t="s">
        <v>238</v>
      </c>
      <c r="HYA1179" s="249">
        <v>111</v>
      </c>
      <c r="HYB1179" s="250">
        <v>211</v>
      </c>
      <c r="HYC1179" s="251" t="e">
        <f>HYC1194+HYC1232+HYC1261+HYC1277+HYC1299+HYC1329+HYC1345+HYC1366+HYC1381+HYC1414+#REF!+HYC1429+#REF!+HYC1435+#REF!</f>
        <v>#REF!</v>
      </c>
      <c r="HYD1179" s="245" t="s">
        <v>30</v>
      </c>
      <c r="HYE1179" s="246" t="s">
        <v>26</v>
      </c>
      <c r="HYF1179" s="247">
        <v>7</v>
      </c>
      <c r="HYG1179" s="247">
        <v>2</v>
      </c>
      <c r="HYH1179" s="248" t="s">
        <v>238</v>
      </c>
      <c r="HYI1179" s="249">
        <v>111</v>
      </c>
      <c r="HYJ1179" s="250">
        <v>211</v>
      </c>
      <c r="HYK1179" s="251" t="e">
        <f>HYK1194+HYK1232+HYK1261+HYK1277+HYK1299+HYK1329+HYK1345+HYK1366+HYK1381+HYK1414+#REF!+HYK1429+#REF!+HYK1435+#REF!</f>
        <v>#REF!</v>
      </c>
      <c r="HYL1179" s="245" t="s">
        <v>30</v>
      </c>
      <c r="HYM1179" s="246" t="s">
        <v>26</v>
      </c>
      <c r="HYN1179" s="247">
        <v>7</v>
      </c>
      <c r="HYO1179" s="247">
        <v>2</v>
      </c>
      <c r="HYP1179" s="248" t="s">
        <v>238</v>
      </c>
      <c r="HYQ1179" s="249">
        <v>111</v>
      </c>
      <c r="HYR1179" s="250">
        <v>211</v>
      </c>
      <c r="HYS1179" s="251" t="e">
        <f>HYS1194+HYS1232+HYS1261+HYS1277+HYS1299+HYS1329+HYS1345+HYS1366+HYS1381+HYS1414+#REF!+HYS1429+#REF!+HYS1435+#REF!</f>
        <v>#REF!</v>
      </c>
      <c r="HYT1179" s="245" t="s">
        <v>30</v>
      </c>
      <c r="HYU1179" s="246" t="s">
        <v>26</v>
      </c>
      <c r="HYV1179" s="247">
        <v>7</v>
      </c>
      <c r="HYW1179" s="247">
        <v>2</v>
      </c>
      <c r="HYX1179" s="248" t="s">
        <v>238</v>
      </c>
      <c r="HYY1179" s="249">
        <v>111</v>
      </c>
      <c r="HYZ1179" s="250">
        <v>211</v>
      </c>
      <c r="HZA1179" s="251" t="e">
        <f>HZA1194+HZA1232+HZA1261+HZA1277+HZA1299+HZA1329+HZA1345+HZA1366+HZA1381+HZA1414+#REF!+HZA1429+#REF!+HZA1435+#REF!</f>
        <v>#REF!</v>
      </c>
      <c r="HZB1179" s="245" t="s">
        <v>30</v>
      </c>
      <c r="HZC1179" s="246" t="s">
        <v>26</v>
      </c>
      <c r="HZD1179" s="247">
        <v>7</v>
      </c>
      <c r="HZE1179" s="247">
        <v>2</v>
      </c>
      <c r="HZF1179" s="248" t="s">
        <v>238</v>
      </c>
      <c r="HZG1179" s="249">
        <v>111</v>
      </c>
      <c r="HZH1179" s="250">
        <v>211</v>
      </c>
      <c r="HZI1179" s="251" t="e">
        <f>HZI1194+HZI1232+HZI1261+HZI1277+HZI1299+HZI1329+HZI1345+HZI1366+HZI1381+HZI1414+#REF!+HZI1429+#REF!+HZI1435+#REF!</f>
        <v>#REF!</v>
      </c>
      <c r="HZJ1179" s="245" t="s">
        <v>30</v>
      </c>
      <c r="HZK1179" s="246" t="s">
        <v>26</v>
      </c>
      <c r="HZL1179" s="247">
        <v>7</v>
      </c>
      <c r="HZM1179" s="247">
        <v>2</v>
      </c>
      <c r="HZN1179" s="248" t="s">
        <v>238</v>
      </c>
      <c r="HZO1179" s="249">
        <v>111</v>
      </c>
      <c r="HZP1179" s="250">
        <v>211</v>
      </c>
      <c r="HZQ1179" s="251" t="e">
        <f>HZQ1194+HZQ1232+HZQ1261+HZQ1277+HZQ1299+HZQ1329+HZQ1345+HZQ1366+HZQ1381+HZQ1414+#REF!+HZQ1429+#REF!+HZQ1435+#REF!</f>
        <v>#REF!</v>
      </c>
      <c r="HZR1179" s="245" t="s">
        <v>30</v>
      </c>
      <c r="HZS1179" s="246" t="s">
        <v>26</v>
      </c>
      <c r="HZT1179" s="247">
        <v>7</v>
      </c>
      <c r="HZU1179" s="247">
        <v>2</v>
      </c>
      <c r="HZV1179" s="248" t="s">
        <v>238</v>
      </c>
      <c r="HZW1179" s="249">
        <v>111</v>
      </c>
      <c r="HZX1179" s="250">
        <v>211</v>
      </c>
      <c r="HZY1179" s="251" t="e">
        <f>HZY1194+HZY1232+HZY1261+HZY1277+HZY1299+HZY1329+HZY1345+HZY1366+HZY1381+HZY1414+#REF!+HZY1429+#REF!+HZY1435+#REF!</f>
        <v>#REF!</v>
      </c>
      <c r="HZZ1179" s="245" t="s">
        <v>30</v>
      </c>
      <c r="IAA1179" s="246" t="s">
        <v>26</v>
      </c>
      <c r="IAB1179" s="247">
        <v>7</v>
      </c>
      <c r="IAC1179" s="247">
        <v>2</v>
      </c>
      <c r="IAD1179" s="248" t="s">
        <v>238</v>
      </c>
      <c r="IAE1179" s="249">
        <v>111</v>
      </c>
      <c r="IAF1179" s="250">
        <v>211</v>
      </c>
      <c r="IAG1179" s="251" t="e">
        <f>IAG1194+IAG1232+IAG1261+IAG1277+IAG1299+IAG1329+IAG1345+IAG1366+IAG1381+IAG1414+#REF!+IAG1429+#REF!+IAG1435+#REF!</f>
        <v>#REF!</v>
      </c>
      <c r="IAH1179" s="245" t="s">
        <v>30</v>
      </c>
      <c r="IAI1179" s="246" t="s">
        <v>26</v>
      </c>
      <c r="IAJ1179" s="247">
        <v>7</v>
      </c>
      <c r="IAK1179" s="247">
        <v>2</v>
      </c>
      <c r="IAL1179" s="248" t="s">
        <v>238</v>
      </c>
      <c r="IAM1179" s="249">
        <v>111</v>
      </c>
      <c r="IAN1179" s="250">
        <v>211</v>
      </c>
      <c r="IAO1179" s="251" t="e">
        <f>IAO1194+IAO1232+IAO1261+IAO1277+IAO1299+IAO1329+IAO1345+IAO1366+IAO1381+IAO1414+#REF!+IAO1429+#REF!+IAO1435+#REF!</f>
        <v>#REF!</v>
      </c>
      <c r="IAP1179" s="245" t="s">
        <v>30</v>
      </c>
      <c r="IAQ1179" s="246" t="s">
        <v>26</v>
      </c>
      <c r="IAR1179" s="247">
        <v>7</v>
      </c>
      <c r="IAS1179" s="247">
        <v>2</v>
      </c>
      <c r="IAT1179" s="248" t="s">
        <v>238</v>
      </c>
      <c r="IAU1179" s="249">
        <v>111</v>
      </c>
      <c r="IAV1179" s="250">
        <v>211</v>
      </c>
      <c r="IAW1179" s="251" t="e">
        <f>IAW1194+IAW1232+IAW1261+IAW1277+IAW1299+IAW1329+IAW1345+IAW1366+IAW1381+IAW1414+#REF!+IAW1429+#REF!+IAW1435+#REF!</f>
        <v>#REF!</v>
      </c>
      <c r="IAX1179" s="245" t="s">
        <v>30</v>
      </c>
      <c r="IAY1179" s="246" t="s">
        <v>26</v>
      </c>
      <c r="IAZ1179" s="247">
        <v>7</v>
      </c>
      <c r="IBA1179" s="247">
        <v>2</v>
      </c>
      <c r="IBB1179" s="248" t="s">
        <v>238</v>
      </c>
      <c r="IBC1179" s="249">
        <v>111</v>
      </c>
      <c r="IBD1179" s="250">
        <v>211</v>
      </c>
      <c r="IBE1179" s="251" t="e">
        <f>IBE1194+IBE1232+IBE1261+IBE1277+IBE1299+IBE1329+IBE1345+IBE1366+IBE1381+IBE1414+#REF!+IBE1429+#REF!+IBE1435+#REF!</f>
        <v>#REF!</v>
      </c>
      <c r="IBF1179" s="245" t="s">
        <v>30</v>
      </c>
      <c r="IBG1179" s="246" t="s">
        <v>26</v>
      </c>
      <c r="IBH1179" s="247">
        <v>7</v>
      </c>
      <c r="IBI1179" s="247">
        <v>2</v>
      </c>
      <c r="IBJ1179" s="248" t="s">
        <v>238</v>
      </c>
      <c r="IBK1179" s="249">
        <v>111</v>
      </c>
      <c r="IBL1179" s="250">
        <v>211</v>
      </c>
      <c r="IBM1179" s="251" t="e">
        <f>IBM1194+IBM1232+IBM1261+IBM1277+IBM1299+IBM1329+IBM1345+IBM1366+IBM1381+IBM1414+#REF!+IBM1429+#REF!+IBM1435+#REF!</f>
        <v>#REF!</v>
      </c>
      <c r="IBN1179" s="245" t="s">
        <v>30</v>
      </c>
      <c r="IBO1179" s="246" t="s">
        <v>26</v>
      </c>
      <c r="IBP1179" s="247">
        <v>7</v>
      </c>
      <c r="IBQ1179" s="247">
        <v>2</v>
      </c>
      <c r="IBR1179" s="248" t="s">
        <v>238</v>
      </c>
      <c r="IBS1179" s="249">
        <v>111</v>
      </c>
      <c r="IBT1179" s="250">
        <v>211</v>
      </c>
      <c r="IBU1179" s="251" t="e">
        <f>IBU1194+IBU1232+IBU1261+IBU1277+IBU1299+IBU1329+IBU1345+IBU1366+IBU1381+IBU1414+#REF!+IBU1429+#REF!+IBU1435+#REF!</f>
        <v>#REF!</v>
      </c>
      <c r="IBV1179" s="245" t="s">
        <v>30</v>
      </c>
      <c r="IBW1179" s="246" t="s">
        <v>26</v>
      </c>
      <c r="IBX1179" s="247">
        <v>7</v>
      </c>
      <c r="IBY1179" s="247">
        <v>2</v>
      </c>
      <c r="IBZ1179" s="248" t="s">
        <v>238</v>
      </c>
      <c r="ICA1179" s="249">
        <v>111</v>
      </c>
      <c r="ICB1179" s="250">
        <v>211</v>
      </c>
      <c r="ICC1179" s="251" t="e">
        <f>ICC1194+ICC1232+ICC1261+ICC1277+ICC1299+ICC1329+ICC1345+ICC1366+ICC1381+ICC1414+#REF!+ICC1429+#REF!+ICC1435+#REF!</f>
        <v>#REF!</v>
      </c>
      <c r="ICD1179" s="245" t="s">
        <v>30</v>
      </c>
      <c r="ICE1179" s="246" t="s">
        <v>26</v>
      </c>
      <c r="ICF1179" s="247">
        <v>7</v>
      </c>
      <c r="ICG1179" s="247">
        <v>2</v>
      </c>
      <c r="ICH1179" s="248" t="s">
        <v>238</v>
      </c>
      <c r="ICI1179" s="249">
        <v>111</v>
      </c>
      <c r="ICJ1179" s="250">
        <v>211</v>
      </c>
      <c r="ICK1179" s="251" t="e">
        <f>ICK1194+ICK1232+ICK1261+ICK1277+ICK1299+ICK1329+ICK1345+ICK1366+ICK1381+ICK1414+#REF!+ICK1429+#REF!+ICK1435+#REF!</f>
        <v>#REF!</v>
      </c>
      <c r="ICL1179" s="245" t="s">
        <v>30</v>
      </c>
      <c r="ICM1179" s="246" t="s">
        <v>26</v>
      </c>
      <c r="ICN1179" s="247">
        <v>7</v>
      </c>
      <c r="ICO1179" s="247">
        <v>2</v>
      </c>
      <c r="ICP1179" s="248" t="s">
        <v>238</v>
      </c>
      <c r="ICQ1179" s="249">
        <v>111</v>
      </c>
      <c r="ICR1179" s="250">
        <v>211</v>
      </c>
      <c r="ICS1179" s="251" t="e">
        <f>ICS1194+ICS1232+ICS1261+ICS1277+ICS1299+ICS1329+ICS1345+ICS1366+ICS1381+ICS1414+#REF!+ICS1429+#REF!+ICS1435+#REF!</f>
        <v>#REF!</v>
      </c>
      <c r="ICT1179" s="245" t="s">
        <v>30</v>
      </c>
      <c r="ICU1179" s="246" t="s">
        <v>26</v>
      </c>
      <c r="ICV1179" s="247">
        <v>7</v>
      </c>
      <c r="ICW1179" s="247">
        <v>2</v>
      </c>
      <c r="ICX1179" s="248" t="s">
        <v>238</v>
      </c>
      <c r="ICY1179" s="249">
        <v>111</v>
      </c>
      <c r="ICZ1179" s="250">
        <v>211</v>
      </c>
      <c r="IDA1179" s="251" t="e">
        <f>IDA1194+IDA1232+IDA1261+IDA1277+IDA1299+IDA1329+IDA1345+IDA1366+IDA1381+IDA1414+#REF!+IDA1429+#REF!+IDA1435+#REF!</f>
        <v>#REF!</v>
      </c>
      <c r="IDB1179" s="245" t="s">
        <v>30</v>
      </c>
      <c r="IDC1179" s="246" t="s">
        <v>26</v>
      </c>
      <c r="IDD1179" s="247">
        <v>7</v>
      </c>
      <c r="IDE1179" s="247">
        <v>2</v>
      </c>
      <c r="IDF1179" s="248" t="s">
        <v>238</v>
      </c>
      <c r="IDG1179" s="249">
        <v>111</v>
      </c>
      <c r="IDH1179" s="250">
        <v>211</v>
      </c>
      <c r="IDI1179" s="251" t="e">
        <f>IDI1194+IDI1232+IDI1261+IDI1277+IDI1299+IDI1329+IDI1345+IDI1366+IDI1381+IDI1414+#REF!+IDI1429+#REF!+IDI1435+#REF!</f>
        <v>#REF!</v>
      </c>
      <c r="IDJ1179" s="245" t="s">
        <v>30</v>
      </c>
      <c r="IDK1179" s="246" t="s">
        <v>26</v>
      </c>
      <c r="IDL1179" s="247">
        <v>7</v>
      </c>
      <c r="IDM1179" s="247">
        <v>2</v>
      </c>
      <c r="IDN1179" s="248" t="s">
        <v>238</v>
      </c>
      <c r="IDO1179" s="249">
        <v>111</v>
      </c>
      <c r="IDP1179" s="250">
        <v>211</v>
      </c>
      <c r="IDQ1179" s="251" t="e">
        <f>IDQ1194+IDQ1232+IDQ1261+IDQ1277+IDQ1299+IDQ1329+IDQ1345+IDQ1366+IDQ1381+IDQ1414+#REF!+IDQ1429+#REF!+IDQ1435+#REF!</f>
        <v>#REF!</v>
      </c>
      <c r="IDR1179" s="245" t="s">
        <v>30</v>
      </c>
      <c r="IDS1179" s="246" t="s">
        <v>26</v>
      </c>
      <c r="IDT1179" s="247">
        <v>7</v>
      </c>
      <c r="IDU1179" s="247">
        <v>2</v>
      </c>
      <c r="IDV1179" s="248" t="s">
        <v>238</v>
      </c>
      <c r="IDW1179" s="249">
        <v>111</v>
      </c>
      <c r="IDX1179" s="250">
        <v>211</v>
      </c>
      <c r="IDY1179" s="251" t="e">
        <f>IDY1194+IDY1232+IDY1261+IDY1277+IDY1299+IDY1329+IDY1345+IDY1366+IDY1381+IDY1414+#REF!+IDY1429+#REF!+IDY1435+#REF!</f>
        <v>#REF!</v>
      </c>
      <c r="IDZ1179" s="245" t="s">
        <v>30</v>
      </c>
      <c r="IEA1179" s="246" t="s">
        <v>26</v>
      </c>
      <c r="IEB1179" s="247">
        <v>7</v>
      </c>
      <c r="IEC1179" s="247">
        <v>2</v>
      </c>
      <c r="IED1179" s="248" t="s">
        <v>238</v>
      </c>
      <c r="IEE1179" s="249">
        <v>111</v>
      </c>
      <c r="IEF1179" s="250">
        <v>211</v>
      </c>
      <c r="IEG1179" s="251" t="e">
        <f>IEG1194+IEG1232+IEG1261+IEG1277+IEG1299+IEG1329+IEG1345+IEG1366+IEG1381+IEG1414+#REF!+IEG1429+#REF!+IEG1435+#REF!</f>
        <v>#REF!</v>
      </c>
      <c r="IEH1179" s="245" t="s">
        <v>30</v>
      </c>
      <c r="IEI1179" s="246" t="s">
        <v>26</v>
      </c>
      <c r="IEJ1179" s="247">
        <v>7</v>
      </c>
      <c r="IEK1179" s="247">
        <v>2</v>
      </c>
      <c r="IEL1179" s="248" t="s">
        <v>238</v>
      </c>
      <c r="IEM1179" s="249">
        <v>111</v>
      </c>
      <c r="IEN1179" s="250">
        <v>211</v>
      </c>
      <c r="IEO1179" s="251" t="e">
        <f>IEO1194+IEO1232+IEO1261+IEO1277+IEO1299+IEO1329+IEO1345+IEO1366+IEO1381+IEO1414+#REF!+IEO1429+#REF!+IEO1435+#REF!</f>
        <v>#REF!</v>
      </c>
      <c r="IEP1179" s="245" t="s">
        <v>30</v>
      </c>
      <c r="IEQ1179" s="246" t="s">
        <v>26</v>
      </c>
      <c r="IER1179" s="247">
        <v>7</v>
      </c>
      <c r="IES1179" s="247">
        <v>2</v>
      </c>
      <c r="IET1179" s="248" t="s">
        <v>238</v>
      </c>
      <c r="IEU1179" s="249">
        <v>111</v>
      </c>
      <c r="IEV1179" s="250">
        <v>211</v>
      </c>
      <c r="IEW1179" s="251" t="e">
        <f>IEW1194+IEW1232+IEW1261+IEW1277+IEW1299+IEW1329+IEW1345+IEW1366+IEW1381+IEW1414+#REF!+IEW1429+#REF!+IEW1435+#REF!</f>
        <v>#REF!</v>
      </c>
      <c r="IEX1179" s="245" t="s">
        <v>30</v>
      </c>
      <c r="IEY1179" s="246" t="s">
        <v>26</v>
      </c>
      <c r="IEZ1179" s="247">
        <v>7</v>
      </c>
      <c r="IFA1179" s="247">
        <v>2</v>
      </c>
      <c r="IFB1179" s="248" t="s">
        <v>238</v>
      </c>
      <c r="IFC1179" s="249">
        <v>111</v>
      </c>
      <c r="IFD1179" s="250">
        <v>211</v>
      </c>
      <c r="IFE1179" s="251" t="e">
        <f>IFE1194+IFE1232+IFE1261+IFE1277+IFE1299+IFE1329+IFE1345+IFE1366+IFE1381+IFE1414+#REF!+IFE1429+#REF!+IFE1435+#REF!</f>
        <v>#REF!</v>
      </c>
      <c r="IFF1179" s="245" t="s">
        <v>30</v>
      </c>
      <c r="IFG1179" s="246" t="s">
        <v>26</v>
      </c>
      <c r="IFH1179" s="247">
        <v>7</v>
      </c>
      <c r="IFI1179" s="247">
        <v>2</v>
      </c>
      <c r="IFJ1179" s="248" t="s">
        <v>238</v>
      </c>
      <c r="IFK1179" s="249">
        <v>111</v>
      </c>
      <c r="IFL1179" s="250">
        <v>211</v>
      </c>
      <c r="IFM1179" s="251" t="e">
        <f>IFM1194+IFM1232+IFM1261+IFM1277+IFM1299+IFM1329+IFM1345+IFM1366+IFM1381+IFM1414+#REF!+IFM1429+#REF!+IFM1435+#REF!</f>
        <v>#REF!</v>
      </c>
      <c r="IFN1179" s="245" t="s">
        <v>30</v>
      </c>
      <c r="IFO1179" s="246" t="s">
        <v>26</v>
      </c>
      <c r="IFP1179" s="247">
        <v>7</v>
      </c>
      <c r="IFQ1179" s="247">
        <v>2</v>
      </c>
      <c r="IFR1179" s="248" t="s">
        <v>238</v>
      </c>
      <c r="IFS1179" s="249">
        <v>111</v>
      </c>
      <c r="IFT1179" s="250">
        <v>211</v>
      </c>
      <c r="IFU1179" s="251" t="e">
        <f>IFU1194+IFU1232+IFU1261+IFU1277+IFU1299+IFU1329+IFU1345+IFU1366+IFU1381+IFU1414+#REF!+IFU1429+#REF!+IFU1435+#REF!</f>
        <v>#REF!</v>
      </c>
      <c r="IFV1179" s="245" t="s">
        <v>30</v>
      </c>
      <c r="IFW1179" s="246" t="s">
        <v>26</v>
      </c>
      <c r="IFX1179" s="247">
        <v>7</v>
      </c>
      <c r="IFY1179" s="247">
        <v>2</v>
      </c>
      <c r="IFZ1179" s="248" t="s">
        <v>238</v>
      </c>
      <c r="IGA1179" s="249">
        <v>111</v>
      </c>
      <c r="IGB1179" s="250">
        <v>211</v>
      </c>
      <c r="IGC1179" s="251" t="e">
        <f>IGC1194+IGC1232+IGC1261+IGC1277+IGC1299+IGC1329+IGC1345+IGC1366+IGC1381+IGC1414+#REF!+IGC1429+#REF!+IGC1435+#REF!</f>
        <v>#REF!</v>
      </c>
      <c r="IGD1179" s="245" t="s">
        <v>30</v>
      </c>
      <c r="IGE1179" s="246" t="s">
        <v>26</v>
      </c>
      <c r="IGF1179" s="247">
        <v>7</v>
      </c>
      <c r="IGG1179" s="247">
        <v>2</v>
      </c>
      <c r="IGH1179" s="248" t="s">
        <v>238</v>
      </c>
      <c r="IGI1179" s="249">
        <v>111</v>
      </c>
      <c r="IGJ1179" s="250">
        <v>211</v>
      </c>
      <c r="IGK1179" s="251" t="e">
        <f>IGK1194+IGK1232+IGK1261+IGK1277+IGK1299+IGK1329+IGK1345+IGK1366+IGK1381+IGK1414+#REF!+IGK1429+#REF!+IGK1435+#REF!</f>
        <v>#REF!</v>
      </c>
      <c r="IGL1179" s="245" t="s">
        <v>30</v>
      </c>
      <c r="IGM1179" s="246" t="s">
        <v>26</v>
      </c>
      <c r="IGN1179" s="247">
        <v>7</v>
      </c>
      <c r="IGO1179" s="247">
        <v>2</v>
      </c>
      <c r="IGP1179" s="248" t="s">
        <v>238</v>
      </c>
      <c r="IGQ1179" s="249">
        <v>111</v>
      </c>
      <c r="IGR1179" s="250">
        <v>211</v>
      </c>
      <c r="IGS1179" s="251" t="e">
        <f>IGS1194+IGS1232+IGS1261+IGS1277+IGS1299+IGS1329+IGS1345+IGS1366+IGS1381+IGS1414+#REF!+IGS1429+#REF!+IGS1435+#REF!</f>
        <v>#REF!</v>
      </c>
      <c r="IGT1179" s="245" t="s">
        <v>30</v>
      </c>
      <c r="IGU1179" s="246" t="s">
        <v>26</v>
      </c>
      <c r="IGV1179" s="247">
        <v>7</v>
      </c>
      <c r="IGW1179" s="247">
        <v>2</v>
      </c>
      <c r="IGX1179" s="248" t="s">
        <v>238</v>
      </c>
      <c r="IGY1179" s="249">
        <v>111</v>
      </c>
      <c r="IGZ1179" s="250">
        <v>211</v>
      </c>
      <c r="IHA1179" s="251" t="e">
        <f>IHA1194+IHA1232+IHA1261+IHA1277+IHA1299+IHA1329+IHA1345+IHA1366+IHA1381+IHA1414+#REF!+IHA1429+#REF!+IHA1435+#REF!</f>
        <v>#REF!</v>
      </c>
      <c r="IHB1179" s="245" t="s">
        <v>30</v>
      </c>
      <c r="IHC1179" s="246" t="s">
        <v>26</v>
      </c>
      <c r="IHD1179" s="247">
        <v>7</v>
      </c>
      <c r="IHE1179" s="247">
        <v>2</v>
      </c>
      <c r="IHF1179" s="248" t="s">
        <v>238</v>
      </c>
      <c r="IHG1179" s="249">
        <v>111</v>
      </c>
      <c r="IHH1179" s="250">
        <v>211</v>
      </c>
      <c r="IHI1179" s="251" t="e">
        <f>IHI1194+IHI1232+IHI1261+IHI1277+IHI1299+IHI1329+IHI1345+IHI1366+IHI1381+IHI1414+#REF!+IHI1429+#REF!+IHI1435+#REF!</f>
        <v>#REF!</v>
      </c>
      <c r="IHJ1179" s="245" t="s">
        <v>30</v>
      </c>
      <c r="IHK1179" s="246" t="s">
        <v>26</v>
      </c>
      <c r="IHL1179" s="247">
        <v>7</v>
      </c>
      <c r="IHM1179" s="247">
        <v>2</v>
      </c>
      <c r="IHN1179" s="248" t="s">
        <v>238</v>
      </c>
      <c r="IHO1179" s="249">
        <v>111</v>
      </c>
      <c r="IHP1179" s="250">
        <v>211</v>
      </c>
      <c r="IHQ1179" s="251" t="e">
        <f>IHQ1194+IHQ1232+IHQ1261+IHQ1277+IHQ1299+IHQ1329+IHQ1345+IHQ1366+IHQ1381+IHQ1414+#REF!+IHQ1429+#REF!+IHQ1435+#REF!</f>
        <v>#REF!</v>
      </c>
      <c r="IHR1179" s="245" t="s">
        <v>30</v>
      </c>
      <c r="IHS1179" s="246" t="s">
        <v>26</v>
      </c>
      <c r="IHT1179" s="247">
        <v>7</v>
      </c>
      <c r="IHU1179" s="247">
        <v>2</v>
      </c>
      <c r="IHV1179" s="248" t="s">
        <v>238</v>
      </c>
      <c r="IHW1179" s="249">
        <v>111</v>
      </c>
      <c r="IHX1179" s="250">
        <v>211</v>
      </c>
      <c r="IHY1179" s="251" t="e">
        <f>IHY1194+IHY1232+IHY1261+IHY1277+IHY1299+IHY1329+IHY1345+IHY1366+IHY1381+IHY1414+#REF!+IHY1429+#REF!+IHY1435+#REF!</f>
        <v>#REF!</v>
      </c>
      <c r="IHZ1179" s="245" t="s">
        <v>30</v>
      </c>
      <c r="IIA1179" s="246" t="s">
        <v>26</v>
      </c>
      <c r="IIB1179" s="247">
        <v>7</v>
      </c>
      <c r="IIC1179" s="247">
        <v>2</v>
      </c>
      <c r="IID1179" s="248" t="s">
        <v>238</v>
      </c>
      <c r="IIE1179" s="249">
        <v>111</v>
      </c>
      <c r="IIF1179" s="250">
        <v>211</v>
      </c>
      <c r="IIG1179" s="251" t="e">
        <f>IIG1194+IIG1232+IIG1261+IIG1277+IIG1299+IIG1329+IIG1345+IIG1366+IIG1381+IIG1414+#REF!+IIG1429+#REF!+IIG1435+#REF!</f>
        <v>#REF!</v>
      </c>
      <c r="IIH1179" s="245" t="s">
        <v>30</v>
      </c>
      <c r="III1179" s="246" t="s">
        <v>26</v>
      </c>
      <c r="IIJ1179" s="247">
        <v>7</v>
      </c>
      <c r="IIK1179" s="247">
        <v>2</v>
      </c>
      <c r="IIL1179" s="248" t="s">
        <v>238</v>
      </c>
      <c r="IIM1179" s="249">
        <v>111</v>
      </c>
      <c r="IIN1179" s="250">
        <v>211</v>
      </c>
      <c r="IIO1179" s="251" t="e">
        <f>IIO1194+IIO1232+IIO1261+IIO1277+IIO1299+IIO1329+IIO1345+IIO1366+IIO1381+IIO1414+#REF!+IIO1429+#REF!+IIO1435+#REF!</f>
        <v>#REF!</v>
      </c>
      <c r="IIP1179" s="245" t="s">
        <v>30</v>
      </c>
      <c r="IIQ1179" s="246" t="s">
        <v>26</v>
      </c>
      <c r="IIR1179" s="247">
        <v>7</v>
      </c>
      <c r="IIS1179" s="247">
        <v>2</v>
      </c>
      <c r="IIT1179" s="248" t="s">
        <v>238</v>
      </c>
      <c r="IIU1179" s="249">
        <v>111</v>
      </c>
      <c r="IIV1179" s="250">
        <v>211</v>
      </c>
      <c r="IIW1179" s="251" t="e">
        <f>IIW1194+IIW1232+IIW1261+IIW1277+IIW1299+IIW1329+IIW1345+IIW1366+IIW1381+IIW1414+#REF!+IIW1429+#REF!+IIW1435+#REF!</f>
        <v>#REF!</v>
      </c>
      <c r="IIX1179" s="245" t="s">
        <v>30</v>
      </c>
      <c r="IIY1179" s="246" t="s">
        <v>26</v>
      </c>
      <c r="IIZ1179" s="247">
        <v>7</v>
      </c>
      <c r="IJA1179" s="247">
        <v>2</v>
      </c>
      <c r="IJB1179" s="248" t="s">
        <v>238</v>
      </c>
      <c r="IJC1179" s="249">
        <v>111</v>
      </c>
      <c r="IJD1179" s="250">
        <v>211</v>
      </c>
      <c r="IJE1179" s="251" t="e">
        <f>IJE1194+IJE1232+IJE1261+IJE1277+IJE1299+IJE1329+IJE1345+IJE1366+IJE1381+IJE1414+#REF!+IJE1429+#REF!+IJE1435+#REF!</f>
        <v>#REF!</v>
      </c>
      <c r="IJF1179" s="245" t="s">
        <v>30</v>
      </c>
      <c r="IJG1179" s="246" t="s">
        <v>26</v>
      </c>
      <c r="IJH1179" s="247">
        <v>7</v>
      </c>
      <c r="IJI1179" s="247">
        <v>2</v>
      </c>
      <c r="IJJ1179" s="248" t="s">
        <v>238</v>
      </c>
      <c r="IJK1179" s="249">
        <v>111</v>
      </c>
      <c r="IJL1179" s="250">
        <v>211</v>
      </c>
      <c r="IJM1179" s="251" t="e">
        <f>IJM1194+IJM1232+IJM1261+IJM1277+IJM1299+IJM1329+IJM1345+IJM1366+IJM1381+IJM1414+#REF!+IJM1429+#REF!+IJM1435+#REF!</f>
        <v>#REF!</v>
      </c>
      <c r="IJN1179" s="245" t="s">
        <v>30</v>
      </c>
      <c r="IJO1179" s="246" t="s">
        <v>26</v>
      </c>
      <c r="IJP1179" s="247">
        <v>7</v>
      </c>
      <c r="IJQ1179" s="247">
        <v>2</v>
      </c>
      <c r="IJR1179" s="248" t="s">
        <v>238</v>
      </c>
      <c r="IJS1179" s="249">
        <v>111</v>
      </c>
      <c r="IJT1179" s="250">
        <v>211</v>
      </c>
      <c r="IJU1179" s="251" t="e">
        <f>IJU1194+IJU1232+IJU1261+IJU1277+IJU1299+IJU1329+IJU1345+IJU1366+IJU1381+IJU1414+#REF!+IJU1429+#REF!+IJU1435+#REF!</f>
        <v>#REF!</v>
      </c>
      <c r="IJV1179" s="245" t="s">
        <v>30</v>
      </c>
      <c r="IJW1179" s="246" t="s">
        <v>26</v>
      </c>
      <c r="IJX1179" s="247">
        <v>7</v>
      </c>
      <c r="IJY1179" s="247">
        <v>2</v>
      </c>
      <c r="IJZ1179" s="248" t="s">
        <v>238</v>
      </c>
      <c r="IKA1179" s="249">
        <v>111</v>
      </c>
      <c r="IKB1179" s="250">
        <v>211</v>
      </c>
      <c r="IKC1179" s="251" t="e">
        <f>IKC1194+IKC1232+IKC1261+IKC1277+IKC1299+IKC1329+IKC1345+IKC1366+IKC1381+IKC1414+#REF!+IKC1429+#REF!+IKC1435+#REF!</f>
        <v>#REF!</v>
      </c>
      <c r="IKD1179" s="245" t="s">
        <v>30</v>
      </c>
      <c r="IKE1179" s="246" t="s">
        <v>26</v>
      </c>
      <c r="IKF1179" s="247">
        <v>7</v>
      </c>
      <c r="IKG1179" s="247">
        <v>2</v>
      </c>
      <c r="IKH1179" s="248" t="s">
        <v>238</v>
      </c>
      <c r="IKI1179" s="249">
        <v>111</v>
      </c>
      <c r="IKJ1179" s="250">
        <v>211</v>
      </c>
      <c r="IKK1179" s="251" t="e">
        <f>IKK1194+IKK1232+IKK1261+IKK1277+IKK1299+IKK1329+IKK1345+IKK1366+IKK1381+IKK1414+#REF!+IKK1429+#REF!+IKK1435+#REF!</f>
        <v>#REF!</v>
      </c>
      <c r="IKL1179" s="245" t="s">
        <v>30</v>
      </c>
      <c r="IKM1179" s="246" t="s">
        <v>26</v>
      </c>
      <c r="IKN1179" s="247">
        <v>7</v>
      </c>
      <c r="IKO1179" s="247">
        <v>2</v>
      </c>
      <c r="IKP1179" s="248" t="s">
        <v>238</v>
      </c>
      <c r="IKQ1179" s="249">
        <v>111</v>
      </c>
      <c r="IKR1179" s="250">
        <v>211</v>
      </c>
      <c r="IKS1179" s="251" t="e">
        <f>IKS1194+IKS1232+IKS1261+IKS1277+IKS1299+IKS1329+IKS1345+IKS1366+IKS1381+IKS1414+#REF!+IKS1429+#REF!+IKS1435+#REF!</f>
        <v>#REF!</v>
      </c>
      <c r="IKT1179" s="245" t="s">
        <v>30</v>
      </c>
      <c r="IKU1179" s="246" t="s">
        <v>26</v>
      </c>
      <c r="IKV1179" s="247">
        <v>7</v>
      </c>
      <c r="IKW1179" s="247">
        <v>2</v>
      </c>
      <c r="IKX1179" s="248" t="s">
        <v>238</v>
      </c>
      <c r="IKY1179" s="249">
        <v>111</v>
      </c>
      <c r="IKZ1179" s="250">
        <v>211</v>
      </c>
      <c r="ILA1179" s="251" t="e">
        <f>ILA1194+ILA1232+ILA1261+ILA1277+ILA1299+ILA1329+ILA1345+ILA1366+ILA1381+ILA1414+#REF!+ILA1429+#REF!+ILA1435+#REF!</f>
        <v>#REF!</v>
      </c>
      <c r="ILB1179" s="245" t="s">
        <v>30</v>
      </c>
      <c r="ILC1179" s="246" t="s">
        <v>26</v>
      </c>
      <c r="ILD1179" s="247">
        <v>7</v>
      </c>
      <c r="ILE1179" s="247">
        <v>2</v>
      </c>
      <c r="ILF1179" s="248" t="s">
        <v>238</v>
      </c>
      <c r="ILG1179" s="249">
        <v>111</v>
      </c>
      <c r="ILH1179" s="250">
        <v>211</v>
      </c>
      <c r="ILI1179" s="251" t="e">
        <f>ILI1194+ILI1232+ILI1261+ILI1277+ILI1299+ILI1329+ILI1345+ILI1366+ILI1381+ILI1414+#REF!+ILI1429+#REF!+ILI1435+#REF!</f>
        <v>#REF!</v>
      </c>
      <c r="ILJ1179" s="245" t="s">
        <v>30</v>
      </c>
      <c r="ILK1179" s="246" t="s">
        <v>26</v>
      </c>
      <c r="ILL1179" s="247">
        <v>7</v>
      </c>
      <c r="ILM1179" s="247">
        <v>2</v>
      </c>
      <c r="ILN1179" s="248" t="s">
        <v>238</v>
      </c>
      <c r="ILO1179" s="249">
        <v>111</v>
      </c>
      <c r="ILP1179" s="250">
        <v>211</v>
      </c>
      <c r="ILQ1179" s="251" t="e">
        <f>ILQ1194+ILQ1232+ILQ1261+ILQ1277+ILQ1299+ILQ1329+ILQ1345+ILQ1366+ILQ1381+ILQ1414+#REF!+ILQ1429+#REF!+ILQ1435+#REF!</f>
        <v>#REF!</v>
      </c>
      <c r="ILR1179" s="245" t="s">
        <v>30</v>
      </c>
      <c r="ILS1179" s="246" t="s">
        <v>26</v>
      </c>
      <c r="ILT1179" s="247">
        <v>7</v>
      </c>
      <c r="ILU1179" s="247">
        <v>2</v>
      </c>
      <c r="ILV1179" s="248" t="s">
        <v>238</v>
      </c>
      <c r="ILW1179" s="249">
        <v>111</v>
      </c>
      <c r="ILX1179" s="250">
        <v>211</v>
      </c>
      <c r="ILY1179" s="251" t="e">
        <f>ILY1194+ILY1232+ILY1261+ILY1277+ILY1299+ILY1329+ILY1345+ILY1366+ILY1381+ILY1414+#REF!+ILY1429+#REF!+ILY1435+#REF!</f>
        <v>#REF!</v>
      </c>
      <c r="ILZ1179" s="245" t="s">
        <v>30</v>
      </c>
      <c r="IMA1179" s="246" t="s">
        <v>26</v>
      </c>
      <c r="IMB1179" s="247">
        <v>7</v>
      </c>
      <c r="IMC1179" s="247">
        <v>2</v>
      </c>
      <c r="IMD1179" s="248" t="s">
        <v>238</v>
      </c>
      <c r="IME1179" s="249">
        <v>111</v>
      </c>
      <c r="IMF1179" s="250">
        <v>211</v>
      </c>
      <c r="IMG1179" s="251" t="e">
        <f>IMG1194+IMG1232+IMG1261+IMG1277+IMG1299+IMG1329+IMG1345+IMG1366+IMG1381+IMG1414+#REF!+IMG1429+#REF!+IMG1435+#REF!</f>
        <v>#REF!</v>
      </c>
      <c r="IMH1179" s="245" t="s">
        <v>30</v>
      </c>
      <c r="IMI1179" s="246" t="s">
        <v>26</v>
      </c>
      <c r="IMJ1179" s="247">
        <v>7</v>
      </c>
      <c r="IMK1179" s="247">
        <v>2</v>
      </c>
      <c r="IML1179" s="248" t="s">
        <v>238</v>
      </c>
      <c r="IMM1179" s="249">
        <v>111</v>
      </c>
      <c r="IMN1179" s="250">
        <v>211</v>
      </c>
      <c r="IMO1179" s="251" t="e">
        <f>IMO1194+IMO1232+IMO1261+IMO1277+IMO1299+IMO1329+IMO1345+IMO1366+IMO1381+IMO1414+#REF!+IMO1429+#REF!+IMO1435+#REF!</f>
        <v>#REF!</v>
      </c>
      <c r="IMP1179" s="245" t="s">
        <v>30</v>
      </c>
      <c r="IMQ1179" s="246" t="s">
        <v>26</v>
      </c>
      <c r="IMR1179" s="247">
        <v>7</v>
      </c>
      <c r="IMS1179" s="247">
        <v>2</v>
      </c>
      <c r="IMT1179" s="248" t="s">
        <v>238</v>
      </c>
      <c r="IMU1179" s="249">
        <v>111</v>
      </c>
      <c r="IMV1179" s="250">
        <v>211</v>
      </c>
      <c r="IMW1179" s="251" t="e">
        <f>IMW1194+IMW1232+IMW1261+IMW1277+IMW1299+IMW1329+IMW1345+IMW1366+IMW1381+IMW1414+#REF!+IMW1429+#REF!+IMW1435+#REF!</f>
        <v>#REF!</v>
      </c>
      <c r="IMX1179" s="245" t="s">
        <v>30</v>
      </c>
      <c r="IMY1179" s="246" t="s">
        <v>26</v>
      </c>
      <c r="IMZ1179" s="247">
        <v>7</v>
      </c>
      <c r="INA1179" s="247">
        <v>2</v>
      </c>
      <c r="INB1179" s="248" t="s">
        <v>238</v>
      </c>
      <c r="INC1179" s="249">
        <v>111</v>
      </c>
      <c r="IND1179" s="250">
        <v>211</v>
      </c>
      <c r="INE1179" s="251" t="e">
        <f>INE1194+INE1232+INE1261+INE1277+INE1299+INE1329+INE1345+INE1366+INE1381+INE1414+#REF!+INE1429+#REF!+INE1435+#REF!</f>
        <v>#REF!</v>
      </c>
      <c r="INF1179" s="245" t="s">
        <v>30</v>
      </c>
      <c r="ING1179" s="246" t="s">
        <v>26</v>
      </c>
      <c r="INH1179" s="247">
        <v>7</v>
      </c>
      <c r="INI1179" s="247">
        <v>2</v>
      </c>
      <c r="INJ1179" s="248" t="s">
        <v>238</v>
      </c>
      <c r="INK1179" s="249">
        <v>111</v>
      </c>
      <c r="INL1179" s="250">
        <v>211</v>
      </c>
      <c r="INM1179" s="251" t="e">
        <f>INM1194+INM1232+INM1261+INM1277+INM1299+INM1329+INM1345+INM1366+INM1381+INM1414+#REF!+INM1429+#REF!+INM1435+#REF!</f>
        <v>#REF!</v>
      </c>
      <c r="INN1179" s="245" t="s">
        <v>30</v>
      </c>
      <c r="INO1179" s="246" t="s">
        <v>26</v>
      </c>
      <c r="INP1179" s="247">
        <v>7</v>
      </c>
      <c r="INQ1179" s="247">
        <v>2</v>
      </c>
      <c r="INR1179" s="248" t="s">
        <v>238</v>
      </c>
      <c r="INS1179" s="249">
        <v>111</v>
      </c>
      <c r="INT1179" s="250">
        <v>211</v>
      </c>
      <c r="INU1179" s="251" t="e">
        <f>INU1194+INU1232+INU1261+INU1277+INU1299+INU1329+INU1345+INU1366+INU1381+INU1414+#REF!+INU1429+#REF!+INU1435+#REF!</f>
        <v>#REF!</v>
      </c>
      <c r="INV1179" s="245" t="s">
        <v>30</v>
      </c>
      <c r="INW1179" s="246" t="s">
        <v>26</v>
      </c>
      <c r="INX1179" s="247">
        <v>7</v>
      </c>
      <c r="INY1179" s="247">
        <v>2</v>
      </c>
      <c r="INZ1179" s="248" t="s">
        <v>238</v>
      </c>
      <c r="IOA1179" s="249">
        <v>111</v>
      </c>
      <c r="IOB1179" s="250">
        <v>211</v>
      </c>
      <c r="IOC1179" s="251" t="e">
        <f>IOC1194+IOC1232+IOC1261+IOC1277+IOC1299+IOC1329+IOC1345+IOC1366+IOC1381+IOC1414+#REF!+IOC1429+#REF!+IOC1435+#REF!</f>
        <v>#REF!</v>
      </c>
      <c r="IOD1179" s="245" t="s">
        <v>30</v>
      </c>
      <c r="IOE1179" s="246" t="s">
        <v>26</v>
      </c>
      <c r="IOF1179" s="247">
        <v>7</v>
      </c>
      <c r="IOG1179" s="247">
        <v>2</v>
      </c>
      <c r="IOH1179" s="248" t="s">
        <v>238</v>
      </c>
      <c r="IOI1179" s="249">
        <v>111</v>
      </c>
      <c r="IOJ1179" s="250">
        <v>211</v>
      </c>
      <c r="IOK1179" s="251" t="e">
        <f>IOK1194+IOK1232+IOK1261+IOK1277+IOK1299+IOK1329+IOK1345+IOK1366+IOK1381+IOK1414+#REF!+IOK1429+#REF!+IOK1435+#REF!</f>
        <v>#REF!</v>
      </c>
      <c r="IOL1179" s="245" t="s">
        <v>30</v>
      </c>
      <c r="IOM1179" s="246" t="s">
        <v>26</v>
      </c>
      <c r="ION1179" s="247">
        <v>7</v>
      </c>
      <c r="IOO1179" s="247">
        <v>2</v>
      </c>
      <c r="IOP1179" s="248" t="s">
        <v>238</v>
      </c>
      <c r="IOQ1179" s="249">
        <v>111</v>
      </c>
      <c r="IOR1179" s="250">
        <v>211</v>
      </c>
      <c r="IOS1179" s="251" t="e">
        <f>IOS1194+IOS1232+IOS1261+IOS1277+IOS1299+IOS1329+IOS1345+IOS1366+IOS1381+IOS1414+#REF!+IOS1429+#REF!+IOS1435+#REF!</f>
        <v>#REF!</v>
      </c>
      <c r="IOT1179" s="245" t="s">
        <v>30</v>
      </c>
      <c r="IOU1179" s="246" t="s">
        <v>26</v>
      </c>
      <c r="IOV1179" s="247">
        <v>7</v>
      </c>
      <c r="IOW1179" s="247">
        <v>2</v>
      </c>
      <c r="IOX1179" s="248" t="s">
        <v>238</v>
      </c>
      <c r="IOY1179" s="249">
        <v>111</v>
      </c>
      <c r="IOZ1179" s="250">
        <v>211</v>
      </c>
      <c r="IPA1179" s="251" t="e">
        <f>IPA1194+IPA1232+IPA1261+IPA1277+IPA1299+IPA1329+IPA1345+IPA1366+IPA1381+IPA1414+#REF!+IPA1429+#REF!+IPA1435+#REF!</f>
        <v>#REF!</v>
      </c>
      <c r="IPB1179" s="245" t="s">
        <v>30</v>
      </c>
      <c r="IPC1179" s="246" t="s">
        <v>26</v>
      </c>
      <c r="IPD1179" s="247">
        <v>7</v>
      </c>
      <c r="IPE1179" s="247">
        <v>2</v>
      </c>
      <c r="IPF1179" s="248" t="s">
        <v>238</v>
      </c>
      <c r="IPG1179" s="249">
        <v>111</v>
      </c>
      <c r="IPH1179" s="250">
        <v>211</v>
      </c>
      <c r="IPI1179" s="251" t="e">
        <f>IPI1194+IPI1232+IPI1261+IPI1277+IPI1299+IPI1329+IPI1345+IPI1366+IPI1381+IPI1414+#REF!+IPI1429+#REF!+IPI1435+#REF!</f>
        <v>#REF!</v>
      </c>
      <c r="IPJ1179" s="245" t="s">
        <v>30</v>
      </c>
      <c r="IPK1179" s="246" t="s">
        <v>26</v>
      </c>
      <c r="IPL1179" s="247">
        <v>7</v>
      </c>
      <c r="IPM1179" s="247">
        <v>2</v>
      </c>
      <c r="IPN1179" s="248" t="s">
        <v>238</v>
      </c>
      <c r="IPO1179" s="249">
        <v>111</v>
      </c>
      <c r="IPP1179" s="250">
        <v>211</v>
      </c>
      <c r="IPQ1179" s="251" t="e">
        <f>IPQ1194+IPQ1232+IPQ1261+IPQ1277+IPQ1299+IPQ1329+IPQ1345+IPQ1366+IPQ1381+IPQ1414+#REF!+IPQ1429+#REF!+IPQ1435+#REF!</f>
        <v>#REF!</v>
      </c>
      <c r="IPR1179" s="245" t="s">
        <v>30</v>
      </c>
      <c r="IPS1179" s="246" t="s">
        <v>26</v>
      </c>
      <c r="IPT1179" s="247">
        <v>7</v>
      </c>
      <c r="IPU1179" s="247">
        <v>2</v>
      </c>
      <c r="IPV1179" s="248" t="s">
        <v>238</v>
      </c>
      <c r="IPW1179" s="249">
        <v>111</v>
      </c>
      <c r="IPX1179" s="250">
        <v>211</v>
      </c>
      <c r="IPY1179" s="251" t="e">
        <f>IPY1194+IPY1232+IPY1261+IPY1277+IPY1299+IPY1329+IPY1345+IPY1366+IPY1381+IPY1414+#REF!+IPY1429+#REF!+IPY1435+#REF!</f>
        <v>#REF!</v>
      </c>
      <c r="IPZ1179" s="245" t="s">
        <v>30</v>
      </c>
      <c r="IQA1179" s="246" t="s">
        <v>26</v>
      </c>
      <c r="IQB1179" s="247">
        <v>7</v>
      </c>
      <c r="IQC1179" s="247">
        <v>2</v>
      </c>
      <c r="IQD1179" s="248" t="s">
        <v>238</v>
      </c>
      <c r="IQE1179" s="249">
        <v>111</v>
      </c>
      <c r="IQF1179" s="250">
        <v>211</v>
      </c>
      <c r="IQG1179" s="251" t="e">
        <f>IQG1194+IQG1232+IQG1261+IQG1277+IQG1299+IQG1329+IQG1345+IQG1366+IQG1381+IQG1414+#REF!+IQG1429+#REF!+IQG1435+#REF!</f>
        <v>#REF!</v>
      </c>
      <c r="IQH1179" s="245" t="s">
        <v>30</v>
      </c>
      <c r="IQI1179" s="246" t="s">
        <v>26</v>
      </c>
      <c r="IQJ1179" s="247">
        <v>7</v>
      </c>
      <c r="IQK1179" s="247">
        <v>2</v>
      </c>
      <c r="IQL1179" s="248" t="s">
        <v>238</v>
      </c>
      <c r="IQM1179" s="249">
        <v>111</v>
      </c>
      <c r="IQN1179" s="250">
        <v>211</v>
      </c>
      <c r="IQO1179" s="251" t="e">
        <f>IQO1194+IQO1232+IQO1261+IQO1277+IQO1299+IQO1329+IQO1345+IQO1366+IQO1381+IQO1414+#REF!+IQO1429+#REF!+IQO1435+#REF!</f>
        <v>#REF!</v>
      </c>
      <c r="IQP1179" s="245" t="s">
        <v>30</v>
      </c>
      <c r="IQQ1179" s="246" t="s">
        <v>26</v>
      </c>
      <c r="IQR1179" s="247">
        <v>7</v>
      </c>
      <c r="IQS1179" s="247">
        <v>2</v>
      </c>
      <c r="IQT1179" s="248" t="s">
        <v>238</v>
      </c>
      <c r="IQU1179" s="249">
        <v>111</v>
      </c>
      <c r="IQV1179" s="250">
        <v>211</v>
      </c>
      <c r="IQW1179" s="251" t="e">
        <f>IQW1194+IQW1232+IQW1261+IQW1277+IQW1299+IQW1329+IQW1345+IQW1366+IQW1381+IQW1414+#REF!+IQW1429+#REF!+IQW1435+#REF!</f>
        <v>#REF!</v>
      </c>
      <c r="IQX1179" s="245" t="s">
        <v>30</v>
      </c>
      <c r="IQY1179" s="246" t="s">
        <v>26</v>
      </c>
      <c r="IQZ1179" s="247">
        <v>7</v>
      </c>
      <c r="IRA1179" s="247">
        <v>2</v>
      </c>
      <c r="IRB1179" s="248" t="s">
        <v>238</v>
      </c>
      <c r="IRC1179" s="249">
        <v>111</v>
      </c>
      <c r="IRD1179" s="250">
        <v>211</v>
      </c>
      <c r="IRE1179" s="251" t="e">
        <f>IRE1194+IRE1232+IRE1261+IRE1277+IRE1299+IRE1329+IRE1345+IRE1366+IRE1381+IRE1414+#REF!+IRE1429+#REF!+IRE1435+#REF!</f>
        <v>#REF!</v>
      </c>
      <c r="IRF1179" s="245" t="s">
        <v>30</v>
      </c>
      <c r="IRG1179" s="246" t="s">
        <v>26</v>
      </c>
      <c r="IRH1179" s="247">
        <v>7</v>
      </c>
      <c r="IRI1179" s="247">
        <v>2</v>
      </c>
      <c r="IRJ1179" s="248" t="s">
        <v>238</v>
      </c>
      <c r="IRK1179" s="249">
        <v>111</v>
      </c>
      <c r="IRL1179" s="250">
        <v>211</v>
      </c>
      <c r="IRM1179" s="251" t="e">
        <f>IRM1194+IRM1232+IRM1261+IRM1277+IRM1299+IRM1329+IRM1345+IRM1366+IRM1381+IRM1414+#REF!+IRM1429+#REF!+IRM1435+#REF!</f>
        <v>#REF!</v>
      </c>
      <c r="IRN1179" s="245" t="s">
        <v>30</v>
      </c>
      <c r="IRO1179" s="246" t="s">
        <v>26</v>
      </c>
      <c r="IRP1179" s="247">
        <v>7</v>
      </c>
      <c r="IRQ1179" s="247">
        <v>2</v>
      </c>
      <c r="IRR1179" s="248" t="s">
        <v>238</v>
      </c>
      <c r="IRS1179" s="249">
        <v>111</v>
      </c>
      <c r="IRT1179" s="250">
        <v>211</v>
      </c>
      <c r="IRU1179" s="251" t="e">
        <f>IRU1194+IRU1232+IRU1261+IRU1277+IRU1299+IRU1329+IRU1345+IRU1366+IRU1381+IRU1414+#REF!+IRU1429+#REF!+IRU1435+#REF!</f>
        <v>#REF!</v>
      </c>
      <c r="IRV1179" s="245" t="s">
        <v>30</v>
      </c>
      <c r="IRW1179" s="246" t="s">
        <v>26</v>
      </c>
      <c r="IRX1179" s="247">
        <v>7</v>
      </c>
      <c r="IRY1179" s="247">
        <v>2</v>
      </c>
      <c r="IRZ1179" s="248" t="s">
        <v>238</v>
      </c>
      <c r="ISA1179" s="249">
        <v>111</v>
      </c>
      <c r="ISB1179" s="250">
        <v>211</v>
      </c>
      <c r="ISC1179" s="251" t="e">
        <f>ISC1194+ISC1232+ISC1261+ISC1277+ISC1299+ISC1329+ISC1345+ISC1366+ISC1381+ISC1414+#REF!+ISC1429+#REF!+ISC1435+#REF!</f>
        <v>#REF!</v>
      </c>
      <c r="ISD1179" s="245" t="s">
        <v>30</v>
      </c>
      <c r="ISE1179" s="246" t="s">
        <v>26</v>
      </c>
      <c r="ISF1179" s="247">
        <v>7</v>
      </c>
      <c r="ISG1179" s="247">
        <v>2</v>
      </c>
      <c r="ISH1179" s="248" t="s">
        <v>238</v>
      </c>
      <c r="ISI1179" s="249">
        <v>111</v>
      </c>
      <c r="ISJ1179" s="250">
        <v>211</v>
      </c>
      <c r="ISK1179" s="251" t="e">
        <f>ISK1194+ISK1232+ISK1261+ISK1277+ISK1299+ISK1329+ISK1345+ISK1366+ISK1381+ISK1414+#REF!+ISK1429+#REF!+ISK1435+#REF!</f>
        <v>#REF!</v>
      </c>
      <c r="ISL1179" s="245" t="s">
        <v>30</v>
      </c>
      <c r="ISM1179" s="246" t="s">
        <v>26</v>
      </c>
      <c r="ISN1179" s="247">
        <v>7</v>
      </c>
      <c r="ISO1179" s="247">
        <v>2</v>
      </c>
      <c r="ISP1179" s="248" t="s">
        <v>238</v>
      </c>
      <c r="ISQ1179" s="249">
        <v>111</v>
      </c>
      <c r="ISR1179" s="250">
        <v>211</v>
      </c>
      <c r="ISS1179" s="251" t="e">
        <f>ISS1194+ISS1232+ISS1261+ISS1277+ISS1299+ISS1329+ISS1345+ISS1366+ISS1381+ISS1414+#REF!+ISS1429+#REF!+ISS1435+#REF!</f>
        <v>#REF!</v>
      </c>
      <c r="IST1179" s="245" t="s">
        <v>30</v>
      </c>
      <c r="ISU1179" s="246" t="s">
        <v>26</v>
      </c>
      <c r="ISV1179" s="247">
        <v>7</v>
      </c>
      <c r="ISW1179" s="247">
        <v>2</v>
      </c>
      <c r="ISX1179" s="248" t="s">
        <v>238</v>
      </c>
      <c r="ISY1179" s="249">
        <v>111</v>
      </c>
      <c r="ISZ1179" s="250">
        <v>211</v>
      </c>
      <c r="ITA1179" s="251" t="e">
        <f>ITA1194+ITA1232+ITA1261+ITA1277+ITA1299+ITA1329+ITA1345+ITA1366+ITA1381+ITA1414+#REF!+ITA1429+#REF!+ITA1435+#REF!</f>
        <v>#REF!</v>
      </c>
      <c r="ITB1179" s="245" t="s">
        <v>30</v>
      </c>
      <c r="ITC1179" s="246" t="s">
        <v>26</v>
      </c>
      <c r="ITD1179" s="247">
        <v>7</v>
      </c>
      <c r="ITE1179" s="247">
        <v>2</v>
      </c>
      <c r="ITF1179" s="248" t="s">
        <v>238</v>
      </c>
      <c r="ITG1179" s="249">
        <v>111</v>
      </c>
      <c r="ITH1179" s="250">
        <v>211</v>
      </c>
      <c r="ITI1179" s="251" t="e">
        <f>ITI1194+ITI1232+ITI1261+ITI1277+ITI1299+ITI1329+ITI1345+ITI1366+ITI1381+ITI1414+#REF!+ITI1429+#REF!+ITI1435+#REF!</f>
        <v>#REF!</v>
      </c>
      <c r="ITJ1179" s="245" t="s">
        <v>30</v>
      </c>
      <c r="ITK1179" s="246" t="s">
        <v>26</v>
      </c>
      <c r="ITL1179" s="247">
        <v>7</v>
      </c>
      <c r="ITM1179" s="247">
        <v>2</v>
      </c>
      <c r="ITN1179" s="248" t="s">
        <v>238</v>
      </c>
      <c r="ITO1179" s="249">
        <v>111</v>
      </c>
      <c r="ITP1179" s="250">
        <v>211</v>
      </c>
      <c r="ITQ1179" s="251" t="e">
        <f>ITQ1194+ITQ1232+ITQ1261+ITQ1277+ITQ1299+ITQ1329+ITQ1345+ITQ1366+ITQ1381+ITQ1414+#REF!+ITQ1429+#REF!+ITQ1435+#REF!</f>
        <v>#REF!</v>
      </c>
      <c r="ITR1179" s="245" t="s">
        <v>30</v>
      </c>
      <c r="ITS1179" s="246" t="s">
        <v>26</v>
      </c>
      <c r="ITT1179" s="247">
        <v>7</v>
      </c>
      <c r="ITU1179" s="247">
        <v>2</v>
      </c>
      <c r="ITV1179" s="248" t="s">
        <v>238</v>
      </c>
      <c r="ITW1179" s="249">
        <v>111</v>
      </c>
      <c r="ITX1179" s="250">
        <v>211</v>
      </c>
      <c r="ITY1179" s="251" t="e">
        <f>ITY1194+ITY1232+ITY1261+ITY1277+ITY1299+ITY1329+ITY1345+ITY1366+ITY1381+ITY1414+#REF!+ITY1429+#REF!+ITY1435+#REF!</f>
        <v>#REF!</v>
      </c>
      <c r="ITZ1179" s="245" t="s">
        <v>30</v>
      </c>
      <c r="IUA1179" s="246" t="s">
        <v>26</v>
      </c>
      <c r="IUB1179" s="247">
        <v>7</v>
      </c>
      <c r="IUC1179" s="247">
        <v>2</v>
      </c>
      <c r="IUD1179" s="248" t="s">
        <v>238</v>
      </c>
      <c r="IUE1179" s="249">
        <v>111</v>
      </c>
      <c r="IUF1179" s="250">
        <v>211</v>
      </c>
      <c r="IUG1179" s="251" t="e">
        <f>IUG1194+IUG1232+IUG1261+IUG1277+IUG1299+IUG1329+IUG1345+IUG1366+IUG1381+IUG1414+#REF!+IUG1429+#REF!+IUG1435+#REF!</f>
        <v>#REF!</v>
      </c>
      <c r="IUH1179" s="245" t="s">
        <v>30</v>
      </c>
      <c r="IUI1179" s="246" t="s">
        <v>26</v>
      </c>
      <c r="IUJ1179" s="247">
        <v>7</v>
      </c>
      <c r="IUK1179" s="247">
        <v>2</v>
      </c>
      <c r="IUL1179" s="248" t="s">
        <v>238</v>
      </c>
      <c r="IUM1179" s="249">
        <v>111</v>
      </c>
      <c r="IUN1179" s="250">
        <v>211</v>
      </c>
      <c r="IUO1179" s="251" t="e">
        <f>IUO1194+IUO1232+IUO1261+IUO1277+IUO1299+IUO1329+IUO1345+IUO1366+IUO1381+IUO1414+#REF!+IUO1429+#REF!+IUO1435+#REF!</f>
        <v>#REF!</v>
      </c>
      <c r="IUP1179" s="245" t="s">
        <v>30</v>
      </c>
      <c r="IUQ1179" s="246" t="s">
        <v>26</v>
      </c>
      <c r="IUR1179" s="247">
        <v>7</v>
      </c>
      <c r="IUS1179" s="247">
        <v>2</v>
      </c>
      <c r="IUT1179" s="248" t="s">
        <v>238</v>
      </c>
      <c r="IUU1179" s="249">
        <v>111</v>
      </c>
      <c r="IUV1179" s="250">
        <v>211</v>
      </c>
      <c r="IUW1179" s="251" t="e">
        <f>IUW1194+IUW1232+IUW1261+IUW1277+IUW1299+IUW1329+IUW1345+IUW1366+IUW1381+IUW1414+#REF!+IUW1429+#REF!+IUW1435+#REF!</f>
        <v>#REF!</v>
      </c>
      <c r="IUX1179" s="245" t="s">
        <v>30</v>
      </c>
      <c r="IUY1179" s="246" t="s">
        <v>26</v>
      </c>
      <c r="IUZ1179" s="247">
        <v>7</v>
      </c>
      <c r="IVA1179" s="247">
        <v>2</v>
      </c>
      <c r="IVB1179" s="248" t="s">
        <v>238</v>
      </c>
      <c r="IVC1179" s="249">
        <v>111</v>
      </c>
      <c r="IVD1179" s="250">
        <v>211</v>
      </c>
      <c r="IVE1179" s="251" t="e">
        <f>IVE1194+IVE1232+IVE1261+IVE1277+IVE1299+IVE1329+IVE1345+IVE1366+IVE1381+IVE1414+#REF!+IVE1429+#REF!+IVE1435+#REF!</f>
        <v>#REF!</v>
      </c>
      <c r="IVF1179" s="245" t="s">
        <v>30</v>
      </c>
      <c r="IVG1179" s="246" t="s">
        <v>26</v>
      </c>
      <c r="IVH1179" s="247">
        <v>7</v>
      </c>
      <c r="IVI1179" s="247">
        <v>2</v>
      </c>
      <c r="IVJ1179" s="248" t="s">
        <v>238</v>
      </c>
      <c r="IVK1179" s="249">
        <v>111</v>
      </c>
      <c r="IVL1179" s="250">
        <v>211</v>
      </c>
      <c r="IVM1179" s="251" t="e">
        <f>IVM1194+IVM1232+IVM1261+IVM1277+IVM1299+IVM1329+IVM1345+IVM1366+IVM1381+IVM1414+#REF!+IVM1429+#REF!+IVM1435+#REF!</f>
        <v>#REF!</v>
      </c>
      <c r="IVN1179" s="245" t="s">
        <v>30</v>
      </c>
      <c r="IVO1179" s="246" t="s">
        <v>26</v>
      </c>
      <c r="IVP1179" s="247">
        <v>7</v>
      </c>
      <c r="IVQ1179" s="247">
        <v>2</v>
      </c>
      <c r="IVR1179" s="248" t="s">
        <v>238</v>
      </c>
      <c r="IVS1179" s="249">
        <v>111</v>
      </c>
      <c r="IVT1179" s="250">
        <v>211</v>
      </c>
      <c r="IVU1179" s="251" t="e">
        <f>IVU1194+IVU1232+IVU1261+IVU1277+IVU1299+IVU1329+IVU1345+IVU1366+IVU1381+IVU1414+#REF!+IVU1429+#REF!+IVU1435+#REF!</f>
        <v>#REF!</v>
      </c>
      <c r="IVV1179" s="245" t="s">
        <v>30</v>
      </c>
      <c r="IVW1179" s="246" t="s">
        <v>26</v>
      </c>
      <c r="IVX1179" s="247">
        <v>7</v>
      </c>
      <c r="IVY1179" s="247">
        <v>2</v>
      </c>
      <c r="IVZ1179" s="248" t="s">
        <v>238</v>
      </c>
      <c r="IWA1179" s="249">
        <v>111</v>
      </c>
      <c r="IWB1179" s="250">
        <v>211</v>
      </c>
      <c r="IWC1179" s="251" t="e">
        <f>IWC1194+IWC1232+IWC1261+IWC1277+IWC1299+IWC1329+IWC1345+IWC1366+IWC1381+IWC1414+#REF!+IWC1429+#REF!+IWC1435+#REF!</f>
        <v>#REF!</v>
      </c>
      <c r="IWD1179" s="245" t="s">
        <v>30</v>
      </c>
      <c r="IWE1179" s="246" t="s">
        <v>26</v>
      </c>
      <c r="IWF1179" s="247">
        <v>7</v>
      </c>
      <c r="IWG1179" s="247">
        <v>2</v>
      </c>
      <c r="IWH1179" s="248" t="s">
        <v>238</v>
      </c>
      <c r="IWI1179" s="249">
        <v>111</v>
      </c>
      <c r="IWJ1179" s="250">
        <v>211</v>
      </c>
      <c r="IWK1179" s="251" t="e">
        <f>IWK1194+IWK1232+IWK1261+IWK1277+IWK1299+IWK1329+IWK1345+IWK1366+IWK1381+IWK1414+#REF!+IWK1429+#REF!+IWK1435+#REF!</f>
        <v>#REF!</v>
      </c>
      <c r="IWL1179" s="245" t="s">
        <v>30</v>
      </c>
      <c r="IWM1179" s="246" t="s">
        <v>26</v>
      </c>
      <c r="IWN1179" s="247">
        <v>7</v>
      </c>
      <c r="IWO1179" s="247">
        <v>2</v>
      </c>
      <c r="IWP1179" s="248" t="s">
        <v>238</v>
      </c>
      <c r="IWQ1179" s="249">
        <v>111</v>
      </c>
      <c r="IWR1179" s="250">
        <v>211</v>
      </c>
      <c r="IWS1179" s="251" t="e">
        <f>IWS1194+IWS1232+IWS1261+IWS1277+IWS1299+IWS1329+IWS1345+IWS1366+IWS1381+IWS1414+#REF!+IWS1429+#REF!+IWS1435+#REF!</f>
        <v>#REF!</v>
      </c>
      <c r="IWT1179" s="245" t="s">
        <v>30</v>
      </c>
      <c r="IWU1179" s="246" t="s">
        <v>26</v>
      </c>
      <c r="IWV1179" s="247">
        <v>7</v>
      </c>
      <c r="IWW1179" s="247">
        <v>2</v>
      </c>
      <c r="IWX1179" s="248" t="s">
        <v>238</v>
      </c>
      <c r="IWY1179" s="249">
        <v>111</v>
      </c>
      <c r="IWZ1179" s="250">
        <v>211</v>
      </c>
      <c r="IXA1179" s="251" t="e">
        <f>IXA1194+IXA1232+IXA1261+IXA1277+IXA1299+IXA1329+IXA1345+IXA1366+IXA1381+IXA1414+#REF!+IXA1429+#REF!+IXA1435+#REF!</f>
        <v>#REF!</v>
      </c>
      <c r="IXB1179" s="245" t="s">
        <v>30</v>
      </c>
      <c r="IXC1179" s="246" t="s">
        <v>26</v>
      </c>
      <c r="IXD1179" s="247">
        <v>7</v>
      </c>
      <c r="IXE1179" s="247">
        <v>2</v>
      </c>
      <c r="IXF1179" s="248" t="s">
        <v>238</v>
      </c>
      <c r="IXG1179" s="249">
        <v>111</v>
      </c>
      <c r="IXH1179" s="250">
        <v>211</v>
      </c>
      <c r="IXI1179" s="251" t="e">
        <f>IXI1194+IXI1232+IXI1261+IXI1277+IXI1299+IXI1329+IXI1345+IXI1366+IXI1381+IXI1414+#REF!+IXI1429+#REF!+IXI1435+#REF!</f>
        <v>#REF!</v>
      </c>
      <c r="IXJ1179" s="245" t="s">
        <v>30</v>
      </c>
      <c r="IXK1179" s="246" t="s">
        <v>26</v>
      </c>
      <c r="IXL1179" s="247">
        <v>7</v>
      </c>
      <c r="IXM1179" s="247">
        <v>2</v>
      </c>
      <c r="IXN1179" s="248" t="s">
        <v>238</v>
      </c>
      <c r="IXO1179" s="249">
        <v>111</v>
      </c>
      <c r="IXP1179" s="250">
        <v>211</v>
      </c>
      <c r="IXQ1179" s="251" t="e">
        <f>IXQ1194+IXQ1232+IXQ1261+IXQ1277+IXQ1299+IXQ1329+IXQ1345+IXQ1366+IXQ1381+IXQ1414+#REF!+IXQ1429+#REF!+IXQ1435+#REF!</f>
        <v>#REF!</v>
      </c>
      <c r="IXR1179" s="245" t="s">
        <v>30</v>
      </c>
      <c r="IXS1179" s="246" t="s">
        <v>26</v>
      </c>
      <c r="IXT1179" s="247">
        <v>7</v>
      </c>
      <c r="IXU1179" s="247">
        <v>2</v>
      </c>
      <c r="IXV1179" s="248" t="s">
        <v>238</v>
      </c>
      <c r="IXW1179" s="249">
        <v>111</v>
      </c>
      <c r="IXX1179" s="250">
        <v>211</v>
      </c>
      <c r="IXY1179" s="251" t="e">
        <f>IXY1194+IXY1232+IXY1261+IXY1277+IXY1299+IXY1329+IXY1345+IXY1366+IXY1381+IXY1414+#REF!+IXY1429+#REF!+IXY1435+#REF!</f>
        <v>#REF!</v>
      </c>
      <c r="IXZ1179" s="245" t="s">
        <v>30</v>
      </c>
      <c r="IYA1179" s="246" t="s">
        <v>26</v>
      </c>
      <c r="IYB1179" s="247">
        <v>7</v>
      </c>
      <c r="IYC1179" s="247">
        <v>2</v>
      </c>
      <c r="IYD1179" s="248" t="s">
        <v>238</v>
      </c>
      <c r="IYE1179" s="249">
        <v>111</v>
      </c>
      <c r="IYF1179" s="250">
        <v>211</v>
      </c>
      <c r="IYG1179" s="251" t="e">
        <f>IYG1194+IYG1232+IYG1261+IYG1277+IYG1299+IYG1329+IYG1345+IYG1366+IYG1381+IYG1414+#REF!+IYG1429+#REF!+IYG1435+#REF!</f>
        <v>#REF!</v>
      </c>
      <c r="IYH1179" s="245" t="s">
        <v>30</v>
      </c>
      <c r="IYI1179" s="246" t="s">
        <v>26</v>
      </c>
      <c r="IYJ1179" s="247">
        <v>7</v>
      </c>
      <c r="IYK1179" s="247">
        <v>2</v>
      </c>
      <c r="IYL1179" s="248" t="s">
        <v>238</v>
      </c>
      <c r="IYM1179" s="249">
        <v>111</v>
      </c>
      <c r="IYN1179" s="250">
        <v>211</v>
      </c>
      <c r="IYO1179" s="251" t="e">
        <f>IYO1194+IYO1232+IYO1261+IYO1277+IYO1299+IYO1329+IYO1345+IYO1366+IYO1381+IYO1414+#REF!+IYO1429+#REF!+IYO1435+#REF!</f>
        <v>#REF!</v>
      </c>
      <c r="IYP1179" s="245" t="s">
        <v>30</v>
      </c>
      <c r="IYQ1179" s="246" t="s">
        <v>26</v>
      </c>
      <c r="IYR1179" s="247">
        <v>7</v>
      </c>
      <c r="IYS1179" s="247">
        <v>2</v>
      </c>
      <c r="IYT1179" s="248" t="s">
        <v>238</v>
      </c>
      <c r="IYU1179" s="249">
        <v>111</v>
      </c>
      <c r="IYV1179" s="250">
        <v>211</v>
      </c>
      <c r="IYW1179" s="251" t="e">
        <f>IYW1194+IYW1232+IYW1261+IYW1277+IYW1299+IYW1329+IYW1345+IYW1366+IYW1381+IYW1414+#REF!+IYW1429+#REF!+IYW1435+#REF!</f>
        <v>#REF!</v>
      </c>
      <c r="IYX1179" s="245" t="s">
        <v>30</v>
      </c>
      <c r="IYY1179" s="246" t="s">
        <v>26</v>
      </c>
      <c r="IYZ1179" s="247">
        <v>7</v>
      </c>
      <c r="IZA1179" s="247">
        <v>2</v>
      </c>
      <c r="IZB1179" s="248" t="s">
        <v>238</v>
      </c>
      <c r="IZC1179" s="249">
        <v>111</v>
      </c>
      <c r="IZD1179" s="250">
        <v>211</v>
      </c>
      <c r="IZE1179" s="251" t="e">
        <f>IZE1194+IZE1232+IZE1261+IZE1277+IZE1299+IZE1329+IZE1345+IZE1366+IZE1381+IZE1414+#REF!+IZE1429+#REF!+IZE1435+#REF!</f>
        <v>#REF!</v>
      </c>
      <c r="IZF1179" s="245" t="s">
        <v>30</v>
      </c>
      <c r="IZG1179" s="246" t="s">
        <v>26</v>
      </c>
      <c r="IZH1179" s="247">
        <v>7</v>
      </c>
      <c r="IZI1179" s="247">
        <v>2</v>
      </c>
      <c r="IZJ1179" s="248" t="s">
        <v>238</v>
      </c>
      <c r="IZK1179" s="249">
        <v>111</v>
      </c>
      <c r="IZL1179" s="250">
        <v>211</v>
      </c>
      <c r="IZM1179" s="251" t="e">
        <f>IZM1194+IZM1232+IZM1261+IZM1277+IZM1299+IZM1329+IZM1345+IZM1366+IZM1381+IZM1414+#REF!+IZM1429+#REF!+IZM1435+#REF!</f>
        <v>#REF!</v>
      </c>
      <c r="IZN1179" s="245" t="s">
        <v>30</v>
      </c>
      <c r="IZO1179" s="246" t="s">
        <v>26</v>
      </c>
      <c r="IZP1179" s="247">
        <v>7</v>
      </c>
      <c r="IZQ1179" s="247">
        <v>2</v>
      </c>
      <c r="IZR1179" s="248" t="s">
        <v>238</v>
      </c>
      <c r="IZS1179" s="249">
        <v>111</v>
      </c>
      <c r="IZT1179" s="250">
        <v>211</v>
      </c>
      <c r="IZU1179" s="251" t="e">
        <f>IZU1194+IZU1232+IZU1261+IZU1277+IZU1299+IZU1329+IZU1345+IZU1366+IZU1381+IZU1414+#REF!+IZU1429+#REF!+IZU1435+#REF!</f>
        <v>#REF!</v>
      </c>
      <c r="IZV1179" s="245" t="s">
        <v>30</v>
      </c>
      <c r="IZW1179" s="246" t="s">
        <v>26</v>
      </c>
      <c r="IZX1179" s="247">
        <v>7</v>
      </c>
      <c r="IZY1179" s="247">
        <v>2</v>
      </c>
      <c r="IZZ1179" s="248" t="s">
        <v>238</v>
      </c>
      <c r="JAA1179" s="249">
        <v>111</v>
      </c>
      <c r="JAB1179" s="250">
        <v>211</v>
      </c>
      <c r="JAC1179" s="251" t="e">
        <f>JAC1194+JAC1232+JAC1261+JAC1277+JAC1299+JAC1329+JAC1345+JAC1366+JAC1381+JAC1414+#REF!+JAC1429+#REF!+JAC1435+#REF!</f>
        <v>#REF!</v>
      </c>
      <c r="JAD1179" s="245" t="s">
        <v>30</v>
      </c>
      <c r="JAE1179" s="246" t="s">
        <v>26</v>
      </c>
      <c r="JAF1179" s="247">
        <v>7</v>
      </c>
      <c r="JAG1179" s="247">
        <v>2</v>
      </c>
      <c r="JAH1179" s="248" t="s">
        <v>238</v>
      </c>
      <c r="JAI1179" s="249">
        <v>111</v>
      </c>
      <c r="JAJ1179" s="250">
        <v>211</v>
      </c>
      <c r="JAK1179" s="251" t="e">
        <f>JAK1194+JAK1232+JAK1261+JAK1277+JAK1299+JAK1329+JAK1345+JAK1366+JAK1381+JAK1414+#REF!+JAK1429+#REF!+JAK1435+#REF!</f>
        <v>#REF!</v>
      </c>
      <c r="JAL1179" s="245" t="s">
        <v>30</v>
      </c>
      <c r="JAM1179" s="246" t="s">
        <v>26</v>
      </c>
      <c r="JAN1179" s="247">
        <v>7</v>
      </c>
      <c r="JAO1179" s="247">
        <v>2</v>
      </c>
      <c r="JAP1179" s="248" t="s">
        <v>238</v>
      </c>
      <c r="JAQ1179" s="249">
        <v>111</v>
      </c>
      <c r="JAR1179" s="250">
        <v>211</v>
      </c>
      <c r="JAS1179" s="251" t="e">
        <f>JAS1194+JAS1232+JAS1261+JAS1277+JAS1299+JAS1329+JAS1345+JAS1366+JAS1381+JAS1414+#REF!+JAS1429+#REF!+JAS1435+#REF!</f>
        <v>#REF!</v>
      </c>
      <c r="JAT1179" s="245" t="s">
        <v>30</v>
      </c>
      <c r="JAU1179" s="246" t="s">
        <v>26</v>
      </c>
      <c r="JAV1179" s="247">
        <v>7</v>
      </c>
      <c r="JAW1179" s="247">
        <v>2</v>
      </c>
      <c r="JAX1179" s="248" t="s">
        <v>238</v>
      </c>
      <c r="JAY1179" s="249">
        <v>111</v>
      </c>
      <c r="JAZ1179" s="250">
        <v>211</v>
      </c>
      <c r="JBA1179" s="251" t="e">
        <f>JBA1194+JBA1232+JBA1261+JBA1277+JBA1299+JBA1329+JBA1345+JBA1366+JBA1381+JBA1414+#REF!+JBA1429+#REF!+JBA1435+#REF!</f>
        <v>#REF!</v>
      </c>
      <c r="JBB1179" s="245" t="s">
        <v>30</v>
      </c>
      <c r="JBC1179" s="246" t="s">
        <v>26</v>
      </c>
      <c r="JBD1179" s="247">
        <v>7</v>
      </c>
      <c r="JBE1179" s="247">
        <v>2</v>
      </c>
      <c r="JBF1179" s="248" t="s">
        <v>238</v>
      </c>
      <c r="JBG1179" s="249">
        <v>111</v>
      </c>
      <c r="JBH1179" s="250">
        <v>211</v>
      </c>
      <c r="JBI1179" s="251" t="e">
        <f>JBI1194+JBI1232+JBI1261+JBI1277+JBI1299+JBI1329+JBI1345+JBI1366+JBI1381+JBI1414+#REF!+JBI1429+#REF!+JBI1435+#REF!</f>
        <v>#REF!</v>
      </c>
      <c r="JBJ1179" s="245" t="s">
        <v>30</v>
      </c>
      <c r="JBK1179" s="246" t="s">
        <v>26</v>
      </c>
      <c r="JBL1179" s="247">
        <v>7</v>
      </c>
      <c r="JBM1179" s="247">
        <v>2</v>
      </c>
      <c r="JBN1179" s="248" t="s">
        <v>238</v>
      </c>
      <c r="JBO1179" s="249">
        <v>111</v>
      </c>
      <c r="JBP1179" s="250">
        <v>211</v>
      </c>
      <c r="JBQ1179" s="251" t="e">
        <f>JBQ1194+JBQ1232+JBQ1261+JBQ1277+JBQ1299+JBQ1329+JBQ1345+JBQ1366+JBQ1381+JBQ1414+#REF!+JBQ1429+#REF!+JBQ1435+#REF!</f>
        <v>#REF!</v>
      </c>
      <c r="JBR1179" s="245" t="s">
        <v>30</v>
      </c>
      <c r="JBS1179" s="246" t="s">
        <v>26</v>
      </c>
      <c r="JBT1179" s="247">
        <v>7</v>
      </c>
      <c r="JBU1179" s="247">
        <v>2</v>
      </c>
      <c r="JBV1179" s="248" t="s">
        <v>238</v>
      </c>
      <c r="JBW1179" s="249">
        <v>111</v>
      </c>
      <c r="JBX1179" s="250">
        <v>211</v>
      </c>
      <c r="JBY1179" s="251" t="e">
        <f>JBY1194+JBY1232+JBY1261+JBY1277+JBY1299+JBY1329+JBY1345+JBY1366+JBY1381+JBY1414+#REF!+JBY1429+#REF!+JBY1435+#REF!</f>
        <v>#REF!</v>
      </c>
      <c r="JBZ1179" s="245" t="s">
        <v>30</v>
      </c>
      <c r="JCA1179" s="246" t="s">
        <v>26</v>
      </c>
      <c r="JCB1179" s="247">
        <v>7</v>
      </c>
      <c r="JCC1179" s="247">
        <v>2</v>
      </c>
      <c r="JCD1179" s="248" t="s">
        <v>238</v>
      </c>
      <c r="JCE1179" s="249">
        <v>111</v>
      </c>
      <c r="JCF1179" s="250">
        <v>211</v>
      </c>
      <c r="JCG1179" s="251" t="e">
        <f>JCG1194+JCG1232+JCG1261+JCG1277+JCG1299+JCG1329+JCG1345+JCG1366+JCG1381+JCG1414+#REF!+JCG1429+#REF!+JCG1435+#REF!</f>
        <v>#REF!</v>
      </c>
      <c r="JCH1179" s="245" t="s">
        <v>30</v>
      </c>
      <c r="JCI1179" s="246" t="s">
        <v>26</v>
      </c>
      <c r="JCJ1179" s="247">
        <v>7</v>
      </c>
      <c r="JCK1179" s="247">
        <v>2</v>
      </c>
      <c r="JCL1179" s="248" t="s">
        <v>238</v>
      </c>
      <c r="JCM1179" s="249">
        <v>111</v>
      </c>
      <c r="JCN1179" s="250">
        <v>211</v>
      </c>
      <c r="JCO1179" s="251" t="e">
        <f>JCO1194+JCO1232+JCO1261+JCO1277+JCO1299+JCO1329+JCO1345+JCO1366+JCO1381+JCO1414+#REF!+JCO1429+#REF!+JCO1435+#REF!</f>
        <v>#REF!</v>
      </c>
      <c r="JCP1179" s="245" t="s">
        <v>30</v>
      </c>
      <c r="JCQ1179" s="246" t="s">
        <v>26</v>
      </c>
      <c r="JCR1179" s="247">
        <v>7</v>
      </c>
      <c r="JCS1179" s="247">
        <v>2</v>
      </c>
      <c r="JCT1179" s="248" t="s">
        <v>238</v>
      </c>
      <c r="JCU1179" s="249">
        <v>111</v>
      </c>
      <c r="JCV1179" s="250">
        <v>211</v>
      </c>
      <c r="JCW1179" s="251" t="e">
        <f>JCW1194+JCW1232+JCW1261+JCW1277+JCW1299+JCW1329+JCW1345+JCW1366+JCW1381+JCW1414+#REF!+JCW1429+#REF!+JCW1435+#REF!</f>
        <v>#REF!</v>
      </c>
      <c r="JCX1179" s="245" t="s">
        <v>30</v>
      </c>
      <c r="JCY1179" s="246" t="s">
        <v>26</v>
      </c>
      <c r="JCZ1179" s="247">
        <v>7</v>
      </c>
      <c r="JDA1179" s="247">
        <v>2</v>
      </c>
      <c r="JDB1179" s="248" t="s">
        <v>238</v>
      </c>
      <c r="JDC1179" s="249">
        <v>111</v>
      </c>
      <c r="JDD1179" s="250">
        <v>211</v>
      </c>
      <c r="JDE1179" s="251" t="e">
        <f>JDE1194+JDE1232+JDE1261+JDE1277+JDE1299+JDE1329+JDE1345+JDE1366+JDE1381+JDE1414+#REF!+JDE1429+#REF!+JDE1435+#REF!</f>
        <v>#REF!</v>
      </c>
      <c r="JDF1179" s="245" t="s">
        <v>30</v>
      </c>
      <c r="JDG1179" s="246" t="s">
        <v>26</v>
      </c>
      <c r="JDH1179" s="247">
        <v>7</v>
      </c>
      <c r="JDI1179" s="247">
        <v>2</v>
      </c>
      <c r="JDJ1179" s="248" t="s">
        <v>238</v>
      </c>
      <c r="JDK1179" s="249">
        <v>111</v>
      </c>
      <c r="JDL1179" s="250">
        <v>211</v>
      </c>
      <c r="JDM1179" s="251" t="e">
        <f>JDM1194+JDM1232+JDM1261+JDM1277+JDM1299+JDM1329+JDM1345+JDM1366+JDM1381+JDM1414+#REF!+JDM1429+#REF!+JDM1435+#REF!</f>
        <v>#REF!</v>
      </c>
      <c r="JDN1179" s="245" t="s">
        <v>30</v>
      </c>
      <c r="JDO1179" s="246" t="s">
        <v>26</v>
      </c>
      <c r="JDP1179" s="247">
        <v>7</v>
      </c>
      <c r="JDQ1179" s="247">
        <v>2</v>
      </c>
      <c r="JDR1179" s="248" t="s">
        <v>238</v>
      </c>
      <c r="JDS1179" s="249">
        <v>111</v>
      </c>
      <c r="JDT1179" s="250">
        <v>211</v>
      </c>
      <c r="JDU1179" s="251" t="e">
        <f>JDU1194+JDU1232+JDU1261+JDU1277+JDU1299+JDU1329+JDU1345+JDU1366+JDU1381+JDU1414+#REF!+JDU1429+#REF!+JDU1435+#REF!</f>
        <v>#REF!</v>
      </c>
      <c r="JDV1179" s="245" t="s">
        <v>30</v>
      </c>
      <c r="JDW1179" s="246" t="s">
        <v>26</v>
      </c>
      <c r="JDX1179" s="247">
        <v>7</v>
      </c>
      <c r="JDY1179" s="247">
        <v>2</v>
      </c>
      <c r="JDZ1179" s="248" t="s">
        <v>238</v>
      </c>
      <c r="JEA1179" s="249">
        <v>111</v>
      </c>
      <c r="JEB1179" s="250">
        <v>211</v>
      </c>
      <c r="JEC1179" s="251" t="e">
        <f>JEC1194+JEC1232+JEC1261+JEC1277+JEC1299+JEC1329+JEC1345+JEC1366+JEC1381+JEC1414+#REF!+JEC1429+#REF!+JEC1435+#REF!</f>
        <v>#REF!</v>
      </c>
      <c r="JED1179" s="245" t="s">
        <v>30</v>
      </c>
      <c r="JEE1179" s="246" t="s">
        <v>26</v>
      </c>
      <c r="JEF1179" s="247">
        <v>7</v>
      </c>
      <c r="JEG1179" s="247">
        <v>2</v>
      </c>
      <c r="JEH1179" s="248" t="s">
        <v>238</v>
      </c>
      <c r="JEI1179" s="249">
        <v>111</v>
      </c>
      <c r="JEJ1179" s="250">
        <v>211</v>
      </c>
      <c r="JEK1179" s="251" t="e">
        <f>JEK1194+JEK1232+JEK1261+JEK1277+JEK1299+JEK1329+JEK1345+JEK1366+JEK1381+JEK1414+#REF!+JEK1429+#REF!+JEK1435+#REF!</f>
        <v>#REF!</v>
      </c>
      <c r="JEL1179" s="245" t="s">
        <v>30</v>
      </c>
      <c r="JEM1179" s="246" t="s">
        <v>26</v>
      </c>
      <c r="JEN1179" s="247">
        <v>7</v>
      </c>
      <c r="JEO1179" s="247">
        <v>2</v>
      </c>
      <c r="JEP1179" s="248" t="s">
        <v>238</v>
      </c>
      <c r="JEQ1179" s="249">
        <v>111</v>
      </c>
      <c r="JER1179" s="250">
        <v>211</v>
      </c>
      <c r="JES1179" s="251" t="e">
        <f>JES1194+JES1232+JES1261+JES1277+JES1299+JES1329+JES1345+JES1366+JES1381+JES1414+#REF!+JES1429+#REF!+JES1435+#REF!</f>
        <v>#REF!</v>
      </c>
      <c r="JET1179" s="245" t="s">
        <v>30</v>
      </c>
      <c r="JEU1179" s="246" t="s">
        <v>26</v>
      </c>
      <c r="JEV1179" s="247">
        <v>7</v>
      </c>
      <c r="JEW1179" s="247">
        <v>2</v>
      </c>
      <c r="JEX1179" s="248" t="s">
        <v>238</v>
      </c>
      <c r="JEY1179" s="249">
        <v>111</v>
      </c>
      <c r="JEZ1179" s="250">
        <v>211</v>
      </c>
      <c r="JFA1179" s="251" t="e">
        <f>JFA1194+JFA1232+JFA1261+JFA1277+JFA1299+JFA1329+JFA1345+JFA1366+JFA1381+JFA1414+#REF!+JFA1429+#REF!+JFA1435+#REF!</f>
        <v>#REF!</v>
      </c>
      <c r="JFB1179" s="245" t="s">
        <v>30</v>
      </c>
      <c r="JFC1179" s="246" t="s">
        <v>26</v>
      </c>
      <c r="JFD1179" s="247">
        <v>7</v>
      </c>
      <c r="JFE1179" s="247">
        <v>2</v>
      </c>
      <c r="JFF1179" s="248" t="s">
        <v>238</v>
      </c>
      <c r="JFG1179" s="249">
        <v>111</v>
      </c>
      <c r="JFH1179" s="250">
        <v>211</v>
      </c>
      <c r="JFI1179" s="251" t="e">
        <f>JFI1194+JFI1232+JFI1261+JFI1277+JFI1299+JFI1329+JFI1345+JFI1366+JFI1381+JFI1414+#REF!+JFI1429+#REF!+JFI1435+#REF!</f>
        <v>#REF!</v>
      </c>
      <c r="JFJ1179" s="245" t="s">
        <v>30</v>
      </c>
      <c r="JFK1179" s="246" t="s">
        <v>26</v>
      </c>
      <c r="JFL1179" s="247">
        <v>7</v>
      </c>
      <c r="JFM1179" s="247">
        <v>2</v>
      </c>
      <c r="JFN1179" s="248" t="s">
        <v>238</v>
      </c>
      <c r="JFO1179" s="249">
        <v>111</v>
      </c>
      <c r="JFP1179" s="250">
        <v>211</v>
      </c>
      <c r="JFQ1179" s="251" t="e">
        <f>JFQ1194+JFQ1232+JFQ1261+JFQ1277+JFQ1299+JFQ1329+JFQ1345+JFQ1366+JFQ1381+JFQ1414+#REF!+JFQ1429+#REF!+JFQ1435+#REF!</f>
        <v>#REF!</v>
      </c>
      <c r="JFR1179" s="245" t="s">
        <v>30</v>
      </c>
      <c r="JFS1179" s="246" t="s">
        <v>26</v>
      </c>
      <c r="JFT1179" s="247">
        <v>7</v>
      </c>
      <c r="JFU1179" s="247">
        <v>2</v>
      </c>
      <c r="JFV1179" s="248" t="s">
        <v>238</v>
      </c>
      <c r="JFW1179" s="249">
        <v>111</v>
      </c>
      <c r="JFX1179" s="250">
        <v>211</v>
      </c>
      <c r="JFY1179" s="251" t="e">
        <f>JFY1194+JFY1232+JFY1261+JFY1277+JFY1299+JFY1329+JFY1345+JFY1366+JFY1381+JFY1414+#REF!+JFY1429+#REF!+JFY1435+#REF!</f>
        <v>#REF!</v>
      </c>
      <c r="JFZ1179" s="245" t="s">
        <v>30</v>
      </c>
      <c r="JGA1179" s="246" t="s">
        <v>26</v>
      </c>
      <c r="JGB1179" s="247">
        <v>7</v>
      </c>
      <c r="JGC1179" s="247">
        <v>2</v>
      </c>
      <c r="JGD1179" s="248" t="s">
        <v>238</v>
      </c>
      <c r="JGE1179" s="249">
        <v>111</v>
      </c>
      <c r="JGF1179" s="250">
        <v>211</v>
      </c>
      <c r="JGG1179" s="251" t="e">
        <f>JGG1194+JGG1232+JGG1261+JGG1277+JGG1299+JGG1329+JGG1345+JGG1366+JGG1381+JGG1414+#REF!+JGG1429+#REF!+JGG1435+#REF!</f>
        <v>#REF!</v>
      </c>
      <c r="JGH1179" s="245" t="s">
        <v>30</v>
      </c>
      <c r="JGI1179" s="246" t="s">
        <v>26</v>
      </c>
      <c r="JGJ1179" s="247">
        <v>7</v>
      </c>
      <c r="JGK1179" s="247">
        <v>2</v>
      </c>
      <c r="JGL1179" s="248" t="s">
        <v>238</v>
      </c>
      <c r="JGM1179" s="249">
        <v>111</v>
      </c>
      <c r="JGN1179" s="250">
        <v>211</v>
      </c>
      <c r="JGO1179" s="251" t="e">
        <f>JGO1194+JGO1232+JGO1261+JGO1277+JGO1299+JGO1329+JGO1345+JGO1366+JGO1381+JGO1414+#REF!+JGO1429+#REF!+JGO1435+#REF!</f>
        <v>#REF!</v>
      </c>
      <c r="JGP1179" s="245" t="s">
        <v>30</v>
      </c>
      <c r="JGQ1179" s="246" t="s">
        <v>26</v>
      </c>
      <c r="JGR1179" s="247">
        <v>7</v>
      </c>
      <c r="JGS1179" s="247">
        <v>2</v>
      </c>
      <c r="JGT1179" s="248" t="s">
        <v>238</v>
      </c>
      <c r="JGU1179" s="249">
        <v>111</v>
      </c>
      <c r="JGV1179" s="250">
        <v>211</v>
      </c>
      <c r="JGW1179" s="251" t="e">
        <f>JGW1194+JGW1232+JGW1261+JGW1277+JGW1299+JGW1329+JGW1345+JGW1366+JGW1381+JGW1414+#REF!+JGW1429+#REF!+JGW1435+#REF!</f>
        <v>#REF!</v>
      </c>
      <c r="JGX1179" s="245" t="s">
        <v>30</v>
      </c>
      <c r="JGY1179" s="246" t="s">
        <v>26</v>
      </c>
      <c r="JGZ1179" s="247">
        <v>7</v>
      </c>
      <c r="JHA1179" s="247">
        <v>2</v>
      </c>
      <c r="JHB1179" s="248" t="s">
        <v>238</v>
      </c>
      <c r="JHC1179" s="249">
        <v>111</v>
      </c>
      <c r="JHD1179" s="250">
        <v>211</v>
      </c>
      <c r="JHE1179" s="251" t="e">
        <f>JHE1194+JHE1232+JHE1261+JHE1277+JHE1299+JHE1329+JHE1345+JHE1366+JHE1381+JHE1414+#REF!+JHE1429+#REF!+JHE1435+#REF!</f>
        <v>#REF!</v>
      </c>
      <c r="JHF1179" s="245" t="s">
        <v>30</v>
      </c>
      <c r="JHG1179" s="246" t="s">
        <v>26</v>
      </c>
      <c r="JHH1179" s="247">
        <v>7</v>
      </c>
      <c r="JHI1179" s="247">
        <v>2</v>
      </c>
      <c r="JHJ1179" s="248" t="s">
        <v>238</v>
      </c>
      <c r="JHK1179" s="249">
        <v>111</v>
      </c>
      <c r="JHL1179" s="250">
        <v>211</v>
      </c>
      <c r="JHM1179" s="251" t="e">
        <f>JHM1194+JHM1232+JHM1261+JHM1277+JHM1299+JHM1329+JHM1345+JHM1366+JHM1381+JHM1414+#REF!+JHM1429+#REF!+JHM1435+#REF!</f>
        <v>#REF!</v>
      </c>
      <c r="JHN1179" s="245" t="s">
        <v>30</v>
      </c>
      <c r="JHO1179" s="246" t="s">
        <v>26</v>
      </c>
      <c r="JHP1179" s="247">
        <v>7</v>
      </c>
      <c r="JHQ1179" s="247">
        <v>2</v>
      </c>
      <c r="JHR1179" s="248" t="s">
        <v>238</v>
      </c>
      <c r="JHS1179" s="249">
        <v>111</v>
      </c>
      <c r="JHT1179" s="250">
        <v>211</v>
      </c>
      <c r="JHU1179" s="251" t="e">
        <f>JHU1194+JHU1232+JHU1261+JHU1277+JHU1299+JHU1329+JHU1345+JHU1366+JHU1381+JHU1414+#REF!+JHU1429+#REF!+JHU1435+#REF!</f>
        <v>#REF!</v>
      </c>
      <c r="JHV1179" s="245" t="s">
        <v>30</v>
      </c>
      <c r="JHW1179" s="246" t="s">
        <v>26</v>
      </c>
      <c r="JHX1179" s="247">
        <v>7</v>
      </c>
      <c r="JHY1179" s="247">
        <v>2</v>
      </c>
      <c r="JHZ1179" s="248" t="s">
        <v>238</v>
      </c>
      <c r="JIA1179" s="249">
        <v>111</v>
      </c>
      <c r="JIB1179" s="250">
        <v>211</v>
      </c>
      <c r="JIC1179" s="251" t="e">
        <f>JIC1194+JIC1232+JIC1261+JIC1277+JIC1299+JIC1329+JIC1345+JIC1366+JIC1381+JIC1414+#REF!+JIC1429+#REF!+JIC1435+#REF!</f>
        <v>#REF!</v>
      </c>
      <c r="JID1179" s="245" t="s">
        <v>30</v>
      </c>
      <c r="JIE1179" s="246" t="s">
        <v>26</v>
      </c>
      <c r="JIF1179" s="247">
        <v>7</v>
      </c>
      <c r="JIG1179" s="247">
        <v>2</v>
      </c>
      <c r="JIH1179" s="248" t="s">
        <v>238</v>
      </c>
      <c r="JII1179" s="249">
        <v>111</v>
      </c>
      <c r="JIJ1179" s="250">
        <v>211</v>
      </c>
      <c r="JIK1179" s="251" t="e">
        <f>JIK1194+JIK1232+JIK1261+JIK1277+JIK1299+JIK1329+JIK1345+JIK1366+JIK1381+JIK1414+#REF!+JIK1429+#REF!+JIK1435+#REF!</f>
        <v>#REF!</v>
      </c>
      <c r="JIL1179" s="245" t="s">
        <v>30</v>
      </c>
      <c r="JIM1179" s="246" t="s">
        <v>26</v>
      </c>
      <c r="JIN1179" s="247">
        <v>7</v>
      </c>
      <c r="JIO1179" s="247">
        <v>2</v>
      </c>
      <c r="JIP1179" s="248" t="s">
        <v>238</v>
      </c>
      <c r="JIQ1179" s="249">
        <v>111</v>
      </c>
      <c r="JIR1179" s="250">
        <v>211</v>
      </c>
      <c r="JIS1179" s="251" t="e">
        <f>JIS1194+JIS1232+JIS1261+JIS1277+JIS1299+JIS1329+JIS1345+JIS1366+JIS1381+JIS1414+#REF!+JIS1429+#REF!+JIS1435+#REF!</f>
        <v>#REF!</v>
      </c>
      <c r="JIT1179" s="245" t="s">
        <v>30</v>
      </c>
      <c r="JIU1179" s="246" t="s">
        <v>26</v>
      </c>
      <c r="JIV1179" s="247">
        <v>7</v>
      </c>
      <c r="JIW1179" s="247">
        <v>2</v>
      </c>
      <c r="JIX1179" s="248" t="s">
        <v>238</v>
      </c>
      <c r="JIY1179" s="249">
        <v>111</v>
      </c>
      <c r="JIZ1179" s="250">
        <v>211</v>
      </c>
      <c r="JJA1179" s="251" t="e">
        <f>JJA1194+JJA1232+JJA1261+JJA1277+JJA1299+JJA1329+JJA1345+JJA1366+JJA1381+JJA1414+#REF!+JJA1429+#REF!+JJA1435+#REF!</f>
        <v>#REF!</v>
      </c>
      <c r="JJB1179" s="245" t="s">
        <v>30</v>
      </c>
      <c r="JJC1179" s="246" t="s">
        <v>26</v>
      </c>
      <c r="JJD1179" s="247">
        <v>7</v>
      </c>
      <c r="JJE1179" s="247">
        <v>2</v>
      </c>
      <c r="JJF1179" s="248" t="s">
        <v>238</v>
      </c>
      <c r="JJG1179" s="249">
        <v>111</v>
      </c>
      <c r="JJH1179" s="250">
        <v>211</v>
      </c>
      <c r="JJI1179" s="251" t="e">
        <f>JJI1194+JJI1232+JJI1261+JJI1277+JJI1299+JJI1329+JJI1345+JJI1366+JJI1381+JJI1414+#REF!+JJI1429+#REF!+JJI1435+#REF!</f>
        <v>#REF!</v>
      </c>
      <c r="JJJ1179" s="245" t="s">
        <v>30</v>
      </c>
      <c r="JJK1179" s="246" t="s">
        <v>26</v>
      </c>
      <c r="JJL1179" s="247">
        <v>7</v>
      </c>
      <c r="JJM1179" s="247">
        <v>2</v>
      </c>
      <c r="JJN1179" s="248" t="s">
        <v>238</v>
      </c>
      <c r="JJO1179" s="249">
        <v>111</v>
      </c>
      <c r="JJP1179" s="250">
        <v>211</v>
      </c>
      <c r="JJQ1179" s="251" t="e">
        <f>JJQ1194+JJQ1232+JJQ1261+JJQ1277+JJQ1299+JJQ1329+JJQ1345+JJQ1366+JJQ1381+JJQ1414+#REF!+JJQ1429+#REF!+JJQ1435+#REF!</f>
        <v>#REF!</v>
      </c>
      <c r="JJR1179" s="245" t="s">
        <v>30</v>
      </c>
      <c r="JJS1179" s="246" t="s">
        <v>26</v>
      </c>
      <c r="JJT1179" s="247">
        <v>7</v>
      </c>
      <c r="JJU1179" s="247">
        <v>2</v>
      </c>
      <c r="JJV1179" s="248" t="s">
        <v>238</v>
      </c>
      <c r="JJW1179" s="249">
        <v>111</v>
      </c>
      <c r="JJX1179" s="250">
        <v>211</v>
      </c>
      <c r="JJY1179" s="251" t="e">
        <f>JJY1194+JJY1232+JJY1261+JJY1277+JJY1299+JJY1329+JJY1345+JJY1366+JJY1381+JJY1414+#REF!+JJY1429+#REF!+JJY1435+#REF!</f>
        <v>#REF!</v>
      </c>
      <c r="JJZ1179" s="245" t="s">
        <v>30</v>
      </c>
      <c r="JKA1179" s="246" t="s">
        <v>26</v>
      </c>
      <c r="JKB1179" s="247">
        <v>7</v>
      </c>
      <c r="JKC1179" s="247">
        <v>2</v>
      </c>
      <c r="JKD1179" s="248" t="s">
        <v>238</v>
      </c>
      <c r="JKE1179" s="249">
        <v>111</v>
      </c>
      <c r="JKF1179" s="250">
        <v>211</v>
      </c>
      <c r="JKG1179" s="251" t="e">
        <f>JKG1194+JKG1232+JKG1261+JKG1277+JKG1299+JKG1329+JKG1345+JKG1366+JKG1381+JKG1414+#REF!+JKG1429+#REF!+JKG1435+#REF!</f>
        <v>#REF!</v>
      </c>
      <c r="JKH1179" s="245" t="s">
        <v>30</v>
      </c>
      <c r="JKI1179" s="246" t="s">
        <v>26</v>
      </c>
      <c r="JKJ1179" s="247">
        <v>7</v>
      </c>
      <c r="JKK1179" s="247">
        <v>2</v>
      </c>
      <c r="JKL1179" s="248" t="s">
        <v>238</v>
      </c>
      <c r="JKM1179" s="249">
        <v>111</v>
      </c>
      <c r="JKN1179" s="250">
        <v>211</v>
      </c>
      <c r="JKO1179" s="251" t="e">
        <f>JKO1194+JKO1232+JKO1261+JKO1277+JKO1299+JKO1329+JKO1345+JKO1366+JKO1381+JKO1414+#REF!+JKO1429+#REF!+JKO1435+#REF!</f>
        <v>#REF!</v>
      </c>
      <c r="JKP1179" s="245" t="s">
        <v>30</v>
      </c>
      <c r="JKQ1179" s="246" t="s">
        <v>26</v>
      </c>
      <c r="JKR1179" s="247">
        <v>7</v>
      </c>
      <c r="JKS1179" s="247">
        <v>2</v>
      </c>
      <c r="JKT1179" s="248" t="s">
        <v>238</v>
      </c>
      <c r="JKU1179" s="249">
        <v>111</v>
      </c>
      <c r="JKV1179" s="250">
        <v>211</v>
      </c>
      <c r="JKW1179" s="251" t="e">
        <f>JKW1194+JKW1232+JKW1261+JKW1277+JKW1299+JKW1329+JKW1345+JKW1366+JKW1381+JKW1414+#REF!+JKW1429+#REF!+JKW1435+#REF!</f>
        <v>#REF!</v>
      </c>
      <c r="JKX1179" s="245" t="s">
        <v>30</v>
      </c>
      <c r="JKY1179" s="246" t="s">
        <v>26</v>
      </c>
      <c r="JKZ1179" s="247">
        <v>7</v>
      </c>
      <c r="JLA1179" s="247">
        <v>2</v>
      </c>
      <c r="JLB1179" s="248" t="s">
        <v>238</v>
      </c>
      <c r="JLC1179" s="249">
        <v>111</v>
      </c>
      <c r="JLD1179" s="250">
        <v>211</v>
      </c>
      <c r="JLE1179" s="251" t="e">
        <f>JLE1194+JLE1232+JLE1261+JLE1277+JLE1299+JLE1329+JLE1345+JLE1366+JLE1381+JLE1414+#REF!+JLE1429+#REF!+JLE1435+#REF!</f>
        <v>#REF!</v>
      </c>
      <c r="JLF1179" s="245" t="s">
        <v>30</v>
      </c>
      <c r="JLG1179" s="246" t="s">
        <v>26</v>
      </c>
      <c r="JLH1179" s="247">
        <v>7</v>
      </c>
      <c r="JLI1179" s="247">
        <v>2</v>
      </c>
      <c r="JLJ1179" s="248" t="s">
        <v>238</v>
      </c>
      <c r="JLK1179" s="249">
        <v>111</v>
      </c>
      <c r="JLL1179" s="250">
        <v>211</v>
      </c>
      <c r="JLM1179" s="251" t="e">
        <f>JLM1194+JLM1232+JLM1261+JLM1277+JLM1299+JLM1329+JLM1345+JLM1366+JLM1381+JLM1414+#REF!+JLM1429+#REF!+JLM1435+#REF!</f>
        <v>#REF!</v>
      </c>
      <c r="JLN1179" s="245" t="s">
        <v>30</v>
      </c>
      <c r="JLO1179" s="246" t="s">
        <v>26</v>
      </c>
      <c r="JLP1179" s="247">
        <v>7</v>
      </c>
      <c r="JLQ1179" s="247">
        <v>2</v>
      </c>
      <c r="JLR1179" s="248" t="s">
        <v>238</v>
      </c>
      <c r="JLS1179" s="249">
        <v>111</v>
      </c>
      <c r="JLT1179" s="250">
        <v>211</v>
      </c>
      <c r="JLU1179" s="251" t="e">
        <f>JLU1194+JLU1232+JLU1261+JLU1277+JLU1299+JLU1329+JLU1345+JLU1366+JLU1381+JLU1414+#REF!+JLU1429+#REF!+JLU1435+#REF!</f>
        <v>#REF!</v>
      </c>
      <c r="JLV1179" s="245" t="s">
        <v>30</v>
      </c>
      <c r="JLW1179" s="246" t="s">
        <v>26</v>
      </c>
      <c r="JLX1179" s="247">
        <v>7</v>
      </c>
      <c r="JLY1179" s="247">
        <v>2</v>
      </c>
      <c r="JLZ1179" s="248" t="s">
        <v>238</v>
      </c>
      <c r="JMA1179" s="249">
        <v>111</v>
      </c>
      <c r="JMB1179" s="250">
        <v>211</v>
      </c>
      <c r="JMC1179" s="251" t="e">
        <f>JMC1194+JMC1232+JMC1261+JMC1277+JMC1299+JMC1329+JMC1345+JMC1366+JMC1381+JMC1414+#REF!+JMC1429+#REF!+JMC1435+#REF!</f>
        <v>#REF!</v>
      </c>
      <c r="JMD1179" s="245" t="s">
        <v>30</v>
      </c>
      <c r="JME1179" s="246" t="s">
        <v>26</v>
      </c>
      <c r="JMF1179" s="247">
        <v>7</v>
      </c>
      <c r="JMG1179" s="247">
        <v>2</v>
      </c>
      <c r="JMH1179" s="248" t="s">
        <v>238</v>
      </c>
      <c r="JMI1179" s="249">
        <v>111</v>
      </c>
      <c r="JMJ1179" s="250">
        <v>211</v>
      </c>
      <c r="JMK1179" s="251" t="e">
        <f>JMK1194+JMK1232+JMK1261+JMK1277+JMK1299+JMK1329+JMK1345+JMK1366+JMK1381+JMK1414+#REF!+JMK1429+#REF!+JMK1435+#REF!</f>
        <v>#REF!</v>
      </c>
      <c r="JML1179" s="245" t="s">
        <v>30</v>
      </c>
      <c r="JMM1179" s="246" t="s">
        <v>26</v>
      </c>
      <c r="JMN1179" s="247">
        <v>7</v>
      </c>
      <c r="JMO1179" s="247">
        <v>2</v>
      </c>
      <c r="JMP1179" s="248" t="s">
        <v>238</v>
      </c>
      <c r="JMQ1179" s="249">
        <v>111</v>
      </c>
      <c r="JMR1179" s="250">
        <v>211</v>
      </c>
      <c r="JMS1179" s="251" t="e">
        <f>JMS1194+JMS1232+JMS1261+JMS1277+JMS1299+JMS1329+JMS1345+JMS1366+JMS1381+JMS1414+#REF!+JMS1429+#REF!+JMS1435+#REF!</f>
        <v>#REF!</v>
      </c>
      <c r="JMT1179" s="245" t="s">
        <v>30</v>
      </c>
      <c r="JMU1179" s="246" t="s">
        <v>26</v>
      </c>
      <c r="JMV1179" s="247">
        <v>7</v>
      </c>
      <c r="JMW1179" s="247">
        <v>2</v>
      </c>
      <c r="JMX1179" s="248" t="s">
        <v>238</v>
      </c>
      <c r="JMY1179" s="249">
        <v>111</v>
      </c>
      <c r="JMZ1179" s="250">
        <v>211</v>
      </c>
      <c r="JNA1179" s="251" t="e">
        <f>JNA1194+JNA1232+JNA1261+JNA1277+JNA1299+JNA1329+JNA1345+JNA1366+JNA1381+JNA1414+#REF!+JNA1429+#REF!+JNA1435+#REF!</f>
        <v>#REF!</v>
      </c>
      <c r="JNB1179" s="245" t="s">
        <v>30</v>
      </c>
      <c r="JNC1179" s="246" t="s">
        <v>26</v>
      </c>
      <c r="JND1179" s="247">
        <v>7</v>
      </c>
      <c r="JNE1179" s="247">
        <v>2</v>
      </c>
      <c r="JNF1179" s="248" t="s">
        <v>238</v>
      </c>
      <c r="JNG1179" s="249">
        <v>111</v>
      </c>
      <c r="JNH1179" s="250">
        <v>211</v>
      </c>
      <c r="JNI1179" s="251" t="e">
        <f>JNI1194+JNI1232+JNI1261+JNI1277+JNI1299+JNI1329+JNI1345+JNI1366+JNI1381+JNI1414+#REF!+JNI1429+#REF!+JNI1435+#REF!</f>
        <v>#REF!</v>
      </c>
      <c r="JNJ1179" s="245" t="s">
        <v>30</v>
      </c>
      <c r="JNK1179" s="246" t="s">
        <v>26</v>
      </c>
      <c r="JNL1179" s="247">
        <v>7</v>
      </c>
      <c r="JNM1179" s="247">
        <v>2</v>
      </c>
      <c r="JNN1179" s="248" t="s">
        <v>238</v>
      </c>
      <c r="JNO1179" s="249">
        <v>111</v>
      </c>
      <c r="JNP1179" s="250">
        <v>211</v>
      </c>
      <c r="JNQ1179" s="251" t="e">
        <f>JNQ1194+JNQ1232+JNQ1261+JNQ1277+JNQ1299+JNQ1329+JNQ1345+JNQ1366+JNQ1381+JNQ1414+#REF!+JNQ1429+#REF!+JNQ1435+#REF!</f>
        <v>#REF!</v>
      </c>
      <c r="JNR1179" s="245" t="s">
        <v>30</v>
      </c>
      <c r="JNS1179" s="246" t="s">
        <v>26</v>
      </c>
      <c r="JNT1179" s="247">
        <v>7</v>
      </c>
      <c r="JNU1179" s="247">
        <v>2</v>
      </c>
      <c r="JNV1179" s="248" t="s">
        <v>238</v>
      </c>
      <c r="JNW1179" s="249">
        <v>111</v>
      </c>
      <c r="JNX1179" s="250">
        <v>211</v>
      </c>
      <c r="JNY1179" s="251" t="e">
        <f>JNY1194+JNY1232+JNY1261+JNY1277+JNY1299+JNY1329+JNY1345+JNY1366+JNY1381+JNY1414+#REF!+JNY1429+#REF!+JNY1435+#REF!</f>
        <v>#REF!</v>
      </c>
      <c r="JNZ1179" s="245" t="s">
        <v>30</v>
      </c>
      <c r="JOA1179" s="246" t="s">
        <v>26</v>
      </c>
      <c r="JOB1179" s="247">
        <v>7</v>
      </c>
      <c r="JOC1179" s="247">
        <v>2</v>
      </c>
      <c r="JOD1179" s="248" t="s">
        <v>238</v>
      </c>
      <c r="JOE1179" s="249">
        <v>111</v>
      </c>
      <c r="JOF1179" s="250">
        <v>211</v>
      </c>
      <c r="JOG1179" s="251" t="e">
        <f>JOG1194+JOG1232+JOG1261+JOG1277+JOG1299+JOG1329+JOG1345+JOG1366+JOG1381+JOG1414+#REF!+JOG1429+#REF!+JOG1435+#REF!</f>
        <v>#REF!</v>
      </c>
      <c r="JOH1179" s="245" t="s">
        <v>30</v>
      </c>
      <c r="JOI1179" s="246" t="s">
        <v>26</v>
      </c>
      <c r="JOJ1179" s="247">
        <v>7</v>
      </c>
      <c r="JOK1179" s="247">
        <v>2</v>
      </c>
      <c r="JOL1179" s="248" t="s">
        <v>238</v>
      </c>
      <c r="JOM1179" s="249">
        <v>111</v>
      </c>
      <c r="JON1179" s="250">
        <v>211</v>
      </c>
      <c r="JOO1179" s="251" t="e">
        <f>JOO1194+JOO1232+JOO1261+JOO1277+JOO1299+JOO1329+JOO1345+JOO1366+JOO1381+JOO1414+#REF!+JOO1429+#REF!+JOO1435+#REF!</f>
        <v>#REF!</v>
      </c>
      <c r="JOP1179" s="245" t="s">
        <v>30</v>
      </c>
      <c r="JOQ1179" s="246" t="s">
        <v>26</v>
      </c>
      <c r="JOR1179" s="247">
        <v>7</v>
      </c>
      <c r="JOS1179" s="247">
        <v>2</v>
      </c>
      <c r="JOT1179" s="248" t="s">
        <v>238</v>
      </c>
      <c r="JOU1179" s="249">
        <v>111</v>
      </c>
      <c r="JOV1179" s="250">
        <v>211</v>
      </c>
      <c r="JOW1179" s="251" t="e">
        <f>JOW1194+JOW1232+JOW1261+JOW1277+JOW1299+JOW1329+JOW1345+JOW1366+JOW1381+JOW1414+#REF!+JOW1429+#REF!+JOW1435+#REF!</f>
        <v>#REF!</v>
      </c>
      <c r="JOX1179" s="245" t="s">
        <v>30</v>
      </c>
      <c r="JOY1179" s="246" t="s">
        <v>26</v>
      </c>
      <c r="JOZ1179" s="247">
        <v>7</v>
      </c>
      <c r="JPA1179" s="247">
        <v>2</v>
      </c>
      <c r="JPB1179" s="248" t="s">
        <v>238</v>
      </c>
      <c r="JPC1179" s="249">
        <v>111</v>
      </c>
      <c r="JPD1179" s="250">
        <v>211</v>
      </c>
      <c r="JPE1179" s="251" t="e">
        <f>JPE1194+JPE1232+JPE1261+JPE1277+JPE1299+JPE1329+JPE1345+JPE1366+JPE1381+JPE1414+#REF!+JPE1429+#REF!+JPE1435+#REF!</f>
        <v>#REF!</v>
      </c>
      <c r="JPF1179" s="245" t="s">
        <v>30</v>
      </c>
      <c r="JPG1179" s="246" t="s">
        <v>26</v>
      </c>
      <c r="JPH1179" s="247">
        <v>7</v>
      </c>
      <c r="JPI1179" s="247">
        <v>2</v>
      </c>
      <c r="JPJ1179" s="248" t="s">
        <v>238</v>
      </c>
      <c r="JPK1179" s="249">
        <v>111</v>
      </c>
      <c r="JPL1179" s="250">
        <v>211</v>
      </c>
      <c r="JPM1179" s="251" t="e">
        <f>JPM1194+JPM1232+JPM1261+JPM1277+JPM1299+JPM1329+JPM1345+JPM1366+JPM1381+JPM1414+#REF!+JPM1429+#REF!+JPM1435+#REF!</f>
        <v>#REF!</v>
      </c>
      <c r="JPN1179" s="245" t="s">
        <v>30</v>
      </c>
      <c r="JPO1179" s="246" t="s">
        <v>26</v>
      </c>
      <c r="JPP1179" s="247">
        <v>7</v>
      </c>
      <c r="JPQ1179" s="247">
        <v>2</v>
      </c>
      <c r="JPR1179" s="248" t="s">
        <v>238</v>
      </c>
      <c r="JPS1179" s="249">
        <v>111</v>
      </c>
      <c r="JPT1179" s="250">
        <v>211</v>
      </c>
      <c r="JPU1179" s="251" t="e">
        <f>JPU1194+JPU1232+JPU1261+JPU1277+JPU1299+JPU1329+JPU1345+JPU1366+JPU1381+JPU1414+#REF!+JPU1429+#REF!+JPU1435+#REF!</f>
        <v>#REF!</v>
      </c>
      <c r="JPV1179" s="245" t="s">
        <v>30</v>
      </c>
      <c r="JPW1179" s="246" t="s">
        <v>26</v>
      </c>
      <c r="JPX1179" s="247">
        <v>7</v>
      </c>
      <c r="JPY1179" s="247">
        <v>2</v>
      </c>
      <c r="JPZ1179" s="248" t="s">
        <v>238</v>
      </c>
      <c r="JQA1179" s="249">
        <v>111</v>
      </c>
      <c r="JQB1179" s="250">
        <v>211</v>
      </c>
      <c r="JQC1179" s="251" t="e">
        <f>JQC1194+JQC1232+JQC1261+JQC1277+JQC1299+JQC1329+JQC1345+JQC1366+JQC1381+JQC1414+#REF!+JQC1429+#REF!+JQC1435+#REF!</f>
        <v>#REF!</v>
      </c>
      <c r="JQD1179" s="245" t="s">
        <v>30</v>
      </c>
      <c r="JQE1179" s="246" t="s">
        <v>26</v>
      </c>
      <c r="JQF1179" s="247">
        <v>7</v>
      </c>
      <c r="JQG1179" s="247">
        <v>2</v>
      </c>
      <c r="JQH1179" s="248" t="s">
        <v>238</v>
      </c>
      <c r="JQI1179" s="249">
        <v>111</v>
      </c>
      <c r="JQJ1179" s="250">
        <v>211</v>
      </c>
      <c r="JQK1179" s="251" t="e">
        <f>JQK1194+JQK1232+JQK1261+JQK1277+JQK1299+JQK1329+JQK1345+JQK1366+JQK1381+JQK1414+#REF!+JQK1429+#REF!+JQK1435+#REF!</f>
        <v>#REF!</v>
      </c>
      <c r="JQL1179" s="245" t="s">
        <v>30</v>
      </c>
      <c r="JQM1179" s="246" t="s">
        <v>26</v>
      </c>
      <c r="JQN1179" s="247">
        <v>7</v>
      </c>
      <c r="JQO1179" s="247">
        <v>2</v>
      </c>
      <c r="JQP1179" s="248" t="s">
        <v>238</v>
      </c>
      <c r="JQQ1179" s="249">
        <v>111</v>
      </c>
      <c r="JQR1179" s="250">
        <v>211</v>
      </c>
      <c r="JQS1179" s="251" t="e">
        <f>JQS1194+JQS1232+JQS1261+JQS1277+JQS1299+JQS1329+JQS1345+JQS1366+JQS1381+JQS1414+#REF!+JQS1429+#REF!+JQS1435+#REF!</f>
        <v>#REF!</v>
      </c>
      <c r="JQT1179" s="245" t="s">
        <v>30</v>
      </c>
      <c r="JQU1179" s="246" t="s">
        <v>26</v>
      </c>
      <c r="JQV1179" s="247">
        <v>7</v>
      </c>
      <c r="JQW1179" s="247">
        <v>2</v>
      </c>
      <c r="JQX1179" s="248" t="s">
        <v>238</v>
      </c>
      <c r="JQY1179" s="249">
        <v>111</v>
      </c>
      <c r="JQZ1179" s="250">
        <v>211</v>
      </c>
      <c r="JRA1179" s="251" t="e">
        <f>JRA1194+JRA1232+JRA1261+JRA1277+JRA1299+JRA1329+JRA1345+JRA1366+JRA1381+JRA1414+#REF!+JRA1429+#REF!+JRA1435+#REF!</f>
        <v>#REF!</v>
      </c>
      <c r="JRB1179" s="245" t="s">
        <v>30</v>
      </c>
      <c r="JRC1179" s="246" t="s">
        <v>26</v>
      </c>
      <c r="JRD1179" s="247">
        <v>7</v>
      </c>
      <c r="JRE1179" s="247">
        <v>2</v>
      </c>
      <c r="JRF1179" s="248" t="s">
        <v>238</v>
      </c>
      <c r="JRG1179" s="249">
        <v>111</v>
      </c>
      <c r="JRH1179" s="250">
        <v>211</v>
      </c>
      <c r="JRI1179" s="251" t="e">
        <f>JRI1194+JRI1232+JRI1261+JRI1277+JRI1299+JRI1329+JRI1345+JRI1366+JRI1381+JRI1414+#REF!+JRI1429+#REF!+JRI1435+#REF!</f>
        <v>#REF!</v>
      </c>
      <c r="JRJ1179" s="245" t="s">
        <v>30</v>
      </c>
      <c r="JRK1179" s="246" t="s">
        <v>26</v>
      </c>
      <c r="JRL1179" s="247">
        <v>7</v>
      </c>
      <c r="JRM1179" s="247">
        <v>2</v>
      </c>
      <c r="JRN1179" s="248" t="s">
        <v>238</v>
      </c>
      <c r="JRO1179" s="249">
        <v>111</v>
      </c>
      <c r="JRP1179" s="250">
        <v>211</v>
      </c>
      <c r="JRQ1179" s="251" t="e">
        <f>JRQ1194+JRQ1232+JRQ1261+JRQ1277+JRQ1299+JRQ1329+JRQ1345+JRQ1366+JRQ1381+JRQ1414+#REF!+JRQ1429+#REF!+JRQ1435+#REF!</f>
        <v>#REF!</v>
      </c>
      <c r="JRR1179" s="245" t="s">
        <v>30</v>
      </c>
      <c r="JRS1179" s="246" t="s">
        <v>26</v>
      </c>
      <c r="JRT1179" s="247">
        <v>7</v>
      </c>
      <c r="JRU1179" s="247">
        <v>2</v>
      </c>
      <c r="JRV1179" s="248" t="s">
        <v>238</v>
      </c>
      <c r="JRW1179" s="249">
        <v>111</v>
      </c>
      <c r="JRX1179" s="250">
        <v>211</v>
      </c>
      <c r="JRY1179" s="251" t="e">
        <f>JRY1194+JRY1232+JRY1261+JRY1277+JRY1299+JRY1329+JRY1345+JRY1366+JRY1381+JRY1414+#REF!+JRY1429+#REF!+JRY1435+#REF!</f>
        <v>#REF!</v>
      </c>
      <c r="JRZ1179" s="245" t="s">
        <v>30</v>
      </c>
      <c r="JSA1179" s="246" t="s">
        <v>26</v>
      </c>
      <c r="JSB1179" s="247">
        <v>7</v>
      </c>
      <c r="JSC1179" s="247">
        <v>2</v>
      </c>
      <c r="JSD1179" s="248" t="s">
        <v>238</v>
      </c>
      <c r="JSE1179" s="249">
        <v>111</v>
      </c>
      <c r="JSF1179" s="250">
        <v>211</v>
      </c>
      <c r="JSG1179" s="251" t="e">
        <f>JSG1194+JSG1232+JSG1261+JSG1277+JSG1299+JSG1329+JSG1345+JSG1366+JSG1381+JSG1414+#REF!+JSG1429+#REF!+JSG1435+#REF!</f>
        <v>#REF!</v>
      </c>
      <c r="JSH1179" s="245" t="s">
        <v>30</v>
      </c>
      <c r="JSI1179" s="246" t="s">
        <v>26</v>
      </c>
      <c r="JSJ1179" s="247">
        <v>7</v>
      </c>
      <c r="JSK1179" s="247">
        <v>2</v>
      </c>
      <c r="JSL1179" s="248" t="s">
        <v>238</v>
      </c>
      <c r="JSM1179" s="249">
        <v>111</v>
      </c>
      <c r="JSN1179" s="250">
        <v>211</v>
      </c>
      <c r="JSO1179" s="251" t="e">
        <f>JSO1194+JSO1232+JSO1261+JSO1277+JSO1299+JSO1329+JSO1345+JSO1366+JSO1381+JSO1414+#REF!+JSO1429+#REF!+JSO1435+#REF!</f>
        <v>#REF!</v>
      </c>
      <c r="JSP1179" s="245" t="s">
        <v>30</v>
      </c>
      <c r="JSQ1179" s="246" t="s">
        <v>26</v>
      </c>
      <c r="JSR1179" s="247">
        <v>7</v>
      </c>
      <c r="JSS1179" s="247">
        <v>2</v>
      </c>
      <c r="JST1179" s="248" t="s">
        <v>238</v>
      </c>
      <c r="JSU1179" s="249">
        <v>111</v>
      </c>
      <c r="JSV1179" s="250">
        <v>211</v>
      </c>
      <c r="JSW1179" s="251" t="e">
        <f>JSW1194+JSW1232+JSW1261+JSW1277+JSW1299+JSW1329+JSW1345+JSW1366+JSW1381+JSW1414+#REF!+JSW1429+#REF!+JSW1435+#REF!</f>
        <v>#REF!</v>
      </c>
      <c r="JSX1179" s="245" t="s">
        <v>30</v>
      </c>
      <c r="JSY1179" s="246" t="s">
        <v>26</v>
      </c>
      <c r="JSZ1179" s="247">
        <v>7</v>
      </c>
      <c r="JTA1179" s="247">
        <v>2</v>
      </c>
      <c r="JTB1179" s="248" t="s">
        <v>238</v>
      </c>
      <c r="JTC1179" s="249">
        <v>111</v>
      </c>
      <c r="JTD1179" s="250">
        <v>211</v>
      </c>
      <c r="JTE1179" s="251" t="e">
        <f>JTE1194+JTE1232+JTE1261+JTE1277+JTE1299+JTE1329+JTE1345+JTE1366+JTE1381+JTE1414+#REF!+JTE1429+#REF!+JTE1435+#REF!</f>
        <v>#REF!</v>
      </c>
      <c r="JTF1179" s="245" t="s">
        <v>30</v>
      </c>
      <c r="JTG1179" s="246" t="s">
        <v>26</v>
      </c>
      <c r="JTH1179" s="247">
        <v>7</v>
      </c>
      <c r="JTI1179" s="247">
        <v>2</v>
      </c>
      <c r="JTJ1179" s="248" t="s">
        <v>238</v>
      </c>
      <c r="JTK1179" s="249">
        <v>111</v>
      </c>
      <c r="JTL1179" s="250">
        <v>211</v>
      </c>
      <c r="JTM1179" s="251" t="e">
        <f>JTM1194+JTM1232+JTM1261+JTM1277+JTM1299+JTM1329+JTM1345+JTM1366+JTM1381+JTM1414+#REF!+JTM1429+#REF!+JTM1435+#REF!</f>
        <v>#REF!</v>
      </c>
      <c r="JTN1179" s="245" t="s">
        <v>30</v>
      </c>
      <c r="JTO1179" s="246" t="s">
        <v>26</v>
      </c>
      <c r="JTP1179" s="247">
        <v>7</v>
      </c>
      <c r="JTQ1179" s="247">
        <v>2</v>
      </c>
      <c r="JTR1179" s="248" t="s">
        <v>238</v>
      </c>
      <c r="JTS1179" s="249">
        <v>111</v>
      </c>
      <c r="JTT1179" s="250">
        <v>211</v>
      </c>
      <c r="JTU1179" s="251" t="e">
        <f>JTU1194+JTU1232+JTU1261+JTU1277+JTU1299+JTU1329+JTU1345+JTU1366+JTU1381+JTU1414+#REF!+JTU1429+#REF!+JTU1435+#REF!</f>
        <v>#REF!</v>
      </c>
      <c r="JTV1179" s="245" t="s">
        <v>30</v>
      </c>
      <c r="JTW1179" s="246" t="s">
        <v>26</v>
      </c>
      <c r="JTX1179" s="247">
        <v>7</v>
      </c>
      <c r="JTY1179" s="247">
        <v>2</v>
      </c>
      <c r="JTZ1179" s="248" t="s">
        <v>238</v>
      </c>
      <c r="JUA1179" s="249">
        <v>111</v>
      </c>
      <c r="JUB1179" s="250">
        <v>211</v>
      </c>
      <c r="JUC1179" s="251" t="e">
        <f>JUC1194+JUC1232+JUC1261+JUC1277+JUC1299+JUC1329+JUC1345+JUC1366+JUC1381+JUC1414+#REF!+JUC1429+#REF!+JUC1435+#REF!</f>
        <v>#REF!</v>
      </c>
      <c r="JUD1179" s="245" t="s">
        <v>30</v>
      </c>
      <c r="JUE1179" s="246" t="s">
        <v>26</v>
      </c>
      <c r="JUF1179" s="247">
        <v>7</v>
      </c>
      <c r="JUG1179" s="247">
        <v>2</v>
      </c>
      <c r="JUH1179" s="248" t="s">
        <v>238</v>
      </c>
      <c r="JUI1179" s="249">
        <v>111</v>
      </c>
      <c r="JUJ1179" s="250">
        <v>211</v>
      </c>
      <c r="JUK1179" s="251" t="e">
        <f>JUK1194+JUK1232+JUK1261+JUK1277+JUK1299+JUK1329+JUK1345+JUK1366+JUK1381+JUK1414+#REF!+JUK1429+#REF!+JUK1435+#REF!</f>
        <v>#REF!</v>
      </c>
      <c r="JUL1179" s="245" t="s">
        <v>30</v>
      </c>
      <c r="JUM1179" s="246" t="s">
        <v>26</v>
      </c>
      <c r="JUN1179" s="247">
        <v>7</v>
      </c>
      <c r="JUO1179" s="247">
        <v>2</v>
      </c>
      <c r="JUP1179" s="248" t="s">
        <v>238</v>
      </c>
      <c r="JUQ1179" s="249">
        <v>111</v>
      </c>
      <c r="JUR1179" s="250">
        <v>211</v>
      </c>
      <c r="JUS1179" s="251" t="e">
        <f>JUS1194+JUS1232+JUS1261+JUS1277+JUS1299+JUS1329+JUS1345+JUS1366+JUS1381+JUS1414+#REF!+JUS1429+#REF!+JUS1435+#REF!</f>
        <v>#REF!</v>
      </c>
      <c r="JUT1179" s="245" t="s">
        <v>30</v>
      </c>
      <c r="JUU1179" s="246" t="s">
        <v>26</v>
      </c>
      <c r="JUV1179" s="247">
        <v>7</v>
      </c>
      <c r="JUW1179" s="247">
        <v>2</v>
      </c>
      <c r="JUX1179" s="248" t="s">
        <v>238</v>
      </c>
      <c r="JUY1179" s="249">
        <v>111</v>
      </c>
      <c r="JUZ1179" s="250">
        <v>211</v>
      </c>
      <c r="JVA1179" s="251" t="e">
        <f>JVA1194+JVA1232+JVA1261+JVA1277+JVA1299+JVA1329+JVA1345+JVA1366+JVA1381+JVA1414+#REF!+JVA1429+#REF!+JVA1435+#REF!</f>
        <v>#REF!</v>
      </c>
      <c r="JVB1179" s="245" t="s">
        <v>30</v>
      </c>
      <c r="JVC1179" s="246" t="s">
        <v>26</v>
      </c>
      <c r="JVD1179" s="247">
        <v>7</v>
      </c>
      <c r="JVE1179" s="247">
        <v>2</v>
      </c>
      <c r="JVF1179" s="248" t="s">
        <v>238</v>
      </c>
      <c r="JVG1179" s="249">
        <v>111</v>
      </c>
      <c r="JVH1179" s="250">
        <v>211</v>
      </c>
      <c r="JVI1179" s="251" t="e">
        <f>JVI1194+JVI1232+JVI1261+JVI1277+JVI1299+JVI1329+JVI1345+JVI1366+JVI1381+JVI1414+#REF!+JVI1429+#REF!+JVI1435+#REF!</f>
        <v>#REF!</v>
      </c>
      <c r="JVJ1179" s="245" t="s">
        <v>30</v>
      </c>
      <c r="JVK1179" s="246" t="s">
        <v>26</v>
      </c>
      <c r="JVL1179" s="247">
        <v>7</v>
      </c>
      <c r="JVM1179" s="247">
        <v>2</v>
      </c>
      <c r="JVN1179" s="248" t="s">
        <v>238</v>
      </c>
      <c r="JVO1179" s="249">
        <v>111</v>
      </c>
      <c r="JVP1179" s="250">
        <v>211</v>
      </c>
      <c r="JVQ1179" s="251" t="e">
        <f>JVQ1194+JVQ1232+JVQ1261+JVQ1277+JVQ1299+JVQ1329+JVQ1345+JVQ1366+JVQ1381+JVQ1414+#REF!+JVQ1429+#REF!+JVQ1435+#REF!</f>
        <v>#REF!</v>
      </c>
      <c r="JVR1179" s="245" t="s">
        <v>30</v>
      </c>
      <c r="JVS1179" s="246" t="s">
        <v>26</v>
      </c>
      <c r="JVT1179" s="247">
        <v>7</v>
      </c>
      <c r="JVU1179" s="247">
        <v>2</v>
      </c>
      <c r="JVV1179" s="248" t="s">
        <v>238</v>
      </c>
      <c r="JVW1179" s="249">
        <v>111</v>
      </c>
      <c r="JVX1179" s="250">
        <v>211</v>
      </c>
      <c r="JVY1179" s="251" t="e">
        <f>JVY1194+JVY1232+JVY1261+JVY1277+JVY1299+JVY1329+JVY1345+JVY1366+JVY1381+JVY1414+#REF!+JVY1429+#REF!+JVY1435+#REF!</f>
        <v>#REF!</v>
      </c>
      <c r="JVZ1179" s="245" t="s">
        <v>30</v>
      </c>
      <c r="JWA1179" s="246" t="s">
        <v>26</v>
      </c>
      <c r="JWB1179" s="247">
        <v>7</v>
      </c>
      <c r="JWC1179" s="247">
        <v>2</v>
      </c>
      <c r="JWD1179" s="248" t="s">
        <v>238</v>
      </c>
      <c r="JWE1179" s="249">
        <v>111</v>
      </c>
      <c r="JWF1179" s="250">
        <v>211</v>
      </c>
      <c r="JWG1179" s="251" t="e">
        <f>JWG1194+JWG1232+JWG1261+JWG1277+JWG1299+JWG1329+JWG1345+JWG1366+JWG1381+JWG1414+#REF!+JWG1429+#REF!+JWG1435+#REF!</f>
        <v>#REF!</v>
      </c>
      <c r="JWH1179" s="245" t="s">
        <v>30</v>
      </c>
      <c r="JWI1179" s="246" t="s">
        <v>26</v>
      </c>
      <c r="JWJ1179" s="247">
        <v>7</v>
      </c>
      <c r="JWK1179" s="247">
        <v>2</v>
      </c>
      <c r="JWL1179" s="248" t="s">
        <v>238</v>
      </c>
      <c r="JWM1179" s="249">
        <v>111</v>
      </c>
      <c r="JWN1179" s="250">
        <v>211</v>
      </c>
      <c r="JWO1179" s="251" t="e">
        <f>JWO1194+JWO1232+JWO1261+JWO1277+JWO1299+JWO1329+JWO1345+JWO1366+JWO1381+JWO1414+#REF!+JWO1429+#REF!+JWO1435+#REF!</f>
        <v>#REF!</v>
      </c>
      <c r="JWP1179" s="245" t="s">
        <v>30</v>
      </c>
      <c r="JWQ1179" s="246" t="s">
        <v>26</v>
      </c>
      <c r="JWR1179" s="247">
        <v>7</v>
      </c>
      <c r="JWS1179" s="247">
        <v>2</v>
      </c>
      <c r="JWT1179" s="248" t="s">
        <v>238</v>
      </c>
      <c r="JWU1179" s="249">
        <v>111</v>
      </c>
      <c r="JWV1179" s="250">
        <v>211</v>
      </c>
      <c r="JWW1179" s="251" t="e">
        <f>JWW1194+JWW1232+JWW1261+JWW1277+JWW1299+JWW1329+JWW1345+JWW1366+JWW1381+JWW1414+#REF!+JWW1429+#REF!+JWW1435+#REF!</f>
        <v>#REF!</v>
      </c>
      <c r="JWX1179" s="245" t="s">
        <v>30</v>
      </c>
      <c r="JWY1179" s="246" t="s">
        <v>26</v>
      </c>
      <c r="JWZ1179" s="247">
        <v>7</v>
      </c>
      <c r="JXA1179" s="247">
        <v>2</v>
      </c>
      <c r="JXB1179" s="248" t="s">
        <v>238</v>
      </c>
      <c r="JXC1179" s="249">
        <v>111</v>
      </c>
      <c r="JXD1179" s="250">
        <v>211</v>
      </c>
      <c r="JXE1179" s="251" t="e">
        <f>JXE1194+JXE1232+JXE1261+JXE1277+JXE1299+JXE1329+JXE1345+JXE1366+JXE1381+JXE1414+#REF!+JXE1429+#REF!+JXE1435+#REF!</f>
        <v>#REF!</v>
      </c>
      <c r="JXF1179" s="245" t="s">
        <v>30</v>
      </c>
      <c r="JXG1179" s="246" t="s">
        <v>26</v>
      </c>
      <c r="JXH1179" s="247">
        <v>7</v>
      </c>
      <c r="JXI1179" s="247">
        <v>2</v>
      </c>
      <c r="JXJ1179" s="248" t="s">
        <v>238</v>
      </c>
      <c r="JXK1179" s="249">
        <v>111</v>
      </c>
      <c r="JXL1179" s="250">
        <v>211</v>
      </c>
      <c r="JXM1179" s="251" t="e">
        <f>JXM1194+JXM1232+JXM1261+JXM1277+JXM1299+JXM1329+JXM1345+JXM1366+JXM1381+JXM1414+#REF!+JXM1429+#REF!+JXM1435+#REF!</f>
        <v>#REF!</v>
      </c>
      <c r="JXN1179" s="245" t="s">
        <v>30</v>
      </c>
      <c r="JXO1179" s="246" t="s">
        <v>26</v>
      </c>
      <c r="JXP1179" s="247">
        <v>7</v>
      </c>
      <c r="JXQ1179" s="247">
        <v>2</v>
      </c>
      <c r="JXR1179" s="248" t="s">
        <v>238</v>
      </c>
      <c r="JXS1179" s="249">
        <v>111</v>
      </c>
      <c r="JXT1179" s="250">
        <v>211</v>
      </c>
      <c r="JXU1179" s="251" t="e">
        <f>JXU1194+JXU1232+JXU1261+JXU1277+JXU1299+JXU1329+JXU1345+JXU1366+JXU1381+JXU1414+#REF!+JXU1429+#REF!+JXU1435+#REF!</f>
        <v>#REF!</v>
      </c>
      <c r="JXV1179" s="245" t="s">
        <v>30</v>
      </c>
      <c r="JXW1179" s="246" t="s">
        <v>26</v>
      </c>
      <c r="JXX1179" s="247">
        <v>7</v>
      </c>
      <c r="JXY1179" s="247">
        <v>2</v>
      </c>
      <c r="JXZ1179" s="248" t="s">
        <v>238</v>
      </c>
      <c r="JYA1179" s="249">
        <v>111</v>
      </c>
      <c r="JYB1179" s="250">
        <v>211</v>
      </c>
      <c r="JYC1179" s="251" t="e">
        <f>JYC1194+JYC1232+JYC1261+JYC1277+JYC1299+JYC1329+JYC1345+JYC1366+JYC1381+JYC1414+#REF!+JYC1429+#REF!+JYC1435+#REF!</f>
        <v>#REF!</v>
      </c>
      <c r="JYD1179" s="245" t="s">
        <v>30</v>
      </c>
      <c r="JYE1179" s="246" t="s">
        <v>26</v>
      </c>
      <c r="JYF1179" s="247">
        <v>7</v>
      </c>
      <c r="JYG1179" s="247">
        <v>2</v>
      </c>
      <c r="JYH1179" s="248" t="s">
        <v>238</v>
      </c>
      <c r="JYI1179" s="249">
        <v>111</v>
      </c>
      <c r="JYJ1179" s="250">
        <v>211</v>
      </c>
      <c r="JYK1179" s="251" t="e">
        <f>JYK1194+JYK1232+JYK1261+JYK1277+JYK1299+JYK1329+JYK1345+JYK1366+JYK1381+JYK1414+#REF!+JYK1429+#REF!+JYK1435+#REF!</f>
        <v>#REF!</v>
      </c>
      <c r="JYL1179" s="245" t="s">
        <v>30</v>
      </c>
      <c r="JYM1179" s="246" t="s">
        <v>26</v>
      </c>
      <c r="JYN1179" s="247">
        <v>7</v>
      </c>
      <c r="JYO1179" s="247">
        <v>2</v>
      </c>
      <c r="JYP1179" s="248" t="s">
        <v>238</v>
      </c>
      <c r="JYQ1179" s="249">
        <v>111</v>
      </c>
      <c r="JYR1179" s="250">
        <v>211</v>
      </c>
      <c r="JYS1179" s="251" t="e">
        <f>JYS1194+JYS1232+JYS1261+JYS1277+JYS1299+JYS1329+JYS1345+JYS1366+JYS1381+JYS1414+#REF!+JYS1429+#REF!+JYS1435+#REF!</f>
        <v>#REF!</v>
      </c>
      <c r="JYT1179" s="245" t="s">
        <v>30</v>
      </c>
      <c r="JYU1179" s="246" t="s">
        <v>26</v>
      </c>
      <c r="JYV1179" s="247">
        <v>7</v>
      </c>
      <c r="JYW1179" s="247">
        <v>2</v>
      </c>
      <c r="JYX1179" s="248" t="s">
        <v>238</v>
      </c>
      <c r="JYY1179" s="249">
        <v>111</v>
      </c>
      <c r="JYZ1179" s="250">
        <v>211</v>
      </c>
      <c r="JZA1179" s="251" t="e">
        <f>JZA1194+JZA1232+JZA1261+JZA1277+JZA1299+JZA1329+JZA1345+JZA1366+JZA1381+JZA1414+#REF!+JZA1429+#REF!+JZA1435+#REF!</f>
        <v>#REF!</v>
      </c>
      <c r="JZB1179" s="245" t="s">
        <v>30</v>
      </c>
      <c r="JZC1179" s="246" t="s">
        <v>26</v>
      </c>
      <c r="JZD1179" s="247">
        <v>7</v>
      </c>
      <c r="JZE1179" s="247">
        <v>2</v>
      </c>
      <c r="JZF1179" s="248" t="s">
        <v>238</v>
      </c>
      <c r="JZG1179" s="249">
        <v>111</v>
      </c>
      <c r="JZH1179" s="250">
        <v>211</v>
      </c>
      <c r="JZI1179" s="251" t="e">
        <f>JZI1194+JZI1232+JZI1261+JZI1277+JZI1299+JZI1329+JZI1345+JZI1366+JZI1381+JZI1414+#REF!+JZI1429+#REF!+JZI1435+#REF!</f>
        <v>#REF!</v>
      </c>
      <c r="JZJ1179" s="245" t="s">
        <v>30</v>
      </c>
      <c r="JZK1179" s="246" t="s">
        <v>26</v>
      </c>
      <c r="JZL1179" s="247">
        <v>7</v>
      </c>
      <c r="JZM1179" s="247">
        <v>2</v>
      </c>
      <c r="JZN1179" s="248" t="s">
        <v>238</v>
      </c>
      <c r="JZO1179" s="249">
        <v>111</v>
      </c>
      <c r="JZP1179" s="250">
        <v>211</v>
      </c>
      <c r="JZQ1179" s="251" t="e">
        <f>JZQ1194+JZQ1232+JZQ1261+JZQ1277+JZQ1299+JZQ1329+JZQ1345+JZQ1366+JZQ1381+JZQ1414+#REF!+JZQ1429+#REF!+JZQ1435+#REF!</f>
        <v>#REF!</v>
      </c>
      <c r="JZR1179" s="245" t="s">
        <v>30</v>
      </c>
      <c r="JZS1179" s="246" t="s">
        <v>26</v>
      </c>
      <c r="JZT1179" s="247">
        <v>7</v>
      </c>
      <c r="JZU1179" s="247">
        <v>2</v>
      </c>
      <c r="JZV1179" s="248" t="s">
        <v>238</v>
      </c>
      <c r="JZW1179" s="249">
        <v>111</v>
      </c>
      <c r="JZX1179" s="250">
        <v>211</v>
      </c>
      <c r="JZY1179" s="251" t="e">
        <f>JZY1194+JZY1232+JZY1261+JZY1277+JZY1299+JZY1329+JZY1345+JZY1366+JZY1381+JZY1414+#REF!+JZY1429+#REF!+JZY1435+#REF!</f>
        <v>#REF!</v>
      </c>
      <c r="JZZ1179" s="245" t="s">
        <v>30</v>
      </c>
      <c r="KAA1179" s="246" t="s">
        <v>26</v>
      </c>
      <c r="KAB1179" s="247">
        <v>7</v>
      </c>
      <c r="KAC1179" s="247">
        <v>2</v>
      </c>
      <c r="KAD1179" s="248" t="s">
        <v>238</v>
      </c>
      <c r="KAE1179" s="249">
        <v>111</v>
      </c>
      <c r="KAF1179" s="250">
        <v>211</v>
      </c>
      <c r="KAG1179" s="251" t="e">
        <f>KAG1194+KAG1232+KAG1261+KAG1277+KAG1299+KAG1329+KAG1345+KAG1366+KAG1381+KAG1414+#REF!+KAG1429+#REF!+KAG1435+#REF!</f>
        <v>#REF!</v>
      </c>
      <c r="KAH1179" s="245" t="s">
        <v>30</v>
      </c>
      <c r="KAI1179" s="246" t="s">
        <v>26</v>
      </c>
      <c r="KAJ1179" s="247">
        <v>7</v>
      </c>
      <c r="KAK1179" s="247">
        <v>2</v>
      </c>
      <c r="KAL1179" s="248" t="s">
        <v>238</v>
      </c>
      <c r="KAM1179" s="249">
        <v>111</v>
      </c>
      <c r="KAN1179" s="250">
        <v>211</v>
      </c>
      <c r="KAO1179" s="251" t="e">
        <f>KAO1194+KAO1232+KAO1261+KAO1277+KAO1299+KAO1329+KAO1345+KAO1366+KAO1381+KAO1414+#REF!+KAO1429+#REF!+KAO1435+#REF!</f>
        <v>#REF!</v>
      </c>
      <c r="KAP1179" s="245" t="s">
        <v>30</v>
      </c>
      <c r="KAQ1179" s="246" t="s">
        <v>26</v>
      </c>
      <c r="KAR1179" s="247">
        <v>7</v>
      </c>
      <c r="KAS1179" s="247">
        <v>2</v>
      </c>
      <c r="KAT1179" s="248" t="s">
        <v>238</v>
      </c>
      <c r="KAU1179" s="249">
        <v>111</v>
      </c>
      <c r="KAV1179" s="250">
        <v>211</v>
      </c>
      <c r="KAW1179" s="251" t="e">
        <f>KAW1194+KAW1232+KAW1261+KAW1277+KAW1299+KAW1329+KAW1345+KAW1366+KAW1381+KAW1414+#REF!+KAW1429+#REF!+KAW1435+#REF!</f>
        <v>#REF!</v>
      </c>
      <c r="KAX1179" s="245" t="s">
        <v>30</v>
      </c>
      <c r="KAY1179" s="246" t="s">
        <v>26</v>
      </c>
      <c r="KAZ1179" s="247">
        <v>7</v>
      </c>
      <c r="KBA1179" s="247">
        <v>2</v>
      </c>
      <c r="KBB1179" s="248" t="s">
        <v>238</v>
      </c>
      <c r="KBC1179" s="249">
        <v>111</v>
      </c>
      <c r="KBD1179" s="250">
        <v>211</v>
      </c>
      <c r="KBE1179" s="251" t="e">
        <f>KBE1194+KBE1232+KBE1261+KBE1277+KBE1299+KBE1329+KBE1345+KBE1366+KBE1381+KBE1414+#REF!+KBE1429+#REF!+KBE1435+#REF!</f>
        <v>#REF!</v>
      </c>
      <c r="KBF1179" s="245" t="s">
        <v>30</v>
      </c>
      <c r="KBG1179" s="246" t="s">
        <v>26</v>
      </c>
      <c r="KBH1179" s="247">
        <v>7</v>
      </c>
      <c r="KBI1179" s="247">
        <v>2</v>
      </c>
      <c r="KBJ1179" s="248" t="s">
        <v>238</v>
      </c>
      <c r="KBK1179" s="249">
        <v>111</v>
      </c>
      <c r="KBL1179" s="250">
        <v>211</v>
      </c>
      <c r="KBM1179" s="251" t="e">
        <f>KBM1194+KBM1232+KBM1261+KBM1277+KBM1299+KBM1329+KBM1345+KBM1366+KBM1381+KBM1414+#REF!+KBM1429+#REF!+KBM1435+#REF!</f>
        <v>#REF!</v>
      </c>
      <c r="KBN1179" s="245" t="s">
        <v>30</v>
      </c>
      <c r="KBO1179" s="246" t="s">
        <v>26</v>
      </c>
      <c r="KBP1179" s="247">
        <v>7</v>
      </c>
      <c r="KBQ1179" s="247">
        <v>2</v>
      </c>
      <c r="KBR1179" s="248" t="s">
        <v>238</v>
      </c>
      <c r="KBS1179" s="249">
        <v>111</v>
      </c>
      <c r="KBT1179" s="250">
        <v>211</v>
      </c>
      <c r="KBU1179" s="251" t="e">
        <f>KBU1194+KBU1232+KBU1261+KBU1277+KBU1299+KBU1329+KBU1345+KBU1366+KBU1381+KBU1414+#REF!+KBU1429+#REF!+KBU1435+#REF!</f>
        <v>#REF!</v>
      </c>
      <c r="KBV1179" s="245" t="s">
        <v>30</v>
      </c>
      <c r="KBW1179" s="246" t="s">
        <v>26</v>
      </c>
      <c r="KBX1179" s="247">
        <v>7</v>
      </c>
      <c r="KBY1179" s="247">
        <v>2</v>
      </c>
      <c r="KBZ1179" s="248" t="s">
        <v>238</v>
      </c>
      <c r="KCA1179" s="249">
        <v>111</v>
      </c>
      <c r="KCB1179" s="250">
        <v>211</v>
      </c>
      <c r="KCC1179" s="251" t="e">
        <f>KCC1194+KCC1232+KCC1261+KCC1277+KCC1299+KCC1329+KCC1345+KCC1366+KCC1381+KCC1414+#REF!+KCC1429+#REF!+KCC1435+#REF!</f>
        <v>#REF!</v>
      </c>
      <c r="KCD1179" s="245" t="s">
        <v>30</v>
      </c>
      <c r="KCE1179" s="246" t="s">
        <v>26</v>
      </c>
      <c r="KCF1179" s="247">
        <v>7</v>
      </c>
      <c r="KCG1179" s="247">
        <v>2</v>
      </c>
      <c r="KCH1179" s="248" t="s">
        <v>238</v>
      </c>
      <c r="KCI1179" s="249">
        <v>111</v>
      </c>
      <c r="KCJ1179" s="250">
        <v>211</v>
      </c>
      <c r="KCK1179" s="251" t="e">
        <f>KCK1194+KCK1232+KCK1261+KCK1277+KCK1299+KCK1329+KCK1345+KCK1366+KCK1381+KCK1414+#REF!+KCK1429+#REF!+KCK1435+#REF!</f>
        <v>#REF!</v>
      </c>
      <c r="KCL1179" s="245" t="s">
        <v>30</v>
      </c>
      <c r="KCM1179" s="246" t="s">
        <v>26</v>
      </c>
      <c r="KCN1179" s="247">
        <v>7</v>
      </c>
      <c r="KCO1179" s="247">
        <v>2</v>
      </c>
      <c r="KCP1179" s="248" t="s">
        <v>238</v>
      </c>
      <c r="KCQ1179" s="249">
        <v>111</v>
      </c>
      <c r="KCR1179" s="250">
        <v>211</v>
      </c>
      <c r="KCS1179" s="251" t="e">
        <f>KCS1194+KCS1232+KCS1261+KCS1277+KCS1299+KCS1329+KCS1345+KCS1366+KCS1381+KCS1414+#REF!+KCS1429+#REF!+KCS1435+#REF!</f>
        <v>#REF!</v>
      </c>
      <c r="KCT1179" s="245" t="s">
        <v>30</v>
      </c>
      <c r="KCU1179" s="246" t="s">
        <v>26</v>
      </c>
      <c r="KCV1179" s="247">
        <v>7</v>
      </c>
      <c r="KCW1179" s="247">
        <v>2</v>
      </c>
      <c r="KCX1179" s="248" t="s">
        <v>238</v>
      </c>
      <c r="KCY1179" s="249">
        <v>111</v>
      </c>
      <c r="KCZ1179" s="250">
        <v>211</v>
      </c>
      <c r="KDA1179" s="251" t="e">
        <f>KDA1194+KDA1232+KDA1261+KDA1277+KDA1299+KDA1329+KDA1345+KDA1366+KDA1381+KDA1414+#REF!+KDA1429+#REF!+KDA1435+#REF!</f>
        <v>#REF!</v>
      </c>
      <c r="KDB1179" s="245" t="s">
        <v>30</v>
      </c>
      <c r="KDC1179" s="246" t="s">
        <v>26</v>
      </c>
      <c r="KDD1179" s="247">
        <v>7</v>
      </c>
      <c r="KDE1179" s="247">
        <v>2</v>
      </c>
      <c r="KDF1179" s="248" t="s">
        <v>238</v>
      </c>
      <c r="KDG1179" s="249">
        <v>111</v>
      </c>
      <c r="KDH1179" s="250">
        <v>211</v>
      </c>
      <c r="KDI1179" s="251" t="e">
        <f>KDI1194+KDI1232+KDI1261+KDI1277+KDI1299+KDI1329+KDI1345+KDI1366+KDI1381+KDI1414+#REF!+KDI1429+#REF!+KDI1435+#REF!</f>
        <v>#REF!</v>
      </c>
      <c r="KDJ1179" s="245" t="s">
        <v>30</v>
      </c>
      <c r="KDK1179" s="246" t="s">
        <v>26</v>
      </c>
      <c r="KDL1179" s="247">
        <v>7</v>
      </c>
      <c r="KDM1179" s="247">
        <v>2</v>
      </c>
      <c r="KDN1179" s="248" t="s">
        <v>238</v>
      </c>
      <c r="KDO1179" s="249">
        <v>111</v>
      </c>
      <c r="KDP1179" s="250">
        <v>211</v>
      </c>
      <c r="KDQ1179" s="251" t="e">
        <f>KDQ1194+KDQ1232+KDQ1261+KDQ1277+KDQ1299+KDQ1329+KDQ1345+KDQ1366+KDQ1381+KDQ1414+#REF!+KDQ1429+#REF!+KDQ1435+#REF!</f>
        <v>#REF!</v>
      </c>
      <c r="KDR1179" s="245" t="s">
        <v>30</v>
      </c>
      <c r="KDS1179" s="246" t="s">
        <v>26</v>
      </c>
      <c r="KDT1179" s="247">
        <v>7</v>
      </c>
      <c r="KDU1179" s="247">
        <v>2</v>
      </c>
      <c r="KDV1179" s="248" t="s">
        <v>238</v>
      </c>
      <c r="KDW1179" s="249">
        <v>111</v>
      </c>
      <c r="KDX1179" s="250">
        <v>211</v>
      </c>
      <c r="KDY1179" s="251" t="e">
        <f>KDY1194+KDY1232+KDY1261+KDY1277+KDY1299+KDY1329+KDY1345+KDY1366+KDY1381+KDY1414+#REF!+KDY1429+#REF!+KDY1435+#REF!</f>
        <v>#REF!</v>
      </c>
      <c r="KDZ1179" s="245" t="s">
        <v>30</v>
      </c>
      <c r="KEA1179" s="246" t="s">
        <v>26</v>
      </c>
      <c r="KEB1179" s="247">
        <v>7</v>
      </c>
      <c r="KEC1179" s="247">
        <v>2</v>
      </c>
      <c r="KED1179" s="248" t="s">
        <v>238</v>
      </c>
      <c r="KEE1179" s="249">
        <v>111</v>
      </c>
      <c r="KEF1179" s="250">
        <v>211</v>
      </c>
      <c r="KEG1179" s="251" t="e">
        <f>KEG1194+KEG1232+KEG1261+KEG1277+KEG1299+KEG1329+KEG1345+KEG1366+KEG1381+KEG1414+#REF!+KEG1429+#REF!+KEG1435+#REF!</f>
        <v>#REF!</v>
      </c>
      <c r="KEH1179" s="245" t="s">
        <v>30</v>
      </c>
      <c r="KEI1179" s="246" t="s">
        <v>26</v>
      </c>
      <c r="KEJ1179" s="247">
        <v>7</v>
      </c>
      <c r="KEK1179" s="247">
        <v>2</v>
      </c>
      <c r="KEL1179" s="248" t="s">
        <v>238</v>
      </c>
      <c r="KEM1179" s="249">
        <v>111</v>
      </c>
      <c r="KEN1179" s="250">
        <v>211</v>
      </c>
      <c r="KEO1179" s="251" t="e">
        <f>KEO1194+KEO1232+KEO1261+KEO1277+KEO1299+KEO1329+KEO1345+KEO1366+KEO1381+KEO1414+#REF!+KEO1429+#REF!+KEO1435+#REF!</f>
        <v>#REF!</v>
      </c>
      <c r="KEP1179" s="245" t="s">
        <v>30</v>
      </c>
      <c r="KEQ1179" s="246" t="s">
        <v>26</v>
      </c>
      <c r="KER1179" s="247">
        <v>7</v>
      </c>
      <c r="KES1179" s="247">
        <v>2</v>
      </c>
      <c r="KET1179" s="248" t="s">
        <v>238</v>
      </c>
      <c r="KEU1179" s="249">
        <v>111</v>
      </c>
      <c r="KEV1179" s="250">
        <v>211</v>
      </c>
      <c r="KEW1179" s="251" t="e">
        <f>KEW1194+KEW1232+KEW1261+KEW1277+KEW1299+KEW1329+KEW1345+KEW1366+KEW1381+KEW1414+#REF!+KEW1429+#REF!+KEW1435+#REF!</f>
        <v>#REF!</v>
      </c>
      <c r="KEX1179" s="245" t="s">
        <v>30</v>
      </c>
      <c r="KEY1179" s="246" t="s">
        <v>26</v>
      </c>
      <c r="KEZ1179" s="247">
        <v>7</v>
      </c>
      <c r="KFA1179" s="247">
        <v>2</v>
      </c>
      <c r="KFB1179" s="248" t="s">
        <v>238</v>
      </c>
      <c r="KFC1179" s="249">
        <v>111</v>
      </c>
      <c r="KFD1179" s="250">
        <v>211</v>
      </c>
      <c r="KFE1179" s="251" t="e">
        <f>KFE1194+KFE1232+KFE1261+KFE1277+KFE1299+KFE1329+KFE1345+KFE1366+KFE1381+KFE1414+#REF!+KFE1429+#REF!+KFE1435+#REF!</f>
        <v>#REF!</v>
      </c>
      <c r="KFF1179" s="245" t="s">
        <v>30</v>
      </c>
      <c r="KFG1179" s="246" t="s">
        <v>26</v>
      </c>
      <c r="KFH1179" s="247">
        <v>7</v>
      </c>
      <c r="KFI1179" s="247">
        <v>2</v>
      </c>
      <c r="KFJ1179" s="248" t="s">
        <v>238</v>
      </c>
      <c r="KFK1179" s="249">
        <v>111</v>
      </c>
      <c r="KFL1179" s="250">
        <v>211</v>
      </c>
      <c r="KFM1179" s="251" t="e">
        <f>KFM1194+KFM1232+KFM1261+KFM1277+KFM1299+KFM1329+KFM1345+KFM1366+KFM1381+KFM1414+#REF!+KFM1429+#REF!+KFM1435+#REF!</f>
        <v>#REF!</v>
      </c>
      <c r="KFN1179" s="245" t="s">
        <v>30</v>
      </c>
      <c r="KFO1179" s="246" t="s">
        <v>26</v>
      </c>
      <c r="KFP1179" s="247">
        <v>7</v>
      </c>
      <c r="KFQ1179" s="247">
        <v>2</v>
      </c>
      <c r="KFR1179" s="248" t="s">
        <v>238</v>
      </c>
      <c r="KFS1179" s="249">
        <v>111</v>
      </c>
      <c r="KFT1179" s="250">
        <v>211</v>
      </c>
      <c r="KFU1179" s="251" t="e">
        <f>KFU1194+KFU1232+KFU1261+KFU1277+KFU1299+KFU1329+KFU1345+KFU1366+KFU1381+KFU1414+#REF!+KFU1429+#REF!+KFU1435+#REF!</f>
        <v>#REF!</v>
      </c>
      <c r="KFV1179" s="245" t="s">
        <v>30</v>
      </c>
      <c r="KFW1179" s="246" t="s">
        <v>26</v>
      </c>
      <c r="KFX1179" s="247">
        <v>7</v>
      </c>
      <c r="KFY1179" s="247">
        <v>2</v>
      </c>
      <c r="KFZ1179" s="248" t="s">
        <v>238</v>
      </c>
      <c r="KGA1179" s="249">
        <v>111</v>
      </c>
      <c r="KGB1179" s="250">
        <v>211</v>
      </c>
      <c r="KGC1179" s="251" t="e">
        <f>KGC1194+KGC1232+KGC1261+KGC1277+KGC1299+KGC1329+KGC1345+KGC1366+KGC1381+KGC1414+#REF!+KGC1429+#REF!+KGC1435+#REF!</f>
        <v>#REF!</v>
      </c>
      <c r="KGD1179" s="245" t="s">
        <v>30</v>
      </c>
      <c r="KGE1179" s="246" t="s">
        <v>26</v>
      </c>
      <c r="KGF1179" s="247">
        <v>7</v>
      </c>
      <c r="KGG1179" s="247">
        <v>2</v>
      </c>
      <c r="KGH1179" s="248" t="s">
        <v>238</v>
      </c>
      <c r="KGI1179" s="249">
        <v>111</v>
      </c>
      <c r="KGJ1179" s="250">
        <v>211</v>
      </c>
      <c r="KGK1179" s="251" t="e">
        <f>KGK1194+KGK1232+KGK1261+KGK1277+KGK1299+KGK1329+KGK1345+KGK1366+KGK1381+KGK1414+#REF!+KGK1429+#REF!+KGK1435+#REF!</f>
        <v>#REF!</v>
      </c>
      <c r="KGL1179" s="245" t="s">
        <v>30</v>
      </c>
      <c r="KGM1179" s="246" t="s">
        <v>26</v>
      </c>
      <c r="KGN1179" s="247">
        <v>7</v>
      </c>
      <c r="KGO1179" s="247">
        <v>2</v>
      </c>
      <c r="KGP1179" s="248" t="s">
        <v>238</v>
      </c>
      <c r="KGQ1179" s="249">
        <v>111</v>
      </c>
      <c r="KGR1179" s="250">
        <v>211</v>
      </c>
      <c r="KGS1179" s="251" t="e">
        <f>KGS1194+KGS1232+KGS1261+KGS1277+KGS1299+KGS1329+KGS1345+KGS1366+KGS1381+KGS1414+#REF!+KGS1429+#REF!+KGS1435+#REF!</f>
        <v>#REF!</v>
      </c>
      <c r="KGT1179" s="245" t="s">
        <v>30</v>
      </c>
      <c r="KGU1179" s="246" t="s">
        <v>26</v>
      </c>
      <c r="KGV1179" s="247">
        <v>7</v>
      </c>
      <c r="KGW1179" s="247">
        <v>2</v>
      </c>
      <c r="KGX1179" s="248" t="s">
        <v>238</v>
      </c>
      <c r="KGY1179" s="249">
        <v>111</v>
      </c>
      <c r="KGZ1179" s="250">
        <v>211</v>
      </c>
      <c r="KHA1179" s="251" t="e">
        <f>KHA1194+KHA1232+KHA1261+KHA1277+KHA1299+KHA1329+KHA1345+KHA1366+KHA1381+KHA1414+#REF!+KHA1429+#REF!+KHA1435+#REF!</f>
        <v>#REF!</v>
      </c>
      <c r="KHB1179" s="245" t="s">
        <v>30</v>
      </c>
      <c r="KHC1179" s="246" t="s">
        <v>26</v>
      </c>
      <c r="KHD1179" s="247">
        <v>7</v>
      </c>
      <c r="KHE1179" s="247">
        <v>2</v>
      </c>
      <c r="KHF1179" s="248" t="s">
        <v>238</v>
      </c>
      <c r="KHG1179" s="249">
        <v>111</v>
      </c>
      <c r="KHH1179" s="250">
        <v>211</v>
      </c>
      <c r="KHI1179" s="251" t="e">
        <f>KHI1194+KHI1232+KHI1261+KHI1277+KHI1299+KHI1329+KHI1345+KHI1366+KHI1381+KHI1414+#REF!+KHI1429+#REF!+KHI1435+#REF!</f>
        <v>#REF!</v>
      </c>
      <c r="KHJ1179" s="245" t="s">
        <v>30</v>
      </c>
      <c r="KHK1179" s="246" t="s">
        <v>26</v>
      </c>
      <c r="KHL1179" s="247">
        <v>7</v>
      </c>
      <c r="KHM1179" s="247">
        <v>2</v>
      </c>
      <c r="KHN1179" s="248" t="s">
        <v>238</v>
      </c>
      <c r="KHO1179" s="249">
        <v>111</v>
      </c>
      <c r="KHP1179" s="250">
        <v>211</v>
      </c>
      <c r="KHQ1179" s="251" t="e">
        <f>KHQ1194+KHQ1232+KHQ1261+KHQ1277+KHQ1299+KHQ1329+KHQ1345+KHQ1366+KHQ1381+KHQ1414+#REF!+KHQ1429+#REF!+KHQ1435+#REF!</f>
        <v>#REF!</v>
      </c>
      <c r="KHR1179" s="245" t="s">
        <v>30</v>
      </c>
      <c r="KHS1179" s="246" t="s">
        <v>26</v>
      </c>
      <c r="KHT1179" s="247">
        <v>7</v>
      </c>
      <c r="KHU1179" s="247">
        <v>2</v>
      </c>
      <c r="KHV1179" s="248" t="s">
        <v>238</v>
      </c>
      <c r="KHW1179" s="249">
        <v>111</v>
      </c>
      <c r="KHX1179" s="250">
        <v>211</v>
      </c>
      <c r="KHY1179" s="251" t="e">
        <f>KHY1194+KHY1232+KHY1261+KHY1277+KHY1299+KHY1329+KHY1345+KHY1366+KHY1381+KHY1414+#REF!+KHY1429+#REF!+KHY1435+#REF!</f>
        <v>#REF!</v>
      </c>
      <c r="KHZ1179" s="245" t="s">
        <v>30</v>
      </c>
      <c r="KIA1179" s="246" t="s">
        <v>26</v>
      </c>
      <c r="KIB1179" s="247">
        <v>7</v>
      </c>
      <c r="KIC1179" s="247">
        <v>2</v>
      </c>
      <c r="KID1179" s="248" t="s">
        <v>238</v>
      </c>
      <c r="KIE1179" s="249">
        <v>111</v>
      </c>
      <c r="KIF1179" s="250">
        <v>211</v>
      </c>
      <c r="KIG1179" s="251" t="e">
        <f>KIG1194+KIG1232+KIG1261+KIG1277+KIG1299+KIG1329+KIG1345+KIG1366+KIG1381+KIG1414+#REF!+KIG1429+#REF!+KIG1435+#REF!</f>
        <v>#REF!</v>
      </c>
      <c r="KIH1179" s="245" t="s">
        <v>30</v>
      </c>
      <c r="KII1179" s="246" t="s">
        <v>26</v>
      </c>
      <c r="KIJ1179" s="247">
        <v>7</v>
      </c>
      <c r="KIK1179" s="247">
        <v>2</v>
      </c>
      <c r="KIL1179" s="248" t="s">
        <v>238</v>
      </c>
      <c r="KIM1179" s="249">
        <v>111</v>
      </c>
      <c r="KIN1179" s="250">
        <v>211</v>
      </c>
      <c r="KIO1179" s="251" t="e">
        <f>KIO1194+KIO1232+KIO1261+KIO1277+KIO1299+KIO1329+KIO1345+KIO1366+KIO1381+KIO1414+#REF!+KIO1429+#REF!+KIO1435+#REF!</f>
        <v>#REF!</v>
      </c>
      <c r="KIP1179" s="245" t="s">
        <v>30</v>
      </c>
      <c r="KIQ1179" s="246" t="s">
        <v>26</v>
      </c>
      <c r="KIR1179" s="247">
        <v>7</v>
      </c>
      <c r="KIS1179" s="247">
        <v>2</v>
      </c>
      <c r="KIT1179" s="248" t="s">
        <v>238</v>
      </c>
      <c r="KIU1179" s="249">
        <v>111</v>
      </c>
      <c r="KIV1179" s="250">
        <v>211</v>
      </c>
      <c r="KIW1179" s="251" t="e">
        <f>KIW1194+KIW1232+KIW1261+KIW1277+KIW1299+KIW1329+KIW1345+KIW1366+KIW1381+KIW1414+#REF!+KIW1429+#REF!+KIW1435+#REF!</f>
        <v>#REF!</v>
      </c>
      <c r="KIX1179" s="245" t="s">
        <v>30</v>
      </c>
      <c r="KIY1179" s="246" t="s">
        <v>26</v>
      </c>
      <c r="KIZ1179" s="247">
        <v>7</v>
      </c>
      <c r="KJA1179" s="247">
        <v>2</v>
      </c>
      <c r="KJB1179" s="248" t="s">
        <v>238</v>
      </c>
      <c r="KJC1179" s="249">
        <v>111</v>
      </c>
      <c r="KJD1179" s="250">
        <v>211</v>
      </c>
      <c r="KJE1179" s="251" t="e">
        <f>KJE1194+KJE1232+KJE1261+KJE1277+KJE1299+KJE1329+KJE1345+KJE1366+KJE1381+KJE1414+#REF!+KJE1429+#REF!+KJE1435+#REF!</f>
        <v>#REF!</v>
      </c>
      <c r="KJF1179" s="245" t="s">
        <v>30</v>
      </c>
      <c r="KJG1179" s="246" t="s">
        <v>26</v>
      </c>
      <c r="KJH1179" s="247">
        <v>7</v>
      </c>
      <c r="KJI1179" s="247">
        <v>2</v>
      </c>
      <c r="KJJ1179" s="248" t="s">
        <v>238</v>
      </c>
      <c r="KJK1179" s="249">
        <v>111</v>
      </c>
      <c r="KJL1179" s="250">
        <v>211</v>
      </c>
      <c r="KJM1179" s="251" t="e">
        <f>KJM1194+KJM1232+KJM1261+KJM1277+KJM1299+KJM1329+KJM1345+KJM1366+KJM1381+KJM1414+#REF!+KJM1429+#REF!+KJM1435+#REF!</f>
        <v>#REF!</v>
      </c>
      <c r="KJN1179" s="245" t="s">
        <v>30</v>
      </c>
      <c r="KJO1179" s="246" t="s">
        <v>26</v>
      </c>
      <c r="KJP1179" s="247">
        <v>7</v>
      </c>
      <c r="KJQ1179" s="247">
        <v>2</v>
      </c>
      <c r="KJR1179" s="248" t="s">
        <v>238</v>
      </c>
      <c r="KJS1179" s="249">
        <v>111</v>
      </c>
      <c r="KJT1179" s="250">
        <v>211</v>
      </c>
      <c r="KJU1179" s="251" t="e">
        <f>KJU1194+KJU1232+KJU1261+KJU1277+KJU1299+KJU1329+KJU1345+KJU1366+KJU1381+KJU1414+#REF!+KJU1429+#REF!+KJU1435+#REF!</f>
        <v>#REF!</v>
      </c>
      <c r="KJV1179" s="245" t="s">
        <v>30</v>
      </c>
      <c r="KJW1179" s="246" t="s">
        <v>26</v>
      </c>
      <c r="KJX1179" s="247">
        <v>7</v>
      </c>
      <c r="KJY1179" s="247">
        <v>2</v>
      </c>
      <c r="KJZ1179" s="248" t="s">
        <v>238</v>
      </c>
      <c r="KKA1179" s="249">
        <v>111</v>
      </c>
      <c r="KKB1179" s="250">
        <v>211</v>
      </c>
      <c r="KKC1179" s="251" t="e">
        <f>KKC1194+KKC1232+KKC1261+KKC1277+KKC1299+KKC1329+KKC1345+KKC1366+KKC1381+KKC1414+#REF!+KKC1429+#REF!+KKC1435+#REF!</f>
        <v>#REF!</v>
      </c>
      <c r="KKD1179" s="245" t="s">
        <v>30</v>
      </c>
      <c r="KKE1179" s="246" t="s">
        <v>26</v>
      </c>
      <c r="KKF1179" s="247">
        <v>7</v>
      </c>
      <c r="KKG1179" s="247">
        <v>2</v>
      </c>
      <c r="KKH1179" s="248" t="s">
        <v>238</v>
      </c>
      <c r="KKI1179" s="249">
        <v>111</v>
      </c>
      <c r="KKJ1179" s="250">
        <v>211</v>
      </c>
      <c r="KKK1179" s="251" t="e">
        <f>KKK1194+KKK1232+KKK1261+KKK1277+KKK1299+KKK1329+KKK1345+KKK1366+KKK1381+KKK1414+#REF!+KKK1429+#REF!+KKK1435+#REF!</f>
        <v>#REF!</v>
      </c>
      <c r="KKL1179" s="245" t="s">
        <v>30</v>
      </c>
      <c r="KKM1179" s="246" t="s">
        <v>26</v>
      </c>
      <c r="KKN1179" s="247">
        <v>7</v>
      </c>
      <c r="KKO1179" s="247">
        <v>2</v>
      </c>
      <c r="KKP1179" s="248" t="s">
        <v>238</v>
      </c>
      <c r="KKQ1179" s="249">
        <v>111</v>
      </c>
      <c r="KKR1179" s="250">
        <v>211</v>
      </c>
      <c r="KKS1179" s="251" t="e">
        <f>KKS1194+KKS1232+KKS1261+KKS1277+KKS1299+KKS1329+KKS1345+KKS1366+KKS1381+KKS1414+#REF!+KKS1429+#REF!+KKS1435+#REF!</f>
        <v>#REF!</v>
      </c>
      <c r="KKT1179" s="245" t="s">
        <v>30</v>
      </c>
      <c r="KKU1179" s="246" t="s">
        <v>26</v>
      </c>
      <c r="KKV1179" s="247">
        <v>7</v>
      </c>
      <c r="KKW1179" s="247">
        <v>2</v>
      </c>
      <c r="KKX1179" s="248" t="s">
        <v>238</v>
      </c>
      <c r="KKY1179" s="249">
        <v>111</v>
      </c>
      <c r="KKZ1179" s="250">
        <v>211</v>
      </c>
      <c r="KLA1179" s="251" t="e">
        <f>KLA1194+KLA1232+KLA1261+KLA1277+KLA1299+KLA1329+KLA1345+KLA1366+KLA1381+KLA1414+#REF!+KLA1429+#REF!+KLA1435+#REF!</f>
        <v>#REF!</v>
      </c>
      <c r="KLB1179" s="245" t="s">
        <v>30</v>
      </c>
      <c r="KLC1179" s="246" t="s">
        <v>26</v>
      </c>
      <c r="KLD1179" s="247">
        <v>7</v>
      </c>
      <c r="KLE1179" s="247">
        <v>2</v>
      </c>
      <c r="KLF1179" s="248" t="s">
        <v>238</v>
      </c>
      <c r="KLG1179" s="249">
        <v>111</v>
      </c>
      <c r="KLH1179" s="250">
        <v>211</v>
      </c>
      <c r="KLI1179" s="251" t="e">
        <f>KLI1194+KLI1232+KLI1261+KLI1277+KLI1299+KLI1329+KLI1345+KLI1366+KLI1381+KLI1414+#REF!+KLI1429+#REF!+KLI1435+#REF!</f>
        <v>#REF!</v>
      </c>
      <c r="KLJ1179" s="245" t="s">
        <v>30</v>
      </c>
      <c r="KLK1179" s="246" t="s">
        <v>26</v>
      </c>
      <c r="KLL1179" s="247">
        <v>7</v>
      </c>
      <c r="KLM1179" s="247">
        <v>2</v>
      </c>
      <c r="KLN1179" s="248" t="s">
        <v>238</v>
      </c>
      <c r="KLO1179" s="249">
        <v>111</v>
      </c>
      <c r="KLP1179" s="250">
        <v>211</v>
      </c>
      <c r="KLQ1179" s="251" t="e">
        <f>KLQ1194+KLQ1232+KLQ1261+KLQ1277+KLQ1299+KLQ1329+KLQ1345+KLQ1366+KLQ1381+KLQ1414+#REF!+KLQ1429+#REF!+KLQ1435+#REF!</f>
        <v>#REF!</v>
      </c>
      <c r="KLR1179" s="245" t="s">
        <v>30</v>
      </c>
      <c r="KLS1179" s="246" t="s">
        <v>26</v>
      </c>
      <c r="KLT1179" s="247">
        <v>7</v>
      </c>
      <c r="KLU1179" s="247">
        <v>2</v>
      </c>
      <c r="KLV1179" s="248" t="s">
        <v>238</v>
      </c>
      <c r="KLW1179" s="249">
        <v>111</v>
      </c>
      <c r="KLX1179" s="250">
        <v>211</v>
      </c>
      <c r="KLY1179" s="251" t="e">
        <f>KLY1194+KLY1232+KLY1261+KLY1277+KLY1299+KLY1329+KLY1345+KLY1366+KLY1381+KLY1414+#REF!+KLY1429+#REF!+KLY1435+#REF!</f>
        <v>#REF!</v>
      </c>
      <c r="KLZ1179" s="245" t="s">
        <v>30</v>
      </c>
      <c r="KMA1179" s="246" t="s">
        <v>26</v>
      </c>
      <c r="KMB1179" s="247">
        <v>7</v>
      </c>
      <c r="KMC1179" s="247">
        <v>2</v>
      </c>
      <c r="KMD1179" s="248" t="s">
        <v>238</v>
      </c>
      <c r="KME1179" s="249">
        <v>111</v>
      </c>
      <c r="KMF1179" s="250">
        <v>211</v>
      </c>
      <c r="KMG1179" s="251" t="e">
        <f>KMG1194+KMG1232+KMG1261+KMG1277+KMG1299+KMG1329+KMG1345+KMG1366+KMG1381+KMG1414+#REF!+KMG1429+#REF!+KMG1435+#REF!</f>
        <v>#REF!</v>
      </c>
      <c r="KMH1179" s="245" t="s">
        <v>30</v>
      </c>
      <c r="KMI1179" s="246" t="s">
        <v>26</v>
      </c>
      <c r="KMJ1179" s="247">
        <v>7</v>
      </c>
      <c r="KMK1179" s="247">
        <v>2</v>
      </c>
      <c r="KML1179" s="248" t="s">
        <v>238</v>
      </c>
      <c r="KMM1179" s="249">
        <v>111</v>
      </c>
      <c r="KMN1179" s="250">
        <v>211</v>
      </c>
      <c r="KMO1179" s="251" t="e">
        <f>KMO1194+KMO1232+KMO1261+KMO1277+KMO1299+KMO1329+KMO1345+KMO1366+KMO1381+KMO1414+#REF!+KMO1429+#REF!+KMO1435+#REF!</f>
        <v>#REF!</v>
      </c>
      <c r="KMP1179" s="245" t="s">
        <v>30</v>
      </c>
      <c r="KMQ1179" s="246" t="s">
        <v>26</v>
      </c>
      <c r="KMR1179" s="247">
        <v>7</v>
      </c>
      <c r="KMS1179" s="247">
        <v>2</v>
      </c>
      <c r="KMT1179" s="248" t="s">
        <v>238</v>
      </c>
      <c r="KMU1179" s="249">
        <v>111</v>
      </c>
      <c r="KMV1179" s="250">
        <v>211</v>
      </c>
      <c r="KMW1179" s="251" t="e">
        <f>KMW1194+KMW1232+KMW1261+KMW1277+KMW1299+KMW1329+KMW1345+KMW1366+KMW1381+KMW1414+#REF!+KMW1429+#REF!+KMW1435+#REF!</f>
        <v>#REF!</v>
      </c>
      <c r="KMX1179" s="245" t="s">
        <v>30</v>
      </c>
      <c r="KMY1179" s="246" t="s">
        <v>26</v>
      </c>
      <c r="KMZ1179" s="247">
        <v>7</v>
      </c>
      <c r="KNA1179" s="247">
        <v>2</v>
      </c>
      <c r="KNB1179" s="248" t="s">
        <v>238</v>
      </c>
      <c r="KNC1179" s="249">
        <v>111</v>
      </c>
      <c r="KND1179" s="250">
        <v>211</v>
      </c>
      <c r="KNE1179" s="251" t="e">
        <f>KNE1194+KNE1232+KNE1261+KNE1277+KNE1299+KNE1329+KNE1345+KNE1366+KNE1381+KNE1414+#REF!+KNE1429+#REF!+KNE1435+#REF!</f>
        <v>#REF!</v>
      </c>
      <c r="KNF1179" s="245" t="s">
        <v>30</v>
      </c>
      <c r="KNG1179" s="246" t="s">
        <v>26</v>
      </c>
      <c r="KNH1179" s="247">
        <v>7</v>
      </c>
      <c r="KNI1179" s="247">
        <v>2</v>
      </c>
      <c r="KNJ1179" s="248" t="s">
        <v>238</v>
      </c>
      <c r="KNK1179" s="249">
        <v>111</v>
      </c>
      <c r="KNL1179" s="250">
        <v>211</v>
      </c>
      <c r="KNM1179" s="251" t="e">
        <f>KNM1194+KNM1232+KNM1261+KNM1277+KNM1299+KNM1329+KNM1345+KNM1366+KNM1381+KNM1414+#REF!+KNM1429+#REF!+KNM1435+#REF!</f>
        <v>#REF!</v>
      </c>
      <c r="KNN1179" s="245" t="s">
        <v>30</v>
      </c>
      <c r="KNO1179" s="246" t="s">
        <v>26</v>
      </c>
      <c r="KNP1179" s="247">
        <v>7</v>
      </c>
      <c r="KNQ1179" s="247">
        <v>2</v>
      </c>
      <c r="KNR1179" s="248" t="s">
        <v>238</v>
      </c>
      <c r="KNS1179" s="249">
        <v>111</v>
      </c>
      <c r="KNT1179" s="250">
        <v>211</v>
      </c>
      <c r="KNU1179" s="251" t="e">
        <f>KNU1194+KNU1232+KNU1261+KNU1277+KNU1299+KNU1329+KNU1345+KNU1366+KNU1381+KNU1414+#REF!+KNU1429+#REF!+KNU1435+#REF!</f>
        <v>#REF!</v>
      </c>
      <c r="KNV1179" s="245" t="s">
        <v>30</v>
      </c>
      <c r="KNW1179" s="246" t="s">
        <v>26</v>
      </c>
      <c r="KNX1179" s="247">
        <v>7</v>
      </c>
      <c r="KNY1179" s="247">
        <v>2</v>
      </c>
      <c r="KNZ1179" s="248" t="s">
        <v>238</v>
      </c>
      <c r="KOA1179" s="249">
        <v>111</v>
      </c>
      <c r="KOB1179" s="250">
        <v>211</v>
      </c>
      <c r="KOC1179" s="251" t="e">
        <f>KOC1194+KOC1232+KOC1261+KOC1277+KOC1299+KOC1329+KOC1345+KOC1366+KOC1381+KOC1414+#REF!+KOC1429+#REF!+KOC1435+#REF!</f>
        <v>#REF!</v>
      </c>
      <c r="KOD1179" s="245" t="s">
        <v>30</v>
      </c>
      <c r="KOE1179" s="246" t="s">
        <v>26</v>
      </c>
      <c r="KOF1179" s="247">
        <v>7</v>
      </c>
      <c r="KOG1179" s="247">
        <v>2</v>
      </c>
      <c r="KOH1179" s="248" t="s">
        <v>238</v>
      </c>
      <c r="KOI1179" s="249">
        <v>111</v>
      </c>
      <c r="KOJ1179" s="250">
        <v>211</v>
      </c>
      <c r="KOK1179" s="251" t="e">
        <f>KOK1194+KOK1232+KOK1261+KOK1277+KOK1299+KOK1329+KOK1345+KOK1366+KOK1381+KOK1414+#REF!+KOK1429+#REF!+KOK1435+#REF!</f>
        <v>#REF!</v>
      </c>
      <c r="KOL1179" s="245" t="s">
        <v>30</v>
      </c>
      <c r="KOM1179" s="246" t="s">
        <v>26</v>
      </c>
      <c r="KON1179" s="247">
        <v>7</v>
      </c>
      <c r="KOO1179" s="247">
        <v>2</v>
      </c>
      <c r="KOP1179" s="248" t="s">
        <v>238</v>
      </c>
      <c r="KOQ1179" s="249">
        <v>111</v>
      </c>
      <c r="KOR1179" s="250">
        <v>211</v>
      </c>
      <c r="KOS1179" s="251" t="e">
        <f>KOS1194+KOS1232+KOS1261+KOS1277+KOS1299+KOS1329+KOS1345+KOS1366+KOS1381+KOS1414+#REF!+KOS1429+#REF!+KOS1435+#REF!</f>
        <v>#REF!</v>
      </c>
      <c r="KOT1179" s="245" t="s">
        <v>30</v>
      </c>
      <c r="KOU1179" s="246" t="s">
        <v>26</v>
      </c>
      <c r="KOV1179" s="247">
        <v>7</v>
      </c>
      <c r="KOW1179" s="247">
        <v>2</v>
      </c>
      <c r="KOX1179" s="248" t="s">
        <v>238</v>
      </c>
      <c r="KOY1179" s="249">
        <v>111</v>
      </c>
      <c r="KOZ1179" s="250">
        <v>211</v>
      </c>
      <c r="KPA1179" s="251" t="e">
        <f>KPA1194+KPA1232+KPA1261+KPA1277+KPA1299+KPA1329+KPA1345+KPA1366+KPA1381+KPA1414+#REF!+KPA1429+#REF!+KPA1435+#REF!</f>
        <v>#REF!</v>
      </c>
      <c r="KPB1179" s="245" t="s">
        <v>30</v>
      </c>
      <c r="KPC1179" s="246" t="s">
        <v>26</v>
      </c>
      <c r="KPD1179" s="247">
        <v>7</v>
      </c>
      <c r="KPE1179" s="247">
        <v>2</v>
      </c>
      <c r="KPF1179" s="248" t="s">
        <v>238</v>
      </c>
      <c r="KPG1179" s="249">
        <v>111</v>
      </c>
      <c r="KPH1179" s="250">
        <v>211</v>
      </c>
      <c r="KPI1179" s="251" t="e">
        <f>KPI1194+KPI1232+KPI1261+KPI1277+KPI1299+KPI1329+KPI1345+KPI1366+KPI1381+KPI1414+#REF!+KPI1429+#REF!+KPI1435+#REF!</f>
        <v>#REF!</v>
      </c>
      <c r="KPJ1179" s="245" t="s">
        <v>30</v>
      </c>
      <c r="KPK1179" s="246" t="s">
        <v>26</v>
      </c>
      <c r="KPL1179" s="247">
        <v>7</v>
      </c>
      <c r="KPM1179" s="247">
        <v>2</v>
      </c>
      <c r="KPN1179" s="248" t="s">
        <v>238</v>
      </c>
      <c r="KPO1179" s="249">
        <v>111</v>
      </c>
      <c r="KPP1179" s="250">
        <v>211</v>
      </c>
      <c r="KPQ1179" s="251" t="e">
        <f>KPQ1194+KPQ1232+KPQ1261+KPQ1277+KPQ1299+KPQ1329+KPQ1345+KPQ1366+KPQ1381+KPQ1414+#REF!+KPQ1429+#REF!+KPQ1435+#REF!</f>
        <v>#REF!</v>
      </c>
      <c r="KPR1179" s="245" t="s">
        <v>30</v>
      </c>
      <c r="KPS1179" s="246" t="s">
        <v>26</v>
      </c>
      <c r="KPT1179" s="247">
        <v>7</v>
      </c>
      <c r="KPU1179" s="247">
        <v>2</v>
      </c>
      <c r="KPV1179" s="248" t="s">
        <v>238</v>
      </c>
      <c r="KPW1179" s="249">
        <v>111</v>
      </c>
      <c r="KPX1179" s="250">
        <v>211</v>
      </c>
      <c r="KPY1179" s="251" t="e">
        <f>KPY1194+KPY1232+KPY1261+KPY1277+KPY1299+KPY1329+KPY1345+KPY1366+KPY1381+KPY1414+#REF!+KPY1429+#REF!+KPY1435+#REF!</f>
        <v>#REF!</v>
      </c>
      <c r="KPZ1179" s="245" t="s">
        <v>30</v>
      </c>
      <c r="KQA1179" s="246" t="s">
        <v>26</v>
      </c>
      <c r="KQB1179" s="247">
        <v>7</v>
      </c>
      <c r="KQC1179" s="247">
        <v>2</v>
      </c>
      <c r="KQD1179" s="248" t="s">
        <v>238</v>
      </c>
      <c r="KQE1179" s="249">
        <v>111</v>
      </c>
      <c r="KQF1179" s="250">
        <v>211</v>
      </c>
      <c r="KQG1179" s="251" t="e">
        <f>KQG1194+KQG1232+KQG1261+KQG1277+KQG1299+KQG1329+KQG1345+KQG1366+KQG1381+KQG1414+#REF!+KQG1429+#REF!+KQG1435+#REF!</f>
        <v>#REF!</v>
      </c>
      <c r="KQH1179" s="245" t="s">
        <v>30</v>
      </c>
      <c r="KQI1179" s="246" t="s">
        <v>26</v>
      </c>
      <c r="KQJ1179" s="247">
        <v>7</v>
      </c>
      <c r="KQK1179" s="247">
        <v>2</v>
      </c>
      <c r="KQL1179" s="248" t="s">
        <v>238</v>
      </c>
      <c r="KQM1179" s="249">
        <v>111</v>
      </c>
      <c r="KQN1179" s="250">
        <v>211</v>
      </c>
      <c r="KQO1179" s="251" t="e">
        <f>KQO1194+KQO1232+KQO1261+KQO1277+KQO1299+KQO1329+KQO1345+KQO1366+KQO1381+KQO1414+#REF!+KQO1429+#REF!+KQO1435+#REF!</f>
        <v>#REF!</v>
      </c>
      <c r="KQP1179" s="245" t="s">
        <v>30</v>
      </c>
      <c r="KQQ1179" s="246" t="s">
        <v>26</v>
      </c>
      <c r="KQR1179" s="247">
        <v>7</v>
      </c>
      <c r="KQS1179" s="247">
        <v>2</v>
      </c>
      <c r="KQT1179" s="248" t="s">
        <v>238</v>
      </c>
      <c r="KQU1179" s="249">
        <v>111</v>
      </c>
      <c r="KQV1179" s="250">
        <v>211</v>
      </c>
      <c r="KQW1179" s="251" t="e">
        <f>KQW1194+KQW1232+KQW1261+KQW1277+KQW1299+KQW1329+KQW1345+KQW1366+KQW1381+KQW1414+#REF!+KQW1429+#REF!+KQW1435+#REF!</f>
        <v>#REF!</v>
      </c>
      <c r="KQX1179" s="245" t="s">
        <v>30</v>
      </c>
      <c r="KQY1179" s="246" t="s">
        <v>26</v>
      </c>
      <c r="KQZ1179" s="247">
        <v>7</v>
      </c>
      <c r="KRA1179" s="247">
        <v>2</v>
      </c>
      <c r="KRB1179" s="248" t="s">
        <v>238</v>
      </c>
      <c r="KRC1179" s="249">
        <v>111</v>
      </c>
      <c r="KRD1179" s="250">
        <v>211</v>
      </c>
      <c r="KRE1179" s="251" t="e">
        <f>KRE1194+KRE1232+KRE1261+KRE1277+KRE1299+KRE1329+KRE1345+KRE1366+KRE1381+KRE1414+#REF!+KRE1429+#REF!+KRE1435+#REF!</f>
        <v>#REF!</v>
      </c>
      <c r="KRF1179" s="245" t="s">
        <v>30</v>
      </c>
      <c r="KRG1179" s="246" t="s">
        <v>26</v>
      </c>
      <c r="KRH1179" s="247">
        <v>7</v>
      </c>
      <c r="KRI1179" s="247">
        <v>2</v>
      </c>
      <c r="KRJ1179" s="248" t="s">
        <v>238</v>
      </c>
      <c r="KRK1179" s="249">
        <v>111</v>
      </c>
      <c r="KRL1179" s="250">
        <v>211</v>
      </c>
      <c r="KRM1179" s="251" t="e">
        <f>KRM1194+KRM1232+KRM1261+KRM1277+KRM1299+KRM1329+KRM1345+KRM1366+KRM1381+KRM1414+#REF!+KRM1429+#REF!+KRM1435+#REF!</f>
        <v>#REF!</v>
      </c>
      <c r="KRN1179" s="245" t="s">
        <v>30</v>
      </c>
      <c r="KRO1179" s="246" t="s">
        <v>26</v>
      </c>
      <c r="KRP1179" s="247">
        <v>7</v>
      </c>
      <c r="KRQ1179" s="247">
        <v>2</v>
      </c>
      <c r="KRR1179" s="248" t="s">
        <v>238</v>
      </c>
      <c r="KRS1179" s="249">
        <v>111</v>
      </c>
      <c r="KRT1179" s="250">
        <v>211</v>
      </c>
      <c r="KRU1179" s="251" t="e">
        <f>KRU1194+KRU1232+KRU1261+KRU1277+KRU1299+KRU1329+KRU1345+KRU1366+KRU1381+KRU1414+#REF!+KRU1429+#REF!+KRU1435+#REF!</f>
        <v>#REF!</v>
      </c>
      <c r="KRV1179" s="245" t="s">
        <v>30</v>
      </c>
      <c r="KRW1179" s="246" t="s">
        <v>26</v>
      </c>
      <c r="KRX1179" s="247">
        <v>7</v>
      </c>
      <c r="KRY1179" s="247">
        <v>2</v>
      </c>
      <c r="KRZ1179" s="248" t="s">
        <v>238</v>
      </c>
      <c r="KSA1179" s="249">
        <v>111</v>
      </c>
      <c r="KSB1179" s="250">
        <v>211</v>
      </c>
      <c r="KSC1179" s="251" t="e">
        <f>KSC1194+KSC1232+KSC1261+KSC1277+KSC1299+KSC1329+KSC1345+KSC1366+KSC1381+KSC1414+#REF!+KSC1429+#REF!+KSC1435+#REF!</f>
        <v>#REF!</v>
      </c>
      <c r="KSD1179" s="245" t="s">
        <v>30</v>
      </c>
      <c r="KSE1179" s="246" t="s">
        <v>26</v>
      </c>
      <c r="KSF1179" s="247">
        <v>7</v>
      </c>
      <c r="KSG1179" s="247">
        <v>2</v>
      </c>
      <c r="KSH1179" s="248" t="s">
        <v>238</v>
      </c>
      <c r="KSI1179" s="249">
        <v>111</v>
      </c>
      <c r="KSJ1179" s="250">
        <v>211</v>
      </c>
      <c r="KSK1179" s="251" t="e">
        <f>KSK1194+KSK1232+KSK1261+KSK1277+KSK1299+KSK1329+KSK1345+KSK1366+KSK1381+KSK1414+#REF!+KSK1429+#REF!+KSK1435+#REF!</f>
        <v>#REF!</v>
      </c>
      <c r="KSL1179" s="245" t="s">
        <v>30</v>
      </c>
      <c r="KSM1179" s="246" t="s">
        <v>26</v>
      </c>
      <c r="KSN1179" s="247">
        <v>7</v>
      </c>
      <c r="KSO1179" s="247">
        <v>2</v>
      </c>
      <c r="KSP1179" s="248" t="s">
        <v>238</v>
      </c>
      <c r="KSQ1179" s="249">
        <v>111</v>
      </c>
      <c r="KSR1179" s="250">
        <v>211</v>
      </c>
      <c r="KSS1179" s="251" t="e">
        <f>KSS1194+KSS1232+KSS1261+KSS1277+KSS1299+KSS1329+KSS1345+KSS1366+KSS1381+KSS1414+#REF!+KSS1429+#REF!+KSS1435+#REF!</f>
        <v>#REF!</v>
      </c>
      <c r="KST1179" s="245" t="s">
        <v>30</v>
      </c>
      <c r="KSU1179" s="246" t="s">
        <v>26</v>
      </c>
      <c r="KSV1179" s="247">
        <v>7</v>
      </c>
      <c r="KSW1179" s="247">
        <v>2</v>
      </c>
      <c r="KSX1179" s="248" t="s">
        <v>238</v>
      </c>
      <c r="KSY1179" s="249">
        <v>111</v>
      </c>
      <c r="KSZ1179" s="250">
        <v>211</v>
      </c>
      <c r="KTA1179" s="251" t="e">
        <f>KTA1194+KTA1232+KTA1261+KTA1277+KTA1299+KTA1329+KTA1345+KTA1366+KTA1381+KTA1414+#REF!+KTA1429+#REF!+KTA1435+#REF!</f>
        <v>#REF!</v>
      </c>
      <c r="KTB1179" s="245" t="s">
        <v>30</v>
      </c>
      <c r="KTC1179" s="246" t="s">
        <v>26</v>
      </c>
      <c r="KTD1179" s="247">
        <v>7</v>
      </c>
      <c r="KTE1179" s="247">
        <v>2</v>
      </c>
      <c r="KTF1179" s="248" t="s">
        <v>238</v>
      </c>
      <c r="KTG1179" s="249">
        <v>111</v>
      </c>
      <c r="KTH1179" s="250">
        <v>211</v>
      </c>
      <c r="KTI1179" s="251" t="e">
        <f>KTI1194+KTI1232+KTI1261+KTI1277+KTI1299+KTI1329+KTI1345+KTI1366+KTI1381+KTI1414+#REF!+KTI1429+#REF!+KTI1435+#REF!</f>
        <v>#REF!</v>
      </c>
      <c r="KTJ1179" s="245" t="s">
        <v>30</v>
      </c>
      <c r="KTK1179" s="246" t="s">
        <v>26</v>
      </c>
      <c r="KTL1179" s="247">
        <v>7</v>
      </c>
      <c r="KTM1179" s="247">
        <v>2</v>
      </c>
      <c r="KTN1179" s="248" t="s">
        <v>238</v>
      </c>
      <c r="KTO1179" s="249">
        <v>111</v>
      </c>
      <c r="KTP1179" s="250">
        <v>211</v>
      </c>
      <c r="KTQ1179" s="251" t="e">
        <f>KTQ1194+KTQ1232+KTQ1261+KTQ1277+KTQ1299+KTQ1329+KTQ1345+KTQ1366+KTQ1381+KTQ1414+#REF!+KTQ1429+#REF!+KTQ1435+#REF!</f>
        <v>#REF!</v>
      </c>
      <c r="KTR1179" s="245" t="s">
        <v>30</v>
      </c>
      <c r="KTS1179" s="246" t="s">
        <v>26</v>
      </c>
      <c r="KTT1179" s="247">
        <v>7</v>
      </c>
      <c r="KTU1179" s="247">
        <v>2</v>
      </c>
      <c r="KTV1179" s="248" t="s">
        <v>238</v>
      </c>
      <c r="KTW1179" s="249">
        <v>111</v>
      </c>
      <c r="KTX1179" s="250">
        <v>211</v>
      </c>
      <c r="KTY1179" s="251" t="e">
        <f>KTY1194+KTY1232+KTY1261+KTY1277+KTY1299+KTY1329+KTY1345+KTY1366+KTY1381+KTY1414+#REF!+KTY1429+#REF!+KTY1435+#REF!</f>
        <v>#REF!</v>
      </c>
      <c r="KTZ1179" s="245" t="s">
        <v>30</v>
      </c>
      <c r="KUA1179" s="246" t="s">
        <v>26</v>
      </c>
      <c r="KUB1179" s="247">
        <v>7</v>
      </c>
      <c r="KUC1179" s="247">
        <v>2</v>
      </c>
      <c r="KUD1179" s="248" t="s">
        <v>238</v>
      </c>
      <c r="KUE1179" s="249">
        <v>111</v>
      </c>
      <c r="KUF1179" s="250">
        <v>211</v>
      </c>
      <c r="KUG1179" s="251" t="e">
        <f>KUG1194+KUG1232+KUG1261+KUG1277+KUG1299+KUG1329+KUG1345+KUG1366+KUG1381+KUG1414+#REF!+KUG1429+#REF!+KUG1435+#REF!</f>
        <v>#REF!</v>
      </c>
      <c r="KUH1179" s="245" t="s">
        <v>30</v>
      </c>
      <c r="KUI1179" s="246" t="s">
        <v>26</v>
      </c>
      <c r="KUJ1179" s="247">
        <v>7</v>
      </c>
      <c r="KUK1179" s="247">
        <v>2</v>
      </c>
      <c r="KUL1179" s="248" t="s">
        <v>238</v>
      </c>
      <c r="KUM1179" s="249">
        <v>111</v>
      </c>
      <c r="KUN1179" s="250">
        <v>211</v>
      </c>
      <c r="KUO1179" s="251" t="e">
        <f>KUO1194+KUO1232+KUO1261+KUO1277+KUO1299+KUO1329+KUO1345+KUO1366+KUO1381+KUO1414+#REF!+KUO1429+#REF!+KUO1435+#REF!</f>
        <v>#REF!</v>
      </c>
      <c r="KUP1179" s="245" t="s">
        <v>30</v>
      </c>
      <c r="KUQ1179" s="246" t="s">
        <v>26</v>
      </c>
      <c r="KUR1179" s="247">
        <v>7</v>
      </c>
      <c r="KUS1179" s="247">
        <v>2</v>
      </c>
      <c r="KUT1179" s="248" t="s">
        <v>238</v>
      </c>
      <c r="KUU1179" s="249">
        <v>111</v>
      </c>
      <c r="KUV1179" s="250">
        <v>211</v>
      </c>
      <c r="KUW1179" s="251" t="e">
        <f>KUW1194+KUW1232+KUW1261+KUW1277+KUW1299+KUW1329+KUW1345+KUW1366+KUW1381+KUW1414+#REF!+KUW1429+#REF!+KUW1435+#REF!</f>
        <v>#REF!</v>
      </c>
      <c r="KUX1179" s="245" t="s">
        <v>30</v>
      </c>
      <c r="KUY1179" s="246" t="s">
        <v>26</v>
      </c>
      <c r="KUZ1179" s="247">
        <v>7</v>
      </c>
      <c r="KVA1179" s="247">
        <v>2</v>
      </c>
      <c r="KVB1179" s="248" t="s">
        <v>238</v>
      </c>
      <c r="KVC1179" s="249">
        <v>111</v>
      </c>
      <c r="KVD1179" s="250">
        <v>211</v>
      </c>
      <c r="KVE1179" s="251" t="e">
        <f>KVE1194+KVE1232+KVE1261+KVE1277+KVE1299+KVE1329+KVE1345+KVE1366+KVE1381+KVE1414+#REF!+KVE1429+#REF!+KVE1435+#REF!</f>
        <v>#REF!</v>
      </c>
      <c r="KVF1179" s="245" t="s">
        <v>30</v>
      </c>
      <c r="KVG1179" s="246" t="s">
        <v>26</v>
      </c>
      <c r="KVH1179" s="247">
        <v>7</v>
      </c>
      <c r="KVI1179" s="247">
        <v>2</v>
      </c>
      <c r="KVJ1179" s="248" t="s">
        <v>238</v>
      </c>
      <c r="KVK1179" s="249">
        <v>111</v>
      </c>
      <c r="KVL1179" s="250">
        <v>211</v>
      </c>
      <c r="KVM1179" s="251" t="e">
        <f>KVM1194+KVM1232+KVM1261+KVM1277+KVM1299+KVM1329+KVM1345+KVM1366+KVM1381+KVM1414+#REF!+KVM1429+#REF!+KVM1435+#REF!</f>
        <v>#REF!</v>
      </c>
      <c r="KVN1179" s="245" t="s">
        <v>30</v>
      </c>
      <c r="KVO1179" s="246" t="s">
        <v>26</v>
      </c>
      <c r="KVP1179" s="247">
        <v>7</v>
      </c>
      <c r="KVQ1179" s="247">
        <v>2</v>
      </c>
      <c r="KVR1179" s="248" t="s">
        <v>238</v>
      </c>
      <c r="KVS1179" s="249">
        <v>111</v>
      </c>
      <c r="KVT1179" s="250">
        <v>211</v>
      </c>
      <c r="KVU1179" s="251" t="e">
        <f>KVU1194+KVU1232+KVU1261+KVU1277+KVU1299+KVU1329+KVU1345+KVU1366+KVU1381+KVU1414+#REF!+KVU1429+#REF!+KVU1435+#REF!</f>
        <v>#REF!</v>
      </c>
      <c r="KVV1179" s="245" t="s">
        <v>30</v>
      </c>
      <c r="KVW1179" s="246" t="s">
        <v>26</v>
      </c>
      <c r="KVX1179" s="247">
        <v>7</v>
      </c>
      <c r="KVY1179" s="247">
        <v>2</v>
      </c>
      <c r="KVZ1179" s="248" t="s">
        <v>238</v>
      </c>
      <c r="KWA1179" s="249">
        <v>111</v>
      </c>
      <c r="KWB1179" s="250">
        <v>211</v>
      </c>
      <c r="KWC1179" s="251" t="e">
        <f>KWC1194+KWC1232+KWC1261+KWC1277+KWC1299+KWC1329+KWC1345+KWC1366+KWC1381+KWC1414+#REF!+KWC1429+#REF!+KWC1435+#REF!</f>
        <v>#REF!</v>
      </c>
      <c r="KWD1179" s="245" t="s">
        <v>30</v>
      </c>
      <c r="KWE1179" s="246" t="s">
        <v>26</v>
      </c>
      <c r="KWF1179" s="247">
        <v>7</v>
      </c>
      <c r="KWG1179" s="247">
        <v>2</v>
      </c>
      <c r="KWH1179" s="248" t="s">
        <v>238</v>
      </c>
      <c r="KWI1179" s="249">
        <v>111</v>
      </c>
      <c r="KWJ1179" s="250">
        <v>211</v>
      </c>
      <c r="KWK1179" s="251" t="e">
        <f>KWK1194+KWK1232+KWK1261+KWK1277+KWK1299+KWK1329+KWK1345+KWK1366+KWK1381+KWK1414+#REF!+KWK1429+#REF!+KWK1435+#REF!</f>
        <v>#REF!</v>
      </c>
      <c r="KWL1179" s="245" t="s">
        <v>30</v>
      </c>
      <c r="KWM1179" s="246" t="s">
        <v>26</v>
      </c>
      <c r="KWN1179" s="247">
        <v>7</v>
      </c>
      <c r="KWO1179" s="247">
        <v>2</v>
      </c>
      <c r="KWP1179" s="248" t="s">
        <v>238</v>
      </c>
      <c r="KWQ1179" s="249">
        <v>111</v>
      </c>
      <c r="KWR1179" s="250">
        <v>211</v>
      </c>
      <c r="KWS1179" s="251" t="e">
        <f>KWS1194+KWS1232+KWS1261+KWS1277+KWS1299+KWS1329+KWS1345+KWS1366+KWS1381+KWS1414+#REF!+KWS1429+#REF!+KWS1435+#REF!</f>
        <v>#REF!</v>
      </c>
      <c r="KWT1179" s="245" t="s">
        <v>30</v>
      </c>
      <c r="KWU1179" s="246" t="s">
        <v>26</v>
      </c>
      <c r="KWV1179" s="247">
        <v>7</v>
      </c>
      <c r="KWW1179" s="247">
        <v>2</v>
      </c>
      <c r="KWX1179" s="248" t="s">
        <v>238</v>
      </c>
      <c r="KWY1179" s="249">
        <v>111</v>
      </c>
      <c r="KWZ1179" s="250">
        <v>211</v>
      </c>
      <c r="KXA1179" s="251" t="e">
        <f>KXA1194+KXA1232+KXA1261+KXA1277+KXA1299+KXA1329+KXA1345+KXA1366+KXA1381+KXA1414+#REF!+KXA1429+#REF!+KXA1435+#REF!</f>
        <v>#REF!</v>
      </c>
      <c r="KXB1179" s="245" t="s">
        <v>30</v>
      </c>
      <c r="KXC1179" s="246" t="s">
        <v>26</v>
      </c>
      <c r="KXD1179" s="247">
        <v>7</v>
      </c>
      <c r="KXE1179" s="247">
        <v>2</v>
      </c>
      <c r="KXF1179" s="248" t="s">
        <v>238</v>
      </c>
      <c r="KXG1179" s="249">
        <v>111</v>
      </c>
      <c r="KXH1179" s="250">
        <v>211</v>
      </c>
      <c r="KXI1179" s="251" t="e">
        <f>KXI1194+KXI1232+KXI1261+KXI1277+KXI1299+KXI1329+KXI1345+KXI1366+KXI1381+KXI1414+#REF!+KXI1429+#REF!+KXI1435+#REF!</f>
        <v>#REF!</v>
      </c>
      <c r="KXJ1179" s="245" t="s">
        <v>30</v>
      </c>
      <c r="KXK1179" s="246" t="s">
        <v>26</v>
      </c>
      <c r="KXL1179" s="247">
        <v>7</v>
      </c>
      <c r="KXM1179" s="247">
        <v>2</v>
      </c>
      <c r="KXN1179" s="248" t="s">
        <v>238</v>
      </c>
      <c r="KXO1179" s="249">
        <v>111</v>
      </c>
      <c r="KXP1179" s="250">
        <v>211</v>
      </c>
      <c r="KXQ1179" s="251" t="e">
        <f>KXQ1194+KXQ1232+KXQ1261+KXQ1277+KXQ1299+KXQ1329+KXQ1345+KXQ1366+KXQ1381+KXQ1414+#REF!+KXQ1429+#REF!+KXQ1435+#REF!</f>
        <v>#REF!</v>
      </c>
      <c r="KXR1179" s="245" t="s">
        <v>30</v>
      </c>
      <c r="KXS1179" s="246" t="s">
        <v>26</v>
      </c>
      <c r="KXT1179" s="247">
        <v>7</v>
      </c>
      <c r="KXU1179" s="247">
        <v>2</v>
      </c>
      <c r="KXV1179" s="248" t="s">
        <v>238</v>
      </c>
      <c r="KXW1179" s="249">
        <v>111</v>
      </c>
      <c r="KXX1179" s="250">
        <v>211</v>
      </c>
      <c r="KXY1179" s="251" t="e">
        <f>KXY1194+KXY1232+KXY1261+KXY1277+KXY1299+KXY1329+KXY1345+KXY1366+KXY1381+KXY1414+#REF!+KXY1429+#REF!+KXY1435+#REF!</f>
        <v>#REF!</v>
      </c>
      <c r="KXZ1179" s="245" t="s">
        <v>30</v>
      </c>
      <c r="KYA1179" s="246" t="s">
        <v>26</v>
      </c>
      <c r="KYB1179" s="247">
        <v>7</v>
      </c>
      <c r="KYC1179" s="247">
        <v>2</v>
      </c>
      <c r="KYD1179" s="248" t="s">
        <v>238</v>
      </c>
      <c r="KYE1179" s="249">
        <v>111</v>
      </c>
      <c r="KYF1179" s="250">
        <v>211</v>
      </c>
      <c r="KYG1179" s="251" t="e">
        <f>KYG1194+KYG1232+KYG1261+KYG1277+KYG1299+KYG1329+KYG1345+KYG1366+KYG1381+KYG1414+#REF!+KYG1429+#REF!+KYG1435+#REF!</f>
        <v>#REF!</v>
      </c>
      <c r="KYH1179" s="245" t="s">
        <v>30</v>
      </c>
      <c r="KYI1179" s="246" t="s">
        <v>26</v>
      </c>
      <c r="KYJ1179" s="247">
        <v>7</v>
      </c>
      <c r="KYK1179" s="247">
        <v>2</v>
      </c>
      <c r="KYL1179" s="248" t="s">
        <v>238</v>
      </c>
      <c r="KYM1179" s="249">
        <v>111</v>
      </c>
      <c r="KYN1179" s="250">
        <v>211</v>
      </c>
      <c r="KYO1179" s="251" t="e">
        <f>KYO1194+KYO1232+KYO1261+KYO1277+KYO1299+KYO1329+KYO1345+KYO1366+KYO1381+KYO1414+#REF!+KYO1429+#REF!+KYO1435+#REF!</f>
        <v>#REF!</v>
      </c>
      <c r="KYP1179" s="245" t="s">
        <v>30</v>
      </c>
      <c r="KYQ1179" s="246" t="s">
        <v>26</v>
      </c>
      <c r="KYR1179" s="247">
        <v>7</v>
      </c>
      <c r="KYS1179" s="247">
        <v>2</v>
      </c>
      <c r="KYT1179" s="248" t="s">
        <v>238</v>
      </c>
      <c r="KYU1179" s="249">
        <v>111</v>
      </c>
      <c r="KYV1179" s="250">
        <v>211</v>
      </c>
      <c r="KYW1179" s="251" t="e">
        <f>KYW1194+KYW1232+KYW1261+KYW1277+KYW1299+KYW1329+KYW1345+KYW1366+KYW1381+KYW1414+#REF!+KYW1429+#REF!+KYW1435+#REF!</f>
        <v>#REF!</v>
      </c>
      <c r="KYX1179" s="245" t="s">
        <v>30</v>
      </c>
      <c r="KYY1179" s="246" t="s">
        <v>26</v>
      </c>
      <c r="KYZ1179" s="247">
        <v>7</v>
      </c>
      <c r="KZA1179" s="247">
        <v>2</v>
      </c>
      <c r="KZB1179" s="248" t="s">
        <v>238</v>
      </c>
      <c r="KZC1179" s="249">
        <v>111</v>
      </c>
      <c r="KZD1179" s="250">
        <v>211</v>
      </c>
      <c r="KZE1179" s="251" t="e">
        <f>KZE1194+KZE1232+KZE1261+KZE1277+KZE1299+KZE1329+KZE1345+KZE1366+KZE1381+KZE1414+#REF!+KZE1429+#REF!+KZE1435+#REF!</f>
        <v>#REF!</v>
      </c>
      <c r="KZF1179" s="245" t="s">
        <v>30</v>
      </c>
      <c r="KZG1179" s="246" t="s">
        <v>26</v>
      </c>
      <c r="KZH1179" s="247">
        <v>7</v>
      </c>
      <c r="KZI1179" s="247">
        <v>2</v>
      </c>
      <c r="KZJ1179" s="248" t="s">
        <v>238</v>
      </c>
      <c r="KZK1179" s="249">
        <v>111</v>
      </c>
      <c r="KZL1179" s="250">
        <v>211</v>
      </c>
      <c r="KZM1179" s="251" t="e">
        <f>KZM1194+KZM1232+KZM1261+KZM1277+KZM1299+KZM1329+KZM1345+KZM1366+KZM1381+KZM1414+#REF!+KZM1429+#REF!+KZM1435+#REF!</f>
        <v>#REF!</v>
      </c>
      <c r="KZN1179" s="245" t="s">
        <v>30</v>
      </c>
      <c r="KZO1179" s="246" t="s">
        <v>26</v>
      </c>
      <c r="KZP1179" s="247">
        <v>7</v>
      </c>
      <c r="KZQ1179" s="247">
        <v>2</v>
      </c>
      <c r="KZR1179" s="248" t="s">
        <v>238</v>
      </c>
      <c r="KZS1179" s="249">
        <v>111</v>
      </c>
      <c r="KZT1179" s="250">
        <v>211</v>
      </c>
      <c r="KZU1179" s="251" t="e">
        <f>KZU1194+KZU1232+KZU1261+KZU1277+KZU1299+KZU1329+KZU1345+KZU1366+KZU1381+KZU1414+#REF!+KZU1429+#REF!+KZU1435+#REF!</f>
        <v>#REF!</v>
      </c>
      <c r="KZV1179" s="245" t="s">
        <v>30</v>
      </c>
      <c r="KZW1179" s="246" t="s">
        <v>26</v>
      </c>
      <c r="KZX1179" s="247">
        <v>7</v>
      </c>
      <c r="KZY1179" s="247">
        <v>2</v>
      </c>
      <c r="KZZ1179" s="248" t="s">
        <v>238</v>
      </c>
      <c r="LAA1179" s="249">
        <v>111</v>
      </c>
      <c r="LAB1179" s="250">
        <v>211</v>
      </c>
      <c r="LAC1179" s="251" t="e">
        <f>LAC1194+LAC1232+LAC1261+LAC1277+LAC1299+LAC1329+LAC1345+LAC1366+LAC1381+LAC1414+#REF!+LAC1429+#REF!+LAC1435+#REF!</f>
        <v>#REF!</v>
      </c>
      <c r="LAD1179" s="245" t="s">
        <v>30</v>
      </c>
      <c r="LAE1179" s="246" t="s">
        <v>26</v>
      </c>
      <c r="LAF1179" s="247">
        <v>7</v>
      </c>
      <c r="LAG1179" s="247">
        <v>2</v>
      </c>
      <c r="LAH1179" s="248" t="s">
        <v>238</v>
      </c>
      <c r="LAI1179" s="249">
        <v>111</v>
      </c>
      <c r="LAJ1179" s="250">
        <v>211</v>
      </c>
      <c r="LAK1179" s="251" t="e">
        <f>LAK1194+LAK1232+LAK1261+LAK1277+LAK1299+LAK1329+LAK1345+LAK1366+LAK1381+LAK1414+#REF!+LAK1429+#REF!+LAK1435+#REF!</f>
        <v>#REF!</v>
      </c>
      <c r="LAL1179" s="245" t="s">
        <v>30</v>
      </c>
      <c r="LAM1179" s="246" t="s">
        <v>26</v>
      </c>
      <c r="LAN1179" s="247">
        <v>7</v>
      </c>
      <c r="LAO1179" s="247">
        <v>2</v>
      </c>
      <c r="LAP1179" s="248" t="s">
        <v>238</v>
      </c>
      <c r="LAQ1179" s="249">
        <v>111</v>
      </c>
      <c r="LAR1179" s="250">
        <v>211</v>
      </c>
      <c r="LAS1179" s="251" t="e">
        <f>LAS1194+LAS1232+LAS1261+LAS1277+LAS1299+LAS1329+LAS1345+LAS1366+LAS1381+LAS1414+#REF!+LAS1429+#REF!+LAS1435+#REF!</f>
        <v>#REF!</v>
      </c>
      <c r="LAT1179" s="245" t="s">
        <v>30</v>
      </c>
      <c r="LAU1179" s="246" t="s">
        <v>26</v>
      </c>
      <c r="LAV1179" s="247">
        <v>7</v>
      </c>
      <c r="LAW1179" s="247">
        <v>2</v>
      </c>
      <c r="LAX1179" s="248" t="s">
        <v>238</v>
      </c>
      <c r="LAY1179" s="249">
        <v>111</v>
      </c>
      <c r="LAZ1179" s="250">
        <v>211</v>
      </c>
      <c r="LBA1179" s="251" t="e">
        <f>LBA1194+LBA1232+LBA1261+LBA1277+LBA1299+LBA1329+LBA1345+LBA1366+LBA1381+LBA1414+#REF!+LBA1429+#REF!+LBA1435+#REF!</f>
        <v>#REF!</v>
      </c>
      <c r="LBB1179" s="245" t="s">
        <v>30</v>
      </c>
      <c r="LBC1179" s="246" t="s">
        <v>26</v>
      </c>
      <c r="LBD1179" s="247">
        <v>7</v>
      </c>
      <c r="LBE1179" s="247">
        <v>2</v>
      </c>
      <c r="LBF1179" s="248" t="s">
        <v>238</v>
      </c>
      <c r="LBG1179" s="249">
        <v>111</v>
      </c>
      <c r="LBH1179" s="250">
        <v>211</v>
      </c>
      <c r="LBI1179" s="251" t="e">
        <f>LBI1194+LBI1232+LBI1261+LBI1277+LBI1299+LBI1329+LBI1345+LBI1366+LBI1381+LBI1414+#REF!+LBI1429+#REF!+LBI1435+#REF!</f>
        <v>#REF!</v>
      </c>
      <c r="LBJ1179" s="245" t="s">
        <v>30</v>
      </c>
      <c r="LBK1179" s="246" t="s">
        <v>26</v>
      </c>
      <c r="LBL1179" s="247">
        <v>7</v>
      </c>
      <c r="LBM1179" s="247">
        <v>2</v>
      </c>
      <c r="LBN1179" s="248" t="s">
        <v>238</v>
      </c>
      <c r="LBO1179" s="249">
        <v>111</v>
      </c>
      <c r="LBP1179" s="250">
        <v>211</v>
      </c>
      <c r="LBQ1179" s="251" t="e">
        <f>LBQ1194+LBQ1232+LBQ1261+LBQ1277+LBQ1299+LBQ1329+LBQ1345+LBQ1366+LBQ1381+LBQ1414+#REF!+LBQ1429+#REF!+LBQ1435+#REF!</f>
        <v>#REF!</v>
      </c>
      <c r="LBR1179" s="245" t="s">
        <v>30</v>
      </c>
      <c r="LBS1179" s="246" t="s">
        <v>26</v>
      </c>
      <c r="LBT1179" s="247">
        <v>7</v>
      </c>
      <c r="LBU1179" s="247">
        <v>2</v>
      </c>
      <c r="LBV1179" s="248" t="s">
        <v>238</v>
      </c>
      <c r="LBW1179" s="249">
        <v>111</v>
      </c>
      <c r="LBX1179" s="250">
        <v>211</v>
      </c>
      <c r="LBY1179" s="251" t="e">
        <f>LBY1194+LBY1232+LBY1261+LBY1277+LBY1299+LBY1329+LBY1345+LBY1366+LBY1381+LBY1414+#REF!+LBY1429+#REF!+LBY1435+#REF!</f>
        <v>#REF!</v>
      </c>
      <c r="LBZ1179" s="245" t="s">
        <v>30</v>
      </c>
      <c r="LCA1179" s="246" t="s">
        <v>26</v>
      </c>
      <c r="LCB1179" s="247">
        <v>7</v>
      </c>
      <c r="LCC1179" s="247">
        <v>2</v>
      </c>
      <c r="LCD1179" s="248" t="s">
        <v>238</v>
      </c>
      <c r="LCE1179" s="249">
        <v>111</v>
      </c>
      <c r="LCF1179" s="250">
        <v>211</v>
      </c>
      <c r="LCG1179" s="251" t="e">
        <f>LCG1194+LCG1232+LCG1261+LCG1277+LCG1299+LCG1329+LCG1345+LCG1366+LCG1381+LCG1414+#REF!+LCG1429+#REF!+LCG1435+#REF!</f>
        <v>#REF!</v>
      </c>
      <c r="LCH1179" s="245" t="s">
        <v>30</v>
      </c>
      <c r="LCI1179" s="246" t="s">
        <v>26</v>
      </c>
      <c r="LCJ1179" s="247">
        <v>7</v>
      </c>
      <c r="LCK1179" s="247">
        <v>2</v>
      </c>
      <c r="LCL1179" s="248" t="s">
        <v>238</v>
      </c>
      <c r="LCM1179" s="249">
        <v>111</v>
      </c>
      <c r="LCN1179" s="250">
        <v>211</v>
      </c>
      <c r="LCO1179" s="251" t="e">
        <f>LCO1194+LCO1232+LCO1261+LCO1277+LCO1299+LCO1329+LCO1345+LCO1366+LCO1381+LCO1414+#REF!+LCO1429+#REF!+LCO1435+#REF!</f>
        <v>#REF!</v>
      </c>
      <c r="LCP1179" s="245" t="s">
        <v>30</v>
      </c>
      <c r="LCQ1179" s="246" t="s">
        <v>26</v>
      </c>
      <c r="LCR1179" s="247">
        <v>7</v>
      </c>
      <c r="LCS1179" s="247">
        <v>2</v>
      </c>
      <c r="LCT1179" s="248" t="s">
        <v>238</v>
      </c>
      <c r="LCU1179" s="249">
        <v>111</v>
      </c>
      <c r="LCV1179" s="250">
        <v>211</v>
      </c>
      <c r="LCW1179" s="251" t="e">
        <f>LCW1194+LCW1232+LCW1261+LCW1277+LCW1299+LCW1329+LCW1345+LCW1366+LCW1381+LCW1414+#REF!+LCW1429+#REF!+LCW1435+#REF!</f>
        <v>#REF!</v>
      </c>
      <c r="LCX1179" s="245" t="s">
        <v>30</v>
      </c>
      <c r="LCY1179" s="246" t="s">
        <v>26</v>
      </c>
      <c r="LCZ1179" s="247">
        <v>7</v>
      </c>
      <c r="LDA1179" s="247">
        <v>2</v>
      </c>
      <c r="LDB1179" s="248" t="s">
        <v>238</v>
      </c>
      <c r="LDC1179" s="249">
        <v>111</v>
      </c>
      <c r="LDD1179" s="250">
        <v>211</v>
      </c>
      <c r="LDE1179" s="251" t="e">
        <f>LDE1194+LDE1232+LDE1261+LDE1277+LDE1299+LDE1329+LDE1345+LDE1366+LDE1381+LDE1414+#REF!+LDE1429+#REF!+LDE1435+#REF!</f>
        <v>#REF!</v>
      </c>
      <c r="LDF1179" s="245" t="s">
        <v>30</v>
      </c>
      <c r="LDG1179" s="246" t="s">
        <v>26</v>
      </c>
      <c r="LDH1179" s="247">
        <v>7</v>
      </c>
      <c r="LDI1179" s="247">
        <v>2</v>
      </c>
      <c r="LDJ1179" s="248" t="s">
        <v>238</v>
      </c>
      <c r="LDK1179" s="249">
        <v>111</v>
      </c>
      <c r="LDL1179" s="250">
        <v>211</v>
      </c>
      <c r="LDM1179" s="251" t="e">
        <f>LDM1194+LDM1232+LDM1261+LDM1277+LDM1299+LDM1329+LDM1345+LDM1366+LDM1381+LDM1414+#REF!+LDM1429+#REF!+LDM1435+#REF!</f>
        <v>#REF!</v>
      </c>
      <c r="LDN1179" s="245" t="s">
        <v>30</v>
      </c>
      <c r="LDO1179" s="246" t="s">
        <v>26</v>
      </c>
      <c r="LDP1179" s="247">
        <v>7</v>
      </c>
      <c r="LDQ1179" s="247">
        <v>2</v>
      </c>
      <c r="LDR1179" s="248" t="s">
        <v>238</v>
      </c>
      <c r="LDS1179" s="249">
        <v>111</v>
      </c>
      <c r="LDT1179" s="250">
        <v>211</v>
      </c>
      <c r="LDU1179" s="251" t="e">
        <f>LDU1194+LDU1232+LDU1261+LDU1277+LDU1299+LDU1329+LDU1345+LDU1366+LDU1381+LDU1414+#REF!+LDU1429+#REF!+LDU1435+#REF!</f>
        <v>#REF!</v>
      </c>
      <c r="LDV1179" s="245" t="s">
        <v>30</v>
      </c>
      <c r="LDW1179" s="246" t="s">
        <v>26</v>
      </c>
      <c r="LDX1179" s="247">
        <v>7</v>
      </c>
      <c r="LDY1179" s="247">
        <v>2</v>
      </c>
      <c r="LDZ1179" s="248" t="s">
        <v>238</v>
      </c>
      <c r="LEA1179" s="249">
        <v>111</v>
      </c>
      <c r="LEB1179" s="250">
        <v>211</v>
      </c>
      <c r="LEC1179" s="251" t="e">
        <f>LEC1194+LEC1232+LEC1261+LEC1277+LEC1299+LEC1329+LEC1345+LEC1366+LEC1381+LEC1414+#REF!+LEC1429+#REF!+LEC1435+#REF!</f>
        <v>#REF!</v>
      </c>
      <c r="LED1179" s="245" t="s">
        <v>30</v>
      </c>
      <c r="LEE1179" s="246" t="s">
        <v>26</v>
      </c>
      <c r="LEF1179" s="247">
        <v>7</v>
      </c>
      <c r="LEG1179" s="247">
        <v>2</v>
      </c>
      <c r="LEH1179" s="248" t="s">
        <v>238</v>
      </c>
      <c r="LEI1179" s="249">
        <v>111</v>
      </c>
      <c r="LEJ1179" s="250">
        <v>211</v>
      </c>
      <c r="LEK1179" s="251" t="e">
        <f>LEK1194+LEK1232+LEK1261+LEK1277+LEK1299+LEK1329+LEK1345+LEK1366+LEK1381+LEK1414+#REF!+LEK1429+#REF!+LEK1435+#REF!</f>
        <v>#REF!</v>
      </c>
      <c r="LEL1179" s="245" t="s">
        <v>30</v>
      </c>
      <c r="LEM1179" s="246" t="s">
        <v>26</v>
      </c>
      <c r="LEN1179" s="247">
        <v>7</v>
      </c>
      <c r="LEO1179" s="247">
        <v>2</v>
      </c>
      <c r="LEP1179" s="248" t="s">
        <v>238</v>
      </c>
      <c r="LEQ1179" s="249">
        <v>111</v>
      </c>
      <c r="LER1179" s="250">
        <v>211</v>
      </c>
      <c r="LES1179" s="251" t="e">
        <f>LES1194+LES1232+LES1261+LES1277+LES1299+LES1329+LES1345+LES1366+LES1381+LES1414+#REF!+LES1429+#REF!+LES1435+#REF!</f>
        <v>#REF!</v>
      </c>
      <c r="LET1179" s="245" t="s">
        <v>30</v>
      </c>
      <c r="LEU1179" s="246" t="s">
        <v>26</v>
      </c>
      <c r="LEV1179" s="247">
        <v>7</v>
      </c>
      <c r="LEW1179" s="247">
        <v>2</v>
      </c>
      <c r="LEX1179" s="248" t="s">
        <v>238</v>
      </c>
      <c r="LEY1179" s="249">
        <v>111</v>
      </c>
      <c r="LEZ1179" s="250">
        <v>211</v>
      </c>
      <c r="LFA1179" s="251" t="e">
        <f>LFA1194+LFA1232+LFA1261+LFA1277+LFA1299+LFA1329+LFA1345+LFA1366+LFA1381+LFA1414+#REF!+LFA1429+#REF!+LFA1435+#REF!</f>
        <v>#REF!</v>
      </c>
      <c r="LFB1179" s="245" t="s">
        <v>30</v>
      </c>
      <c r="LFC1179" s="246" t="s">
        <v>26</v>
      </c>
      <c r="LFD1179" s="247">
        <v>7</v>
      </c>
      <c r="LFE1179" s="247">
        <v>2</v>
      </c>
      <c r="LFF1179" s="248" t="s">
        <v>238</v>
      </c>
      <c r="LFG1179" s="249">
        <v>111</v>
      </c>
      <c r="LFH1179" s="250">
        <v>211</v>
      </c>
      <c r="LFI1179" s="251" t="e">
        <f>LFI1194+LFI1232+LFI1261+LFI1277+LFI1299+LFI1329+LFI1345+LFI1366+LFI1381+LFI1414+#REF!+LFI1429+#REF!+LFI1435+#REF!</f>
        <v>#REF!</v>
      </c>
      <c r="LFJ1179" s="245" t="s">
        <v>30</v>
      </c>
      <c r="LFK1179" s="246" t="s">
        <v>26</v>
      </c>
      <c r="LFL1179" s="247">
        <v>7</v>
      </c>
      <c r="LFM1179" s="247">
        <v>2</v>
      </c>
      <c r="LFN1179" s="248" t="s">
        <v>238</v>
      </c>
      <c r="LFO1179" s="249">
        <v>111</v>
      </c>
      <c r="LFP1179" s="250">
        <v>211</v>
      </c>
      <c r="LFQ1179" s="251" t="e">
        <f>LFQ1194+LFQ1232+LFQ1261+LFQ1277+LFQ1299+LFQ1329+LFQ1345+LFQ1366+LFQ1381+LFQ1414+#REF!+LFQ1429+#REF!+LFQ1435+#REF!</f>
        <v>#REF!</v>
      </c>
      <c r="LFR1179" s="245" t="s">
        <v>30</v>
      </c>
      <c r="LFS1179" s="246" t="s">
        <v>26</v>
      </c>
      <c r="LFT1179" s="247">
        <v>7</v>
      </c>
      <c r="LFU1179" s="247">
        <v>2</v>
      </c>
      <c r="LFV1179" s="248" t="s">
        <v>238</v>
      </c>
      <c r="LFW1179" s="249">
        <v>111</v>
      </c>
      <c r="LFX1179" s="250">
        <v>211</v>
      </c>
      <c r="LFY1179" s="251" t="e">
        <f>LFY1194+LFY1232+LFY1261+LFY1277+LFY1299+LFY1329+LFY1345+LFY1366+LFY1381+LFY1414+#REF!+LFY1429+#REF!+LFY1435+#REF!</f>
        <v>#REF!</v>
      </c>
      <c r="LFZ1179" s="245" t="s">
        <v>30</v>
      </c>
      <c r="LGA1179" s="246" t="s">
        <v>26</v>
      </c>
      <c r="LGB1179" s="247">
        <v>7</v>
      </c>
      <c r="LGC1179" s="247">
        <v>2</v>
      </c>
      <c r="LGD1179" s="248" t="s">
        <v>238</v>
      </c>
      <c r="LGE1179" s="249">
        <v>111</v>
      </c>
      <c r="LGF1179" s="250">
        <v>211</v>
      </c>
      <c r="LGG1179" s="251" t="e">
        <f>LGG1194+LGG1232+LGG1261+LGG1277+LGG1299+LGG1329+LGG1345+LGG1366+LGG1381+LGG1414+#REF!+LGG1429+#REF!+LGG1435+#REF!</f>
        <v>#REF!</v>
      </c>
      <c r="LGH1179" s="245" t="s">
        <v>30</v>
      </c>
      <c r="LGI1179" s="246" t="s">
        <v>26</v>
      </c>
      <c r="LGJ1179" s="247">
        <v>7</v>
      </c>
      <c r="LGK1179" s="247">
        <v>2</v>
      </c>
      <c r="LGL1179" s="248" t="s">
        <v>238</v>
      </c>
      <c r="LGM1179" s="249">
        <v>111</v>
      </c>
      <c r="LGN1179" s="250">
        <v>211</v>
      </c>
      <c r="LGO1179" s="251" t="e">
        <f>LGO1194+LGO1232+LGO1261+LGO1277+LGO1299+LGO1329+LGO1345+LGO1366+LGO1381+LGO1414+#REF!+LGO1429+#REF!+LGO1435+#REF!</f>
        <v>#REF!</v>
      </c>
      <c r="LGP1179" s="245" t="s">
        <v>30</v>
      </c>
      <c r="LGQ1179" s="246" t="s">
        <v>26</v>
      </c>
      <c r="LGR1179" s="247">
        <v>7</v>
      </c>
      <c r="LGS1179" s="247">
        <v>2</v>
      </c>
      <c r="LGT1179" s="248" t="s">
        <v>238</v>
      </c>
      <c r="LGU1179" s="249">
        <v>111</v>
      </c>
      <c r="LGV1179" s="250">
        <v>211</v>
      </c>
      <c r="LGW1179" s="251" t="e">
        <f>LGW1194+LGW1232+LGW1261+LGW1277+LGW1299+LGW1329+LGW1345+LGW1366+LGW1381+LGW1414+#REF!+LGW1429+#REF!+LGW1435+#REF!</f>
        <v>#REF!</v>
      </c>
      <c r="LGX1179" s="245" t="s">
        <v>30</v>
      </c>
      <c r="LGY1179" s="246" t="s">
        <v>26</v>
      </c>
      <c r="LGZ1179" s="247">
        <v>7</v>
      </c>
      <c r="LHA1179" s="247">
        <v>2</v>
      </c>
      <c r="LHB1179" s="248" t="s">
        <v>238</v>
      </c>
      <c r="LHC1179" s="249">
        <v>111</v>
      </c>
      <c r="LHD1179" s="250">
        <v>211</v>
      </c>
      <c r="LHE1179" s="251" t="e">
        <f>LHE1194+LHE1232+LHE1261+LHE1277+LHE1299+LHE1329+LHE1345+LHE1366+LHE1381+LHE1414+#REF!+LHE1429+#REF!+LHE1435+#REF!</f>
        <v>#REF!</v>
      </c>
      <c r="LHF1179" s="245" t="s">
        <v>30</v>
      </c>
      <c r="LHG1179" s="246" t="s">
        <v>26</v>
      </c>
      <c r="LHH1179" s="247">
        <v>7</v>
      </c>
      <c r="LHI1179" s="247">
        <v>2</v>
      </c>
      <c r="LHJ1179" s="248" t="s">
        <v>238</v>
      </c>
      <c r="LHK1179" s="249">
        <v>111</v>
      </c>
      <c r="LHL1179" s="250">
        <v>211</v>
      </c>
      <c r="LHM1179" s="251" t="e">
        <f>LHM1194+LHM1232+LHM1261+LHM1277+LHM1299+LHM1329+LHM1345+LHM1366+LHM1381+LHM1414+#REF!+LHM1429+#REF!+LHM1435+#REF!</f>
        <v>#REF!</v>
      </c>
      <c r="LHN1179" s="245" t="s">
        <v>30</v>
      </c>
      <c r="LHO1179" s="246" t="s">
        <v>26</v>
      </c>
      <c r="LHP1179" s="247">
        <v>7</v>
      </c>
      <c r="LHQ1179" s="247">
        <v>2</v>
      </c>
      <c r="LHR1179" s="248" t="s">
        <v>238</v>
      </c>
      <c r="LHS1179" s="249">
        <v>111</v>
      </c>
      <c r="LHT1179" s="250">
        <v>211</v>
      </c>
      <c r="LHU1179" s="251" t="e">
        <f>LHU1194+LHU1232+LHU1261+LHU1277+LHU1299+LHU1329+LHU1345+LHU1366+LHU1381+LHU1414+#REF!+LHU1429+#REF!+LHU1435+#REF!</f>
        <v>#REF!</v>
      </c>
      <c r="LHV1179" s="245" t="s">
        <v>30</v>
      </c>
      <c r="LHW1179" s="246" t="s">
        <v>26</v>
      </c>
      <c r="LHX1179" s="247">
        <v>7</v>
      </c>
      <c r="LHY1179" s="247">
        <v>2</v>
      </c>
      <c r="LHZ1179" s="248" t="s">
        <v>238</v>
      </c>
      <c r="LIA1179" s="249">
        <v>111</v>
      </c>
      <c r="LIB1179" s="250">
        <v>211</v>
      </c>
      <c r="LIC1179" s="251" t="e">
        <f>LIC1194+LIC1232+LIC1261+LIC1277+LIC1299+LIC1329+LIC1345+LIC1366+LIC1381+LIC1414+#REF!+LIC1429+#REF!+LIC1435+#REF!</f>
        <v>#REF!</v>
      </c>
      <c r="LID1179" s="245" t="s">
        <v>30</v>
      </c>
      <c r="LIE1179" s="246" t="s">
        <v>26</v>
      </c>
      <c r="LIF1179" s="247">
        <v>7</v>
      </c>
      <c r="LIG1179" s="247">
        <v>2</v>
      </c>
      <c r="LIH1179" s="248" t="s">
        <v>238</v>
      </c>
      <c r="LII1179" s="249">
        <v>111</v>
      </c>
      <c r="LIJ1179" s="250">
        <v>211</v>
      </c>
      <c r="LIK1179" s="251" t="e">
        <f>LIK1194+LIK1232+LIK1261+LIK1277+LIK1299+LIK1329+LIK1345+LIK1366+LIK1381+LIK1414+#REF!+LIK1429+#REF!+LIK1435+#REF!</f>
        <v>#REF!</v>
      </c>
      <c r="LIL1179" s="245" t="s">
        <v>30</v>
      </c>
      <c r="LIM1179" s="246" t="s">
        <v>26</v>
      </c>
      <c r="LIN1179" s="247">
        <v>7</v>
      </c>
      <c r="LIO1179" s="247">
        <v>2</v>
      </c>
      <c r="LIP1179" s="248" t="s">
        <v>238</v>
      </c>
      <c r="LIQ1179" s="249">
        <v>111</v>
      </c>
      <c r="LIR1179" s="250">
        <v>211</v>
      </c>
      <c r="LIS1179" s="251" t="e">
        <f>LIS1194+LIS1232+LIS1261+LIS1277+LIS1299+LIS1329+LIS1345+LIS1366+LIS1381+LIS1414+#REF!+LIS1429+#REF!+LIS1435+#REF!</f>
        <v>#REF!</v>
      </c>
      <c r="LIT1179" s="245" t="s">
        <v>30</v>
      </c>
      <c r="LIU1179" s="246" t="s">
        <v>26</v>
      </c>
      <c r="LIV1179" s="247">
        <v>7</v>
      </c>
      <c r="LIW1179" s="247">
        <v>2</v>
      </c>
      <c r="LIX1179" s="248" t="s">
        <v>238</v>
      </c>
      <c r="LIY1179" s="249">
        <v>111</v>
      </c>
      <c r="LIZ1179" s="250">
        <v>211</v>
      </c>
      <c r="LJA1179" s="251" t="e">
        <f>LJA1194+LJA1232+LJA1261+LJA1277+LJA1299+LJA1329+LJA1345+LJA1366+LJA1381+LJA1414+#REF!+LJA1429+#REF!+LJA1435+#REF!</f>
        <v>#REF!</v>
      </c>
      <c r="LJB1179" s="245" t="s">
        <v>30</v>
      </c>
      <c r="LJC1179" s="246" t="s">
        <v>26</v>
      </c>
      <c r="LJD1179" s="247">
        <v>7</v>
      </c>
      <c r="LJE1179" s="247">
        <v>2</v>
      </c>
      <c r="LJF1179" s="248" t="s">
        <v>238</v>
      </c>
      <c r="LJG1179" s="249">
        <v>111</v>
      </c>
      <c r="LJH1179" s="250">
        <v>211</v>
      </c>
      <c r="LJI1179" s="251" t="e">
        <f>LJI1194+LJI1232+LJI1261+LJI1277+LJI1299+LJI1329+LJI1345+LJI1366+LJI1381+LJI1414+#REF!+LJI1429+#REF!+LJI1435+#REF!</f>
        <v>#REF!</v>
      </c>
      <c r="LJJ1179" s="245" t="s">
        <v>30</v>
      </c>
      <c r="LJK1179" s="246" t="s">
        <v>26</v>
      </c>
      <c r="LJL1179" s="247">
        <v>7</v>
      </c>
      <c r="LJM1179" s="247">
        <v>2</v>
      </c>
      <c r="LJN1179" s="248" t="s">
        <v>238</v>
      </c>
      <c r="LJO1179" s="249">
        <v>111</v>
      </c>
      <c r="LJP1179" s="250">
        <v>211</v>
      </c>
      <c r="LJQ1179" s="251" t="e">
        <f>LJQ1194+LJQ1232+LJQ1261+LJQ1277+LJQ1299+LJQ1329+LJQ1345+LJQ1366+LJQ1381+LJQ1414+#REF!+LJQ1429+#REF!+LJQ1435+#REF!</f>
        <v>#REF!</v>
      </c>
      <c r="LJR1179" s="245" t="s">
        <v>30</v>
      </c>
      <c r="LJS1179" s="246" t="s">
        <v>26</v>
      </c>
      <c r="LJT1179" s="247">
        <v>7</v>
      </c>
      <c r="LJU1179" s="247">
        <v>2</v>
      </c>
      <c r="LJV1179" s="248" t="s">
        <v>238</v>
      </c>
      <c r="LJW1179" s="249">
        <v>111</v>
      </c>
      <c r="LJX1179" s="250">
        <v>211</v>
      </c>
      <c r="LJY1179" s="251" t="e">
        <f>LJY1194+LJY1232+LJY1261+LJY1277+LJY1299+LJY1329+LJY1345+LJY1366+LJY1381+LJY1414+#REF!+LJY1429+#REF!+LJY1435+#REF!</f>
        <v>#REF!</v>
      </c>
      <c r="LJZ1179" s="245" t="s">
        <v>30</v>
      </c>
      <c r="LKA1179" s="246" t="s">
        <v>26</v>
      </c>
      <c r="LKB1179" s="247">
        <v>7</v>
      </c>
      <c r="LKC1179" s="247">
        <v>2</v>
      </c>
      <c r="LKD1179" s="248" t="s">
        <v>238</v>
      </c>
      <c r="LKE1179" s="249">
        <v>111</v>
      </c>
      <c r="LKF1179" s="250">
        <v>211</v>
      </c>
      <c r="LKG1179" s="251" t="e">
        <f>LKG1194+LKG1232+LKG1261+LKG1277+LKG1299+LKG1329+LKG1345+LKG1366+LKG1381+LKG1414+#REF!+LKG1429+#REF!+LKG1435+#REF!</f>
        <v>#REF!</v>
      </c>
      <c r="LKH1179" s="245" t="s">
        <v>30</v>
      </c>
      <c r="LKI1179" s="246" t="s">
        <v>26</v>
      </c>
      <c r="LKJ1179" s="247">
        <v>7</v>
      </c>
      <c r="LKK1179" s="247">
        <v>2</v>
      </c>
      <c r="LKL1179" s="248" t="s">
        <v>238</v>
      </c>
      <c r="LKM1179" s="249">
        <v>111</v>
      </c>
      <c r="LKN1179" s="250">
        <v>211</v>
      </c>
      <c r="LKO1179" s="251" t="e">
        <f>LKO1194+LKO1232+LKO1261+LKO1277+LKO1299+LKO1329+LKO1345+LKO1366+LKO1381+LKO1414+#REF!+LKO1429+#REF!+LKO1435+#REF!</f>
        <v>#REF!</v>
      </c>
      <c r="LKP1179" s="245" t="s">
        <v>30</v>
      </c>
      <c r="LKQ1179" s="246" t="s">
        <v>26</v>
      </c>
      <c r="LKR1179" s="247">
        <v>7</v>
      </c>
      <c r="LKS1179" s="247">
        <v>2</v>
      </c>
      <c r="LKT1179" s="248" t="s">
        <v>238</v>
      </c>
      <c r="LKU1179" s="249">
        <v>111</v>
      </c>
      <c r="LKV1179" s="250">
        <v>211</v>
      </c>
      <c r="LKW1179" s="251" t="e">
        <f>LKW1194+LKW1232+LKW1261+LKW1277+LKW1299+LKW1329+LKW1345+LKW1366+LKW1381+LKW1414+#REF!+LKW1429+#REF!+LKW1435+#REF!</f>
        <v>#REF!</v>
      </c>
      <c r="LKX1179" s="245" t="s">
        <v>30</v>
      </c>
      <c r="LKY1179" s="246" t="s">
        <v>26</v>
      </c>
      <c r="LKZ1179" s="247">
        <v>7</v>
      </c>
      <c r="LLA1179" s="247">
        <v>2</v>
      </c>
      <c r="LLB1179" s="248" t="s">
        <v>238</v>
      </c>
      <c r="LLC1179" s="249">
        <v>111</v>
      </c>
      <c r="LLD1179" s="250">
        <v>211</v>
      </c>
      <c r="LLE1179" s="251" t="e">
        <f>LLE1194+LLE1232+LLE1261+LLE1277+LLE1299+LLE1329+LLE1345+LLE1366+LLE1381+LLE1414+#REF!+LLE1429+#REF!+LLE1435+#REF!</f>
        <v>#REF!</v>
      </c>
      <c r="LLF1179" s="245" t="s">
        <v>30</v>
      </c>
      <c r="LLG1179" s="246" t="s">
        <v>26</v>
      </c>
      <c r="LLH1179" s="247">
        <v>7</v>
      </c>
      <c r="LLI1179" s="247">
        <v>2</v>
      </c>
      <c r="LLJ1179" s="248" t="s">
        <v>238</v>
      </c>
      <c r="LLK1179" s="249">
        <v>111</v>
      </c>
      <c r="LLL1179" s="250">
        <v>211</v>
      </c>
      <c r="LLM1179" s="251" t="e">
        <f>LLM1194+LLM1232+LLM1261+LLM1277+LLM1299+LLM1329+LLM1345+LLM1366+LLM1381+LLM1414+#REF!+LLM1429+#REF!+LLM1435+#REF!</f>
        <v>#REF!</v>
      </c>
      <c r="LLN1179" s="245" t="s">
        <v>30</v>
      </c>
      <c r="LLO1179" s="246" t="s">
        <v>26</v>
      </c>
      <c r="LLP1179" s="247">
        <v>7</v>
      </c>
      <c r="LLQ1179" s="247">
        <v>2</v>
      </c>
      <c r="LLR1179" s="248" t="s">
        <v>238</v>
      </c>
      <c r="LLS1179" s="249">
        <v>111</v>
      </c>
      <c r="LLT1179" s="250">
        <v>211</v>
      </c>
      <c r="LLU1179" s="251" t="e">
        <f>LLU1194+LLU1232+LLU1261+LLU1277+LLU1299+LLU1329+LLU1345+LLU1366+LLU1381+LLU1414+#REF!+LLU1429+#REF!+LLU1435+#REF!</f>
        <v>#REF!</v>
      </c>
      <c r="LLV1179" s="245" t="s">
        <v>30</v>
      </c>
      <c r="LLW1179" s="246" t="s">
        <v>26</v>
      </c>
      <c r="LLX1179" s="247">
        <v>7</v>
      </c>
      <c r="LLY1179" s="247">
        <v>2</v>
      </c>
      <c r="LLZ1179" s="248" t="s">
        <v>238</v>
      </c>
      <c r="LMA1179" s="249">
        <v>111</v>
      </c>
      <c r="LMB1179" s="250">
        <v>211</v>
      </c>
      <c r="LMC1179" s="251" t="e">
        <f>LMC1194+LMC1232+LMC1261+LMC1277+LMC1299+LMC1329+LMC1345+LMC1366+LMC1381+LMC1414+#REF!+LMC1429+#REF!+LMC1435+#REF!</f>
        <v>#REF!</v>
      </c>
      <c r="LMD1179" s="245" t="s">
        <v>30</v>
      </c>
      <c r="LME1179" s="246" t="s">
        <v>26</v>
      </c>
      <c r="LMF1179" s="247">
        <v>7</v>
      </c>
      <c r="LMG1179" s="247">
        <v>2</v>
      </c>
      <c r="LMH1179" s="248" t="s">
        <v>238</v>
      </c>
      <c r="LMI1179" s="249">
        <v>111</v>
      </c>
      <c r="LMJ1179" s="250">
        <v>211</v>
      </c>
      <c r="LMK1179" s="251" t="e">
        <f>LMK1194+LMK1232+LMK1261+LMK1277+LMK1299+LMK1329+LMK1345+LMK1366+LMK1381+LMK1414+#REF!+LMK1429+#REF!+LMK1435+#REF!</f>
        <v>#REF!</v>
      </c>
      <c r="LML1179" s="245" t="s">
        <v>30</v>
      </c>
      <c r="LMM1179" s="246" t="s">
        <v>26</v>
      </c>
      <c r="LMN1179" s="247">
        <v>7</v>
      </c>
      <c r="LMO1179" s="247">
        <v>2</v>
      </c>
      <c r="LMP1179" s="248" t="s">
        <v>238</v>
      </c>
      <c r="LMQ1179" s="249">
        <v>111</v>
      </c>
      <c r="LMR1179" s="250">
        <v>211</v>
      </c>
      <c r="LMS1179" s="251" t="e">
        <f>LMS1194+LMS1232+LMS1261+LMS1277+LMS1299+LMS1329+LMS1345+LMS1366+LMS1381+LMS1414+#REF!+LMS1429+#REF!+LMS1435+#REF!</f>
        <v>#REF!</v>
      </c>
      <c r="LMT1179" s="245" t="s">
        <v>30</v>
      </c>
      <c r="LMU1179" s="246" t="s">
        <v>26</v>
      </c>
      <c r="LMV1179" s="247">
        <v>7</v>
      </c>
      <c r="LMW1179" s="247">
        <v>2</v>
      </c>
      <c r="LMX1179" s="248" t="s">
        <v>238</v>
      </c>
      <c r="LMY1179" s="249">
        <v>111</v>
      </c>
      <c r="LMZ1179" s="250">
        <v>211</v>
      </c>
      <c r="LNA1179" s="251" t="e">
        <f>LNA1194+LNA1232+LNA1261+LNA1277+LNA1299+LNA1329+LNA1345+LNA1366+LNA1381+LNA1414+#REF!+LNA1429+#REF!+LNA1435+#REF!</f>
        <v>#REF!</v>
      </c>
      <c r="LNB1179" s="245" t="s">
        <v>30</v>
      </c>
      <c r="LNC1179" s="246" t="s">
        <v>26</v>
      </c>
      <c r="LND1179" s="247">
        <v>7</v>
      </c>
      <c r="LNE1179" s="247">
        <v>2</v>
      </c>
      <c r="LNF1179" s="248" t="s">
        <v>238</v>
      </c>
      <c r="LNG1179" s="249">
        <v>111</v>
      </c>
      <c r="LNH1179" s="250">
        <v>211</v>
      </c>
      <c r="LNI1179" s="251" t="e">
        <f>LNI1194+LNI1232+LNI1261+LNI1277+LNI1299+LNI1329+LNI1345+LNI1366+LNI1381+LNI1414+#REF!+LNI1429+#REF!+LNI1435+#REF!</f>
        <v>#REF!</v>
      </c>
      <c r="LNJ1179" s="245" t="s">
        <v>30</v>
      </c>
      <c r="LNK1179" s="246" t="s">
        <v>26</v>
      </c>
      <c r="LNL1179" s="247">
        <v>7</v>
      </c>
      <c r="LNM1179" s="247">
        <v>2</v>
      </c>
      <c r="LNN1179" s="248" t="s">
        <v>238</v>
      </c>
      <c r="LNO1179" s="249">
        <v>111</v>
      </c>
      <c r="LNP1179" s="250">
        <v>211</v>
      </c>
      <c r="LNQ1179" s="251" t="e">
        <f>LNQ1194+LNQ1232+LNQ1261+LNQ1277+LNQ1299+LNQ1329+LNQ1345+LNQ1366+LNQ1381+LNQ1414+#REF!+LNQ1429+#REF!+LNQ1435+#REF!</f>
        <v>#REF!</v>
      </c>
      <c r="LNR1179" s="245" t="s">
        <v>30</v>
      </c>
      <c r="LNS1179" s="246" t="s">
        <v>26</v>
      </c>
      <c r="LNT1179" s="247">
        <v>7</v>
      </c>
      <c r="LNU1179" s="247">
        <v>2</v>
      </c>
      <c r="LNV1179" s="248" t="s">
        <v>238</v>
      </c>
      <c r="LNW1179" s="249">
        <v>111</v>
      </c>
      <c r="LNX1179" s="250">
        <v>211</v>
      </c>
      <c r="LNY1179" s="251" t="e">
        <f>LNY1194+LNY1232+LNY1261+LNY1277+LNY1299+LNY1329+LNY1345+LNY1366+LNY1381+LNY1414+#REF!+LNY1429+#REF!+LNY1435+#REF!</f>
        <v>#REF!</v>
      </c>
      <c r="LNZ1179" s="245" t="s">
        <v>30</v>
      </c>
      <c r="LOA1179" s="246" t="s">
        <v>26</v>
      </c>
      <c r="LOB1179" s="247">
        <v>7</v>
      </c>
      <c r="LOC1179" s="247">
        <v>2</v>
      </c>
      <c r="LOD1179" s="248" t="s">
        <v>238</v>
      </c>
      <c r="LOE1179" s="249">
        <v>111</v>
      </c>
      <c r="LOF1179" s="250">
        <v>211</v>
      </c>
      <c r="LOG1179" s="251" t="e">
        <f>LOG1194+LOG1232+LOG1261+LOG1277+LOG1299+LOG1329+LOG1345+LOG1366+LOG1381+LOG1414+#REF!+LOG1429+#REF!+LOG1435+#REF!</f>
        <v>#REF!</v>
      </c>
      <c r="LOH1179" s="245" t="s">
        <v>30</v>
      </c>
      <c r="LOI1179" s="246" t="s">
        <v>26</v>
      </c>
      <c r="LOJ1179" s="247">
        <v>7</v>
      </c>
      <c r="LOK1179" s="247">
        <v>2</v>
      </c>
      <c r="LOL1179" s="248" t="s">
        <v>238</v>
      </c>
      <c r="LOM1179" s="249">
        <v>111</v>
      </c>
      <c r="LON1179" s="250">
        <v>211</v>
      </c>
      <c r="LOO1179" s="251" t="e">
        <f>LOO1194+LOO1232+LOO1261+LOO1277+LOO1299+LOO1329+LOO1345+LOO1366+LOO1381+LOO1414+#REF!+LOO1429+#REF!+LOO1435+#REF!</f>
        <v>#REF!</v>
      </c>
      <c r="LOP1179" s="245" t="s">
        <v>30</v>
      </c>
      <c r="LOQ1179" s="246" t="s">
        <v>26</v>
      </c>
      <c r="LOR1179" s="247">
        <v>7</v>
      </c>
      <c r="LOS1179" s="247">
        <v>2</v>
      </c>
      <c r="LOT1179" s="248" t="s">
        <v>238</v>
      </c>
      <c r="LOU1179" s="249">
        <v>111</v>
      </c>
      <c r="LOV1179" s="250">
        <v>211</v>
      </c>
      <c r="LOW1179" s="251" t="e">
        <f>LOW1194+LOW1232+LOW1261+LOW1277+LOW1299+LOW1329+LOW1345+LOW1366+LOW1381+LOW1414+#REF!+LOW1429+#REF!+LOW1435+#REF!</f>
        <v>#REF!</v>
      </c>
      <c r="LOX1179" s="245" t="s">
        <v>30</v>
      </c>
      <c r="LOY1179" s="246" t="s">
        <v>26</v>
      </c>
      <c r="LOZ1179" s="247">
        <v>7</v>
      </c>
      <c r="LPA1179" s="247">
        <v>2</v>
      </c>
      <c r="LPB1179" s="248" t="s">
        <v>238</v>
      </c>
      <c r="LPC1179" s="249">
        <v>111</v>
      </c>
      <c r="LPD1179" s="250">
        <v>211</v>
      </c>
      <c r="LPE1179" s="251" t="e">
        <f>LPE1194+LPE1232+LPE1261+LPE1277+LPE1299+LPE1329+LPE1345+LPE1366+LPE1381+LPE1414+#REF!+LPE1429+#REF!+LPE1435+#REF!</f>
        <v>#REF!</v>
      </c>
      <c r="LPF1179" s="245" t="s">
        <v>30</v>
      </c>
      <c r="LPG1179" s="246" t="s">
        <v>26</v>
      </c>
      <c r="LPH1179" s="247">
        <v>7</v>
      </c>
      <c r="LPI1179" s="247">
        <v>2</v>
      </c>
      <c r="LPJ1179" s="248" t="s">
        <v>238</v>
      </c>
      <c r="LPK1179" s="249">
        <v>111</v>
      </c>
      <c r="LPL1179" s="250">
        <v>211</v>
      </c>
      <c r="LPM1179" s="251" t="e">
        <f>LPM1194+LPM1232+LPM1261+LPM1277+LPM1299+LPM1329+LPM1345+LPM1366+LPM1381+LPM1414+#REF!+LPM1429+#REF!+LPM1435+#REF!</f>
        <v>#REF!</v>
      </c>
      <c r="LPN1179" s="245" t="s">
        <v>30</v>
      </c>
      <c r="LPO1179" s="246" t="s">
        <v>26</v>
      </c>
      <c r="LPP1179" s="247">
        <v>7</v>
      </c>
      <c r="LPQ1179" s="247">
        <v>2</v>
      </c>
      <c r="LPR1179" s="248" t="s">
        <v>238</v>
      </c>
      <c r="LPS1179" s="249">
        <v>111</v>
      </c>
      <c r="LPT1179" s="250">
        <v>211</v>
      </c>
      <c r="LPU1179" s="251" t="e">
        <f>LPU1194+LPU1232+LPU1261+LPU1277+LPU1299+LPU1329+LPU1345+LPU1366+LPU1381+LPU1414+#REF!+LPU1429+#REF!+LPU1435+#REF!</f>
        <v>#REF!</v>
      </c>
      <c r="LPV1179" s="245" t="s">
        <v>30</v>
      </c>
      <c r="LPW1179" s="246" t="s">
        <v>26</v>
      </c>
      <c r="LPX1179" s="247">
        <v>7</v>
      </c>
      <c r="LPY1179" s="247">
        <v>2</v>
      </c>
      <c r="LPZ1179" s="248" t="s">
        <v>238</v>
      </c>
      <c r="LQA1179" s="249">
        <v>111</v>
      </c>
      <c r="LQB1179" s="250">
        <v>211</v>
      </c>
      <c r="LQC1179" s="251" t="e">
        <f>LQC1194+LQC1232+LQC1261+LQC1277+LQC1299+LQC1329+LQC1345+LQC1366+LQC1381+LQC1414+#REF!+LQC1429+#REF!+LQC1435+#REF!</f>
        <v>#REF!</v>
      </c>
      <c r="LQD1179" s="245" t="s">
        <v>30</v>
      </c>
      <c r="LQE1179" s="246" t="s">
        <v>26</v>
      </c>
      <c r="LQF1179" s="247">
        <v>7</v>
      </c>
      <c r="LQG1179" s="247">
        <v>2</v>
      </c>
      <c r="LQH1179" s="248" t="s">
        <v>238</v>
      </c>
      <c r="LQI1179" s="249">
        <v>111</v>
      </c>
      <c r="LQJ1179" s="250">
        <v>211</v>
      </c>
      <c r="LQK1179" s="251" t="e">
        <f>LQK1194+LQK1232+LQK1261+LQK1277+LQK1299+LQK1329+LQK1345+LQK1366+LQK1381+LQK1414+#REF!+LQK1429+#REF!+LQK1435+#REF!</f>
        <v>#REF!</v>
      </c>
      <c r="LQL1179" s="245" t="s">
        <v>30</v>
      </c>
      <c r="LQM1179" s="246" t="s">
        <v>26</v>
      </c>
      <c r="LQN1179" s="247">
        <v>7</v>
      </c>
      <c r="LQO1179" s="247">
        <v>2</v>
      </c>
      <c r="LQP1179" s="248" t="s">
        <v>238</v>
      </c>
      <c r="LQQ1179" s="249">
        <v>111</v>
      </c>
      <c r="LQR1179" s="250">
        <v>211</v>
      </c>
      <c r="LQS1179" s="251" t="e">
        <f>LQS1194+LQS1232+LQS1261+LQS1277+LQS1299+LQS1329+LQS1345+LQS1366+LQS1381+LQS1414+#REF!+LQS1429+#REF!+LQS1435+#REF!</f>
        <v>#REF!</v>
      </c>
      <c r="LQT1179" s="245" t="s">
        <v>30</v>
      </c>
      <c r="LQU1179" s="246" t="s">
        <v>26</v>
      </c>
      <c r="LQV1179" s="247">
        <v>7</v>
      </c>
      <c r="LQW1179" s="247">
        <v>2</v>
      </c>
      <c r="LQX1179" s="248" t="s">
        <v>238</v>
      </c>
      <c r="LQY1179" s="249">
        <v>111</v>
      </c>
      <c r="LQZ1179" s="250">
        <v>211</v>
      </c>
      <c r="LRA1179" s="251" t="e">
        <f>LRA1194+LRA1232+LRA1261+LRA1277+LRA1299+LRA1329+LRA1345+LRA1366+LRA1381+LRA1414+#REF!+LRA1429+#REF!+LRA1435+#REF!</f>
        <v>#REF!</v>
      </c>
      <c r="LRB1179" s="245" t="s">
        <v>30</v>
      </c>
      <c r="LRC1179" s="246" t="s">
        <v>26</v>
      </c>
      <c r="LRD1179" s="247">
        <v>7</v>
      </c>
      <c r="LRE1179" s="247">
        <v>2</v>
      </c>
      <c r="LRF1179" s="248" t="s">
        <v>238</v>
      </c>
      <c r="LRG1179" s="249">
        <v>111</v>
      </c>
      <c r="LRH1179" s="250">
        <v>211</v>
      </c>
      <c r="LRI1179" s="251" t="e">
        <f>LRI1194+LRI1232+LRI1261+LRI1277+LRI1299+LRI1329+LRI1345+LRI1366+LRI1381+LRI1414+#REF!+LRI1429+#REF!+LRI1435+#REF!</f>
        <v>#REF!</v>
      </c>
      <c r="LRJ1179" s="245" t="s">
        <v>30</v>
      </c>
      <c r="LRK1179" s="246" t="s">
        <v>26</v>
      </c>
      <c r="LRL1179" s="247">
        <v>7</v>
      </c>
      <c r="LRM1179" s="247">
        <v>2</v>
      </c>
      <c r="LRN1179" s="248" t="s">
        <v>238</v>
      </c>
      <c r="LRO1179" s="249">
        <v>111</v>
      </c>
      <c r="LRP1179" s="250">
        <v>211</v>
      </c>
      <c r="LRQ1179" s="251" t="e">
        <f>LRQ1194+LRQ1232+LRQ1261+LRQ1277+LRQ1299+LRQ1329+LRQ1345+LRQ1366+LRQ1381+LRQ1414+#REF!+LRQ1429+#REF!+LRQ1435+#REF!</f>
        <v>#REF!</v>
      </c>
      <c r="LRR1179" s="245" t="s">
        <v>30</v>
      </c>
      <c r="LRS1179" s="246" t="s">
        <v>26</v>
      </c>
      <c r="LRT1179" s="247">
        <v>7</v>
      </c>
      <c r="LRU1179" s="247">
        <v>2</v>
      </c>
      <c r="LRV1179" s="248" t="s">
        <v>238</v>
      </c>
      <c r="LRW1179" s="249">
        <v>111</v>
      </c>
      <c r="LRX1179" s="250">
        <v>211</v>
      </c>
      <c r="LRY1179" s="251" t="e">
        <f>LRY1194+LRY1232+LRY1261+LRY1277+LRY1299+LRY1329+LRY1345+LRY1366+LRY1381+LRY1414+#REF!+LRY1429+#REF!+LRY1435+#REF!</f>
        <v>#REF!</v>
      </c>
      <c r="LRZ1179" s="245" t="s">
        <v>30</v>
      </c>
      <c r="LSA1179" s="246" t="s">
        <v>26</v>
      </c>
      <c r="LSB1179" s="247">
        <v>7</v>
      </c>
      <c r="LSC1179" s="247">
        <v>2</v>
      </c>
      <c r="LSD1179" s="248" t="s">
        <v>238</v>
      </c>
      <c r="LSE1179" s="249">
        <v>111</v>
      </c>
      <c r="LSF1179" s="250">
        <v>211</v>
      </c>
      <c r="LSG1179" s="251" t="e">
        <f>LSG1194+LSG1232+LSG1261+LSG1277+LSG1299+LSG1329+LSG1345+LSG1366+LSG1381+LSG1414+#REF!+LSG1429+#REF!+LSG1435+#REF!</f>
        <v>#REF!</v>
      </c>
      <c r="LSH1179" s="245" t="s">
        <v>30</v>
      </c>
      <c r="LSI1179" s="246" t="s">
        <v>26</v>
      </c>
      <c r="LSJ1179" s="247">
        <v>7</v>
      </c>
      <c r="LSK1179" s="247">
        <v>2</v>
      </c>
      <c r="LSL1179" s="248" t="s">
        <v>238</v>
      </c>
      <c r="LSM1179" s="249">
        <v>111</v>
      </c>
      <c r="LSN1179" s="250">
        <v>211</v>
      </c>
      <c r="LSO1179" s="251" t="e">
        <f>LSO1194+LSO1232+LSO1261+LSO1277+LSO1299+LSO1329+LSO1345+LSO1366+LSO1381+LSO1414+#REF!+LSO1429+#REF!+LSO1435+#REF!</f>
        <v>#REF!</v>
      </c>
      <c r="LSP1179" s="245" t="s">
        <v>30</v>
      </c>
      <c r="LSQ1179" s="246" t="s">
        <v>26</v>
      </c>
      <c r="LSR1179" s="247">
        <v>7</v>
      </c>
      <c r="LSS1179" s="247">
        <v>2</v>
      </c>
      <c r="LST1179" s="248" t="s">
        <v>238</v>
      </c>
      <c r="LSU1179" s="249">
        <v>111</v>
      </c>
      <c r="LSV1179" s="250">
        <v>211</v>
      </c>
      <c r="LSW1179" s="251" t="e">
        <f>LSW1194+LSW1232+LSW1261+LSW1277+LSW1299+LSW1329+LSW1345+LSW1366+LSW1381+LSW1414+#REF!+LSW1429+#REF!+LSW1435+#REF!</f>
        <v>#REF!</v>
      </c>
      <c r="LSX1179" s="245" t="s">
        <v>30</v>
      </c>
      <c r="LSY1179" s="246" t="s">
        <v>26</v>
      </c>
      <c r="LSZ1179" s="247">
        <v>7</v>
      </c>
      <c r="LTA1179" s="247">
        <v>2</v>
      </c>
      <c r="LTB1179" s="248" t="s">
        <v>238</v>
      </c>
      <c r="LTC1179" s="249">
        <v>111</v>
      </c>
      <c r="LTD1179" s="250">
        <v>211</v>
      </c>
      <c r="LTE1179" s="251" t="e">
        <f>LTE1194+LTE1232+LTE1261+LTE1277+LTE1299+LTE1329+LTE1345+LTE1366+LTE1381+LTE1414+#REF!+LTE1429+#REF!+LTE1435+#REF!</f>
        <v>#REF!</v>
      </c>
      <c r="LTF1179" s="245" t="s">
        <v>30</v>
      </c>
      <c r="LTG1179" s="246" t="s">
        <v>26</v>
      </c>
      <c r="LTH1179" s="247">
        <v>7</v>
      </c>
      <c r="LTI1179" s="247">
        <v>2</v>
      </c>
      <c r="LTJ1179" s="248" t="s">
        <v>238</v>
      </c>
      <c r="LTK1179" s="249">
        <v>111</v>
      </c>
      <c r="LTL1179" s="250">
        <v>211</v>
      </c>
      <c r="LTM1179" s="251" t="e">
        <f>LTM1194+LTM1232+LTM1261+LTM1277+LTM1299+LTM1329+LTM1345+LTM1366+LTM1381+LTM1414+#REF!+LTM1429+#REF!+LTM1435+#REF!</f>
        <v>#REF!</v>
      </c>
      <c r="LTN1179" s="245" t="s">
        <v>30</v>
      </c>
      <c r="LTO1179" s="246" t="s">
        <v>26</v>
      </c>
      <c r="LTP1179" s="247">
        <v>7</v>
      </c>
      <c r="LTQ1179" s="247">
        <v>2</v>
      </c>
      <c r="LTR1179" s="248" t="s">
        <v>238</v>
      </c>
      <c r="LTS1179" s="249">
        <v>111</v>
      </c>
      <c r="LTT1179" s="250">
        <v>211</v>
      </c>
      <c r="LTU1179" s="251" t="e">
        <f>LTU1194+LTU1232+LTU1261+LTU1277+LTU1299+LTU1329+LTU1345+LTU1366+LTU1381+LTU1414+#REF!+LTU1429+#REF!+LTU1435+#REF!</f>
        <v>#REF!</v>
      </c>
      <c r="LTV1179" s="245" t="s">
        <v>30</v>
      </c>
      <c r="LTW1179" s="246" t="s">
        <v>26</v>
      </c>
      <c r="LTX1179" s="247">
        <v>7</v>
      </c>
      <c r="LTY1179" s="247">
        <v>2</v>
      </c>
      <c r="LTZ1179" s="248" t="s">
        <v>238</v>
      </c>
      <c r="LUA1179" s="249">
        <v>111</v>
      </c>
      <c r="LUB1179" s="250">
        <v>211</v>
      </c>
      <c r="LUC1179" s="251" t="e">
        <f>LUC1194+LUC1232+LUC1261+LUC1277+LUC1299+LUC1329+LUC1345+LUC1366+LUC1381+LUC1414+#REF!+LUC1429+#REF!+LUC1435+#REF!</f>
        <v>#REF!</v>
      </c>
      <c r="LUD1179" s="245" t="s">
        <v>30</v>
      </c>
      <c r="LUE1179" s="246" t="s">
        <v>26</v>
      </c>
      <c r="LUF1179" s="247">
        <v>7</v>
      </c>
      <c r="LUG1179" s="247">
        <v>2</v>
      </c>
      <c r="LUH1179" s="248" t="s">
        <v>238</v>
      </c>
      <c r="LUI1179" s="249">
        <v>111</v>
      </c>
      <c r="LUJ1179" s="250">
        <v>211</v>
      </c>
      <c r="LUK1179" s="251" t="e">
        <f>LUK1194+LUK1232+LUK1261+LUK1277+LUK1299+LUK1329+LUK1345+LUK1366+LUK1381+LUK1414+#REF!+LUK1429+#REF!+LUK1435+#REF!</f>
        <v>#REF!</v>
      </c>
      <c r="LUL1179" s="245" t="s">
        <v>30</v>
      </c>
      <c r="LUM1179" s="246" t="s">
        <v>26</v>
      </c>
      <c r="LUN1179" s="247">
        <v>7</v>
      </c>
      <c r="LUO1179" s="247">
        <v>2</v>
      </c>
      <c r="LUP1179" s="248" t="s">
        <v>238</v>
      </c>
      <c r="LUQ1179" s="249">
        <v>111</v>
      </c>
      <c r="LUR1179" s="250">
        <v>211</v>
      </c>
      <c r="LUS1179" s="251" t="e">
        <f>LUS1194+LUS1232+LUS1261+LUS1277+LUS1299+LUS1329+LUS1345+LUS1366+LUS1381+LUS1414+#REF!+LUS1429+#REF!+LUS1435+#REF!</f>
        <v>#REF!</v>
      </c>
      <c r="LUT1179" s="245" t="s">
        <v>30</v>
      </c>
      <c r="LUU1179" s="246" t="s">
        <v>26</v>
      </c>
      <c r="LUV1179" s="247">
        <v>7</v>
      </c>
      <c r="LUW1179" s="247">
        <v>2</v>
      </c>
      <c r="LUX1179" s="248" t="s">
        <v>238</v>
      </c>
      <c r="LUY1179" s="249">
        <v>111</v>
      </c>
      <c r="LUZ1179" s="250">
        <v>211</v>
      </c>
      <c r="LVA1179" s="251" t="e">
        <f>LVA1194+LVA1232+LVA1261+LVA1277+LVA1299+LVA1329+LVA1345+LVA1366+LVA1381+LVA1414+#REF!+LVA1429+#REF!+LVA1435+#REF!</f>
        <v>#REF!</v>
      </c>
      <c r="LVB1179" s="245" t="s">
        <v>30</v>
      </c>
      <c r="LVC1179" s="246" t="s">
        <v>26</v>
      </c>
      <c r="LVD1179" s="247">
        <v>7</v>
      </c>
      <c r="LVE1179" s="247">
        <v>2</v>
      </c>
      <c r="LVF1179" s="248" t="s">
        <v>238</v>
      </c>
      <c r="LVG1179" s="249">
        <v>111</v>
      </c>
      <c r="LVH1179" s="250">
        <v>211</v>
      </c>
      <c r="LVI1179" s="251" t="e">
        <f>LVI1194+LVI1232+LVI1261+LVI1277+LVI1299+LVI1329+LVI1345+LVI1366+LVI1381+LVI1414+#REF!+LVI1429+#REF!+LVI1435+#REF!</f>
        <v>#REF!</v>
      </c>
      <c r="LVJ1179" s="245" t="s">
        <v>30</v>
      </c>
      <c r="LVK1179" s="246" t="s">
        <v>26</v>
      </c>
      <c r="LVL1179" s="247">
        <v>7</v>
      </c>
      <c r="LVM1179" s="247">
        <v>2</v>
      </c>
      <c r="LVN1179" s="248" t="s">
        <v>238</v>
      </c>
      <c r="LVO1179" s="249">
        <v>111</v>
      </c>
      <c r="LVP1179" s="250">
        <v>211</v>
      </c>
      <c r="LVQ1179" s="251" t="e">
        <f>LVQ1194+LVQ1232+LVQ1261+LVQ1277+LVQ1299+LVQ1329+LVQ1345+LVQ1366+LVQ1381+LVQ1414+#REF!+LVQ1429+#REF!+LVQ1435+#REF!</f>
        <v>#REF!</v>
      </c>
      <c r="LVR1179" s="245" t="s">
        <v>30</v>
      </c>
      <c r="LVS1179" s="246" t="s">
        <v>26</v>
      </c>
      <c r="LVT1179" s="247">
        <v>7</v>
      </c>
      <c r="LVU1179" s="247">
        <v>2</v>
      </c>
      <c r="LVV1179" s="248" t="s">
        <v>238</v>
      </c>
      <c r="LVW1179" s="249">
        <v>111</v>
      </c>
      <c r="LVX1179" s="250">
        <v>211</v>
      </c>
      <c r="LVY1179" s="251" t="e">
        <f>LVY1194+LVY1232+LVY1261+LVY1277+LVY1299+LVY1329+LVY1345+LVY1366+LVY1381+LVY1414+#REF!+LVY1429+#REF!+LVY1435+#REF!</f>
        <v>#REF!</v>
      </c>
      <c r="LVZ1179" s="245" t="s">
        <v>30</v>
      </c>
      <c r="LWA1179" s="246" t="s">
        <v>26</v>
      </c>
      <c r="LWB1179" s="247">
        <v>7</v>
      </c>
      <c r="LWC1179" s="247">
        <v>2</v>
      </c>
      <c r="LWD1179" s="248" t="s">
        <v>238</v>
      </c>
      <c r="LWE1179" s="249">
        <v>111</v>
      </c>
      <c r="LWF1179" s="250">
        <v>211</v>
      </c>
      <c r="LWG1179" s="251" t="e">
        <f>LWG1194+LWG1232+LWG1261+LWG1277+LWG1299+LWG1329+LWG1345+LWG1366+LWG1381+LWG1414+#REF!+LWG1429+#REF!+LWG1435+#REF!</f>
        <v>#REF!</v>
      </c>
      <c r="LWH1179" s="245" t="s">
        <v>30</v>
      </c>
      <c r="LWI1179" s="246" t="s">
        <v>26</v>
      </c>
      <c r="LWJ1179" s="247">
        <v>7</v>
      </c>
      <c r="LWK1179" s="247">
        <v>2</v>
      </c>
      <c r="LWL1179" s="248" t="s">
        <v>238</v>
      </c>
      <c r="LWM1179" s="249">
        <v>111</v>
      </c>
      <c r="LWN1179" s="250">
        <v>211</v>
      </c>
      <c r="LWO1179" s="251" t="e">
        <f>LWO1194+LWO1232+LWO1261+LWO1277+LWO1299+LWO1329+LWO1345+LWO1366+LWO1381+LWO1414+#REF!+LWO1429+#REF!+LWO1435+#REF!</f>
        <v>#REF!</v>
      </c>
      <c r="LWP1179" s="245" t="s">
        <v>30</v>
      </c>
      <c r="LWQ1179" s="246" t="s">
        <v>26</v>
      </c>
      <c r="LWR1179" s="247">
        <v>7</v>
      </c>
      <c r="LWS1179" s="247">
        <v>2</v>
      </c>
      <c r="LWT1179" s="248" t="s">
        <v>238</v>
      </c>
      <c r="LWU1179" s="249">
        <v>111</v>
      </c>
      <c r="LWV1179" s="250">
        <v>211</v>
      </c>
      <c r="LWW1179" s="251" t="e">
        <f>LWW1194+LWW1232+LWW1261+LWW1277+LWW1299+LWW1329+LWW1345+LWW1366+LWW1381+LWW1414+#REF!+LWW1429+#REF!+LWW1435+#REF!</f>
        <v>#REF!</v>
      </c>
      <c r="LWX1179" s="245" t="s">
        <v>30</v>
      </c>
      <c r="LWY1179" s="246" t="s">
        <v>26</v>
      </c>
      <c r="LWZ1179" s="247">
        <v>7</v>
      </c>
      <c r="LXA1179" s="247">
        <v>2</v>
      </c>
      <c r="LXB1179" s="248" t="s">
        <v>238</v>
      </c>
      <c r="LXC1179" s="249">
        <v>111</v>
      </c>
      <c r="LXD1179" s="250">
        <v>211</v>
      </c>
      <c r="LXE1179" s="251" t="e">
        <f>LXE1194+LXE1232+LXE1261+LXE1277+LXE1299+LXE1329+LXE1345+LXE1366+LXE1381+LXE1414+#REF!+LXE1429+#REF!+LXE1435+#REF!</f>
        <v>#REF!</v>
      </c>
      <c r="LXF1179" s="245" t="s">
        <v>30</v>
      </c>
      <c r="LXG1179" s="246" t="s">
        <v>26</v>
      </c>
      <c r="LXH1179" s="247">
        <v>7</v>
      </c>
      <c r="LXI1179" s="247">
        <v>2</v>
      </c>
      <c r="LXJ1179" s="248" t="s">
        <v>238</v>
      </c>
      <c r="LXK1179" s="249">
        <v>111</v>
      </c>
      <c r="LXL1179" s="250">
        <v>211</v>
      </c>
      <c r="LXM1179" s="251" t="e">
        <f>LXM1194+LXM1232+LXM1261+LXM1277+LXM1299+LXM1329+LXM1345+LXM1366+LXM1381+LXM1414+#REF!+LXM1429+#REF!+LXM1435+#REF!</f>
        <v>#REF!</v>
      </c>
      <c r="LXN1179" s="245" t="s">
        <v>30</v>
      </c>
      <c r="LXO1179" s="246" t="s">
        <v>26</v>
      </c>
      <c r="LXP1179" s="247">
        <v>7</v>
      </c>
      <c r="LXQ1179" s="247">
        <v>2</v>
      </c>
      <c r="LXR1179" s="248" t="s">
        <v>238</v>
      </c>
      <c r="LXS1179" s="249">
        <v>111</v>
      </c>
      <c r="LXT1179" s="250">
        <v>211</v>
      </c>
      <c r="LXU1179" s="251" t="e">
        <f>LXU1194+LXU1232+LXU1261+LXU1277+LXU1299+LXU1329+LXU1345+LXU1366+LXU1381+LXU1414+#REF!+LXU1429+#REF!+LXU1435+#REF!</f>
        <v>#REF!</v>
      </c>
      <c r="LXV1179" s="245" t="s">
        <v>30</v>
      </c>
      <c r="LXW1179" s="246" t="s">
        <v>26</v>
      </c>
      <c r="LXX1179" s="247">
        <v>7</v>
      </c>
      <c r="LXY1179" s="247">
        <v>2</v>
      </c>
      <c r="LXZ1179" s="248" t="s">
        <v>238</v>
      </c>
      <c r="LYA1179" s="249">
        <v>111</v>
      </c>
      <c r="LYB1179" s="250">
        <v>211</v>
      </c>
      <c r="LYC1179" s="251" t="e">
        <f>LYC1194+LYC1232+LYC1261+LYC1277+LYC1299+LYC1329+LYC1345+LYC1366+LYC1381+LYC1414+#REF!+LYC1429+#REF!+LYC1435+#REF!</f>
        <v>#REF!</v>
      </c>
      <c r="LYD1179" s="245" t="s">
        <v>30</v>
      </c>
      <c r="LYE1179" s="246" t="s">
        <v>26</v>
      </c>
      <c r="LYF1179" s="247">
        <v>7</v>
      </c>
      <c r="LYG1179" s="247">
        <v>2</v>
      </c>
      <c r="LYH1179" s="248" t="s">
        <v>238</v>
      </c>
      <c r="LYI1179" s="249">
        <v>111</v>
      </c>
      <c r="LYJ1179" s="250">
        <v>211</v>
      </c>
      <c r="LYK1179" s="251" t="e">
        <f>LYK1194+LYK1232+LYK1261+LYK1277+LYK1299+LYK1329+LYK1345+LYK1366+LYK1381+LYK1414+#REF!+LYK1429+#REF!+LYK1435+#REF!</f>
        <v>#REF!</v>
      </c>
      <c r="LYL1179" s="245" t="s">
        <v>30</v>
      </c>
      <c r="LYM1179" s="246" t="s">
        <v>26</v>
      </c>
      <c r="LYN1179" s="247">
        <v>7</v>
      </c>
      <c r="LYO1179" s="247">
        <v>2</v>
      </c>
      <c r="LYP1179" s="248" t="s">
        <v>238</v>
      </c>
      <c r="LYQ1179" s="249">
        <v>111</v>
      </c>
      <c r="LYR1179" s="250">
        <v>211</v>
      </c>
      <c r="LYS1179" s="251" t="e">
        <f>LYS1194+LYS1232+LYS1261+LYS1277+LYS1299+LYS1329+LYS1345+LYS1366+LYS1381+LYS1414+#REF!+LYS1429+#REF!+LYS1435+#REF!</f>
        <v>#REF!</v>
      </c>
      <c r="LYT1179" s="245" t="s">
        <v>30</v>
      </c>
      <c r="LYU1179" s="246" t="s">
        <v>26</v>
      </c>
      <c r="LYV1179" s="247">
        <v>7</v>
      </c>
      <c r="LYW1179" s="247">
        <v>2</v>
      </c>
      <c r="LYX1179" s="248" t="s">
        <v>238</v>
      </c>
      <c r="LYY1179" s="249">
        <v>111</v>
      </c>
      <c r="LYZ1179" s="250">
        <v>211</v>
      </c>
      <c r="LZA1179" s="251" t="e">
        <f>LZA1194+LZA1232+LZA1261+LZA1277+LZA1299+LZA1329+LZA1345+LZA1366+LZA1381+LZA1414+#REF!+LZA1429+#REF!+LZA1435+#REF!</f>
        <v>#REF!</v>
      </c>
      <c r="LZB1179" s="245" t="s">
        <v>30</v>
      </c>
      <c r="LZC1179" s="246" t="s">
        <v>26</v>
      </c>
      <c r="LZD1179" s="247">
        <v>7</v>
      </c>
      <c r="LZE1179" s="247">
        <v>2</v>
      </c>
      <c r="LZF1179" s="248" t="s">
        <v>238</v>
      </c>
      <c r="LZG1179" s="249">
        <v>111</v>
      </c>
      <c r="LZH1179" s="250">
        <v>211</v>
      </c>
      <c r="LZI1179" s="251" t="e">
        <f>LZI1194+LZI1232+LZI1261+LZI1277+LZI1299+LZI1329+LZI1345+LZI1366+LZI1381+LZI1414+#REF!+LZI1429+#REF!+LZI1435+#REF!</f>
        <v>#REF!</v>
      </c>
      <c r="LZJ1179" s="245" t="s">
        <v>30</v>
      </c>
      <c r="LZK1179" s="246" t="s">
        <v>26</v>
      </c>
      <c r="LZL1179" s="247">
        <v>7</v>
      </c>
      <c r="LZM1179" s="247">
        <v>2</v>
      </c>
      <c r="LZN1179" s="248" t="s">
        <v>238</v>
      </c>
      <c r="LZO1179" s="249">
        <v>111</v>
      </c>
      <c r="LZP1179" s="250">
        <v>211</v>
      </c>
      <c r="LZQ1179" s="251" t="e">
        <f>LZQ1194+LZQ1232+LZQ1261+LZQ1277+LZQ1299+LZQ1329+LZQ1345+LZQ1366+LZQ1381+LZQ1414+#REF!+LZQ1429+#REF!+LZQ1435+#REF!</f>
        <v>#REF!</v>
      </c>
      <c r="LZR1179" s="245" t="s">
        <v>30</v>
      </c>
      <c r="LZS1179" s="246" t="s">
        <v>26</v>
      </c>
      <c r="LZT1179" s="247">
        <v>7</v>
      </c>
      <c r="LZU1179" s="247">
        <v>2</v>
      </c>
      <c r="LZV1179" s="248" t="s">
        <v>238</v>
      </c>
      <c r="LZW1179" s="249">
        <v>111</v>
      </c>
      <c r="LZX1179" s="250">
        <v>211</v>
      </c>
      <c r="LZY1179" s="251" t="e">
        <f>LZY1194+LZY1232+LZY1261+LZY1277+LZY1299+LZY1329+LZY1345+LZY1366+LZY1381+LZY1414+#REF!+LZY1429+#REF!+LZY1435+#REF!</f>
        <v>#REF!</v>
      </c>
      <c r="LZZ1179" s="245" t="s">
        <v>30</v>
      </c>
      <c r="MAA1179" s="246" t="s">
        <v>26</v>
      </c>
      <c r="MAB1179" s="247">
        <v>7</v>
      </c>
      <c r="MAC1179" s="247">
        <v>2</v>
      </c>
      <c r="MAD1179" s="248" t="s">
        <v>238</v>
      </c>
      <c r="MAE1179" s="249">
        <v>111</v>
      </c>
      <c r="MAF1179" s="250">
        <v>211</v>
      </c>
      <c r="MAG1179" s="251" t="e">
        <f>MAG1194+MAG1232+MAG1261+MAG1277+MAG1299+MAG1329+MAG1345+MAG1366+MAG1381+MAG1414+#REF!+MAG1429+#REF!+MAG1435+#REF!</f>
        <v>#REF!</v>
      </c>
      <c r="MAH1179" s="245" t="s">
        <v>30</v>
      </c>
      <c r="MAI1179" s="246" t="s">
        <v>26</v>
      </c>
      <c r="MAJ1179" s="247">
        <v>7</v>
      </c>
      <c r="MAK1179" s="247">
        <v>2</v>
      </c>
      <c r="MAL1179" s="248" t="s">
        <v>238</v>
      </c>
      <c r="MAM1179" s="249">
        <v>111</v>
      </c>
      <c r="MAN1179" s="250">
        <v>211</v>
      </c>
      <c r="MAO1179" s="251" t="e">
        <f>MAO1194+MAO1232+MAO1261+MAO1277+MAO1299+MAO1329+MAO1345+MAO1366+MAO1381+MAO1414+#REF!+MAO1429+#REF!+MAO1435+#REF!</f>
        <v>#REF!</v>
      </c>
      <c r="MAP1179" s="245" t="s">
        <v>30</v>
      </c>
      <c r="MAQ1179" s="246" t="s">
        <v>26</v>
      </c>
      <c r="MAR1179" s="247">
        <v>7</v>
      </c>
      <c r="MAS1179" s="247">
        <v>2</v>
      </c>
      <c r="MAT1179" s="248" t="s">
        <v>238</v>
      </c>
      <c r="MAU1179" s="249">
        <v>111</v>
      </c>
      <c r="MAV1179" s="250">
        <v>211</v>
      </c>
      <c r="MAW1179" s="251" t="e">
        <f>MAW1194+MAW1232+MAW1261+MAW1277+MAW1299+MAW1329+MAW1345+MAW1366+MAW1381+MAW1414+#REF!+MAW1429+#REF!+MAW1435+#REF!</f>
        <v>#REF!</v>
      </c>
      <c r="MAX1179" s="245" t="s">
        <v>30</v>
      </c>
      <c r="MAY1179" s="246" t="s">
        <v>26</v>
      </c>
      <c r="MAZ1179" s="247">
        <v>7</v>
      </c>
      <c r="MBA1179" s="247">
        <v>2</v>
      </c>
      <c r="MBB1179" s="248" t="s">
        <v>238</v>
      </c>
      <c r="MBC1179" s="249">
        <v>111</v>
      </c>
      <c r="MBD1179" s="250">
        <v>211</v>
      </c>
      <c r="MBE1179" s="251" t="e">
        <f>MBE1194+MBE1232+MBE1261+MBE1277+MBE1299+MBE1329+MBE1345+MBE1366+MBE1381+MBE1414+#REF!+MBE1429+#REF!+MBE1435+#REF!</f>
        <v>#REF!</v>
      </c>
      <c r="MBF1179" s="245" t="s">
        <v>30</v>
      </c>
      <c r="MBG1179" s="246" t="s">
        <v>26</v>
      </c>
      <c r="MBH1179" s="247">
        <v>7</v>
      </c>
      <c r="MBI1179" s="247">
        <v>2</v>
      </c>
      <c r="MBJ1179" s="248" t="s">
        <v>238</v>
      </c>
      <c r="MBK1179" s="249">
        <v>111</v>
      </c>
      <c r="MBL1179" s="250">
        <v>211</v>
      </c>
      <c r="MBM1179" s="251" t="e">
        <f>MBM1194+MBM1232+MBM1261+MBM1277+MBM1299+MBM1329+MBM1345+MBM1366+MBM1381+MBM1414+#REF!+MBM1429+#REF!+MBM1435+#REF!</f>
        <v>#REF!</v>
      </c>
      <c r="MBN1179" s="245" t="s">
        <v>30</v>
      </c>
      <c r="MBO1179" s="246" t="s">
        <v>26</v>
      </c>
      <c r="MBP1179" s="247">
        <v>7</v>
      </c>
      <c r="MBQ1179" s="247">
        <v>2</v>
      </c>
      <c r="MBR1179" s="248" t="s">
        <v>238</v>
      </c>
      <c r="MBS1179" s="249">
        <v>111</v>
      </c>
      <c r="MBT1179" s="250">
        <v>211</v>
      </c>
      <c r="MBU1179" s="251" t="e">
        <f>MBU1194+MBU1232+MBU1261+MBU1277+MBU1299+MBU1329+MBU1345+MBU1366+MBU1381+MBU1414+#REF!+MBU1429+#REF!+MBU1435+#REF!</f>
        <v>#REF!</v>
      </c>
      <c r="MBV1179" s="245" t="s">
        <v>30</v>
      </c>
      <c r="MBW1179" s="246" t="s">
        <v>26</v>
      </c>
      <c r="MBX1179" s="247">
        <v>7</v>
      </c>
      <c r="MBY1179" s="247">
        <v>2</v>
      </c>
      <c r="MBZ1179" s="248" t="s">
        <v>238</v>
      </c>
      <c r="MCA1179" s="249">
        <v>111</v>
      </c>
      <c r="MCB1179" s="250">
        <v>211</v>
      </c>
      <c r="MCC1179" s="251" t="e">
        <f>MCC1194+MCC1232+MCC1261+MCC1277+MCC1299+MCC1329+MCC1345+MCC1366+MCC1381+MCC1414+#REF!+MCC1429+#REF!+MCC1435+#REF!</f>
        <v>#REF!</v>
      </c>
      <c r="MCD1179" s="245" t="s">
        <v>30</v>
      </c>
      <c r="MCE1179" s="246" t="s">
        <v>26</v>
      </c>
      <c r="MCF1179" s="247">
        <v>7</v>
      </c>
      <c r="MCG1179" s="247">
        <v>2</v>
      </c>
      <c r="MCH1179" s="248" t="s">
        <v>238</v>
      </c>
      <c r="MCI1179" s="249">
        <v>111</v>
      </c>
      <c r="MCJ1179" s="250">
        <v>211</v>
      </c>
      <c r="MCK1179" s="251" t="e">
        <f>MCK1194+MCK1232+MCK1261+MCK1277+MCK1299+MCK1329+MCK1345+MCK1366+MCK1381+MCK1414+#REF!+MCK1429+#REF!+MCK1435+#REF!</f>
        <v>#REF!</v>
      </c>
      <c r="MCL1179" s="245" t="s">
        <v>30</v>
      </c>
      <c r="MCM1179" s="246" t="s">
        <v>26</v>
      </c>
      <c r="MCN1179" s="247">
        <v>7</v>
      </c>
      <c r="MCO1179" s="247">
        <v>2</v>
      </c>
      <c r="MCP1179" s="248" t="s">
        <v>238</v>
      </c>
      <c r="MCQ1179" s="249">
        <v>111</v>
      </c>
      <c r="MCR1179" s="250">
        <v>211</v>
      </c>
      <c r="MCS1179" s="251" t="e">
        <f>MCS1194+MCS1232+MCS1261+MCS1277+MCS1299+MCS1329+MCS1345+MCS1366+MCS1381+MCS1414+#REF!+MCS1429+#REF!+MCS1435+#REF!</f>
        <v>#REF!</v>
      </c>
      <c r="MCT1179" s="245" t="s">
        <v>30</v>
      </c>
      <c r="MCU1179" s="246" t="s">
        <v>26</v>
      </c>
      <c r="MCV1179" s="247">
        <v>7</v>
      </c>
      <c r="MCW1179" s="247">
        <v>2</v>
      </c>
      <c r="MCX1179" s="248" t="s">
        <v>238</v>
      </c>
      <c r="MCY1179" s="249">
        <v>111</v>
      </c>
      <c r="MCZ1179" s="250">
        <v>211</v>
      </c>
      <c r="MDA1179" s="251" t="e">
        <f>MDA1194+MDA1232+MDA1261+MDA1277+MDA1299+MDA1329+MDA1345+MDA1366+MDA1381+MDA1414+#REF!+MDA1429+#REF!+MDA1435+#REF!</f>
        <v>#REF!</v>
      </c>
      <c r="MDB1179" s="245" t="s">
        <v>30</v>
      </c>
      <c r="MDC1179" s="246" t="s">
        <v>26</v>
      </c>
      <c r="MDD1179" s="247">
        <v>7</v>
      </c>
      <c r="MDE1179" s="247">
        <v>2</v>
      </c>
      <c r="MDF1179" s="248" t="s">
        <v>238</v>
      </c>
      <c r="MDG1179" s="249">
        <v>111</v>
      </c>
      <c r="MDH1179" s="250">
        <v>211</v>
      </c>
      <c r="MDI1179" s="251" t="e">
        <f>MDI1194+MDI1232+MDI1261+MDI1277+MDI1299+MDI1329+MDI1345+MDI1366+MDI1381+MDI1414+#REF!+MDI1429+#REF!+MDI1435+#REF!</f>
        <v>#REF!</v>
      </c>
      <c r="MDJ1179" s="245" t="s">
        <v>30</v>
      </c>
      <c r="MDK1179" s="246" t="s">
        <v>26</v>
      </c>
      <c r="MDL1179" s="247">
        <v>7</v>
      </c>
      <c r="MDM1179" s="247">
        <v>2</v>
      </c>
      <c r="MDN1179" s="248" t="s">
        <v>238</v>
      </c>
      <c r="MDO1179" s="249">
        <v>111</v>
      </c>
      <c r="MDP1179" s="250">
        <v>211</v>
      </c>
      <c r="MDQ1179" s="251" t="e">
        <f>MDQ1194+MDQ1232+MDQ1261+MDQ1277+MDQ1299+MDQ1329+MDQ1345+MDQ1366+MDQ1381+MDQ1414+#REF!+MDQ1429+#REF!+MDQ1435+#REF!</f>
        <v>#REF!</v>
      </c>
      <c r="MDR1179" s="245" t="s">
        <v>30</v>
      </c>
      <c r="MDS1179" s="246" t="s">
        <v>26</v>
      </c>
      <c r="MDT1179" s="247">
        <v>7</v>
      </c>
      <c r="MDU1179" s="247">
        <v>2</v>
      </c>
      <c r="MDV1179" s="248" t="s">
        <v>238</v>
      </c>
      <c r="MDW1179" s="249">
        <v>111</v>
      </c>
      <c r="MDX1179" s="250">
        <v>211</v>
      </c>
      <c r="MDY1179" s="251" t="e">
        <f>MDY1194+MDY1232+MDY1261+MDY1277+MDY1299+MDY1329+MDY1345+MDY1366+MDY1381+MDY1414+#REF!+MDY1429+#REF!+MDY1435+#REF!</f>
        <v>#REF!</v>
      </c>
      <c r="MDZ1179" s="245" t="s">
        <v>30</v>
      </c>
      <c r="MEA1179" s="246" t="s">
        <v>26</v>
      </c>
      <c r="MEB1179" s="247">
        <v>7</v>
      </c>
      <c r="MEC1179" s="247">
        <v>2</v>
      </c>
      <c r="MED1179" s="248" t="s">
        <v>238</v>
      </c>
      <c r="MEE1179" s="249">
        <v>111</v>
      </c>
      <c r="MEF1179" s="250">
        <v>211</v>
      </c>
      <c r="MEG1179" s="251" t="e">
        <f>MEG1194+MEG1232+MEG1261+MEG1277+MEG1299+MEG1329+MEG1345+MEG1366+MEG1381+MEG1414+#REF!+MEG1429+#REF!+MEG1435+#REF!</f>
        <v>#REF!</v>
      </c>
      <c r="MEH1179" s="245" t="s">
        <v>30</v>
      </c>
      <c r="MEI1179" s="246" t="s">
        <v>26</v>
      </c>
      <c r="MEJ1179" s="247">
        <v>7</v>
      </c>
      <c r="MEK1179" s="247">
        <v>2</v>
      </c>
      <c r="MEL1179" s="248" t="s">
        <v>238</v>
      </c>
      <c r="MEM1179" s="249">
        <v>111</v>
      </c>
      <c r="MEN1179" s="250">
        <v>211</v>
      </c>
      <c r="MEO1179" s="251" t="e">
        <f>MEO1194+MEO1232+MEO1261+MEO1277+MEO1299+MEO1329+MEO1345+MEO1366+MEO1381+MEO1414+#REF!+MEO1429+#REF!+MEO1435+#REF!</f>
        <v>#REF!</v>
      </c>
      <c r="MEP1179" s="245" t="s">
        <v>30</v>
      </c>
      <c r="MEQ1179" s="246" t="s">
        <v>26</v>
      </c>
      <c r="MER1179" s="247">
        <v>7</v>
      </c>
      <c r="MES1179" s="247">
        <v>2</v>
      </c>
      <c r="MET1179" s="248" t="s">
        <v>238</v>
      </c>
      <c r="MEU1179" s="249">
        <v>111</v>
      </c>
      <c r="MEV1179" s="250">
        <v>211</v>
      </c>
      <c r="MEW1179" s="251" t="e">
        <f>MEW1194+MEW1232+MEW1261+MEW1277+MEW1299+MEW1329+MEW1345+MEW1366+MEW1381+MEW1414+#REF!+MEW1429+#REF!+MEW1435+#REF!</f>
        <v>#REF!</v>
      </c>
      <c r="MEX1179" s="245" t="s">
        <v>30</v>
      </c>
      <c r="MEY1179" s="246" t="s">
        <v>26</v>
      </c>
      <c r="MEZ1179" s="247">
        <v>7</v>
      </c>
      <c r="MFA1179" s="247">
        <v>2</v>
      </c>
      <c r="MFB1179" s="248" t="s">
        <v>238</v>
      </c>
      <c r="MFC1179" s="249">
        <v>111</v>
      </c>
      <c r="MFD1179" s="250">
        <v>211</v>
      </c>
      <c r="MFE1179" s="251" t="e">
        <f>MFE1194+MFE1232+MFE1261+MFE1277+MFE1299+MFE1329+MFE1345+MFE1366+MFE1381+MFE1414+#REF!+MFE1429+#REF!+MFE1435+#REF!</f>
        <v>#REF!</v>
      </c>
      <c r="MFF1179" s="245" t="s">
        <v>30</v>
      </c>
      <c r="MFG1179" s="246" t="s">
        <v>26</v>
      </c>
      <c r="MFH1179" s="247">
        <v>7</v>
      </c>
      <c r="MFI1179" s="247">
        <v>2</v>
      </c>
      <c r="MFJ1179" s="248" t="s">
        <v>238</v>
      </c>
      <c r="MFK1179" s="249">
        <v>111</v>
      </c>
      <c r="MFL1179" s="250">
        <v>211</v>
      </c>
      <c r="MFM1179" s="251" t="e">
        <f>MFM1194+MFM1232+MFM1261+MFM1277+MFM1299+MFM1329+MFM1345+MFM1366+MFM1381+MFM1414+#REF!+MFM1429+#REF!+MFM1435+#REF!</f>
        <v>#REF!</v>
      </c>
      <c r="MFN1179" s="245" t="s">
        <v>30</v>
      </c>
      <c r="MFO1179" s="246" t="s">
        <v>26</v>
      </c>
      <c r="MFP1179" s="247">
        <v>7</v>
      </c>
      <c r="MFQ1179" s="247">
        <v>2</v>
      </c>
      <c r="MFR1179" s="248" t="s">
        <v>238</v>
      </c>
      <c r="MFS1179" s="249">
        <v>111</v>
      </c>
      <c r="MFT1179" s="250">
        <v>211</v>
      </c>
      <c r="MFU1179" s="251" t="e">
        <f>MFU1194+MFU1232+MFU1261+MFU1277+MFU1299+MFU1329+MFU1345+MFU1366+MFU1381+MFU1414+#REF!+MFU1429+#REF!+MFU1435+#REF!</f>
        <v>#REF!</v>
      </c>
      <c r="MFV1179" s="245" t="s">
        <v>30</v>
      </c>
      <c r="MFW1179" s="246" t="s">
        <v>26</v>
      </c>
      <c r="MFX1179" s="247">
        <v>7</v>
      </c>
      <c r="MFY1179" s="247">
        <v>2</v>
      </c>
      <c r="MFZ1179" s="248" t="s">
        <v>238</v>
      </c>
      <c r="MGA1179" s="249">
        <v>111</v>
      </c>
      <c r="MGB1179" s="250">
        <v>211</v>
      </c>
      <c r="MGC1179" s="251" t="e">
        <f>MGC1194+MGC1232+MGC1261+MGC1277+MGC1299+MGC1329+MGC1345+MGC1366+MGC1381+MGC1414+#REF!+MGC1429+#REF!+MGC1435+#REF!</f>
        <v>#REF!</v>
      </c>
      <c r="MGD1179" s="245" t="s">
        <v>30</v>
      </c>
      <c r="MGE1179" s="246" t="s">
        <v>26</v>
      </c>
      <c r="MGF1179" s="247">
        <v>7</v>
      </c>
      <c r="MGG1179" s="247">
        <v>2</v>
      </c>
      <c r="MGH1179" s="248" t="s">
        <v>238</v>
      </c>
      <c r="MGI1179" s="249">
        <v>111</v>
      </c>
      <c r="MGJ1179" s="250">
        <v>211</v>
      </c>
      <c r="MGK1179" s="251" t="e">
        <f>MGK1194+MGK1232+MGK1261+MGK1277+MGK1299+MGK1329+MGK1345+MGK1366+MGK1381+MGK1414+#REF!+MGK1429+#REF!+MGK1435+#REF!</f>
        <v>#REF!</v>
      </c>
      <c r="MGL1179" s="245" t="s">
        <v>30</v>
      </c>
      <c r="MGM1179" s="246" t="s">
        <v>26</v>
      </c>
      <c r="MGN1179" s="247">
        <v>7</v>
      </c>
      <c r="MGO1179" s="247">
        <v>2</v>
      </c>
      <c r="MGP1179" s="248" t="s">
        <v>238</v>
      </c>
      <c r="MGQ1179" s="249">
        <v>111</v>
      </c>
      <c r="MGR1179" s="250">
        <v>211</v>
      </c>
      <c r="MGS1179" s="251" t="e">
        <f>MGS1194+MGS1232+MGS1261+MGS1277+MGS1299+MGS1329+MGS1345+MGS1366+MGS1381+MGS1414+#REF!+MGS1429+#REF!+MGS1435+#REF!</f>
        <v>#REF!</v>
      </c>
      <c r="MGT1179" s="245" t="s">
        <v>30</v>
      </c>
      <c r="MGU1179" s="246" t="s">
        <v>26</v>
      </c>
      <c r="MGV1179" s="247">
        <v>7</v>
      </c>
      <c r="MGW1179" s="247">
        <v>2</v>
      </c>
      <c r="MGX1179" s="248" t="s">
        <v>238</v>
      </c>
      <c r="MGY1179" s="249">
        <v>111</v>
      </c>
      <c r="MGZ1179" s="250">
        <v>211</v>
      </c>
      <c r="MHA1179" s="251" t="e">
        <f>MHA1194+MHA1232+MHA1261+MHA1277+MHA1299+MHA1329+MHA1345+MHA1366+MHA1381+MHA1414+#REF!+MHA1429+#REF!+MHA1435+#REF!</f>
        <v>#REF!</v>
      </c>
      <c r="MHB1179" s="245" t="s">
        <v>30</v>
      </c>
      <c r="MHC1179" s="246" t="s">
        <v>26</v>
      </c>
      <c r="MHD1179" s="247">
        <v>7</v>
      </c>
      <c r="MHE1179" s="247">
        <v>2</v>
      </c>
      <c r="MHF1179" s="248" t="s">
        <v>238</v>
      </c>
      <c r="MHG1179" s="249">
        <v>111</v>
      </c>
      <c r="MHH1179" s="250">
        <v>211</v>
      </c>
      <c r="MHI1179" s="251" t="e">
        <f>MHI1194+MHI1232+MHI1261+MHI1277+MHI1299+MHI1329+MHI1345+MHI1366+MHI1381+MHI1414+#REF!+MHI1429+#REF!+MHI1435+#REF!</f>
        <v>#REF!</v>
      </c>
      <c r="MHJ1179" s="245" t="s">
        <v>30</v>
      </c>
      <c r="MHK1179" s="246" t="s">
        <v>26</v>
      </c>
      <c r="MHL1179" s="247">
        <v>7</v>
      </c>
      <c r="MHM1179" s="247">
        <v>2</v>
      </c>
      <c r="MHN1179" s="248" t="s">
        <v>238</v>
      </c>
      <c r="MHO1179" s="249">
        <v>111</v>
      </c>
      <c r="MHP1179" s="250">
        <v>211</v>
      </c>
      <c r="MHQ1179" s="251" t="e">
        <f>MHQ1194+MHQ1232+MHQ1261+MHQ1277+MHQ1299+MHQ1329+MHQ1345+MHQ1366+MHQ1381+MHQ1414+#REF!+MHQ1429+#REF!+MHQ1435+#REF!</f>
        <v>#REF!</v>
      </c>
      <c r="MHR1179" s="245" t="s">
        <v>30</v>
      </c>
      <c r="MHS1179" s="246" t="s">
        <v>26</v>
      </c>
      <c r="MHT1179" s="247">
        <v>7</v>
      </c>
      <c r="MHU1179" s="247">
        <v>2</v>
      </c>
      <c r="MHV1179" s="248" t="s">
        <v>238</v>
      </c>
      <c r="MHW1179" s="249">
        <v>111</v>
      </c>
      <c r="MHX1179" s="250">
        <v>211</v>
      </c>
      <c r="MHY1179" s="251" t="e">
        <f>MHY1194+MHY1232+MHY1261+MHY1277+MHY1299+MHY1329+MHY1345+MHY1366+MHY1381+MHY1414+#REF!+MHY1429+#REF!+MHY1435+#REF!</f>
        <v>#REF!</v>
      </c>
      <c r="MHZ1179" s="245" t="s">
        <v>30</v>
      </c>
      <c r="MIA1179" s="246" t="s">
        <v>26</v>
      </c>
      <c r="MIB1179" s="247">
        <v>7</v>
      </c>
      <c r="MIC1179" s="247">
        <v>2</v>
      </c>
      <c r="MID1179" s="248" t="s">
        <v>238</v>
      </c>
      <c r="MIE1179" s="249">
        <v>111</v>
      </c>
      <c r="MIF1179" s="250">
        <v>211</v>
      </c>
      <c r="MIG1179" s="251" t="e">
        <f>MIG1194+MIG1232+MIG1261+MIG1277+MIG1299+MIG1329+MIG1345+MIG1366+MIG1381+MIG1414+#REF!+MIG1429+#REF!+MIG1435+#REF!</f>
        <v>#REF!</v>
      </c>
      <c r="MIH1179" s="245" t="s">
        <v>30</v>
      </c>
      <c r="MII1179" s="246" t="s">
        <v>26</v>
      </c>
      <c r="MIJ1179" s="247">
        <v>7</v>
      </c>
      <c r="MIK1179" s="247">
        <v>2</v>
      </c>
      <c r="MIL1179" s="248" t="s">
        <v>238</v>
      </c>
      <c r="MIM1179" s="249">
        <v>111</v>
      </c>
      <c r="MIN1179" s="250">
        <v>211</v>
      </c>
      <c r="MIO1179" s="251" t="e">
        <f>MIO1194+MIO1232+MIO1261+MIO1277+MIO1299+MIO1329+MIO1345+MIO1366+MIO1381+MIO1414+#REF!+MIO1429+#REF!+MIO1435+#REF!</f>
        <v>#REF!</v>
      </c>
      <c r="MIP1179" s="245" t="s">
        <v>30</v>
      </c>
      <c r="MIQ1179" s="246" t="s">
        <v>26</v>
      </c>
      <c r="MIR1179" s="247">
        <v>7</v>
      </c>
      <c r="MIS1179" s="247">
        <v>2</v>
      </c>
      <c r="MIT1179" s="248" t="s">
        <v>238</v>
      </c>
      <c r="MIU1179" s="249">
        <v>111</v>
      </c>
      <c r="MIV1179" s="250">
        <v>211</v>
      </c>
      <c r="MIW1179" s="251" t="e">
        <f>MIW1194+MIW1232+MIW1261+MIW1277+MIW1299+MIW1329+MIW1345+MIW1366+MIW1381+MIW1414+#REF!+MIW1429+#REF!+MIW1435+#REF!</f>
        <v>#REF!</v>
      </c>
      <c r="MIX1179" s="245" t="s">
        <v>30</v>
      </c>
      <c r="MIY1179" s="246" t="s">
        <v>26</v>
      </c>
      <c r="MIZ1179" s="247">
        <v>7</v>
      </c>
      <c r="MJA1179" s="247">
        <v>2</v>
      </c>
      <c r="MJB1179" s="248" t="s">
        <v>238</v>
      </c>
      <c r="MJC1179" s="249">
        <v>111</v>
      </c>
      <c r="MJD1179" s="250">
        <v>211</v>
      </c>
      <c r="MJE1179" s="251" t="e">
        <f>MJE1194+MJE1232+MJE1261+MJE1277+MJE1299+MJE1329+MJE1345+MJE1366+MJE1381+MJE1414+#REF!+MJE1429+#REF!+MJE1435+#REF!</f>
        <v>#REF!</v>
      </c>
      <c r="MJF1179" s="245" t="s">
        <v>30</v>
      </c>
      <c r="MJG1179" s="246" t="s">
        <v>26</v>
      </c>
      <c r="MJH1179" s="247">
        <v>7</v>
      </c>
      <c r="MJI1179" s="247">
        <v>2</v>
      </c>
      <c r="MJJ1179" s="248" t="s">
        <v>238</v>
      </c>
      <c r="MJK1179" s="249">
        <v>111</v>
      </c>
      <c r="MJL1179" s="250">
        <v>211</v>
      </c>
      <c r="MJM1179" s="251" t="e">
        <f>MJM1194+MJM1232+MJM1261+MJM1277+MJM1299+MJM1329+MJM1345+MJM1366+MJM1381+MJM1414+#REF!+MJM1429+#REF!+MJM1435+#REF!</f>
        <v>#REF!</v>
      </c>
      <c r="MJN1179" s="245" t="s">
        <v>30</v>
      </c>
      <c r="MJO1179" s="246" t="s">
        <v>26</v>
      </c>
      <c r="MJP1179" s="247">
        <v>7</v>
      </c>
      <c r="MJQ1179" s="247">
        <v>2</v>
      </c>
      <c r="MJR1179" s="248" t="s">
        <v>238</v>
      </c>
      <c r="MJS1179" s="249">
        <v>111</v>
      </c>
      <c r="MJT1179" s="250">
        <v>211</v>
      </c>
      <c r="MJU1179" s="251" t="e">
        <f>MJU1194+MJU1232+MJU1261+MJU1277+MJU1299+MJU1329+MJU1345+MJU1366+MJU1381+MJU1414+#REF!+MJU1429+#REF!+MJU1435+#REF!</f>
        <v>#REF!</v>
      </c>
      <c r="MJV1179" s="245" t="s">
        <v>30</v>
      </c>
      <c r="MJW1179" s="246" t="s">
        <v>26</v>
      </c>
      <c r="MJX1179" s="247">
        <v>7</v>
      </c>
      <c r="MJY1179" s="247">
        <v>2</v>
      </c>
      <c r="MJZ1179" s="248" t="s">
        <v>238</v>
      </c>
      <c r="MKA1179" s="249">
        <v>111</v>
      </c>
      <c r="MKB1179" s="250">
        <v>211</v>
      </c>
      <c r="MKC1179" s="251" t="e">
        <f>MKC1194+MKC1232+MKC1261+MKC1277+MKC1299+MKC1329+MKC1345+MKC1366+MKC1381+MKC1414+#REF!+MKC1429+#REF!+MKC1435+#REF!</f>
        <v>#REF!</v>
      </c>
      <c r="MKD1179" s="245" t="s">
        <v>30</v>
      </c>
      <c r="MKE1179" s="246" t="s">
        <v>26</v>
      </c>
      <c r="MKF1179" s="247">
        <v>7</v>
      </c>
      <c r="MKG1179" s="247">
        <v>2</v>
      </c>
      <c r="MKH1179" s="248" t="s">
        <v>238</v>
      </c>
      <c r="MKI1179" s="249">
        <v>111</v>
      </c>
      <c r="MKJ1179" s="250">
        <v>211</v>
      </c>
      <c r="MKK1179" s="251" t="e">
        <f>MKK1194+MKK1232+MKK1261+MKK1277+MKK1299+MKK1329+MKK1345+MKK1366+MKK1381+MKK1414+#REF!+MKK1429+#REF!+MKK1435+#REF!</f>
        <v>#REF!</v>
      </c>
      <c r="MKL1179" s="245" t="s">
        <v>30</v>
      </c>
      <c r="MKM1179" s="246" t="s">
        <v>26</v>
      </c>
      <c r="MKN1179" s="247">
        <v>7</v>
      </c>
      <c r="MKO1179" s="247">
        <v>2</v>
      </c>
      <c r="MKP1179" s="248" t="s">
        <v>238</v>
      </c>
      <c r="MKQ1179" s="249">
        <v>111</v>
      </c>
      <c r="MKR1179" s="250">
        <v>211</v>
      </c>
      <c r="MKS1179" s="251" t="e">
        <f>MKS1194+MKS1232+MKS1261+MKS1277+MKS1299+MKS1329+MKS1345+MKS1366+MKS1381+MKS1414+#REF!+MKS1429+#REF!+MKS1435+#REF!</f>
        <v>#REF!</v>
      </c>
      <c r="MKT1179" s="245" t="s">
        <v>30</v>
      </c>
      <c r="MKU1179" s="246" t="s">
        <v>26</v>
      </c>
      <c r="MKV1179" s="247">
        <v>7</v>
      </c>
      <c r="MKW1179" s="247">
        <v>2</v>
      </c>
      <c r="MKX1179" s="248" t="s">
        <v>238</v>
      </c>
      <c r="MKY1179" s="249">
        <v>111</v>
      </c>
      <c r="MKZ1179" s="250">
        <v>211</v>
      </c>
      <c r="MLA1179" s="251" t="e">
        <f>MLA1194+MLA1232+MLA1261+MLA1277+MLA1299+MLA1329+MLA1345+MLA1366+MLA1381+MLA1414+#REF!+MLA1429+#REF!+MLA1435+#REF!</f>
        <v>#REF!</v>
      </c>
      <c r="MLB1179" s="245" t="s">
        <v>30</v>
      </c>
      <c r="MLC1179" s="246" t="s">
        <v>26</v>
      </c>
      <c r="MLD1179" s="247">
        <v>7</v>
      </c>
      <c r="MLE1179" s="247">
        <v>2</v>
      </c>
      <c r="MLF1179" s="248" t="s">
        <v>238</v>
      </c>
      <c r="MLG1179" s="249">
        <v>111</v>
      </c>
      <c r="MLH1179" s="250">
        <v>211</v>
      </c>
      <c r="MLI1179" s="251" t="e">
        <f>MLI1194+MLI1232+MLI1261+MLI1277+MLI1299+MLI1329+MLI1345+MLI1366+MLI1381+MLI1414+#REF!+MLI1429+#REF!+MLI1435+#REF!</f>
        <v>#REF!</v>
      </c>
      <c r="MLJ1179" s="245" t="s">
        <v>30</v>
      </c>
      <c r="MLK1179" s="246" t="s">
        <v>26</v>
      </c>
      <c r="MLL1179" s="247">
        <v>7</v>
      </c>
      <c r="MLM1179" s="247">
        <v>2</v>
      </c>
      <c r="MLN1179" s="248" t="s">
        <v>238</v>
      </c>
      <c r="MLO1179" s="249">
        <v>111</v>
      </c>
      <c r="MLP1179" s="250">
        <v>211</v>
      </c>
      <c r="MLQ1179" s="251" t="e">
        <f>MLQ1194+MLQ1232+MLQ1261+MLQ1277+MLQ1299+MLQ1329+MLQ1345+MLQ1366+MLQ1381+MLQ1414+#REF!+MLQ1429+#REF!+MLQ1435+#REF!</f>
        <v>#REF!</v>
      </c>
      <c r="MLR1179" s="245" t="s">
        <v>30</v>
      </c>
      <c r="MLS1179" s="246" t="s">
        <v>26</v>
      </c>
      <c r="MLT1179" s="247">
        <v>7</v>
      </c>
      <c r="MLU1179" s="247">
        <v>2</v>
      </c>
      <c r="MLV1179" s="248" t="s">
        <v>238</v>
      </c>
      <c r="MLW1179" s="249">
        <v>111</v>
      </c>
      <c r="MLX1179" s="250">
        <v>211</v>
      </c>
      <c r="MLY1179" s="251" t="e">
        <f>MLY1194+MLY1232+MLY1261+MLY1277+MLY1299+MLY1329+MLY1345+MLY1366+MLY1381+MLY1414+#REF!+MLY1429+#REF!+MLY1435+#REF!</f>
        <v>#REF!</v>
      </c>
      <c r="MLZ1179" s="245" t="s">
        <v>30</v>
      </c>
      <c r="MMA1179" s="246" t="s">
        <v>26</v>
      </c>
      <c r="MMB1179" s="247">
        <v>7</v>
      </c>
      <c r="MMC1179" s="247">
        <v>2</v>
      </c>
      <c r="MMD1179" s="248" t="s">
        <v>238</v>
      </c>
      <c r="MME1179" s="249">
        <v>111</v>
      </c>
      <c r="MMF1179" s="250">
        <v>211</v>
      </c>
      <c r="MMG1179" s="251" t="e">
        <f>MMG1194+MMG1232+MMG1261+MMG1277+MMG1299+MMG1329+MMG1345+MMG1366+MMG1381+MMG1414+#REF!+MMG1429+#REF!+MMG1435+#REF!</f>
        <v>#REF!</v>
      </c>
      <c r="MMH1179" s="245" t="s">
        <v>30</v>
      </c>
      <c r="MMI1179" s="246" t="s">
        <v>26</v>
      </c>
      <c r="MMJ1179" s="247">
        <v>7</v>
      </c>
      <c r="MMK1179" s="247">
        <v>2</v>
      </c>
      <c r="MML1179" s="248" t="s">
        <v>238</v>
      </c>
      <c r="MMM1179" s="249">
        <v>111</v>
      </c>
      <c r="MMN1179" s="250">
        <v>211</v>
      </c>
      <c r="MMO1179" s="251" t="e">
        <f>MMO1194+MMO1232+MMO1261+MMO1277+MMO1299+MMO1329+MMO1345+MMO1366+MMO1381+MMO1414+#REF!+MMO1429+#REF!+MMO1435+#REF!</f>
        <v>#REF!</v>
      </c>
      <c r="MMP1179" s="245" t="s">
        <v>30</v>
      </c>
      <c r="MMQ1179" s="246" t="s">
        <v>26</v>
      </c>
      <c r="MMR1179" s="247">
        <v>7</v>
      </c>
      <c r="MMS1179" s="247">
        <v>2</v>
      </c>
      <c r="MMT1179" s="248" t="s">
        <v>238</v>
      </c>
      <c r="MMU1179" s="249">
        <v>111</v>
      </c>
      <c r="MMV1179" s="250">
        <v>211</v>
      </c>
      <c r="MMW1179" s="251" t="e">
        <f>MMW1194+MMW1232+MMW1261+MMW1277+MMW1299+MMW1329+MMW1345+MMW1366+MMW1381+MMW1414+#REF!+MMW1429+#REF!+MMW1435+#REF!</f>
        <v>#REF!</v>
      </c>
      <c r="MMX1179" s="245" t="s">
        <v>30</v>
      </c>
      <c r="MMY1179" s="246" t="s">
        <v>26</v>
      </c>
      <c r="MMZ1179" s="247">
        <v>7</v>
      </c>
      <c r="MNA1179" s="247">
        <v>2</v>
      </c>
      <c r="MNB1179" s="248" t="s">
        <v>238</v>
      </c>
      <c r="MNC1179" s="249">
        <v>111</v>
      </c>
      <c r="MND1179" s="250">
        <v>211</v>
      </c>
      <c r="MNE1179" s="251" t="e">
        <f>MNE1194+MNE1232+MNE1261+MNE1277+MNE1299+MNE1329+MNE1345+MNE1366+MNE1381+MNE1414+#REF!+MNE1429+#REF!+MNE1435+#REF!</f>
        <v>#REF!</v>
      </c>
      <c r="MNF1179" s="245" t="s">
        <v>30</v>
      </c>
      <c r="MNG1179" s="246" t="s">
        <v>26</v>
      </c>
      <c r="MNH1179" s="247">
        <v>7</v>
      </c>
      <c r="MNI1179" s="247">
        <v>2</v>
      </c>
      <c r="MNJ1179" s="248" t="s">
        <v>238</v>
      </c>
      <c r="MNK1179" s="249">
        <v>111</v>
      </c>
      <c r="MNL1179" s="250">
        <v>211</v>
      </c>
      <c r="MNM1179" s="251" t="e">
        <f>MNM1194+MNM1232+MNM1261+MNM1277+MNM1299+MNM1329+MNM1345+MNM1366+MNM1381+MNM1414+#REF!+MNM1429+#REF!+MNM1435+#REF!</f>
        <v>#REF!</v>
      </c>
      <c r="MNN1179" s="245" t="s">
        <v>30</v>
      </c>
      <c r="MNO1179" s="246" t="s">
        <v>26</v>
      </c>
      <c r="MNP1179" s="247">
        <v>7</v>
      </c>
      <c r="MNQ1179" s="247">
        <v>2</v>
      </c>
      <c r="MNR1179" s="248" t="s">
        <v>238</v>
      </c>
      <c r="MNS1179" s="249">
        <v>111</v>
      </c>
      <c r="MNT1179" s="250">
        <v>211</v>
      </c>
      <c r="MNU1179" s="251" t="e">
        <f>MNU1194+MNU1232+MNU1261+MNU1277+MNU1299+MNU1329+MNU1345+MNU1366+MNU1381+MNU1414+#REF!+MNU1429+#REF!+MNU1435+#REF!</f>
        <v>#REF!</v>
      </c>
      <c r="MNV1179" s="245" t="s">
        <v>30</v>
      </c>
      <c r="MNW1179" s="246" t="s">
        <v>26</v>
      </c>
      <c r="MNX1179" s="247">
        <v>7</v>
      </c>
      <c r="MNY1179" s="247">
        <v>2</v>
      </c>
      <c r="MNZ1179" s="248" t="s">
        <v>238</v>
      </c>
      <c r="MOA1179" s="249">
        <v>111</v>
      </c>
      <c r="MOB1179" s="250">
        <v>211</v>
      </c>
      <c r="MOC1179" s="251" t="e">
        <f>MOC1194+MOC1232+MOC1261+MOC1277+MOC1299+MOC1329+MOC1345+MOC1366+MOC1381+MOC1414+#REF!+MOC1429+#REF!+MOC1435+#REF!</f>
        <v>#REF!</v>
      </c>
      <c r="MOD1179" s="245" t="s">
        <v>30</v>
      </c>
      <c r="MOE1179" s="246" t="s">
        <v>26</v>
      </c>
      <c r="MOF1179" s="247">
        <v>7</v>
      </c>
      <c r="MOG1179" s="247">
        <v>2</v>
      </c>
      <c r="MOH1179" s="248" t="s">
        <v>238</v>
      </c>
      <c r="MOI1179" s="249">
        <v>111</v>
      </c>
      <c r="MOJ1179" s="250">
        <v>211</v>
      </c>
      <c r="MOK1179" s="251" t="e">
        <f>MOK1194+MOK1232+MOK1261+MOK1277+MOK1299+MOK1329+MOK1345+MOK1366+MOK1381+MOK1414+#REF!+MOK1429+#REF!+MOK1435+#REF!</f>
        <v>#REF!</v>
      </c>
      <c r="MOL1179" s="245" t="s">
        <v>30</v>
      </c>
      <c r="MOM1179" s="246" t="s">
        <v>26</v>
      </c>
      <c r="MON1179" s="247">
        <v>7</v>
      </c>
      <c r="MOO1179" s="247">
        <v>2</v>
      </c>
      <c r="MOP1179" s="248" t="s">
        <v>238</v>
      </c>
      <c r="MOQ1179" s="249">
        <v>111</v>
      </c>
      <c r="MOR1179" s="250">
        <v>211</v>
      </c>
      <c r="MOS1179" s="251" t="e">
        <f>MOS1194+MOS1232+MOS1261+MOS1277+MOS1299+MOS1329+MOS1345+MOS1366+MOS1381+MOS1414+#REF!+MOS1429+#REF!+MOS1435+#REF!</f>
        <v>#REF!</v>
      </c>
      <c r="MOT1179" s="245" t="s">
        <v>30</v>
      </c>
      <c r="MOU1179" s="246" t="s">
        <v>26</v>
      </c>
      <c r="MOV1179" s="247">
        <v>7</v>
      </c>
      <c r="MOW1179" s="247">
        <v>2</v>
      </c>
      <c r="MOX1179" s="248" t="s">
        <v>238</v>
      </c>
      <c r="MOY1179" s="249">
        <v>111</v>
      </c>
      <c r="MOZ1179" s="250">
        <v>211</v>
      </c>
      <c r="MPA1179" s="251" t="e">
        <f>MPA1194+MPA1232+MPA1261+MPA1277+MPA1299+MPA1329+MPA1345+MPA1366+MPA1381+MPA1414+#REF!+MPA1429+#REF!+MPA1435+#REF!</f>
        <v>#REF!</v>
      </c>
      <c r="MPB1179" s="245" t="s">
        <v>30</v>
      </c>
      <c r="MPC1179" s="246" t="s">
        <v>26</v>
      </c>
      <c r="MPD1179" s="247">
        <v>7</v>
      </c>
      <c r="MPE1179" s="247">
        <v>2</v>
      </c>
      <c r="MPF1179" s="248" t="s">
        <v>238</v>
      </c>
      <c r="MPG1179" s="249">
        <v>111</v>
      </c>
      <c r="MPH1179" s="250">
        <v>211</v>
      </c>
      <c r="MPI1179" s="251" t="e">
        <f>MPI1194+MPI1232+MPI1261+MPI1277+MPI1299+MPI1329+MPI1345+MPI1366+MPI1381+MPI1414+#REF!+MPI1429+#REF!+MPI1435+#REF!</f>
        <v>#REF!</v>
      </c>
      <c r="MPJ1179" s="245" t="s">
        <v>30</v>
      </c>
      <c r="MPK1179" s="246" t="s">
        <v>26</v>
      </c>
      <c r="MPL1179" s="247">
        <v>7</v>
      </c>
      <c r="MPM1179" s="247">
        <v>2</v>
      </c>
      <c r="MPN1179" s="248" t="s">
        <v>238</v>
      </c>
      <c r="MPO1179" s="249">
        <v>111</v>
      </c>
      <c r="MPP1179" s="250">
        <v>211</v>
      </c>
      <c r="MPQ1179" s="251" t="e">
        <f>MPQ1194+MPQ1232+MPQ1261+MPQ1277+MPQ1299+MPQ1329+MPQ1345+MPQ1366+MPQ1381+MPQ1414+#REF!+MPQ1429+#REF!+MPQ1435+#REF!</f>
        <v>#REF!</v>
      </c>
      <c r="MPR1179" s="245" t="s">
        <v>30</v>
      </c>
      <c r="MPS1179" s="246" t="s">
        <v>26</v>
      </c>
      <c r="MPT1179" s="247">
        <v>7</v>
      </c>
      <c r="MPU1179" s="247">
        <v>2</v>
      </c>
      <c r="MPV1179" s="248" t="s">
        <v>238</v>
      </c>
      <c r="MPW1179" s="249">
        <v>111</v>
      </c>
      <c r="MPX1179" s="250">
        <v>211</v>
      </c>
      <c r="MPY1179" s="251" t="e">
        <f>MPY1194+MPY1232+MPY1261+MPY1277+MPY1299+MPY1329+MPY1345+MPY1366+MPY1381+MPY1414+#REF!+MPY1429+#REF!+MPY1435+#REF!</f>
        <v>#REF!</v>
      </c>
      <c r="MPZ1179" s="245" t="s">
        <v>30</v>
      </c>
      <c r="MQA1179" s="246" t="s">
        <v>26</v>
      </c>
      <c r="MQB1179" s="247">
        <v>7</v>
      </c>
      <c r="MQC1179" s="247">
        <v>2</v>
      </c>
      <c r="MQD1179" s="248" t="s">
        <v>238</v>
      </c>
      <c r="MQE1179" s="249">
        <v>111</v>
      </c>
      <c r="MQF1179" s="250">
        <v>211</v>
      </c>
      <c r="MQG1179" s="251" t="e">
        <f>MQG1194+MQG1232+MQG1261+MQG1277+MQG1299+MQG1329+MQG1345+MQG1366+MQG1381+MQG1414+#REF!+MQG1429+#REF!+MQG1435+#REF!</f>
        <v>#REF!</v>
      </c>
      <c r="MQH1179" s="245" t="s">
        <v>30</v>
      </c>
      <c r="MQI1179" s="246" t="s">
        <v>26</v>
      </c>
      <c r="MQJ1179" s="247">
        <v>7</v>
      </c>
      <c r="MQK1179" s="247">
        <v>2</v>
      </c>
      <c r="MQL1179" s="248" t="s">
        <v>238</v>
      </c>
      <c r="MQM1179" s="249">
        <v>111</v>
      </c>
      <c r="MQN1179" s="250">
        <v>211</v>
      </c>
      <c r="MQO1179" s="251" t="e">
        <f>MQO1194+MQO1232+MQO1261+MQO1277+MQO1299+MQO1329+MQO1345+MQO1366+MQO1381+MQO1414+#REF!+MQO1429+#REF!+MQO1435+#REF!</f>
        <v>#REF!</v>
      </c>
      <c r="MQP1179" s="245" t="s">
        <v>30</v>
      </c>
      <c r="MQQ1179" s="246" t="s">
        <v>26</v>
      </c>
      <c r="MQR1179" s="247">
        <v>7</v>
      </c>
      <c r="MQS1179" s="247">
        <v>2</v>
      </c>
      <c r="MQT1179" s="248" t="s">
        <v>238</v>
      </c>
      <c r="MQU1179" s="249">
        <v>111</v>
      </c>
      <c r="MQV1179" s="250">
        <v>211</v>
      </c>
      <c r="MQW1179" s="251" t="e">
        <f>MQW1194+MQW1232+MQW1261+MQW1277+MQW1299+MQW1329+MQW1345+MQW1366+MQW1381+MQW1414+#REF!+MQW1429+#REF!+MQW1435+#REF!</f>
        <v>#REF!</v>
      </c>
      <c r="MQX1179" s="245" t="s">
        <v>30</v>
      </c>
      <c r="MQY1179" s="246" t="s">
        <v>26</v>
      </c>
      <c r="MQZ1179" s="247">
        <v>7</v>
      </c>
      <c r="MRA1179" s="247">
        <v>2</v>
      </c>
      <c r="MRB1179" s="248" t="s">
        <v>238</v>
      </c>
      <c r="MRC1179" s="249">
        <v>111</v>
      </c>
      <c r="MRD1179" s="250">
        <v>211</v>
      </c>
      <c r="MRE1179" s="251" t="e">
        <f>MRE1194+MRE1232+MRE1261+MRE1277+MRE1299+MRE1329+MRE1345+MRE1366+MRE1381+MRE1414+#REF!+MRE1429+#REF!+MRE1435+#REF!</f>
        <v>#REF!</v>
      </c>
      <c r="MRF1179" s="245" t="s">
        <v>30</v>
      </c>
      <c r="MRG1179" s="246" t="s">
        <v>26</v>
      </c>
      <c r="MRH1179" s="247">
        <v>7</v>
      </c>
      <c r="MRI1179" s="247">
        <v>2</v>
      </c>
      <c r="MRJ1179" s="248" t="s">
        <v>238</v>
      </c>
      <c r="MRK1179" s="249">
        <v>111</v>
      </c>
      <c r="MRL1179" s="250">
        <v>211</v>
      </c>
      <c r="MRM1179" s="251" t="e">
        <f>MRM1194+MRM1232+MRM1261+MRM1277+MRM1299+MRM1329+MRM1345+MRM1366+MRM1381+MRM1414+#REF!+MRM1429+#REF!+MRM1435+#REF!</f>
        <v>#REF!</v>
      </c>
      <c r="MRN1179" s="245" t="s">
        <v>30</v>
      </c>
      <c r="MRO1179" s="246" t="s">
        <v>26</v>
      </c>
      <c r="MRP1179" s="247">
        <v>7</v>
      </c>
      <c r="MRQ1179" s="247">
        <v>2</v>
      </c>
      <c r="MRR1179" s="248" t="s">
        <v>238</v>
      </c>
      <c r="MRS1179" s="249">
        <v>111</v>
      </c>
      <c r="MRT1179" s="250">
        <v>211</v>
      </c>
      <c r="MRU1179" s="251" t="e">
        <f>MRU1194+MRU1232+MRU1261+MRU1277+MRU1299+MRU1329+MRU1345+MRU1366+MRU1381+MRU1414+#REF!+MRU1429+#REF!+MRU1435+#REF!</f>
        <v>#REF!</v>
      </c>
      <c r="MRV1179" s="245" t="s">
        <v>30</v>
      </c>
      <c r="MRW1179" s="246" t="s">
        <v>26</v>
      </c>
      <c r="MRX1179" s="247">
        <v>7</v>
      </c>
      <c r="MRY1179" s="247">
        <v>2</v>
      </c>
      <c r="MRZ1179" s="248" t="s">
        <v>238</v>
      </c>
      <c r="MSA1179" s="249">
        <v>111</v>
      </c>
      <c r="MSB1179" s="250">
        <v>211</v>
      </c>
      <c r="MSC1179" s="251" t="e">
        <f>MSC1194+MSC1232+MSC1261+MSC1277+MSC1299+MSC1329+MSC1345+MSC1366+MSC1381+MSC1414+#REF!+MSC1429+#REF!+MSC1435+#REF!</f>
        <v>#REF!</v>
      </c>
      <c r="MSD1179" s="245" t="s">
        <v>30</v>
      </c>
      <c r="MSE1179" s="246" t="s">
        <v>26</v>
      </c>
      <c r="MSF1179" s="247">
        <v>7</v>
      </c>
      <c r="MSG1179" s="247">
        <v>2</v>
      </c>
      <c r="MSH1179" s="248" t="s">
        <v>238</v>
      </c>
      <c r="MSI1179" s="249">
        <v>111</v>
      </c>
      <c r="MSJ1179" s="250">
        <v>211</v>
      </c>
      <c r="MSK1179" s="251" t="e">
        <f>MSK1194+MSK1232+MSK1261+MSK1277+MSK1299+MSK1329+MSK1345+MSK1366+MSK1381+MSK1414+#REF!+MSK1429+#REF!+MSK1435+#REF!</f>
        <v>#REF!</v>
      </c>
      <c r="MSL1179" s="245" t="s">
        <v>30</v>
      </c>
      <c r="MSM1179" s="246" t="s">
        <v>26</v>
      </c>
      <c r="MSN1179" s="247">
        <v>7</v>
      </c>
      <c r="MSO1179" s="247">
        <v>2</v>
      </c>
      <c r="MSP1179" s="248" t="s">
        <v>238</v>
      </c>
      <c r="MSQ1179" s="249">
        <v>111</v>
      </c>
      <c r="MSR1179" s="250">
        <v>211</v>
      </c>
      <c r="MSS1179" s="251" t="e">
        <f>MSS1194+MSS1232+MSS1261+MSS1277+MSS1299+MSS1329+MSS1345+MSS1366+MSS1381+MSS1414+#REF!+MSS1429+#REF!+MSS1435+#REF!</f>
        <v>#REF!</v>
      </c>
      <c r="MST1179" s="245" t="s">
        <v>30</v>
      </c>
      <c r="MSU1179" s="246" t="s">
        <v>26</v>
      </c>
      <c r="MSV1179" s="247">
        <v>7</v>
      </c>
      <c r="MSW1179" s="247">
        <v>2</v>
      </c>
      <c r="MSX1179" s="248" t="s">
        <v>238</v>
      </c>
      <c r="MSY1179" s="249">
        <v>111</v>
      </c>
      <c r="MSZ1179" s="250">
        <v>211</v>
      </c>
      <c r="MTA1179" s="251" t="e">
        <f>MTA1194+MTA1232+MTA1261+MTA1277+MTA1299+MTA1329+MTA1345+MTA1366+MTA1381+MTA1414+#REF!+MTA1429+#REF!+MTA1435+#REF!</f>
        <v>#REF!</v>
      </c>
      <c r="MTB1179" s="245" t="s">
        <v>30</v>
      </c>
      <c r="MTC1179" s="246" t="s">
        <v>26</v>
      </c>
      <c r="MTD1179" s="247">
        <v>7</v>
      </c>
      <c r="MTE1179" s="247">
        <v>2</v>
      </c>
      <c r="MTF1179" s="248" t="s">
        <v>238</v>
      </c>
      <c r="MTG1179" s="249">
        <v>111</v>
      </c>
      <c r="MTH1179" s="250">
        <v>211</v>
      </c>
      <c r="MTI1179" s="251" t="e">
        <f>MTI1194+MTI1232+MTI1261+MTI1277+MTI1299+MTI1329+MTI1345+MTI1366+MTI1381+MTI1414+#REF!+MTI1429+#REF!+MTI1435+#REF!</f>
        <v>#REF!</v>
      </c>
      <c r="MTJ1179" s="245" t="s">
        <v>30</v>
      </c>
      <c r="MTK1179" s="246" t="s">
        <v>26</v>
      </c>
      <c r="MTL1179" s="247">
        <v>7</v>
      </c>
      <c r="MTM1179" s="247">
        <v>2</v>
      </c>
      <c r="MTN1179" s="248" t="s">
        <v>238</v>
      </c>
      <c r="MTO1179" s="249">
        <v>111</v>
      </c>
      <c r="MTP1179" s="250">
        <v>211</v>
      </c>
      <c r="MTQ1179" s="251" t="e">
        <f>MTQ1194+MTQ1232+MTQ1261+MTQ1277+MTQ1299+MTQ1329+MTQ1345+MTQ1366+MTQ1381+MTQ1414+#REF!+MTQ1429+#REF!+MTQ1435+#REF!</f>
        <v>#REF!</v>
      </c>
      <c r="MTR1179" s="245" t="s">
        <v>30</v>
      </c>
      <c r="MTS1179" s="246" t="s">
        <v>26</v>
      </c>
      <c r="MTT1179" s="247">
        <v>7</v>
      </c>
      <c r="MTU1179" s="247">
        <v>2</v>
      </c>
      <c r="MTV1179" s="248" t="s">
        <v>238</v>
      </c>
      <c r="MTW1179" s="249">
        <v>111</v>
      </c>
      <c r="MTX1179" s="250">
        <v>211</v>
      </c>
      <c r="MTY1179" s="251" t="e">
        <f>MTY1194+MTY1232+MTY1261+MTY1277+MTY1299+MTY1329+MTY1345+MTY1366+MTY1381+MTY1414+#REF!+MTY1429+#REF!+MTY1435+#REF!</f>
        <v>#REF!</v>
      </c>
      <c r="MTZ1179" s="245" t="s">
        <v>30</v>
      </c>
      <c r="MUA1179" s="246" t="s">
        <v>26</v>
      </c>
      <c r="MUB1179" s="247">
        <v>7</v>
      </c>
      <c r="MUC1179" s="247">
        <v>2</v>
      </c>
      <c r="MUD1179" s="248" t="s">
        <v>238</v>
      </c>
      <c r="MUE1179" s="249">
        <v>111</v>
      </c>
      <c r="MUF1179" s="250">
        <v>211</v>
      </c>
      <c r="MUG1179" s="251" t="e">
        <f>MUG1194+MUG1232+MUG1261+MUG1277+MUG1299+MUG1329+MUG1345+MUG1366+MUG1381+MUG1414+#REF!+MUG1429+#REF!+MUG1435+#REF!</f>
        <v>#REF!</v>
      </c>
      <c r="MUH1179" s="245" t="s">
        <v>30</v>
      </c>
      <c r="MUI1179" s="246" t="s">
        <v>26</v>
      </c>
      <c r="MUJ1179" s="247">
        <v>7</v>
      </c>
      <c r="MUK1179" s="247">
        <v>2</v>
      </c>
      <c r="MUL1179" s="248" t="s">
        <v>238</v>
      </c>
      <c r="MUM1179" s="249">
        <v>111</v>
      </c>
      <c r="MUN1179" s="250">
        <v>211</v>
      </c>
      <c r="MUO1179" s="251" t="e">
        <f>MUO1194+MUO1232+MUO1261+MUO1277+MUO1299+MUO1329+MUO1345+MUO1366+MUO1381+MUO1414+#REF!+MUO1429+#REF!+MUO1435+#REF!</f>
        <v>#REF!</v>
      </c>
      <c r="MUP1179" s="245" t="s">
        <v>30</v>
      </c>
      <c r="MUQ1179" s="246" t="s">
        <v>26</v>
      </c>
      <c r="MUR1179" s="247">
        <v>7</v>
      </c>
      <c r="MUS1179" s="247">
        <v>2</v>
      </c>
      <c r="MUT1179" s="248" t="s">
        <v>238</v>
      </c>
      <c r="MUU1179" s="249">
        <v>111</v>
      </c>
      <c r="MUV1179" s="250">
        <v>211</v>
      </c>
      <c r="MUW1179" s="251" t="e">
        <f>MUW1194+MUW1232+MUW1261+MUW1277+MUW1299+MUW1329+MUW1345+MUW1366+MUW1381+MUW1414+#REF!+MUW1429+#REF!+MUW1435+#REF!</f>
        <v>#REF!</v>
      </c>
      <c r="MUX1179" s="245" t="s">
        <v>30</v>
      </c>
      <c r="MUY1179" s="246" t="s">
        <v>26</v>
      </c>
      <c r="MUZ1179" s="247">
        <v>7</v>
      </c>
      <c r="MVA1179" s="247">
        <v>2</v>
      </c>
      <c r="MVB1179" s="248" t="s">
        <v>238</v>
      </c>
      <c r="MVC1179" s="249">
        <v>111</v>
      </c>
      <c r="MVD1179" s="250">
        <v>211</v>
      </c>
      <c r="MVE1179" s="251" t="e">
        <f>MVE1194+MVE1232+MVE1261+MVE1277+MVE1299+MVE1329+MVE1345+MVE1366+MVE1381+MVE1414+#REF!+MVE1429+#REF!+MVE1435+#REF!</f>
        <v>#REF!</v>
      </c>
      <c r="MVF1179" s="245" t="s">
        <v>30</v>
      </c>
      <c r="MVG1179" s="246" t="s">
        <v>26</v>
      </c>
      <c r="MVH1179" s="247">
        <v>7</v>
      </c>
      <c r="MVI1179" s="247">
        <v>2</v>
      </c>
      <c r="MVJ1179" s="248" t="s">
        <v>238</v>
      </c>
      <c r="MVK1179" s="249">
        <v>111</v>
      </c>
      <c r="MVL1179" s="250">
        <v>211</v>
      </c>
      <c r="MVM1179" s="251" t="e">
        <f>MVM1194+MVM1232+MVM1261+MVM1277+MVM1299+MVM1329+MVM1345+MVM1366+MVM1381+MVM1414+#REF!+MVM1429+#REF!+MVM1435+#REF!</f>
        <v>#REF!</v>
      </c>
      <c r="MVN1179" s="245" t="s">
        <v>30</v>
      </c>
      <c r="MVO1179" s="246" t="s">
        <v>26</v>
      </c>
      <c r="MVP1179" s="247">
        <v>7</v>
      </c>
      <c r="MVQ1179" s="247">
        <v>2</v>
      </c>
      <c r="MVR1179" s="248" t="s">
        <v>238</v>
      </c>
      <c r="MVS1179" s="249">
        <v>111</v>
      </c>
      <c r="MVT1179" s="250">
        <v>211</v>
      </c>
      <c r="MVU1179" s="251" t="e">
        <f>MVU1194+MVU1232+MVU1261+MVU1277+MVU1299+MVU1329+MVU1345+MVU1366+MVU1381+MVU1414+#REF!+MVU1429+#REF!+MVU1435+#REF!</f>
        <v>#REF!</v>
      </c>
      <c r="MVV1179" s="245" t="s">
        <v>30</v>
      </c>
      <c r="MVW1179" s="246" t="s">
        <v>26</v>
      </c>
      <c r="MVX1179" s="247">
        <v>7</v>
      </c>
      <c r="MVY1179" s="247">
        <v>2</v>
      </c>
      <c r="MVZ1179" s="248" t="s">
        <v>238</v>
      </c>
      <c r="MWA1179" s="249">
        <v>111</v>
      </c>
      <c r="MWB1179" s="250">
        <v>211</v>
      </c>
      <c r="MWC1179" s="251" t="e">
        <f>MWC1194+MWC1232+MWC1261+MWC1277+MWC1299+MWC1329+MWC1345+MWC1366+MWC1381+MWC1414+#REF!+MWC1429+#REF!+MWC1435+#REF!</f>
        <v>#REF!</v>
      </c>
      <c r="MWD1179" s="245" t="s">
        <v>30</v>
      </c>
      <c r="MWE1179" s="246" t="s">
        <v>26</v>
      </c>
      <c r="MWF1179" s="247">
        <v>7</v>
      </c>
      <c r="MWG1179" s="247">
        <v>2</v>
      </c>
      <c r="MWH1179" s="248" t="s">
        <v>238</v>
      </c>
      <c r="MWI1179" s="249">
        <v>111</v>
      </c>
      <c r="MWJ1179" s="250">
        <v>211</v>
      </c>
      <c r="MWK1179" s="251" t="e">
        <f>MWK1194+MWK1232+MWK1261+MWK1277+MWK1299+MWK1329+MWK1345+MWK1366+MWK1381+MWK1414+#REF!+MWK1429+#REF!+MWK1435+#REF!</f>
        <v>#REF!</v>
      </c>
      <c r="MWL1179" s="245" t="s">
        <v>30</v>
      </c>
      <c r="MWM1179" s="246" t="s">
        <v>26</v>
      </c>
      <c r="MWN1179" s="247">
        <v>7</v>
      </c>
      <c r="MWO1179" s="247">
        <v>2</v>
      </c>
      <c r="MWP1179" s="248" t="s">
        <v>238</v>
      </c>
      <c r="MWQ1179" s="249">
        <v>111</v>
      </c>
      <c r="MWR1179" s="250">
        <v>211</v>
      </c>
      <c r="MWS1179" s="251" t="e">
        <f>MWS1194+MWS1232+MWS1261+MWS1277+MWS1299+MWS1329+MWS1345+MWS1366+MWS1381+MWS1414+#REF!+MWS1429+#REF!+MWS1435+#REF!</f>
        <v>#REF!</v>
      </c>
      <c r="MWT1179" s="245" t="s">
        <v>30</v>
      </c>
      <c r="MWU1179" s="246" t="s">
        <v>26</v>
      </c>
      <c r="MWV1179" s="247">
        <v>7</v>
      </c>
      <c r="MWW1179" s="247">
        <v>2</v>
      </c>
      <c r="MWX1179" s="248" t="s">
        <v>238</v>
      </c>
      <c r="MWY1179" s="249">
        <v>111</v>
      </c>
      <c r="MWZ1179" s="250">
        <v>211</v>
      </c>
      <c r="MXA1179" s="251" t="e">
        <f>MXA1194+MXA1232+MXA1261+MXA1277+MXA1299+MXA1329+MXA1345+MXA1366+MXA1381+MXA1414+#REF!+MXA1429+#REF!+MXA1435+#REF!</f>
        <v>#REF!</v>
      </c>
      <c r="MXB1179" s="245" t="s">
        <v>30</v>
      </c>
      <c r="MXC1179" s="246" t="s">
        <v>26</v>
      </c>
      <c r="MXD1179" s="247">
        <v>7</v>
      </c>
      <c r="MXE1179" s="247">
        <v>2</v>
      </c>
      <c r="MXF1179" s="248" t="s">
        <v>238</v>
      </c>
      <c r="MXG1179" s="249">
        <v>111</v>
      </c>
      <c r="MXH1179" s="250">
        <v>211</v>
      </c>
      <c r="MXI1179" s="251" t="e">
        <f>MXI1194+MXI1232+MXI1261+MXI1277+MXI1299+MXI1329+MXI1345+MXI1366+MXI1381+MXI1414+#REF!+MXI1429+#REF!+MXI1435+#REF!</f>
        <v>#REF!</v>
      </c>
      <c r="MXJ1179" s="245" t="s">
        <v>30</v>
      </c>
      <c r="MXK1179" s="246" t="s">
        <v>26</v>
      </c>
      <c r="MXL1179" s="247">
        <v>7</v>
      </c>
      <c r="MXM1179" s="247">
        <v>2</v>
      </c>
      <c r="MXN1179" s="248" t="s">
        <v>238</v>
      </c>
      <c r="MXO1179" s="249">
        <v>111</v>
      </c>
      <c r="MXP1179" s="250">
        <v>211</v>
      </c>
      <c r="MXQ1179" s="251" t="e">
        <f>MXQ1194+MXQ1232+MXQ1261+MXQ1277+MXQ1299+MXQ1329+MXQ1345+MXQ1366+MXQ1381+MXQ1414+#REF!+MXQ1429+#REF!+MXQ1435+#REF!</f>
        <v>#REF!</v>
      </c>
      <c r="MXR1179" s="245" t="s">
        <v>30</v>
      </c>
      <c r="MXS1179" s="246" t="s">
        <v>26</v>
      </c>
      <c r="MXT1179" s="247">
        <v>7</v>
      </c>
      <c r="MXU1179" s="247">
        <v>2</v>
      </c>
      <c r="MXV1179" s="248" t="s">
        <v>238</v>
      </c>
      <c r="MXW1179" s="249">
        <v>111</v>
      </c>
      <c r="MXX1179" s="250">
        <v>211</v>
      </c>
      <c r="MXY1179" s="251" t="e">
        <f>MXY1194+MXY1232+MXY1261+MXY1277+MXY1299+MXY1329+MXY1345+MXY1366+MXY1381+MXY1414+#REF!+MXY1429+#REF!+MXY1435+#REF!</f>
        <v>#REF!</v>
      </c>
      <c r="MXZ1179" s="245" t="s">
        <v>30</v>
      </c>
      <c r="MYA1179" s="246" t="s">
        <v>26</v>
      </c>
      <c r="MYB1179" s="247">
        <v>7</v>
      </c>
      <c r="MYC1179" s="247">
        <v>2</v>
      </c>
      <c r="MYD1179" s="248" t="s">
        <v>238</v>
      </c>
      <c r="MYE1179" s="249">
        <v>111</v>
      </c>
      <c r="MYF1179" s="250">
        <v>211</v>
      </c>
      <c r="MYG1179" s="251" t="e">
        <f>MYG1194+MYG1232+MYG1261+MYG1277+MYG1299+MYG1329+MYG1345+MYG1366+MYG1381+MYG1414+#REF!+MYG1429+#REF!+MYG1435+#REF!</f>
        <v>#REF!</v>
      </c>
      <c r="MYH1179" s="245" t="s">
        <v>30</v>
      </c>
      <c r="MYI1179" s="246" t="s">
        <v>26</v>
      </c>
      <c r="MYJ1179" s="247">
        <v>7</v>
      </c>
      <c r="MYK1179" s="247">
        <v>2</v>
      </c>
      <c r="MYL1179" s="248" t="s">
        <v>238</v>
      </c>
      <c r="MYM1179" s="249">
        <v>111</v>
      </c>
      <c r="MYN1179" s="250">
        <v>211</v>
      </c>
      <c r="MYO1179" s="251" t="e">
        <f>MYO1194+MYO1232+MYO1261+MYO1277+MYO1299+MYO1329+MYO1345+MYO1366+MYO1381+MYO1414+#REF!+MYO1429+#REF!+MYO1435+#REF!</f>
        <v>#REF!</v>
      </c>
      <c r="MYP1179" s="245" t="s">
        <v>30</v>
      </c>
      <c r="MYQ1179" s="246" t="s">
        <v>26</v>
      </c>
      <c r="MYR1179" s="247">
        <v>7</v>
      </c>
      <c r="MYS1179" s="247">
        <v>2</v>
      </c>
      <c r="MYT1179" s="248" t="s">
        <v>238</v>
      </c>
      <c r="MYU1179" s="249">
        <v>111</v>
      </c>
      <c r="MYV1179" s="250">
        <v>211</v>
      </c>
      <c r="MYW1179" s="251" t="e">
        <f>MYW1194+MYW1232+MYW1261+MYW1277+MYW1299+MYW1329+MYW1345+MYW1366+MYW1381+MYW1414+#REF!+MYW1429+#REF!+MYW1435+#REF!</f>
        <v>#REF!</v>
      </c>
      <c r="MYX1179" s="245" t="s">
        <v>30</v>
      </c>
      <c r="MYY1179" s="246" t="s">
        <v>26</v>
      </c>
      <c r="MYZ1179" s="247">
        <v>7</v>
      </c>
      <c r="MZA1179" s="247">
        <v>2</v>
      </c>
      <c r="MZB1179" s="248" t="s">
        <v>238</v>
      </c>
      <c r="MZC1179" s="249">
        <v>111</v>
      </c>
      <c r="MZD1179" s="250">
        <v>211</v>
      </c>
      <c r="MZE1179" s="251" t="e">
        <f>MZE1194+MZE1232+MZE1261+MZE1277+MZE1299+MZE1329+MZE1345+MZE1366+MZE1381+MZE1414+#REF!+MZE1429+#REF!+MZE1435+#REF!</f>
        <v>#REF!</v>
      </c>
      <c r="MZF1179" s="245" t="s">
        <v>30</v>
      </c>
      <c r="MZG1179" s="246" t="s">
        <v>26</v>
      </c>
      <c r="MZH1179" s="247">
        <v>7</v>
      </c>
      <c r="MZI1179" s="247">
        <v>2</v>
      </c>
      <c r="MZJ1179" s="248" t="s">
        <v>238</v>
      </c>
      <c r="MZK1179" s="249">
        <v>111</v>
      </c>
      <c r="MZL1179" s="250">
        <v>211</v>
      </c>
      <c r="MZM1179" s="251" t="e">
        <f>MZM1194+MZM1232+MZM1261+MZM1277+MZM1299+MZM1329+MZM1345+MZM1366+MZM1381+MZM1414+#REF!+MZM1429+#REF!+MZM1435+#REF!</f>
        <v>#REF!</v>
      </c>
      <c r="MZN1179" s="245" t="s">
        <v>30</v>
      </c>
      <c r="MZO1179" s="246" t="s">
        <v>26</v>
      </c>
      <c r="MZP1179" s="247">
        <v>7</v>
      </c>
      <c r="MZQ1179" s="247">
        <v>2</v>
      </c>
      <c r="MZR1179" s="248" t="s">
        <v>238</v>
      </c>
      <c r="MZS1179" s="249">
        <v>111</v>
      </c>
      <c r="MZT1179" s="250">
        <v>211</v>
      </c>
      <c r="MZU1179" s="251" t="e">
        <f>MZU1194+MZU1232+MZU1261+MZU1277+MZU1299+MZU1329+MZU1345+MZU1366+MZU1381+MZU1414+#REF!+MZU1429+#REF!+MZU1435+#REF!</f>
        <v>#REF!</v>
      </c>
      <c r="MZV1179" s="245" t="s">
        <v>30</v>
      </c>
      <c r="MZW1179" s="246" t="s">
        <v>26</v>
      </c>
      <c r="MZX1179" s="247">
        <v>7</v>
      </c>
      <c r="MZY1179" s="247">
        <v>2</v>
      </c>
      <c r="MZZ1179" s="248" t="s">
        <v>238</v>
      </c>
      <c r="NAA1179" s="249">
        <v>111</v>
      </c>
      <c r="NAB1179" s="250">
        <v>211</v>
      </c>
      <c r="NAC1179" s="251" t="e">
        <f>NAC1194+NAC1232+NAC1261+NAC1277+NAC1299+NAC1329+NAC1345+NAC1366+NAC1381+NAC1414+#REF!+NAC1429+#REF!+NAC1435+#REF!</f>
        <v>#REF!</v>
      </c>
      <c r="NAD1179" s="245" t="s">
        <v>30</v>
      </c>
      <c r="NAE1179" s="246" t="s">
        <v>26</v>
      </c>
      <c r="NAF1179" s="247">
        <v>7</v>
      </c>
      <c r="NAG1179" s="247">
        <v>2</v>
      </c>
      <c r="NAH1179" s="248" t="s">
        <v>238</v>
      </c>
      <c r="NAI1179" s="249">
        <v>111</v>
      </c>
      <c r="NAJ1179" s="250">
        <v>211</v>
      </c>
      <c r="NAK1179" s="251" t="e">
        <f>NAK1194+NAK1232+NAK1261+NAK1277+NAK1299+NAK1329+NAK1345+NAK1366+NAK1381+NAK1414+#REF!+NAK1429+#REF!+NAK1435+#REF!</f>
        <v>#REF!</v>
      </c>
      <c r="NAL1179" s="245" t="s">
        <v>30</v>
      </c>
      <c r="NAM1179" s="246" t="s">
        <v>26</v>
      </c>
      <c r="NAN1179" s="247">
        <v>7</v>
      </c>
      <c r="NAO1179" s="247">
        <v>2</v>
      </c>
      <c r="NAP1179" s="248" t="s">
        <v>238</v>
      </c>
      <c r="NAQ1179" s="249">
        <v>111</v>
      </c>
      <c r="NAR1179" s="250">
        <v>211</v>
      </c>
      <c r="NAS1179" s="251" t="e">
        <f>NAS1194+NAS1232+NAS1261+NAS1277+NAS1299+NAS1329+NAS1345+NAS1366+NAS1381+NAS1414+#REF!+NAS1429+#REF!+NAS1435+#REF!</f>
        <v>#REF!</v>
      </c>
      <c r="NAT1179" s="245" t="s">
        <v>30</v>
      </c>
      <c r="NAU1179" s="246" t="s">
        <v>26</v>
      </c>
      <c r="NAV1179" s="247">
        <v>7</v>
      </c>
      <c r="NAW1179" s="247">
        <v>2</v>
      </c>
      <c r="NAX1179" s="248" t="s">
        <v>238</v>
      </c>
      <c r="NAY1179" s="249">
        <v>111</v>
      </c>
      <c r="NAZ1179" s="250">
        <v>211</v>
      </c>
      <c r="NBA1179" s="251" t="e">
        <f>NBA1194+NBA1232+NBA1261+NBA1277+NBA1299+NBA1329+NBA1345+NBA1366+NBA1381+NBA1414+#REF!+NBA1429+#REF!+NBA1435+#REF!</f>
        <v>#REF!</v>
      </c>
      <c r="NBB1179" s="245" t="s">
        <v>30</v>
      </c>
      <c r="NBC1179" s="246" t="s">
        <v>26</v>
      </c>
      <c r="NBD1179" s="247">
        <v>7</v>
      </c>
      <c r="NBE1179" s="247">
        <v>2</v>
      </c>
      <c r="NBF1179" s="248" t="s">
        <v>238</v>
      </c>
      <c r="NBG1179" s="249">
        <v>111</v>
      </c>
      <c r="NBH1179" s="250">
        <v>211</v>
      </c>
      <c r="NBI1179" s="251" t="e">
        <f>NBI1194+NBI1232+NBI1261+NBI1277+NBI1299+NBI1329+NBI1345+NBI1366+NBI1381+NBI1414+#REF!+NBI1429+#REF!+NBI1435+#REF!</f>
        <v>#REF!</v>
      </c>
      <c r="NBJ1179" s="245" t="s">
        <v>30</v>
      </c>
      <c r="NBK1179" s="246" t="s">
        <v>26</v>
      </c>
      <c r="NBL1179" s="247">
        <v>7</v>
      </c>
      <c r="NBM1179" s="247">
        <v>2</v>
      </c>
      <c r="NBN1179" s="248" t="s">
        <v>238</v>
      </c>
      <c r="NBO1179" s="249">
        <v>111</v>
      </c>
      <c r="NBP1179" s="250">
        <v>211</v>
      </c>
      <c r="NBQ1179" s="251" t="e">
        <f>NBQ1194+NBQ1232+NBQ1261+NBQ1277+NBQ1299+NBQ1329+NBQ1345+NBQ1366+NBQ1381+NBQ1414+#REF!+NBQ1429+#REF!+NBQ1435+#REF!</f>
        <v>#REF!</v>
      </c>
      <c r="NBR1179" s="245" t="s">
        <v>30</v>
      </c>
      <c r="NBS1179" s="246" t="s">
        <v>26</v>
      </c>
      <c r="NBT1179" s="247">
        <v>7</v>
      </c>
      <c r="NBU1179" s="247">
        <v>2</v>
      </c>
      <c r="NBV1179" s="248" t="s">
        <v>238</v>
      </c>
      <c r="NBW1179" s="249">
        <v>111</v>
      </c>
      <c r="NBX1179" s="250">
        <v>211</v>
      </c>
      <c r="NBY1179" s="251" t="e">
        <f>NBY1194+NBY1232+NBY1261+NBY1277+NBY1299+NBY1329+NBY1345+NBY1366+NBY1381+NBY1414+#REF!+NBY1429+#REF!+NBY1435+#REF!</f>
        <v>#REF!</v>
      </c>
      <c r="NBZ1179" s="245" t="s">
        <v>30</v>
      </c>
      <c r="NCA1179" s="246" t="s">
        <v>26</v>
      </c>
      <c r="NCB1179" s="247">
        <v>7</v>
      </c>
      <c r="NCC1179" s="247">
        <v>2</v>
      </c>
      <c r="NCD1179" s="248" t="s">
        <v>238</v>
      </c>
      <c r="NCE1179" s="249">
        <v>111</v>
      </c>
      <c r="NCF1179" s="250">
        <v>211</v>
      </c>
      <c r="NCG1179" s="251" t="e">
        <f>NCG1194+NCG1232+NCG1261+NCG1277+NCG1299+NCG1329+NCG1345+NCG1366+NCG1381+NCG1414+#REF!+NCG1429+#REF!+NCG1435+#REF!</f>
        <v>#REF!</v>
      </c>
      <c r="NCH1179" s="245" t="s">
        <v>30</v>
      </c>
      <c r="NCI1179" s="246" t="s">
        <v>26</v>
      </c>
      <c r="NCJ1179" s="247">
        <v>7</v>
      </c>
      <c r="NCK1179" s="247">
        <v>2</v>
      </c>
      <c r="NCL1179" s="248" t="s">
        <v>238</v>
      </c>
      <c r="NCM1179" s="249">
        <v>111</v>
      </c>
      <c r="NCN1179" s="250">
        <v>211</v>
      </c>
      <c r="NCO1179" s="251" t="e">
        <f>NCO1194+NCO1232+NCO1261+NCO1277+NCO1299+NCO1329+NCO1345+NCO1366+NCO1381+NCO1414+#REF!+NCO1429+#REF!+NCO1435+#REF!</f>
        <v>#REF!</v>
      </c>
      <c r="NCP1179" s="245" t="s">
        <v>30</v>
      </c>
      <c r="NCQ1179" s="246" t="s">
        <v>26</v>
      </c>
      <c r="NCR1179" s="247">
        <v>7</v>
      </c>
      <c r="NCS1179" s="247">
        <v>2</v>
      </c>
      <c r="NCT1179" s="248" t="s">
        <v>238</v>
      </c>
      <c r="NCU1179" s="249">
        <v>111</v>
      </c>
      <c r="NCV1179" s="250">
        <v>211</v>
      </c>
      <c r="NCW1179" s="251" t="e">
        <f>NCW1194+NCW1232+NCW1261+NCW1277+NCW1299+NCW1329+NCW1345+NCW1366+NCW1381+NCW1414+#REF!+NCW1429+#REF!+NCW1435+#REF!</f>
        <v>#REF!</v>
      </c>
      <c r="NCX1179" s="245" t="s">
        <v>30</v>
      </c>
      <c r="NCY1179" s="246" t="s">
        <v>26</v>
      </c>
      <c r="NCZ1179" s="247">
        <v>7</v>
      </c>
      <c r="NDA1179" s="247">
        <v>2</v>
      </c>
      <c r="NDB1179" s="248" t="s">
        <v>238</v>
      </c>
      <c r="NDC1179" s="249">
        <v>111</v>
      </c>
      <c r="NDD1179" s="250">
        <v>211</v>
      </c>
      <c r="NDE1179" s="251" t="e">
        <f>NDE1194+NDE1232+NDE1261+NDE1277+NDE1299+NDE1329+NDE1345+NDE1366+NDE1381+NDE1414+#REF!+NDE1429+#REF!+NDE1435+#REF!</f>
        <v>#REF!</v>
      </c>
      <c r="NDF1179" s="245" t="s">
        <v>30</v>
      </c>
      <c r="NDG1179" s="246" t="s">
        <v>26</v>
      </c>
      <c r="NDH1179" s="247">
        <v>7</v>
      </c>
      <c r="NDI1179" s="247">
        <v>2</v>
      </c>
      <c r="NDJ1179" s="248" t="s">
        <v>238</v>
      </c>
      <c r="NDK1179" s="249">
        <v>111</v>
      </c>
      <c r="NDL1179" s="250">
        <v>211</v>
      </c>
      <c r="NDM1179" s="251" t="e">
        <f>NDM1194+NDM1232+NDM1261+NDM1277+NDM1299+NDM1329+NDM1345+NDM1366+NDM1381+NDM1414+#REF!+NDM1429+#REF!+NDM1435+#REF!</f>
        <v>#REF!</v>
      </c>
      <c r="NDN1179" s="245" t="s">
        <v>30</v>
      </c>
      <c r="NDO1179" s="246" t="s">
        <v>26</v>
      </c>
      <c r="NDP1179" s="247">
        <v>7</v>
      </c>
      <c r="NDQ1179" s="247">
        <v>2</v>
      </c>
      <c r="NDR1179" s="248" t="s">
        <v>238</v>
      </c>
      <c r="NDS1179" s="249">
        <v>111</v>
      </c>
      <c r="NDT1179" s="250">
        <v>211</v>
      </c>
      <c r="NDU1179" s="251" t="e">
        <f>NDU1194+NDU1232+NDU1261+NDU1277+NDU1299+NDU1329+NDU1345+NDU1366+NDU1381+NDU1414+#REF!+NDU1429+#REF!+NDU1435+#REF!</f>
        <v>#REF!</v>
      </c>
      <c r="NDV1179" s="245" t="s">
        <v>30</v>
      </c>
      <c r="NDW1179" s="246" t="s">
        <v>26</v>
      </c>
      <c r="NDX1179" s="247">
        <v>7</v>
      </c>
      <c r="NDY1179" s="247">
        <v>2</v>
      </c>
      <c r="NDZ1179" s="248" t="s">
        <v>238</v>
      </c>
      <c r="NEA1179" s="249">
        <v>111</v>
      </c>
      <c r="NEB1179" s="250">
        <v>211</v>
      </c>
      <c r="NEC1179" s="251" t="e">
        <f>NEC1194+NEC1232+NEC1261+NEC1277+NEC1299+NEC1329+NEC1345+NEC1366+NEC1381+NEC1414+#REF!+NEC1429+#REF!+NEC1435+#REF!</f>
        <v>#REF!</v>
      </c>
      <c r="NED1179" s="245" t="s">
        <v>30</v>
      </c>
      <c r="NEE1179" s="246" t="s">
        <v>26</v>
      </c>
      <c r="NEF1179" s="247">
        <v>7</v>
      </c>
      <c r="NEG1179" s="247">
        <v>2</v>
      </c>
      <c r="NEH1179" s="248" t="s">
        <v>238</v>
      </c>
      <c r="NEI1179" s="249">
        <v>111</v>
      </c>
      <c r="NEJ1179" s="250">
        <v>211</v>
      </c>
      <c r="NEK1179" s="251" t="e">
        <f>NEK1194+NEK1232+NEK1261+NEK1277+NEK1299+NEK1329+NEK1345+NEK1366+NEK1381+NEK1414+#REF!+NEK1429+#REF!+NEK1435+#REF!</f>
        <v>#REF!</v>
      </c>
      <c r="NEL1179" s="245" t="s">
        <v>30</v>
      </c>
      <c r="NEM1179" s="246" t="s">
        <v>26</v>
      </c>
      <c r="NEN1179" s="247">
        <v>7</v>
      </c>
      <c r="NEO1179" s="247">
        <v>2</v>
      </c>
      <c r="NEP1179" s="248" t="s">
        <v>238</v>
      </c>
      <c r="NEQ1179" s="249">
        <v>111</v>
      </c>
      <c r="NER1179" s="250">
        <v>211</v>
      </c>
      <c r="NES1179" s="251" t="e">
        <f>NES1194+NES1232+NES1261+NES1277+NES1299+NES1329+NES1345+NES1366+NES1381+NES1414+#REF!+NES1429+#REF!+NES1435+#REF!</f>
        <v>#REF!</v>
      </c>
      <c r="NET1179" s="245" t="s">
        <v>30</v>
      </c>
      <c r="NEU1179" s="246" t="s">
        <v>26</v>
      </c>
      <c r="NEV1179" s="247">
        <v>7</v>
      </c>
      <c r="NEW1179" s="247">
        <v>2</v>
      </c>
      <c r="NEX1179" s="248" t="s">
        <v>238</v>
      </c>
      <c r="NEY1179" s="249">
        <v>111</v>
      </c>
      <c r="NEZ1179" s="250">
        <v>211</v>
      </c>
      <c r="NFA1179" s="251" t="e">
        <f>NFA1194+NFA1232+NFA1261+NFA1277+NFA1299+NFA1329+NFA1345+NFA1366+NFA1381+NFA1414+#REF!+NFA1429+#REF!+NFA1435+#REF!</f>
        <v>#REF!</v>
      </c>
      <c r="NFB1179" s="245" t="s">
        <v>30</v>
      </c>
      <c r="NFC1179" s="246" t="s">
        <v>26</v>
      </c>
      <c r="NFD1179" s="247">
        <v>7</v>
      </c>
      <c r="NFE1179" s="247">
        <v>2</v>
      </c>
      <c r="NFF1179" s="248" t="s">
        <v>238</v>
      </c>
      <c r="NFG1179" s="249">
        <v>111</v>
      </c>
      <c r="NFH1179" s="250">
        <v>211</v>
      </c>
      <c r="NFI1179" s="251" t="e">
        <f>NFI1194+NFI1232+NFI1261+NFI1277+NFI1299+NFI1329+NFI1345+NFI1366+NFI1381+NFI1414+#REF!+NFI1429+#REF!+NFI1435+#REF!</f>
        <v>#REF!</v>
      </c>
      <c r="NFJ1179" s="245" t="s">
        <v>30</v>
      </c>
      <c r="NFK1179" s="246" t="s">
        <v>26</v>
      </c>
      <c r="NFL1179" s="247">
        <v>7</v>
      </c>
      <c r="NFM1179" s="247">
        <v>2</v>
      </c>
      <c r="NFN1179" s="248" t="s">
        <v>238</v>
      </c>
      <c r="NFO1179" s="249">
        <v>111</v>
      </c>
      <c r="NFP1179" s="250">
        <v>211</v>
      </c>
      <c r="NFQ1179" s="251" t="e">
        <f>NFQ1194+NFQ1232+NFQ1261+NFQ1277+NFQ1299+NFQ1329+NFQ1345+NFQ1366+NFQ1381+NFQ1414+#REF!+NFQ1429+#REF!+NFQ1435+#REF!</f>
        <v>#REF!</v>
      </c>
      <c r="NFR1179" s="245" t="s">
        <v>30</v>
      </c>
      <c r="NFS1179" s="246" t="s">
        <v>26</v>
      </c>
      <c r="NFT1179" s="247">
        <v>7</v>
      </c>
      <c r="NFU1179" s="247">
        <v>2</v>
      </c>
      <c r="NFV1179" s="248" t="s">
        <v>238</v>
      </c>
      <c r="NFW1179" s="249">
        <v>111</v>
      </c>
      <c r="NFX1179" s="250">
        <v>211</v>
      </c>
      <c r="NFY1179" s="251" t="e">
        <f>NFY1194+NFY1232+NFY1261+NFY1277+NFY1299+NFY1329+NFY1345+NFY1366+NFY1381+NFY1414+#REF!+NFY1429+#REF!+NFY1435+#REF!</f>
        <v>#REF!</v>
      </c>
      <c r="NFZ1179" s="245" t="s">
        <v>30</v>
      </c>
      <c r="NGA1179" s="246" t="s">
        <v>26</v>
      </c>
      <c r="NGB1179" s="247">
        <v>7</v>
      </c>
      <c r="NGC1179" s="247">
        <v>2</v>
      </c>
      <c r="NGD1179" s="248" t="s">
        <v>238</v>
      </c>
      <c r="NGE1179" s="249">
        <v>111</v>
      </c>
      <c r="NGF1179" s="250">
        <v>211</v>
      </c>
      <c r="NGG1179" s="251" t="e">
        <f>NGG1194+NGG1232+NGG1261+NGG1277+NGG1299+NGG1329+NGG1345+NGG1366+NGG1381+NGG1414+#REF!+NGG1429+#REF!+NGG1435+#REF!</f>
        <v>#REF!</v>
      </c>
      <c r="NGH1179" s="245" t="s">
        <v>30</v>
      </c>
      <c r="NGI1179" s="246" t="s">
        <v>26</v>
      </c>
      <c r="NGJ1179" s="247">
        <v>7</v>
      </c>
      <c r="NGK1179" s="247">
        <v>2</v>
      </c>
      <c r="NGL1179" s="248" t="s">
        <v>238</v>
      </c>
      <c r="NGM1179" s="249">
        <v>111</v>
      </c>
      <c r="NGN1179" s="250">
        <v>211</v>
      </c>
      <c r="NGO1179" s="251" t="e">
        <f>NGO1194+NGO1232+NGO1261+NGO1277+NGO1299+NGO1329+NGO1345+NGO1366+NGO1381+NGO1414+#REF!+NGO1429+#REF!+NGO1435+#REF!</f>
        <v>#REF!</v>
      </c>
      <c r="NGP1179" s="245" t="s">
        <v>30</v>
      </c>
      <c r="NGQ1179" s="246" t="s">
        <v>26</v>
      </c>
      <c r="NGR1179" s="247">
        <v>7</v>
      </c>
      <c r="NGS1179" s="247">
        <v>2</v>
      </c>
      <c r="NGT1179" s="248" t="s">
        <v>238</v>
      </c>
      <c r="NGU1179" s="249">
        <v>111</v>
      </c>
      <c r="NGV1179" s="250">
        <v>211</v>
      </c>
      <c r="NGW1179" s="251" t="e">
        <f>NGW1194+NGW1232+NGW1261+NGW1277+NGW1299+NGW1329+NGW1345+NGW1366+NGW1381+NGW1414+#REF!+NGW1429+#REF!+NGW1435+#REF!</f>
        <v>#REF!</v>
      </c>
      <c r="NGX1179" s="245" t="s">
        <v>30</v>
      </c>
      <c r="NGY1179" s="246" t="s">
        <v>26</v>
      </c>
      <c r="NGZ1179" s="247">
        <v>7</v>
      </c>
      <c r="NHA1179" s="247">
        <v>2</v>
      </c>
      <c r="NHB1179" s="248" t="s">
        <v>238</v>
      </c>
      <c r="NHC1179" s="249">
        <v>111</v>
      </c>
      <c r="NHD1179" s="250">
        <v>211</v>
      </c>
      <c r="NHE1179" s="251" t="e">
        <f>NHE1194+NHE1232+NHE1261+NHE1277+NHE1299+NHE1329+NHE1345+NHE1366+NHE1381+NHE1414+#REF!+NHE1429+#REF!+NHE1435+#REF!</f>
        <v>#REF!</v>
      </c>
      <c r="NHF1179" s="245" t="s">
        <v>30</v>
      </c>
      <c r="NHG1179" s="246" t="s">
        <v>26</v>
      </c>
      <c r="NHH1179" s="247">
        <v>7</v>
      </c>
      <c r="NHI1179" s="247">
        <v>2</v>
      </c>
      <c r="NHJ1179" s="248" t="s">
        <v>238</v>
      </c>
      <c r="NHK1179" s="249">
        <v>111</v>
      </c>
      <c r="NHL1179" s="250">
        <v>211</v>
      </c>
      <c r="NHM1179" s="251" t="e">
        <f>NHM1194+NHM1232+NHM1261+NHM1277+NHM1299+NHM1329+NHM1345+NHM1366+NHM1381+NHM1414+#REF!+NHM1429+#REF!+NHM1435+#REF!</f>
        <v>#REF!</v>
      </c>
      <c r="NHN1179" s="245" t="s">
        <v>30</v>
      </c>
      <c r="NHO1179" s="246" t="s">
        <v>26</v>
      </c>
      <c r="NHP1179" s="247">
        <v>7</v>
      </c>
      <c r="NHQ1179" s="247">
        <v>2</v>
      </c>
      <c r="NHR1179" s="248" t="s">
        <v>238</v>
      </c>
      <c r="NHS1179" s="249">
        <v>111</v>
      </c>
      <c r="NHT1179" s="250">
        <v>211</v>
      </c>
      <c r="NHU1179" s="251" t="e">
        <f>NHU1194+NHU1232+NHU1261+NHU1277+NHU1299+NHU1329+NHU1345+NHU1366+NHU1381+NHU1414+#REF!+NHU1429+#REF!+NHU1435+#REF!</f>
        <v>#REF!</v>
      </c>
      <c r="NHV1179" s="245" t="s">
        <v>30</v>
      </c>
      <c r="NHW1179" s="246" t="s">
        <v>26</v>
      </c>
      <c r="NHX1179" s="247">
        <v>7</v>
      </c>
      <c r="NHY1179" s="247">
        <v>2</v>
      </c>
      <c r="NHZ1179" s="248" t="s">
        <v>238</v>
      </c>
      <c r="NIA1179" s="249">
        <v>111</v>
      </c>
      <c r="NIB1179" s="250">
        <v>211</v>
      </c>
      <c r="NIC1179" s="251" t="e">
        <f>NIC1194+NIC1232+NIC1261+NIC1277+NIC1299+NIC1329+NIC1345+NIC1366+NIC1381+NIC1414+#REF!+NIC1429+#REF!+NIC1435+#REF!</f>
        <v>#REF!</v>
      </c>
      <c r="NID1179" s="245" t="s">
        <v>30</v>
      </c>
      <c r="NIE1179" s="246" t="s">
        <v>26</v>
      </c>
      <c r="NIF1179" s="247">
        <v>7</v>
      </c>
      <c r="NIG1179" s="247">
        <v>2</v>
      </c>
      <c r="NIH1179" s="248" t="s">
        <v>238</v>
      </c>
      <c r="NII1179" s="249">
        <v>111</v>
      </c>
      <c r="NIJ1179" s="250">
        <v>211</v>
      </c>
      <c r="NIK1179" s="251" t="e">
        <f>NIK1194+NIK1232+NIK1261+NIK1277+NIK1299+NIK1329+NIK1345+NIK1366+NIK1381+NIK1414+#REF!+NIK1429+#REF!+NIK1435+#REF!</f>
        <v>#REF!</v>
      </c>
      <c r="NIL1179" s="245" t="s">
        <v>30</v>
      </c>
      <c r="NIM1179" s="246" t="s">
        <v>26</v>
      </c>
      <c r="NIN1179" s="247">
        <v>7</v>
      </c>
      <c r="NIO1179" s="247">
        <v>2</v>
      </c>
      <c r="NIP1179" s="248" t="s">
        <v>238</v>
      </c>
      <c r="NIQ1179" s="249">
        <v>111</v>
      </c>
      <c r="NIR1179" s="250">
        <v>211</v>
      </c>
      <c r="NIS1179" s="251" t="e">
        <f>NIS1194+NIS1232+NIS1261+NIS1277+NIS1299+NIS1329+NIS1345+NIS1366+NIS1381+NIS1414+#REF!+NIS1429+#REF!+NIS1435+#REF!</f>
        <v>#REF!</v>
      </c>
      <c r="NIT1179" s="245" t="s">
        <v>30</v>
      </c>
      <c r="NIU1179" s="246" t="s">
        <v>26</v>
      </c>
      <c r="NIV1179" s="247">
        <v>7</v>
      </c>
      <c r="NIW1179" s="247">
        <v>2</v>
      </c>
      <c r="NIX1179" s="248" t="s">
        <v>238</v>
      </c>
      <c r="NIY1179" s="249">
        <v>111</v>
      </c>
      <c r="NIZ1179" s="250">
        <v>211</v>
      </c>
      <c r="NJA1179" s="251" t="e">
        <f>NJA1194+NJA1232+NJA1261+NJA1277+NJA1299+NJA1329+NJA1345+NJA1366+NJA1381+NJA1414+#REF!+NJA1429+#REF!+NJA1435+#REF!</f>
        <v>#REF!</v>
      </c>
      <c r="NJB1179" s="245" t="s">
        <v>30</v>
      </c>
      <c r="NJC1179" s="246" t="s">
        <v>26</v>
      </c>
      <c r="NJD1179" s="247">
        <v>7</v>
      </c>
      <c r="NJE1179" s="247">
        <v>2</v>
      </c>
      <c r="NJF1179" s="248" t="s">
        <v>238</v>
      </c>
      <c r="NJG1179" s="249">
        <v>111</v>
      </c>
      <c r="NJH1179" s="250">
        <v>211</v>
      </c>
      <c r="NJI1179" s="251" t="e">
        <f>NJI1194+NJI1232+NJI1261+NJI1277+NJI1299+NJI1329+NJI1345+NJI1366+NJI1381+NJI1414+#REF!+NJI1429+#REF!+NJI1435+#REF!</f>
        <v>#REF!</v>
      </c>
      <c r="NJJ1179" s="245" t="s">
        <v>30</v>
      </c>
      <c r="NJK1179" s="246" t="s">
        <v>26</v>
      </c>
      <c r="NJL1179" s="247">
        <v>7</v>
      </c>
      <c r="NJM1179" s="247">
        <v>2</v>
      </c>
      <c r="NJN1179" s="248" t="s">
        <v>238</v>
      </c>
      <c r="NJO1179" s="249">
        <v>111</v>
      </c>
      <c r="NJP1179" s="250">
        <v>211</v>
      </c>
      <c r="NJQ1179" s="251" t="e">
        <f>NJQ1194+NJQ1232+NJQ1261+NJQ1277+NJQ1299+NJQ1329+NJQ1345+NJQ1366+NJQ1381+NJQ1414+#REF!+NJQ1429+#REF!+NJQ1435+#REF!</f>
        <v>#REF!</v>
      </c>
      <c r="NJR1179" s="245" t="s">
        <v>30</v>
      </c>
      <c r="NJS1179" s="246" t="s">
        <v>26</v>
      </c>
      <c r="NJT1179" s="247">
        <v>7</v>
      </c>
      <c r="NJU1179" s="247">
        <v>2</v>
      </c>
      <c r="NJV1179" s="248" t="s">
        <v>238</v>
      </c>
      <c r="NJW1179" s="249">
        <v>111</v>
      </c>
      <c r="NJX1179" s="250">
        <v>211</v>
      </c>
      <c r="NJY1179" s="251" t="e">
        <f>NJY1194+NJY1232+NJY1261+NJY1277+NJY1299+NJY1329+NJY1345+NJY1366+NJY1381+NJY1414+#REF!+NJY1429+#REF!+NJY1435+#REF!</f>
        <v>#REF!</v>
      </c>
      <c r="NJZ1179" s="245" t="s">
        <v>30</v>
      </c>
      <c r="NKA1179" s="246" t="s">
        <v>26</v>
      </c>
      <c r="NKB1179" s="247">
        <v>7</v>
      </c>
      <c r="NKC1179" s="247">
        <v>2</v>
      </c>
      <c r="NKD1179" s="248" t="s">
        <v>238</v>
      </c>
      <c r="NKE1179" s="249">
        <v>111</v>
      </c>
      <c r="NKF1179" s="250">
        <v>211</v>
      </c>
      <c r="NKG1179" s="251" t="e">
        <f>NKG1194+NKG1232+NKG1261+NKG1277+NKG1299+NKG1329+NKG1345+NKG1366+NKG1381+NKG1414+#REF!+NKG1429+#REF!+NKG1435+#REF!</f>
        <v>#REF!</v>
      </c>
      <c r="NKH1179" s="245" t="s">
        <v>30</v>
      </c>
      <c r="NKI1179" s="246" t="s">
        <v>26</v>
      </c>
      <c r="NKJ1179" s="247">
        <v>7</v>
      </c>
      <c r="NKK1179" s="247">
        <v>2</v>
      </c>
      <c r="NKL1179" s="248" t="s">
        <v>238</v>
      </c>
      <c r="NKM1179" s="249">
        <v>111</v>
      </c>
      <c r="NKN1179" s="250">
        <v>211</v>
      </c>
      <c r="NKO1179" s="251" t="e">
        <f>NKO1194+NKO1232+NKO1261+NKO1277+NKO1299+NKO1329+NKO1345+NKO1366+NKO1381+NKO1414+#REF!+NKO1429+#REF!+NKO1435+#REF!</f>
        <v>#REF!</v>
      </c>
      <c r="NKP1179" s="245" t="s">
        <v>30</v>
      </c>
      <c r="NKQ1179" s="246" t="s">
        <v>26</v>
      </c>
      <c r="NKR1179" s="247">
        <v>7</v>
      </c>
      <c r="NKS1179" s="247">
        <v>2</v>
      </c>
      <c r="NKT1179" s="248" t="s">
        <v>238</v>
      </c>
      <c r="NKU1179" s="249">
        <v>111</v>
      </c>
      <c r="NKV1179" s="250">
        <v>211</v>
      </c>
      <c r="NKW1179" s="251" t="e">
        <f>NKW1194+NKW1232+NKW1261+NKW1277+NKW1299+NKW1329+NKW1345+NKW1366+NKW1381+NKW1414+#REF!+NKW1429+#REF!+NKW1435+#REF!</f>
        <v>#REF!</v>
      </c>
      <c r="NKX1179" s="245" t="s">
        <v>30</v>
      </c>
      <c r="NKY1179" s="246" t="s">
        <v>26</v>
      </c>
      <c r="NKZ1179" s="247">
        <v>7</v>
      </c>
      <c r="NLA1179" s="247">
        <v>2</v>
      </c>
      <c r="NLB1179" s="248" t="s">
        <v>238</v>
      </c>
      <c r="NLC1179" s="249">
        <v>111</v>
      </c>
      <c r="NLD1179" s="250">
        <v>211</v>
      </c>
      <c r="NLE1179" s="251" t="e">
        <f>NLE1194+NLE1232+NLE1261+NLE1277+NLE1299+NLE1329+NLE1345+NLE1366+NLE1381+NLE1414+#REF!+NLE1429+#REF!+NLE1435+#REF!</f>
        <v>#REF!</v>
      </c>
      <c r="NLF1179" s="245" t="s">
        <v>30</v>
      </c>
      <c r="NLG1179" s="246" t="s">
        <v>26</v>
      </c>
      <c r="NLH1179" s="247">
        <v>7</v>
      </c>
      <c r="NLI1179" s="247">
        <v>2</v>
      </c>
      <c r="NLJ1179" s="248" t="s">
        <v>238</v>
      </c>
      <c r="NLK1179" s="249">
        <v>111</v>
      </c>
      <c r="NLL1179" s="250">
        <v>211</v>
      </c>
      <c r="NLM1179" s="251" t="e">
        <f>NLM1194+NLM1232+NLM1261+NLM1277+NLM1299+NLM1329+NLM1345+NLM1366+NLM1381+NLM1414+#REF!+NLM1429+#REF!+NLM1435+#REF!</f>
        <v>#REF!</v>
      </c>
      <c r="NLN1179" s="245" t="s">
        <v>30</v>
      </c>
      <c r="NLO1179" s="246" t="s">
        <v>26</v>
      </c>
      <c r="NLP1179" s="247">
        <v>7</v>
      </c>
      <c r="NLQ1179" s="247">
        <v>2</v>
      </c>
      <c r="NLR1179" s="248" t="s">
        <v>238</v>
      </c>
      <c r="NLS1179" s="249">
        <v>111</v>
      </c>
      <c r="NLT1179" s="250">
        <v>211</v>
      </c>
      <c r="NLU1179" s="251" t="e">
        <f>NLU1194+NLU1232+NLU1261+NLU1277+NLU1299+NLU1329+NLU1345+NLU1366+NLU1381+NLU1414+#REF!+NLU1429+#REF!+NLU1435+#REF!</f>
        <v>#REF!</v>
      </c>
      <c r="NLV1179" s="245" t="s">
        <v>30</v>
      </c>
      <c r="NLW1179" s="246" t="s">
        <v>26</v>
      </c>
      <c r="NLX1179" s="247">
        <v>7</v>
      </c>
      <c r="NLY1179" s="247">
        <v>2</v>
      </c>
      <c r="NLZ1179" s="248" t="s">
        <v>238</v>
      </c>
      <c r="NMA1179" s="249">
        <v>111</v>
      </c>
      <c r="NMB1179" s="250">
        <v>211</v>
      </c>
      <c r="NMC1179" s="251" t="e">
        <f>NMC1194+NMC1232+NMC1261+NMC1277+NMC1299+NMC1329+NMC1345+NMC1366+NMC1381+NMC1414+#REF!+NMC1429+#REF!+NMC1435+#REF!</f>
        <v>#REF!</v>
      </c>
      <c r="NMD1179" s="245" t="s">
        <v>30</v>
      </c>
      <c r="NME1179" s="246" t="s">
        <v>26</v>
      </c>
      <c r="NMF1179" s="247">
        <v>7</v>
      </c>
      <c r="NMG1179" s="247">
        <v>2</v>
      </c>
      <c r="NMH1179" s="248" t="s">
        <v>238</v>
      </c>
      <c r="NMI1179" s="249">
        <v>111</v>
      </c>
      <c r="NMJ1179" s="250">
        <v>211</v>
      </c>
      <c r="NMK1179" s="251" t="e">
        <f>NMK1194+NMK1232+NMK1261+NMK1277+NMK1299+NMK1329+NMK1345+NMK1366+NMK1381+NMK1414+#REF!+NMK1429+#REF!+NMK1435+#REF!</f>
        <v>#REF!</v>
      </c>
      <c r="NML1179" s="245" t="s">
        <v>30</v>
      </c>
      <c r="NMM1179" s="246" t="s">
        <v>26</v>
      </c>
      <c r="NMN1179" s="247">
        <v>7</v>
      </c>
      <c r="NMO1179" s="247">
        <v>2</v>
      </c>
      <c r="NMP1179" s="248" t="s">
        <v>238</v>
      </c>
      <c r="NMQ1179" s="249">
        <v>111</v>
      </c>
      <c r="NMR1179" s="250">
        <v>211</v>
      </c>
      <c r="NMS1179" s="251" t="e">
        <f>NMS1194+NMS1232+NMS1261+NMS1277+NMS1299+NMS1329+NMS1345+NMS1366+NMS1381+NMS1414+#REF!+NMS1429+#REF!+NMS1435+#REF!</f>
        <v>#REF!</v>
      </c>
      <c r="NMT1179" s="245" t="s">
        <v>30</v>
      </c>
      <c r="NMU1179" s="246" t="s">
        <v>26</v>
      </c>
      <c r="NMV1179" s="247">
        <v>7</v>
      </c>
      <c r="NMW1179" s="247">
        <v>2</v>
      </c>
      <c r="NMX1179" s="248" t="s">
        <v>238</v>
      </c>
      <c r="NMY1179" s="249">
        <v>111</v>
      </c>
      <c r="NMZ1179" s="250">
        <v>211</v>
      </c>
      <c r="NNA1179" s="251" t="e">
        <f>NNA1194+NNA1232+NNA1261+NNA1277+NNA1299+NNA1329+NNA1345+NNA1366+NNA1381+NNA1414+#REF!+NNA1429+#REF!+NNA1435+#REF!</f>
        <v>#REF!</v>
      </c>
      <c r="NNB1179" s="245" t="s">
        <v>30</v>
      </c>
      <c r="NNC1179" s="246" t="s">
        <v>26</v>
      </c>
      <c r="NND1179" s="247">
        <v>7</v>
      </c>
      <c r="NNE1179" s="247">
        <v>2</v>
      </c>
      <c r="NNF1179" s="248" t="s">
        <v>238</v>
      </c>
      <c r="NNG1179" s="249">
        <v>111</v>
      </c>
      <c r="NNH1179" s="250">
        <v>211</v>
      </c>
      <c r="NNI1179" s="251" t="e">
        <f>NNI1194+NNI1232+NNI1261+NNI1277+NNI1299+NNI1329+NNI1345+NNI1366+NNI1381+NNI1414+#REF!+NNI1429+#REF!+NNI1435+#REF!</f>
        <v>#REF!</v>
      </c>
      <c r="NNJ1179" s="245" t="s">
        <v>30</v>
      </c>
      <c r="NNK1179" s="246" t="s">
        <v>26</v>
      </c>
      <c r="NNL1179" s="247">
        <v>7</v>
      </c>
      <c r="NNM1179" s="247">
        <v>2</v>
      </c>
      <c r="NNN1179" s="248" t="s">
        <v>238</v>
      </c>
      <c r="NNO1179" s="249">
        <v>111</v>
      </c>
      <c r="NNP1179" s="250">
        <v>211</v>
      </c>
      <c r="NNQ1179" s="251" t="e">
        <f>NNQ1194+NNQ1232+NNQ1261+NNQ1277+NNQ1299+NNQ1329+NNQ1345+NNQ1366+NNQ1381+NNQ1414+#REF!+NNQ1429+#REF!+NNQ1435+#REF!</f>
        <v>#REF!</v>
      </c>
      <c r="NNR1179" s="245" t="s">
        <v>30</v>
      </c>
      <c r="NNS1179" s="246" t="s">
        <v>26</v>
      </c>
      <c r="NNT1179" s="247">
        <v>7</v>
      </c>
      <c r="NNU1179" s="247">
        <v>2</v>
      </c>
      <c r="NNV1179" s="248" t="s">
        <v>238</v>
      </c>
      <c r="NNW1179" s="249">
        <v>111</v>
      </c>
      <c r="NNX1179" s="250">
        <v>211</v>
      </c>
      <c r="NNY1179" s="251" t="e">
        <f>NNY1194+NNY1232+NNY1261+NNY1277+NNY1299+NNY1329+NNY1345+NNY1366+NNY1381+NNY1414+#REF!+NNY1429+#REF!+NNY1435+#REF!</f>
        <v>#REF!</v>
      </c>
      <c r="NNZ1179" s="245" t="s">
        <v>30</v>
      </c>
      <c r="NOA1179" s="246" t="s">
        <v>26</v>
      </c>
      <c r="NOB1179" s="247">
        <v>7</v>
      </c>
      <c r="NOC1179" s="247">
        <v>2</v>
      </c>
      <c r="NOD1179" s="248" t="s">
        <v>238</v>
      </c>
      <c r="NOE1179" s="249">
        <v>111</v>
      </c>
      <c r="NOF1179" s="250">
        <v>211</v>
      </c>
      <c r="NOG1179" s="251" t="e">
        <f>NOG1194+NOG1232+NOG1261+NOG1277+NOG1299+NOG1329+NOG1345+NOG1366+NOG1381+NOG1414+#REF!+NOG1429+#REF!+NOG1435+#REF!</f>
        <v>#REF!</v>
      </c>
      <c r="NOH1179" s="245" t="s">
        <v>30</v>
      </c>
      <c r="NOI1179" s="246" t="s">
        <v>26</v>
      </c>
      <c r="NOJ1179" s="247">
        <v>7</v>
      </c>
      <c r="NOK1179" s="247">
        <v>2</v>
      </c>
      <c r="NOL1179" s="248" t="s">
        <v>238</v>
      </c>
      <c r="NOM1179" s="249">
        <v>111</v>
      </c>
      <c r="NON1179" s="250">
        <v>211</v>
      </c>
      <c r="NOO1179" s="251" t="e">
        <f>NOO1194+NOO1232+NOO1261+NOO1277+NOO1299+NOO1329+NOO1345+NOO1366+NOO1381+NOO1414+#REF!+NOO1429+#REF!+NOO1435+#REF!</f>
        <v>#REF!</v>
      </c>
      <c r="NOP1179" s="245" t="s">
        <v>30</v>
      </c>
      <c r="NOQ1179" s="246" t="s">
        <v>26</v>
      </c>
      <c r="NOR1179" s="247">
        <v>7</v>
      </c>
      <c r="NOS1179" s="247">
        <v>2</v>
      </c>
      <c r="NOT1179" s="248" t="s">
        <v>238</v>
      </c>
      <c r="NOU1179" s="249">
        <v>111</v>
      </c>
      <c r="NOV1179" s="250">
        <v>211</v>
      </c>
      <c r="NOW1179" s="251" t="e">
        <f>NOW1194+NOW1232+NOW1261+NOW1277+NOW1299+NOW1329+NOW1345+NOW1366+NOW1381+NOW1414+#REF!+NOW1429+#REF!+NOW1435+#REF!</f>
        <v>#REF!</v>
      </c>
      <c r="NOX1179" s="245" t="s">
        <v>30</v>
      </c>
      <c r="NOY1179" s="246" t="s">
        <v>26</v>
      </c>
      <c r="NOZ1179" s="247">
        <v>7</v>
      </c>
      <c r="NPA1179" s="247">
        <v>2</v>
      </c>
      <c r="NPB1179" s="248" t="s">
        <v>238</v>
      </c>
      <c r="NPC1179" s="249">
        <v>111</v>
      </c>
      <c r="NPD1179" s="250">
        <v>211</v>
      </c>
      <c r="NPE1179" s="251" t="e">
        <f>NPE1194+NPE1232+NPE1261+NPE1277+NPE1299+NPE1329+NPE1345+NPE1366+NPE1381+NPE1414+#REF!+NPE1429+#REF!+NPE1435+#REF!</f>
        <v>#REF!</v>
      </c>
      <c r="NPF1179" s="245" t="s">
        <v>30</v>
      </c>
      <c r="NPG1179" s="246" t="s">
        <v>26</v>
      </c>
      <c r="NPH1179" s="247">
        <v>7</v>
      </c>
      <c r="NPI1179" s="247">
        <v>2</v>
      </c>
      <c r="NPJ1179" s="248" t="s">
        <v>238</v>
      </c>
      <c r="NPK1179" s="249">
        <v>111</v>
      </c>
      <c r="NPL1179" s="250">
        <v>211</v>
      </c>
      <c r="NPM1179" s="251" t="e">
        <f>NPM1194+NPM1232+NPM1261+NPM1277+NPM1299+NPM1329+NPM1345+NPM1366+NPM1381+NPM1414+#REF!+NPM1429+#REF!+NPM1435+#REF!</f>
        <v>#REF!</v>
      </c>
      <c r="NPN1179" s="245" t="s">
        <v>30</v>
      </c>
      <c r="NPO1179" s="246" t="s">
        <v>26</v>
      </c>
      <c r="NPP1179" s="247">
        <v>7</v>
      </c>
      <c r="NPQ1179" s="247">
        <v>2</v>
      </c>
      <c r="NPR1179" s="248" t="s">
        <v>238</v>
      </c>
      <c r="NPS1179" s="249">
        <v>111</v>
      </c>
      <c r="NPT1179" s="250">
        <v>211</v>
      </c>
      <c r="NPU1179" s="251" t="e">
        <f>NPU1194+NPU1232+NPU1261+NPU1277+NPU1299+NPU1329+NPU1345+NPU1366+NPU1381+NPU1414+#REF!+NPU1429+#REF!+NPU1435+#REF!</f>
        <v>#REF!</v>
      </c>
      <c r="NPV1179" s="245" t="s">
        <v>30</v>
      </c>
      <c r="NPW1179" s="246" t="s">
        <v>26</v>
      </c>
      <c r="NPX1179" s="247">
        <v>7</v>
      </c>
      <c r="NPY1179" s="247">
        <v>2</v>
      </c>
      <c r="NPZ1179" s="248" t="s">
        <v>238</v>
      </c>
      <c r="NQA1179" s="249">
        <v>111</v>
      </c>
      <c r="NQB1179" s="250">
        <v>211</v>
      </c>
      <c r="NQC1179" s="251" t="e">
        <f>NQC1194+NQC1232+NQC1261+NQC1277+NQC1299+NQC1329+NQC1345+NQC1366+NQC1381+NQC1414+#REF!+NQC1429+#REF!+NQC1435+#REF!</f>
        <v>#REF!</v>
      </c>
      <c r="NQD1179" s="245" t="s">
        <v>30</v>
      </c>
      <c r="NQE1179" s="246" t="s">
        <v>26</v>
      </c>
      <c r="NQF1179" s="247">
        <v>7</v>
      </c>
      <c r="NQG1179" s="247">
        <v>2</v>
      </c>
      <c r="NQH1179" s="248" t="s">
        <v>238</v>
      </c>
      <c r="NQI1179" s="249">
        <v>111</v>
      </c>
      <c r="NQJ1179" s="250">
        <v>211</v>
      </c>
      <c r="NQK1179" s="251" t="e">
        <f>NQK1194+NQK1232+NQK1261+NQK1277+NQK1299+NQK1329+NQK1345+NQK1366+NQK1381+NQK1414+#REF!+NQK1429+#REF!+NQK1435+#REF!</f>
        <v>#REF!</v>
      </c>
      <c r="NQL1179" s="245" t="s">
        <v>30</v>
      </c>
      <c r="NQM1179" s="246" t="s">
        <v>26</v>
      </c>
      <c r="NQN1179" s="247">
        <v>7</v>
      </c>
      <c r="NQO1179" s="247">
        <v>2</v>
      </c>
      <c r="NQP1179" s="248" t="s">
        <v>238</v>
      </c>
      <c r="NQQ1179" s="249">
        <v>111</v>
      </c>
      <c r="NQR1179" s="250">
        <v>211</v>
      </c>
      <c r="NQS1179" s="251" t="e">
        <f>NQS1194+NQS1232+NQS1261+NQS1277+NQS1299+NQS1329+NQS1345+NQS1366+NQS1381+NQS1414+#REF!+NQS1429+#REF!+NQS1435+#REF!</f>
        <v>#REF!</v>
      </c>
      <c r="NQT1179" s="245" t="s">
        <v>30</v>
      </c>
      <c r="NQU1179" s="246" t="s">
        <v>26</v>
      </c>
      <c r="NQV1179" s="247">
        <v>7</v>
      </c>
      <c r="NQW1179" s="247">
        <v>2</v>
      </c>
      <c r="NQX1179" s="248" t="s">
        <v>238</v>
      </c>
      <c r="NQY1179" s="249">
        <v>111</v>
      </c>
      <c r="NQZ1179" s="250">
        <v>211</v>
      </c>
      <c r="NRA1179" s="251" t="e">
        <f>NRA1194+NRA1232+NRA1261+NRA1277+NRA1299+NRA1329+NRA1345+NRA1366+NRA1381+NRA1414+#REF!+NRA1429+#REF!+NRA1435+#REF!</f>
        <v>#REF!</v>
      </c>
      <c r="NRB1179" s="245" t="s">
        <v>30</v>
      </c>
      <c r="NRC1179" s="246" t="s">
        <v>26</v>
      </c>
      <c r="NRD1179" s="247">
        <v>7</v>
      </c>
      <c r="NRE1179" s="247">
        <v>2</v>
      </c>
      <c r="NRF1179" s="248" t="s">
        <v>238</v>
      </c>
      <c r="NRG1179" s="249">
        <v>111</v>
      </c>
      <c r="NRH1179" s="250">
        <v>211</v>
      </c>
      <c r="NRI1179" s="251" t="e">
        <f>NRI1194+NRI1232+NRI1261+NRI1277+NRI1299+NRI1329+NRI1345+NRI1366+NRI1381+NRI1414+#REF!+NRI1429+#REF!+NRI1435+#REF!</f>
        <v>#REF!</v>
      </c>
      <c r="NRJ1179" s="245" t="s">
        <v>30</v>
      </c>
      <c r="NRK1179" s="246" t="s">
        <v>26</v>
      </c>
      <c r="NRL1179" s="247">
        <v>7</v>
      </c>
      <c r="NRM1179" s="247">
        <v>2</v>
      </c>
      <c r="NRN1179" s="248" t="s">
        <v>238</v>
      </c>
      <c r="NRO1179" s="249">
        <v>111</v>
      </c>
      <c r="NRP1179" s="250">
        <v>211</v>
      </c>
      <c r="NRQ1179" s="251" t="e">
        <f>NRQ1194+NRQ1232+NRQ1261+NRQ1277+NRQ1299+NRQ1329+NRQ1345+NRQ1366+NRQ1381+NRQ1414+#REF!+NRQ1429+#REF!+NRQ1435+#REF!</f>
        <v>#REF!</v>
      </c>
      <c r="NRR1179" s="245" t="s">
        <v>30</v>
      </c>
      <c r="NRS1179" s="246" t="s">
        <v>26</v>
      </c>
      <c r="NRT1179" s="247">
        <v>7</v>
      </c>
      <c r="NRU1179" s="247">
        <v>2</v>
      </c>
      <c r="NRV1179" s="248" t="s">
        <v>238</v>
      </c>
      <c r="NRW1179" s="249">
        <v>111</v>
      </c>
      <c r="NRX1179" s="250">
        <v>211</v>
      </c>
      <c r="NRY1179" s="251" t="e">
        <f>NRY1194+NRY1232+NRY1261+NRY1277+NRY1299+NRY1329+NRY1345+NRY1366+NRY1381+NRY1414+#REF!+NRY1429+#REF!+NRY1435+#REF!</f>
        <v>#REF!</v>
      </c>
      <c r="NRZ1179" s="245" t="s">
        <v>30</v>
      </c>
      <c r="NSA1179" s="246" t="s">
        <v>26</v>
      </c>
      <c r="NSB1179" s="247">
        <v>7</v>
      </c>
      <c r="NSC1179" s="247">
        <v>2</v>
      </c>
      <c r="NSD1179" s="248" t="s">
        <v>238</v>
      </c>
      <c r="NSE1179" s="249">
        <v>111</v>
      </c>
      <c r="NSF1179" s="250">
        <v>211</v>
      </c>
      <c r="NSG1179" s="251" t="e">
        <f>NSG1194+NSG1232+NSG1261+NSG1277+NSG1299+NSG1329+NSG1345+NSG1366+NSG1381+NSG1414+#REF!+NSG1429+#REF!+NSG1435+#REF!</f>
        <v>#REF!</v>
      </c>
      <c r="NSH1179" s="245" t="s">
        <v>30</v>
      </c>
      <c r="NSI1179" s="246" t="s">
        <v>26</v>
      </c>
      <c r="NSJ1179" s="247">
        <v>7</v>
      </c>
      <c r="NSK1179" s="247">
        <v>2</v>
      </c>
      <c r="NSL1179" s="248" t="s">
        <v>238</v>
      </c>
      <c r="NSM1179" s="249">
        <v>111</v>
      </c>
      <c r="NSN1179" s="250">
        <v>211</v>
      </c>
      <c r="NSO1179" s="251" t="e">
        <f>NSO1194+NSO1232+NSO1261+NSO1277+NSO1299+NSO1329+NSO1345+NSO1366+NSO1381+NSO1414+#REF!+NSO1429+#REF!+NSO1435+#REF!</f>
        <v>#REF!</v>
      </c>
      <c r="NSP1179" s="245" t="s">
        <v>30</v>
      </c>
      <c r="NSQ1179" s="246" t="s">
        <v>26</v>
      </c>
      <c r="NSR1179" s="247">
        <v>7</v>
      </c>
      <c r="NSS1179" s="247">
        <v>2</v>
      </c>
      <c r="NST1179" s="248" t="s">
        <v>238</v>
      </c>
      <c r="NSU1179" s="249">
        <v>111</v>
      </c>
      <c r="NSV1179" s="250">
        <v>211</v>
      </c>
      <c r="NSW1179" s="251" t="e">
        <f>NSW1194+NSW1232+NSW1261+NSW1277+NSW1299+NSW1329+NSW1345+NSW1366+NSW1381+NSW1414+#REF!+NSW1429+#REF!+NSW1435+#REF!</f>
        <v>#REF!</v>
      </c>
      <c r="NSX1179" s="245" t="s">
        <v>30</v>
      </c>
      <c r="NSY1179" s="246" t="s">
        <v>26</v>
      </c>
      <c r="NSZ1179" s="247">
        <v>7</v>
      </c>
      <c r="NTA1179" s="247">
        <v>2</v>
      </c>
      <c r="NTB1179" s="248" t="s">
        <v>238</v>
      </c>
      <c r="NTC1179" s="249">
        <v>111</v>
      </c>
      <c r="NTD1179" s="250">
        <v>211</v>
      </c>
      <c r="NTE1179" s="251" t="e">
        <f>NTE1194+NTE1232+NTE1261+NTE1277+NTE1299+NTE1329+NTE1345+NTE1366+NTE1381+NTE1414+#REF!+NTE1429+#REF!+NTE1435+#REF!</f>
        <v>#REF!</v>
      </c>
      <c r="NTF1179" s="245" t="s">
        <v>30</v>
      </c>
      <c r="NTG1179" s="246" t="s">
        <v>26</v>
      </c>
      <c r="NTH1179" s="247">
        <v>7</v>
      </c>
      <c r="NTI1179" s="247">
        <v>2</v>
      </c>
      <c r="NTJ1179" s="248" t="s">
        <v>238</v>
      </c>
      <c r="NTK1179" s="249">
        <v>111</v>
      </c>
      <c r="NTL1179" s="250">
        <v>211</v>
      </c>
      <c r="NTM1179" s="251" t="e">
        <f>NTM1194+NTM1232+NTM1261+NTM1277+NTM1299+NTM1329+NTM1345+NTM1366+NTM1381+NTM1414+#REF!+NTM1429+#REF!+NTM1435+#REF!</f>
        <v>#REF!</v>
      </c>
      <c r="NTN1179" s="245" t="s">
        <v>30</v>
      </c>
      <c r="NTO1179" s="246" t="s">
        <v>26</v>
      </c>
      <c r="NTP1179" s="247">
        <v>7</v>
      </c>
      <c r="NTQ1179" s="247">
        <v>2</v>
      </c>
      <c r="NTR1179" s="248" t="s">
        <v>238</v>
      </c>
      <c r="NTS1179" s="249">
        <v>111</v>
      </c>
      <c r="NTT1179" s="250">
        <v>211</v>
      </c>
      <c r="NTU1179" s="251" t="e">
        <f>NTU1194+NTU1232+NTU1261+NTU1277+NTU1299+NTU1329+NTU1345+NTU1366+NTU1381+NTU1414+#REF!+NTU1429+#REF!+NTU1435+#REF!</f>
        <v>#REF!</v>
      </c>
      <c r="NTV1179" s="245" t="s">
        <v>30</v>
      </c>
      <c r="NTW1179" s="246" t="s">
        <v>26</v>
      </c>
      <c r="NTX1179" s="247">
        <v>7</v>
      </c>
      <c r="NTY1179" s="247">
        <v>2</v>
      </c>
      <c r="NTZ1179" s="248" t="s">
        <v>238</v>
      </c>
      <c r="NUA1179" s="249">
        <v>111</v>
      </c>
      <c r="NUB1179" s="250">
        <v>211</v>
      </c>
      <c r="NUC1179" s="251" t="e">
        <f>NUC1194+NUC1232+NUC1261+NUC1277+NUC1299+NUC1329+NUC1345+NUC1366+NUC1381+NUC1414+#REF!+NUC1429+#REF!+NUC1435+#REF!</f>
        <v>#REF!</v>
      </c>
      <c r="NUD1179" s="245" t="s">
        <v>30</v>
      </c>
      <c r="NUE1179" s="246" t="s">
        <v>26</v>
      </c>
      <c r="NUF1179" s="247">
        <v>7</v>
      </c>
      <c r="NUG1179" s="247">
        <v>2</v>
      </c>
      <c r="NUH1179" s="248" t="s">
        <v>238</v>
      </c>
      <c r="NUI1179" s="249">
        <v>111</v>
      </c>
      <c r="NUJ1179" s="250">
        <v>211</v>
      </c>
      <c r="NUK1179" s="251" t="e">
        <f>NUK1194+NUK1232+NUK1261+NUK1277+NUK1299+NUK1329+NUK1345+NUK1366+NUK1381+NUK1414+#REF!+NUK1429+#REF!+NUK1435+#REF!</f>
        <v>#REF!</v>
      </c>
      <c r="NUL1179" s="245" t="s">
        <v>30</v>
      </c>
      <c r="NUM1179" s="246" t="s">
        <v>26</v>
      </c>
      <c r="NUN1179" s="247">
        <v>7</v>
      </c>
      <c r="NUO1179" s="247">
        <v>2</v>
      </c>
      <c r="NUP1179" s="248" t="s">
        <v>238</v>
      </c>
      <c r="NUQ1179" s="249">
        <v>111</v>
      </c>
      <c r="NUR1179" s="250">
        <v>211</v>
      </c>
      <c r="NUS1179" s="251" t="e">
        <f>NUS1194+NUS1232+NUS1261+NUS1277+NUS1299+NUS1329+NUS1345+NUS1366+NUS1381+NUS1414+#REF!+NUS1429+#REF!+NUS1435+#REF!</f>
        <v>#REF!</v>
      </c>
      <c r="NUT1179" s="245" t="s">
        <v>30</v>
      </c>
      <c r="NUU1179" s="246" t="s">
        <v>26</v>
      </c>
      <c r="NUV1179" s="247">
        <v>7</v>
      </c>
      <c r="NUW1179" s="247">
        <v>2</v>
      </c>
      <c r="NUX1179" s="248" t="s">
        <v>238</v>
      </c>
      <c r="NUY1179" s="249">
        <v>111</v>
      </c>
      <c r="NUZ1179" s="250">
        <v>211</v>
      </c>
      <c r="NVA1179" s="251" t="e">
        <f>NVA1194+NVA1232+NVA1261+NVA1277+NVA1299+NVA1329+NVA1345+NVA1366+NVA1381+NVA1414+#REF!+NVA1429+#REF!+NVA1435+#REF!</f>
        <v>#REF!</v>
      </c>
      <c r="NVB1179" s="245" t="s">
        <v>30</v>
      </c>
      <c r="NVC1179" s="246" t="s">
        <v>26</v>
      </c>
      <c r="NVD1179" s="247">
        <v>7</v>
      </c>
      <c r="NVE1179" s="247">
        <v>2</v>
      </c>
      <c r="NVF1179" s="248" t="s">
        <v>238</v>
      </c>
      <c r="NVG1179" s="249">
        <v>111</v>
      </c>
      <c r="NVH1179" s="250">
        <v>211</v>
      </c>
      <c r="NVI1179" s="251" t="e">
        <f>NVI1194+NVI1232+NVI1261+NVI1277+NVI1299+NVI1329+NVI1345+NVI1366+NVI1381+NVI1414+#REF!+NVI1429+#REF!+NVI1435+#REF!</f>
        <v>#REF!</v>
      </c>
      <c r="NVJ1179" s="245" t="s">
        <v>30</v>
      </c>
      <c r="NVK1179" s="246" t="s">
        <v>26</v>
      </c>
      <c r="NVL1179" s="247">
        <v>7</v>
      </c>
      <c r="NVM1179" s="247">
        <v>2</v>
      </c>
      <c r="NVN1179" s="248" t="s">
        <v>238</v>
      </c>
      <c r="NVO1179" s="249">
        <v>111</v>
      </c>
      <c r="NVP1179" s="250">
        <v>211</v>
      </c>
      <c r="NVQ1179" s="251" t="e">
        <f>NVQ1194+NVQ1232+NVQ1261+NVQ1277+NVQ1299+NVQ1329+NVQ1345+NVQ1366+NVQ1381+NVQ1414+#REF!+NVQ1429+#REF!+NVQ1435+#REF!</f>
        <v>#REF!</v>
      </c>
      <c r="NVR1179" s="245" t="s">
        <v>30</v>
      </c>
      <c r="NVS1179" s="246" t="s">
        <v>26</v>
      </c>
      <c r="NVT1179" s="247">
        <v>7</v>
      </c>
      <c r="NVU1179" s="247">
        <v>2</v>
      </c>
      <c r="NVV1179" s="248" t="s">
        <v>238</v>
      </c>
      <c r="NVW1179" s="249">
        <v>111</v>
      </c>
      <c r="NVX1179" s="250">
        <v>211</v>
      </c>
      <c r="NVY1179" s="251" t="e">
        <f>NVY1194+NVY1232+NVY1261+NVY1277+NVY1299+NVY1329+NVY1345+NVY1366+NVY1381+NVY1414+#REF!+NVY1429+#REF!+NVY1435+#REF!</f>
        <v>#REF!</v>
      </c>
      <c r="NVZ1179" s="245" t="s">
        <v>30</v>
      </c>
      <c r="NWA1179" s="246" t="s">
        <v>26</v>
      </c>
      <c r="NWB1179" s="247">
        <v>7</v>
      </c>
      <c r="NWC1179" s="247">
        <v>2</v>
      </c>
      <c r="NWD1179" s="248" t="s">
        <v>238</v>
      </c>
      <c r="NWE1179" s="249">
        <v>111</v>
      </c>
      <c r="NWF1179" s="250">
        <v>211</v>
      </c>
      <c r="NWG1179" s="251" t="e">
        <f>NWG1194+NWG1232+NWG1261+NWG1277+NWG1299+NWG1329+NWG1345+NWG1366+NWG1381+NWG1414+#REF!+NWG1429+#REF!+NWG1435+#REF!</f>
        <v>#REF!</v>
      </c>
      <c r="NWH1179" s="245" t="s">
        <v>30</v>
      </c>
      <c r="NWI1179" s="246" t="s">
        <v>26</v>
      </c>
      <c r="NWJ1179" s="247">
        <v>7</v>
      </c>
      <c r="NWK1179" s="247">
        <v>2</v>
      </c>
      <c r="NWL1179" s="248" t="s">
        <v>238</v>
      </c>
      <c r="NWM1179" s="249">
        <v>111</v>
      </c>
      <c r="NWN1179" s="250">
        <v>211</v>
      </c>
      <c r="NWO1179" s="251" t="e">
        <f>NWO1194+NWO1232+NWO1261+NWO1277+NWO1299+NWO1329+NWO1345+NWO1366+NWO1381+NWO1414+#REF!+NWO1429+#REF!+NWO1435+#REF!</f>
        <v>#REF!</v>
      </c>
      <c r="NWP1179" s="245" t="s">
        <v>30</v>
      </c>
      <c r="NWQ1179" s="246" t="s">
        <v>26</v>
      </c>
      <c r="NWR1179" s="247">
        <v>7</v>
      </c>
      <c r="NWS1179" s="247">
        <v>2</v>
      </c>
      <c r="NWT1179" s="248" t="s">
        <v>238</v>
      </c>
      <c r="NWU1179" s="249">
        <v>111</v>
      </c>
      <c r="NWV1179" s="250">
        <v>211</v>
      </c>
      <c r="NWW1179" s="251" t="e">
        <f>NWW1194+NWW1232+NWW1261+NWW1277+NWW1299+NWW1329+NWW1345+NWW1366+NWW1381+NWW1414+#REF!+NWW1429+#REF!+NWW1435+#REF!</f>
        <v>#REF!</v>
      </c>
      <c r="NWX1179" s="245" t="s">
        <v>30</v>
      </c>
      <c r="NWY1179" s="246" t="s">
        <v>26</v>
      </c>
      <c r="NWZ1179" s="247">
        <v>7</v>
      </c>
      <c r="NXA1179" s="247">
        <v>2</v>
      </c>
      <c r="NXB1179" s="248" t="s">
        <v>238</v>
      </c>
      <c r="NXC1179" s="249">
        <v>111</v>
      </c>
      <c r="NXD1179" s="250">
        <v>211</v>
      </c>
      <c r="NXE1179" s="251" t="e">
        <f>NXE1194+NXE1232+NXE1261+NXE1277+NXE1299+NXE1329+NXE1345+NXE1366+NXE1381+NXE1414+#REF!+NXE1429+#REF!+NXE1435+#REF!</f>
        <v>#REF!</v>
      </c>
      <c r="NXF1179" s="245" t="s">
        <v>30</v>
      </c>
      <c r="NXG1179" s="246" t="s">
        <v>26</v>
      </c>
      <c r="NXH1179" s="247">
        <v>7</v>
      </c>
      <c r="NXI1179" s="247">
        <v>2</v>
      </c>
      <c r="NXJ1179" s="248" t="s">
        <v>238</v>
      </c>
      <c r="NXK1179" s="249">
        <v>111</v>
      </c>
      <c r="NXL1179" s="250">
        <v>211</v>
      </c>
      <c r="NXM1179" s="251" t="e">
        <f>NXM1194+NXM1232+NXM1261+NXM1277+NXM1299+NXM1329+NXM1345+NXM1366+NXM1381+NXM1414+#REF!+NXM1429+#REF!+NXM1435+#REF!</f>
        <v>#REF!</v>
      </c>
      <c r="NXN1179" s="245" t="s">
        <v>30</v>
      </c>
      <c r="NXO1179" s="246" t="s">
        <v>26</v>
      </c>
      <c r="NXP1179" s="247">
        <v>7</v>
      </c>
      <c r="NXQ1179" s="247">
        <v>2</v>
      </c>
      <c r="NXR1179" s="248" t="s">
        <v>238</v>
      </c>
      <c r="NXS1179" s="249">
        <v>111</v>
      </c>
      <c r="NXT1179" s="250">
        <v>211</v>
      </c>
      <c r="NXU1179" s="251" t="e">
        <f>NXU1194+NXU1232+NXU1261+NXU1277+NXU1299+NXU1329+NXU1345+NXU1366+NXU1381+NXU1414+#REF!+NXU1429+#REF!+NXU1435+#REF!</f>
        <v>#REF!</v>
      </c>
      <c r="NXV1179" s="245" t="s">
        <v>30</v>
      </c>
      <c r="NXW1179" s="246" t="s">
        <v>26</v>
      </c>
      <c r="NXX1179" s="247">
        <v>7</v>
      </c>
      <c r="NXY1179" s="247">
        <v>2</v>
      </c>
      <c r="NXZ1179" s="248" t="s">
        <v>238</v>
      </c>
      <c r="NYA1179" s="249">
        <v>111</v>
      </c>
      <c r="NYB1179" s="250">
        <v>211</v>
      </c>
      <c r="NYC1179" s="251" t="e">
        <f>NYC1194+NYC1232+NYC1261+NYC1277+NYC1299+NYC1329+NYC1345+NYC1366+NYC1381+NYC1414+#REF!+NYC1429+#REF!+NYC1435+#REF!</f>
        <v>#REF!</v>
      </c>
      <c r="NYD1179" s="245" t="s">
        <v>30</v>
      </c>
      <c r="NYE1179" s="246" t="s">
        <v>26</v>
      </c>
      <c r="NYF1179" s="247">
        <v>7</v>
      </c>
      <c r="NYG1179" s="247">
        <v>2</v>
      </c>
      <c r="NYH1179" s="248" t="s">
        <v>238</v>
      </c>
      <c r="NYI1179" s="249">
        <v>111</v>
      </c>
      <c r="NYJ1179" s="250">
        <v>211</v>
      </c>
      <c r="NYK1179" s="251" t="e">
        <f>NYK1194+NYK1232+NYK1261+NYK1277+NYK1299+NYK1329+NYK1345+NYK1366+NYK1381+NYK1414+#REF!+NYK1429+#REF!+NYK1435+#REF!</f>
        <v>#REF!</v>
      </c>
      <c r="NYL1179" s="245" t="s">
        <v>30</v>
      </c>
      <c r="NYM1179" s="246" t="s">
        <v>26</v>
      </c>
      <c r="NYN1179" s="247">
        <v>7</v>
      </c>
      <c r="NYO1179" s="247">
        <v>2</v>
      </c>
      <c r="NYP1179" s="248" t="s">
        <v>238</v>
      </c>
      <c r="NYQ1179" s="249">
        <v>111</v>
      </c>
      <c r="NYR1179" s="250">
        <v>211</v>
      </c>
      <c r="NYS1179" s="251" t="e">
        <f>NYS1194+NYS1232+NYS1261+NYS1277+NYS1299+NYS1329+NYS1345+NYS1366+NYS1381+NYS1414+#REF!+NYS1429+#REF!+NYS1435+#REF!</f>
        <v>#REF!</v>
      </c>
      <c r="NYT1179" s="245" t="s">
        <v>30</v>
      </c>
      <c r="NYU1179" s="246" t="s">
        <v>26</v>
      </c>
      <c r="NYV1179" s="247">
        <v>7</v>
      </c>
      <c r="NYW1179" s="247">
        <v>2</v>
      </c>
      <c r="NYX1179" s="248" t="s">
        <v>238</v>
      </c>
      <c r="NYY1179" s="249">
        <v>111</v>
      </c>
      <c r="NYZ1179" s="250">
        <v>211</v>
      </c>
      <c r="NZA1179" s="251" t="e">
        <f>NZA1194+NZA1232+NZA1261+NZA1277+NZA1299+NZA1329+NZA1345+NZA1366+NZA1381+NZA1414+#REF!+NZA1429+#REF!+NZA1435+#REF!</f>
        <v>#REF!</v>
      </c>
      <c r="NZB1179" s="245" t="s">
        <v>30</v>
      </c>
      <c r="NZC1179" s="246" t="s">
        <v>26</v>
      </c>
      <c r="NZD1179" s="247">
        <v>7</v>
      </c>
      <c r="NZE1179" s="247">
        <v>2</v>
      </c>
      <c r="NZF1179" s="248" t="s">
        <v>238</v>
      </c>
      <c r="NZG1179" s="249">
        <v>111</v>
      </c>
      <c r="NZH1179" s="250">
        <v>211</v>
      </c>
      <c r="NZI1179" s="251" t="e">
        <f>NZI1194+NZI1232+NZI1261+NZI1277+NZI1299+NZI1329+NZI1345+NZI1366+NZI1381+NZI1414+#REF!+NZI1429+#REF!+NZI1435+#REF!</f>
        <v>#REF!</v>
      </c>
      <c r="NZJ1179" s="245" t="s">
        <v>30</v>
      </c>
      <c r="NZK1179" s="246" t="s">
        <v>26</v>
      </c>
      <c r="NZL1179" s="247">
        <v>7</v>
      </c>
      <c r="NZM1179" s="247">
        <v>2</v>
      </c>
      <c r="NZN1179" s="248" t="s">
        <v>238</v>
      </c>
      <c r="NZO1179" s="249">
        <v>111</v>
      </c>
      <c r="NZP1179" s="250">
        <v>211</v>
      </c>
      <c r="NZQ1179" s="251" t="e">
        <f>NZQ1194+NZQ1232+NZQ1261+NZQ1277+NZQ1299+NZQ1329+NZQ1345+NZQ1366+NZQ1381+NZQ1414+#REF!+NZQ1429+#REF!+NZQ1435+#REF!</f>
        <v>#REF!</v>
      </c>
      <c r="NZR1179" s="245" t="s">
        <v>30</v>
      </c>
      <c r="NZS1179" s="246" t="s">
        <v>26</v>
      </c>
      <c r="NZT1179" s="247">
        <v>7</v>
      </c>
      <c r="NZU1179" s="247">
        <v>2</v>
      </c>
      <c r="NZV1179" s="248" t="s">
        <v>238</v>
      </c>
      <c r="NZW1179" s="249">
        <v>111</v>
      </c>
      <c r="NZX1179" s="250">
        <v>211</v>
      </c>
      <c r="NZY1179" s="251" t="e">
        <f>NZY1194+NZY1232+NZY1261+NZY1277+NZY1299+NZY1329+NZY1345+NZY1366+NZY1381+NZY1414+#REF!+NZY1429+#REF!+NZY1435+#REF!</f>
        <v>#REF!</v>
      </c>
      <c r="NZZ1179" s="245" t="s">
        <v>30</v>
      </c>
      <c r="OAA1179" s="246" t="s">
        <v>26</v>
      </c>
      <c r="OAB1179" s="247">
        <v>7</v>
      </c>
      <c r="OAC1179" s="247">
        <v>2</v>
      </c>
      <c r="OAD1179" s="248" t="s">
        <v>238</v>
      </c>
      <c r="OAE1179" s="249">
        <v>111</v>
      </c>
      <c r="OAF1179" s="250">
        <v>211</v>
      </c>
      <c r="OAG1179" s="251" t="e">
        <f>OAG1194+OAG1232+OAG1261+OAG1277+OAG1299+OAG1329+OAG1345+OAG1366+OAG1381+OAG1414+#REF!+OAG1429+#REF!+OAG1435+#REF!</f>
        <v>#REF!</v>
      </c>
      <c r="OAH1179" s="245" t="s">
        <v>30</v>
      </c>
      <c r="OAI1179" s="246" t="s">
        <v>26</v>
      </c>
      <c r="OAJ1179" s="247">
        <v>7</v>
      </c>
      <c r="OAK1179" s="247">
        <v>2</v>
      </c>
      <c r="OAL1179" s="248" t="s">
        <v>238</v>
      </c>
      <c r="OAM1179" s="249">
        <v>111</v>
      </c>
      <c r="OAN1179" s="250">
        <v>211</v>
      </c>
      <c r="OAO1179" s="251" t="e">
        <f>OAO1194+OAO1232+OAO1261+OAO1277+OAO1299+OAO1329+OAO1345+OAO1366+OAO1381+OAO1414+#REF!+OAO1429+#REF!+OAO1435+#REF!</f>
        <v>#REF!</v>
      </c>
      <c r="OAP1179" s="245" t="s">
        <v>30</v>
      </c>
      <c r="OAQ1179" s="246" t="s">
        <v>26</v>
      </c>
      <c r="OAR1179" s="247">
        <v>7</v>
      </c>
      <c r="OAS1179" s="247">
        <v>2</v>
      </c>
      <c r="OAT1179" s="248" t="s">
        <v>238</v>
      </c>
      <c r="OAU1179" s="249">
        <v>111</v>
      </c>
      <c r="OAV1179" s="250">
        <v>211</v>
      </c>
      <c r="OAW1179" s="251" t="e">
        <f>OAW1194+OAW1232+OAW1261+OAW1277+OAW1299+OAW1329+OAW1345+OAW1366+OAW1381+OAW1414+#REF!+OAW1429+#REF!+OAW1435+#REF!</f>
        <v>#REF!</v>
      </c>
      <c r="OAX1179" s="245" t="s">
        <v>30</v>
      </c>
      <c r="OAY1179" s="246" t="s">
        <v>26</v>
      </c>
      <c r="OAZ1179" s="247">
        <v>7</v>
      </c>
      <c r="OBA1179" s="247">
        <v>2</v>
      </c>
      <c r="OBB1179" s="248" t="s">
        <v>238</v>
      </c>
      <c r="OBC1179" s="249">
        <v>111</v>
      </c>
      <c r="OBD1179" s="250">
        <v>211</v>
      </c>
      <c r="OBE1179" s="251" t="e">
        <f>OBE1194+OBE1232+OBE1261+OBE1277+OBE1299+OBE1329+OBE1345+OBE1366+OBE1381+OBE1414+#REF!+OBE1429+#REF!+OBE1435+#REF!</f>
        <v>#REF!</v>
      </c>
      <c r="OBF1179" s="245" t="s">
        <v>30</v>
      </c>
      <c r="OBG1179" s="246" t="s">
        <v>26</v>
      </c>
      <c r="OBH1179" s="247">
        <v>7</v>
      </c>
      <c r="OBI1179" s="247">
        <v>2</v>
      </c>
      <c r="OBJ1179" s="248" t="s">
        <v>238</v>
      </c>
      <c r="OBK1179" s="249">
        <v>111</v>
      </c>
      <c r="OBL1179" s="250">
        <v>211</v>
      </c>
      <c r="OBM1179" s="251" t="e">
        <f>OBM1194+OBM1232+OBM1261+OBM1277+OBM1299+OBM1329+OBM1345+OBM1366+OBM1381+OBM1414+#REF!+OBM1429+#REF!+OBM1435+#REF!</f>
        <v>#REF!</v>
      </c>
      <c r="OBN1179" s="245" t="s">
        <v>30</v>
      </c>
      <c r="OBO1179" s="246" t="s">
        <v>26</v>
      </c>
      <c r="OBP1179" s="247">
        <v>7</v>
      </c>
      <c r="OBQ1179" s="247">
        <v>2</v>
      </c>
      <c r="OBR1179" s="248" t="s">
        <v>238</v>
      </c>
      <c r="OBS1179" s="249">
        <v>111</v>
      </c>
      <c r="OBT1179" s="250">
        <v>211</v>
      </c>
      <c r="OBU1179" s="251" t="e">
        <f>OBU1194+OBU1232+OBU1261+OBU1277+OBU1299+OBU1329+OBU1345+OBU1366+OBU1381+OBU1414+#REF!+OBU1429+#REF!+OBU1435+#REF!</f>
        <v>#REF!</v>
      </c>
      <c r="OBV1179" s="245" t="s">
        <v>30</v>
      </c>
      <c r="OBW1179" s="246" t="s">
        <v>26</v>
      </c>
      <c r="OBX1179" s="247">
        <v>7</v>
      </c>
      <c r="OBY1179" s="247">
        <v>2</v>
      </c>
      <c r="OBZ1179" s="248" t="s">
        <v>238</v>
      </c>
      <c r="OCA1179" s="249">
        <v>111</v>
      </c>
      <c r="OCB1179" s="250">
        <v>211</v>
      </c>
      <c r="OCC1179" s="251" t="e">
        <f>OCC1194+OCC1232+OCC1261+OCC1277+OCC1299+OCC1329+OCC1345+OCC1366+OCC1381+OCC1414+#REF!+OCC1429+#REF!+OCC1435+#REF!</f>
        <v>#REF!</v>
      </c>
      <c r="OCD1179" s="245" t="s">
        <v>30</v>
      </c>
      <c r="OCE1179" s="246" t="s">
        <v>26</v>
      </c>
      <c r="OCF1179" s="247">
        <v>7</v>
      </c>
      <c r="OCG1179" s="247">
        <v>2</v>
      </c>
      <c r="OCH1179" s="248" t="s">
        <v>238</v>
      </c>
      <c r="OCI1179" s="249">
        <v>111</v>
      </c>
      <c r="OCJ1179" s="250">
        <v>211</v>
      </c>
      <c r="OCK1179" s="251" t="e">
        <f>OCK1194+OCK1232+OCK1261+OCK1277+OCK1299+OCK1329+OCK1345+OCK1366+OCK1381+OCK1414+#REF!+OCK1429+#REF!+OCK1435+#REF!</f>
        <v>#REF!</v>
      </c>
      <c r="OCL1179" s="245" t="s">
        <v>30</v>
      </c>
      <c r="OCM1179" s="246" t="s">
        <v>26</v>
      </c>
      <c r="OCN1179" s="247">
        <v>7</v>
      </c>
      <c r="OCO1179" s="247">
        <v>2</v>
      </c>
      <c r="OCP1179" s="248" t="s">
        <v>238</v>
      </c>
      <c r="OCQ1179" s="249">
        <v>111</v>
      </c>
      <c r="OCR1179" s="250">
        <v>211</v>
      </c>
      <c r="OCS1179" s="251" t="e">
        <f>OCS1194+OCS1232+OCS1261+OCS1277+OCS1299+OCS1329+OCS1345+OCS1366+OCS1381+OCS1414+#REF!+OCS1429+#REF!+OCS1435+#REF!</f>
        <v>#REF!</v>
      </c>
      <c r="OCT1179" s="245" t="s">
        <v>30</v>
      </c>
      <c r="OCU1179" s="246" t="s">
        <v>26</v>
      </c>
      <c r="OCV1179" s="247">
        <v>7</v>
      </c>
      <c r="OCW1179" s="247">
        <v>2</v>
      </c>
      <c r="OCX1179" s="248" t="s">
        <v>238</v>
      </c>
      <c r="OCY1179" s="249">
        <v>111</v>
      </c>
      <c r="OCZ1179" s="250">
        <v>211</v>
      </c>
      <c r="ODA1179" s="251" t="e">
        <f>ODA1194+ODA1232+ODA1261+ODA1277+ODA1299+ODA1329+ODA1345+ODA1366+ODA1381+ODA1414+#REF!+ODA1429+#REF!+ODA1435+#REF!</f>
        <v>#REF!</v>
      </c>
      <c r="ODB1179" s="245" t="s">
        <v>30</v>
      </c>
      <c r="ODC1179" s="246" t="s">
        <v>26</v>
      </c>
      <c r="ODD1179" s="247">
        <v>7</v>
      </c>
      <c r="ODE1179" s="247">
        <v>2</v>
      </c>
      <c r="ODF1179" s="248" t="s">
        <v>238</v>
      </c>
      <c r="ODG1179" s="249">
        <v>111</v>
      </c>
      <c r="ODH1179" s="250">
        <v>211</v>
      </c>
      <c r="ODI1179" s="251" t="e">
        <f>ODI1194+ODI1232+ODI1261+ODI1277+ODI1299+ODI1329+ODI1345+ODI1366+ODI1381+ODI1414+#REF!+ODI1429+#REF!+ODI1435+#REF!</f>
        <v>#REF!</v>
      </c>
      <c r="ODJ1179" s="245" t="s">
        <v>30</v>
      </c>
      <c r="ODK1179" s="246" t="s">
        <v>26</v>
      </c>
      <c r="ODL1179" s="247">
        <v>7</v>
      </c>
      <c r="ODM1179" s="247">
        <v>2</v>
      </c>
      <c r="ODN1179" s="248" t="s">
        <v>238</v>
      </c>
      <c r="ODO1179" s="249">
        <v>111</v>
      </c>
      <c r="ODP1179" s="250">
        <v>211</v>
      </c>
      <c r="ODQ1179" s="251" t="e">
        <f>ODQ1194+ODQ1232+ODQ1261+ODQ1277+ODQ1299+ODQ1329+ODQ1345+ODQ1366+ODQ1381+ODQ1414+#REF!+ODQ1429+#REF!+ODQ1435+#REF!</f>
        <v>#REF!</v>
      </c>
      <c r="ODR1179" s="245" t="s">
        <v>30</v>
      </c>
      <c r="ODS1179" s="246" t="s">
        <v>26</v>
      </c>
      <c r="ODT1179" s="247">
        <v>7</v>
      </c>
      <c r="ODU1179" s="247">
        <v>2</v>
      </c>
      <c r="ODV1179" s="248" t="s">
        <v>238</v>
      </c>
      <c r="ODW1179" s="249">
        <v>111</v>
      </c>
      <c r="ODX1179" s="250">
        <v>211</v>
      </c>
      <c r="ODY1179" s="251" t="e">
        <f>ODY1194+ODY1232+ODY1261+ODY1277+ODY1299+ODY1329+ODY1345+ODY1366+ODY1381+ODY1414+#REF!+ODY1429+#REF!+ODY1435+#REF!</f>
        <v>#REF!</v>
      </c>
      <c r="ODZ1179" s="245" t="s">
        <v>30</v>
      </c>
      <c r="OEA1179" s="246" t="s">
        <v>26</v>
      </c>
      <c r="OEB1179" s="247">
        <v>7</v>
      </c>
      <c r="OEC1179" s="247">
        <v>2</v>
      </c>
      <c r="OED1179" s="248" t="s">
        <v>238</v>
      </c>
      <c r="OEE1179" s="249">
        <v>111</v>
      </c>
      <c r="OEF1179" s="250">
        <v>211</v>
      </c>
      <c r="OEG1179" s="251" t="e">
        <f>OEG1194+OEG1232+OEG1261+OEG1277+OEG1299+OEG1329+OEG1345+OEG1366+OEG1381+OEG1414+#REF!+OEG1429+#REF!+OEG1435+#REF!</f>
        <v>#REF!</v>
      </c>
      <c r="OEH1179" s="245" t="s">
        <v>30</v>
      </c>
      <c r="OEI1179" s="246" t="s">
        <v>26</v>
      </c>
      <c r="OEJ1179" s="247">
        <v>7</v>
      </c>
      <c r="OEK1179" s="247">
        <v>2</v>
      </c>
      <c r="OEL1179" s="248" t="s">
        <v>238</v>
      </c>
      <c r="OEM1179" s="249">
        <v>111</v>
      </c>
      <c r="OEN1179" s="250">
        <v>211</v>
      </c>
      <c r="OEO1179" s="251" t="e">
        <f>OEO1194+OEO1232+OEO1261+OEO1277+OEO1299+OEO1329+OEO1345+OEO1366+OEO1381+OEO1414+#REF!+OEO1429+#REF!+OEO1435+#REF!</f>
        <v>#REF!</v>
      </c>
      <c r="OEP1179" s="245" t="s">
        <v>30</v>
      </c>
      <c r="OEQ1179" s="246" t="s">
        <v>26</v>
      </c>
      <c r="OER1179" s="247">
        <v>7</v>
      </c>
      <c r="OES1179" s="247">
        <v>2</v>
      </c>
      <c r="OET1179" s="248" t="s">
        <v>238</v>
      </c>
      <c r="OEU1179" s="249">
        <v>111</v>
      </c>
      <c r="OEV1179" s="250">
        <v>211</v>
      </c>
      <c r="OEW1179" s="251" t="e">
        <f>OEW1194+OEW1232+OEW1261+OEW1277+OEW1299+OEW1329+OEW1345+OEW1366+OEW1381+OEW1414+#REF!+OEW1429+#REF!+OEW1435+#REF!</f>
        <v>#REF!</v>
      </c>
      <c r="OEX1179" s="245" t="s">
        <v>30</v>
      </c>
      <c r="OEY1179" s="246" t="s">
        <v>26</v>
      </c>
      <c r="OEZ1179" s="247">
        <v>7</v>
      </c>
      <c r="OFA1179" s="247">
        <v>2</v>
      </c>
      <c r="OFB1179" s="248" t="s">
        <v>238</v>
      </c>
      <c r="OFC1179" s="249">
        <v>111</v>
      </c>
      <c r="OFD1179" s="250">
        <v>211</v>
      </c>
      <c r="OFE1179" s="251" t="e">
        <f>OFE1194+OFE1232+OFE1261+OFE1277+OFE1299+OFE1329+OFE1345+OFE1366+OFE1381+OFE1414+#REF!+OFE1429+#REF!+OFE1435+#REF!</f>
        <v>#REF!</v>
      </c>
      <c r="OFF1179" s="245" t="s">
        <v>30</v>
      </c>
      <c r="OFG1179" s="246" t="s">
        <v>26</v>
      </c>
      <c r="OFH1179" s="247">
        <v>7</v>
      </c>
      <c r="OFI1179" s="247">
        <v>2</v>
      </c>
      <c r="OFJ1179" s="248" t="s">
        <v>238</v>
      </c>
      <c r="OFK1179" s="249">
        <v>111</v>
      </c>
      <c r="OFL1179" s="250">
        <v>211</v>
      </c>
      <c r="OFM1179" s="251" t="e">
        <f>OFM1194+OFM1232+OFM1261+OFM1277+OFM1299+OFM1329+OFM1345+OFM1366+OFM1381+OFM1414+#REF!+OFM1429+#REF!+OFM1435+#REF!</f>
        <v>#REF!</v>
      </c>
      <c r="OFN1179" s="245" t="s">
        <v>30</v>
      </c>
      <c r="OFO1179" s="246" t="s">
        <v>26</v>
      </c>
      <c r="OFP1179" s="247">
        <v>7</v>
      </c>
      <c r="OFQ1179" s="247">
        <v>2</v>
      </c>
      <c r="OFR1179" s="248" t="s">
        <v>238</v>
      </c>
      <c r="OFS1179" s="249">
        <v>111</v>
      </c>
      <c r="OFT1179" s="250">
        <v>211</v>
      </c>
      <c r="OFU1179" s="251" t="e">
        <f>OFU1194+OFU1232+OFU1261+OFU1277+OFU1299+OFU1329+OFU1345+OFU1366+OFU1381+OFU1414+#REF!+OFU1429+#REF!+OFU1435+#REF!</f>
        <v>#REF!</v>
      </c>
      <c r="OFV1179" s="245" t="s">
        <v>30</v>
      </c>
      <c r="OFW1179" s="246" t="s">
        <v>26</v>
      </c>
      <c r="OFX1179" s="247">
        <v>7</v>
      </c>
      <c r="OFY1179" s="247">
        <v>2</v>
      </c>
      <c r="OFZ1179" s="248" t="s">
        <v>238</v>
      </c>
      <c r="OGA1179" s="249">
        <v>111</v>
      </c>
      <c r="OGB1179" s="250">
        <v>211</v>
      </c>
      <c r="OGC1179" s="251" t="e">
        <f>OGC1194+OGC1232+OGC1261+OGC1277+OGC1299+OGC1329+OGC1345+OGC1366+OGC1381+OGC1414+#REF!+OGC1429+#REF!+OGC1435+#REF!</f>
        <v>#REF!</v>
      </c>
      <c r="OGD1179" s="245" t="s">
        <v>30</v>
      </c>
      <c r="OGE1179" s="246" t="s">
        <v>26</v>
      </c>
      <c r="OGF1179" s="247">
        <v>7</v>
      </c>
      <c r="OGG1179" s="247">
        <v>2</v>
      </c>
      <c r="OGH1179" s="248" t="s">
        <v>238</v>
      </c>
      <c r="OGI1179" s="249">
        <v>111</v>
      </c>
      <c r="OGJ1179" s="250">
        <v>211</v>
      </c>
      <c r="OGK1179" s="251" t="e">
        <f>OGK1194+OGK1232+OGK1261+OGK1277+OGK1299+OGK1329+OGK1345+OGK1366+OGK1381+OGK1414+#REF!+OGK1429+#REF!+OGK1435+#REF!</f>
        <v>#REF!</v>
      </c>
      <c r="OGL1179" s="245" t="s">
        <v>30</v>
      </c>
      <c r="OGM1179" s="246" t="s">
        <v>26</v>
      </c>
      <c r="OGN1179" s="247">
        <v>7</v>
      </c>
      <c r="OGO1179" s="247">
        <v>2</v>
      </c>
      <c r="OGP1179" s="248" t="s">
        <v>238</v>
      </c>
      <c r="OGQ1179" s="249">
        <v>111</v>
      </c>
      <c r="OGR1179" s="250">
        <v>211</v>
      </c>
      <c r="OGS1179" s="251" t="e">
        <f>OGS1194+OGS1232+OGS1261+OGS1277+OGS1299+OGS1329+OGS1345+OGS1366+OGS1381+OGS1414+#REF!+OGS1429+#REF!+OGS1435+#REF!</f>
        <v>#REF!</v>
      </c>
      <c r="OGT1179" s="245" t="s">
        <v>30</v>
      </c>
      <c r="OGU1179" s="246" t="s">
        <v>26</v>
      </c>
      <c r="OGV1179" s="247">
        <v>7</v>
      </c>
      <c r="OGW1179" s="247">
        <v>2</v>
      </c>
      <c r="OGX1179" s="248" t="s">
        <v>238</v>
      </c>
      <c r="OGY1179" s="249">
        <v>111</v>
      </c>
      <c r="OGZ1179" s="250">
        <v>211</v>
      </c>
      <c r="OHA1179" s="251" t="e">
        <f>OHA1194+OHA1232+OHA1261+OHA1277+OHA1299+OHA1329+OHA1345+OHA1366+OHA1381+OHA1414+#REF!+OHA1429+#REF!+OHA1435+#REF!</f>
        <v>#REF!</v>
      </c>
      <c r="OHB1179" s="245" t="s">
        <v>30</v>
      </c>
      <c r="OHC1179" s="246" t="s">
        <v>26</v>
      </c>
      <c r="OHD1179" s="247">
        <v>7</v>
      </c>
      <c r="OHE1179" s="247">
        <v>2</v>
      </c>
      <c r="OHF1179" s="248" t="s">
        <v>238</v>
      </c>
      <c r="OHG1179" s="249">
        <v>111</v>
      </c>
      <c r="OHH1179" s="250">
        <v>211</v>
      </c>
      <c r="OHI1179" s="251" t="e">
        <f>OHI1194+OHI1232+OHI1261+OHI1277+OHI1299+OHI1329+OHI1345+OHI1366+OHI1381+OHI1414+#REF!+OHI1429+#REF!+OHI1435+#REF!</f>
        <v>#REF!</v>
      </c>
      <c r="OHJ1179" s="245" t="s">
        <v>30</v>
      </c>
      <c r="OHK1179" s="246" t="s">
        <v>26</v>
      </c>
      <c r="OHL1179" s="247">
        <v>7</v>
      </c>
      <c r="OHM1179" s="247">
        <v>2</v>
      </c>
      <c r="OHN1179" s="248" t="s">
        <v>238</v>
      </c>
      <c r="OHO1179" s="249">
        <v>111</v>
      </c>
      <c r="OHP1179" s="250">
        <v>211</v>
      </c>
      <c r="OHQ1179" s="251" t="e">
        <f>OHQ1194+OHQ1232+OHQ1261+OHQ1277+OHQ1299+OHQ1329+OHQ1345+OHQ1366+OHQ1381+OHQ1414+#REF!+OHQ1429+#REF!+OHQ1435+#REF!</f>
        <v>#REF!</v>
      </c>
      <c r="OHR1179" s="245" t="s">
        <v>30</v>
      </c>
      <c r="OHS1179" s="246" t="s">
        <v>26</v>
      </c>
      <c r="OHT1179" s="247">
        <v>7</v>
      </c>
      <c r="OHU1179" s="247">
        <v>2</v>
      </c>
      <c r="OHV1179" s="248" t="s">
        <v>238</v>
      </c>
      <c r="OHW1179" s="249">
        <v>111</v>
      </c>
      <c r="OHX1179" s="250">
        <v>211</v>
      </c>
      <c r="OHY1179" s="251" t="e">
        <f>OHY1194+OHY1232+OHY1261+OHY1277+OHY1299+OHY1329+OHY1345+OHY1366+OHY1381+OHY1414+#REF!+OHY1429+#REF!+OHY1435+#REF!</f>
        <v>#REF!</v>
      </c>
      <c r="OHZ1179" s="245" t="s">
        <v>30</v>
      </c>
      <c r="OIA1179" s="246" t="s">
        <v>26</v>
      </c>
      <c r="OIB1179" s="247">
        <v>7</v>
      </c>
      <c r="OIC1179" s="247">
        <v>2</v>
      </c>
      <c r="OID1179" s="248" t="s">
        <v>238</v>
      </c>
      <c r="OIE1179" s="249">
        <v>111</v>
      </c>
      <c r="OIF1179" s="250">
        <v>211</v>
      </c>
      <c r="OIG1179" s="251" t="e">
        <f>OIG1194+OIG1232+OIG1261+OIG1277+OIG1299+OIG1329+OIG1345+OIG1366+OIG1381+OIG1414+#REF!+OIG1429+#REF!+OIG1435+#REF!</f>
        <v>#REF!</v>
      </c>
      <c r="OIH1179" s="245" t="s">
        <v>30</v>
      </c>
      <c r="OII1179" s="246" t="s">
        <v>26</v>
      </c>
      <c r="OIJ1179" s="247">
        <v>7</v>
      </c>
      <c r="OIK1179" s="247">
        <v>2</v>
      </c>
      <c r="OIL1179" s="248" t="s">
        <v>238</v>
      </c>
      <c r="OIM1179" s="249">
        <v>111</v>
      </c>
      <c r="OIN1179" s="250">
        <v>211</v>
      </c>
      <c r="OIO1179" s="251" t="e">
        <f>OIO1194+OIO1232+OIO1261+OIO1277+OIO1299+OIO1329+OIO1345+OIO1366+OIO1381+OIO1414+#REF!+OIO1429+#REF!+OIO1435+#REF!</f>
        <v>#REF!</v>
      </c>
      <c r="OIP1179" s="245" t="s">
        <v>30</v>
      </c>
      <c r="OIQ1179" s="246" t="s">
        <v>26</v>
      </c>
      <c r="OIR1179" s="247">
        <v>7</v>
      </c>
      <c r="OIS1179" s="247">
        <v>2</v>
      </c>
      <c r="OIT1179" s="248" t="s">
        <v>238</v>
      </c>
      <c r="OIU1179" s="249">
        <v>111</v>
      </c>
      <c r="OIV1179" s="250">
        <v>211</v>
      </c>
      <c r="OIW1179" s="251" t="e">
        <f>OIW1194+OIW1232+OIW1261+OIW1277+OIW1299+OIW1329+OIW1345+OIW1366+OIW1381+OIW1414+#REF!+OIW1429+#REF!+OIW1435+#REF!</f>
        <v>#REF!</v>
      </c>
      <c r="OIX1179" s="245" t="s">
        <v>30</v>
      </c>
      <c r="OIY1179" s="246" t="s">
        <v>26</v>
      </c>
      <c r="OIZ1179" s="247">
        <v>7</v>
      </c>
      <c r="OJA1179" s="247">
        <v>2</v>
      </c>
      <c r="OJB1179" s="248" t="s">
        <v>238</v>
      </c>
      <c r="OJC1179" s="249">
        <v>111</v>
      </c>
      <c r="OJD1179" s="250">
        <v>211</v>
      </c>
      <c r="OJE1179" s="251" t="e">
        <f>OJE1194+OJE1232+OJE1261+OJE1277+OJE1299+OJE1329+OJE1345+OJE1366+OJE1381+OJE1414+#REF!+OJE1429+#REF!+OJE1435+#REF!</f>
        <v>#REF!</v>
      </c>
      <c r="OJF1179" s="245" t="s">
        <v>30</v>
      </c>
      <c r="OJG1179" s="246" t="s">
        <v>26</v>
      </c>
      <c r="OJH1179" s="247">
        <v>7</v>
      </c>
      <c r="OJI1179" s="247">
        <v>2</v>
      </c>
      <c r="OJJ1179" s="248" t="s">
        <v>238</v>
      </c>
      <c r="OJK1179" s="249">
        <v>111</v>
      </c>
      <c r="OJL1179" s="250">
        <v>211</v>
      </c>
      <c r="OJM1179" s="251" t="e">
        <f>OJM1194+OJM1232+OJM1261+OJM1277+OJM1299+OJM1329+OJM1345+OJM1366+OJM1381+OJM1414+#REF!+OJM1429+#REF!+OJM1435+#REF!</f>
        <v>#REF!</v>
      </c>
      <c r="OJN1179" s="245" t="s">
        <v>30</v>
      </c>
      <c r="OJO1179" s="246" t="s">
        <v>26</v>
      </c>
      <c r="OJP1179" s="247">
        <v>7</v>
      </c>
      <c r="OJQ1179" s="247">
        <v>2</v>
      </c>
      <c r="OJR1179" s="248" t="s">
        <v>238</v>
      </c>
      <c r="OJS1179" s="249">
        <v>111</v>
      </c>
      <c r="OJT1179" s="250">
        <v>211</v>
      </c>
      <c r="OJU1179" s="251" t="e">
        <f>OJU1194+OJU1232+OJU1261+OJU1277+OJU1299+OJU1329+OJU1345+OJU1366+OJU1381+OJU1414+#REF!+OJU1429+#REF!+OJU1435+#REF!</f>
        <v>#REF!</v>
      </c>
      <c r="OJV1179" s="245" t="s">
        <v>30</v>
      </c>
      <c r="OJW1179" s="246" t="s">
        <v>26</v>
      </c>
      <c r="OJX1179" s="247">
        <v>7</v>
      </c>
      <c r="OJY1179" s="247">
        <v>2</v>
      </c>
      <c r="OJZ1179" s="248" t="s">
        <v>238</v>
      </c>
      <c r="OKA1179" s="249">
        <v>111</v>
      </c>
      <c r="OKB1179" s="250">
        <v>211</v>
      </c>
      <c r="OKC1179" s="251" t="e">
        <f>OKC1194+OKC1232+OKC1261+OKC1277+OKC1299+OKC1329+OKC1345+OKC1366+OKC1381+OKC1414+#REF!+OKC1429+#REF!+OKC1435+#REF!</f>
        <v>#REF!</v>
      </c>
      <c r="OKD1179" s="245" t="s">
        <v>30</v>
      </c>
      <c r="OKE1179" s="246" t="s">
        <v>26</v>
      </c>
      <c r="OKF1179" s="247">
        <v>7</v>
      </c>
      <c r="OKG1179" s="247">
        <v>2</v>
      </c>
      <c r="OKH1179" s="248" t="s">
        <v>238</v>
      </c>
      <c r="OKI1179" s="249">
        <v>111</v>
      </c>
      <c r="OKJ1179" s="250">
        <v>211</v>
      </c>
      <c r="OKK1179" s="251" t="e">
        <f>OKK1194+OKK1232+OKK1261+OKK1277+OKK1299+OKK1329+OKK1345+OKK1366+OKK1381+OKK1414+#REF!+OKK1429+#REF!+OKK1435+#REF!</f>
        <v>#REF!</v>
      </c>
      <c r="OKL1179" s="245" t="s">
        <v>30</v>
      </c>
      <c r="OKM1179" s="246" t="s">
        <v>26</v>
      </c>
      <c r="OKN1179" s="247">
        <v>7</v>
      </c>
      <c r="OKO1179" s="247">
        <v>2</v>
      </c>
      <c r="OKP1179" s="248" t="s">
        <v>238</v>
      </c>
      <c r="OKQ1179" s="249">
        <v>111</v>
      </c>
      <c r="OKR1179" s="250">
        <v>211</v>
      </c>
      <c r="OKS1179" s="251" t="e">
        <f>OKS1194+OKS1232+OKS1261+OKS1277+OKS1299+OKS1329+OKS1345+OKS1366+OKS1381+OKS1414+#REF!+OKS1429+#REF!+OKS1435+#REF!</f>
        <v>#REF!</v>
      </c>
      <c r="OKT1179" s="245" t="s">
        <v>30</v>
      </c>
      <c r="OKU1179" s="246" t="s">
        <v>26</v>
      </c>
      <c r="OKV1179" s="247">
        <v>7</v>
      </c>
      <c r="OKW1179" s="247">
        <v>2</v>
      </c>
      <c r="OKX1179" s="248" t="s">
        <v>238</v>
      </c>
      <c r="OKY1179" s="249">
        <v>111</v>
      </c>
      <c r="OKZ1179" s="250">
        <v>211</v>
      </c>
      <c r="OLA1179" s="251" t="e">
        <f>OLA1194+OLA1232+OLA1261+OLA1277+OLA1299+OLA1329+OLA1345+OLA1366+OLA1381+OLA1414+#REF!+OLA1429+#REF!+OLA1435+#REF!</f>
        <v>#REF!</v>
      </c>
      <c r="OLB1179" s="245" t="s">
        <v>30</v>
      </c>
      <c r="OLC1179" s="246" t="s">
        <v>26</v>
      </c>
      <c r="OLD1179" s="247">
        <v>7</v>
      </c>
      <c r="OLE1179" s="247">
        <v>2</v>
      </c>
      <c r="OLF1179" s="248" t="s">
        <v>238</v>
      </c>
      <c r="OLG1179" s="249">
        <v>111</v>
      </c>
      <c r="OLH1179" s="250">
        <v>211</v>
      </c>
      <c r="OLI1179" s="251" t="e">
        <f>OLI1194+OLI1232+OLI1261+OLI1277+OLI1299+OLI1329+OLI1345+OLI1366+OLI1381+OLI1414+#REF!+OLI1429+#REF!+OLI1435+#REF!</f>
        <v>#REF!</v>
      </c>
      <c r="OLJ1179" s="245" t="s">
        <v>30</v>
      </c>
      <c r="OLK1179" s="246" t="s">
        <v>26</v>
      </c>
      <c r="OLL1179" s="247">
        <v>7</v>
      </c>
      <c r="OLM1179" s="247">
        <v>2</v>
      </c>
      <c r="OLN1179" s="248" t="s">
        <v>238</v>
      </c>
      <c r="OLO1179" s="249">
        <v>111</v>
      </c>
      <c r="OLP1179" s="250">
        <v>211</v>
      </c>
      <c r="OLQ1179" s="251" t="e">
        <f>OLQ1194+OLQ1232+OLQ1261+OLQ1277+OLQ1299+OLQ1329+OLQ1345+OLQ1366+OLQ1381+OLQ1414+#REF!+OLQ1429+#REF!+OLQ1435+#REF!</f>
        <v>#REF!</v>
      </c>
      <c r="OLR1179" s="245" t="s">
        <v>30</v>
      </c>
      <c r="OLS1179" s="246" t="s">
        <v>26</v>
      </c>
      <c r="OLT1179" s="247">
        <v>7</v>
      </c>
      <c r="OLU1179" s="247">
        <v>2</v>
      </c>
      <c r="OLV1179" s="248" t="s">
        <v>238</v>
      </c>
      <c r="OLW1179" s="249">
        <v>111</v>
      </c>
      <c r="OLX1179" s="250">
        <v>211</v>
      </c>
      <c r="OLY1179" s="251" t="e">
        <f>OLY1194+OLY1232+OLY1261+OLY1277+OLY1299+OLY1329+OLY1345+OLY1366+OLY1381+OLY1414+#REF!+OLY1429+#REF!+OLY1435+#REF!</f>
        <v>#REF!</v>
      </c>
      <c r="OLZ1179" s="245" t="s">
        <v>30</v>
      </c>
      <c r="OMA1179" s="246" t="s">
        <v>26</v>
      </c>
      <c r="OMB1179" s="247">
        <v>7</v>
      </c>
      <c r="OMC1179" s="247">
        <v>2</v>
      </c>
      <c r="OMD1179" s="248" t="s">
        <v>238</v>
      </c>
      <c r="OME1179" s="249">
        <v>111</v>
      </c>
      <c r="OMF1179" s="250">
        <v>211</v>
      </c>
      <c r="OMG1179" s="251" t="e">
        <f>OMG1194+OMG1232+OMG1261+OMG1277+OMG1299+OMG1329+OMG1345+OMG1366+OMG1381+OMG1414+#REF!+OMG1429+#REF!+OMG1435+#REF!</f>
        <v>#REF!</v>
      </c>
      <c r="OMH1179" s="245" t="s">
        <v>30</v>
      </c>
      <c r="OMI1179" s="246" t="s">
        <v>26</v>
      </c>
      <c r="OMJ1179" s="247">
        <v>7</v>
      </c>
      <c r="OMK1179" s="247">
        <v>2</v>
      </c>
      <c r="OML1179" s="248" t="s">
        <v>238</v>
      </c>
      <c r="OMM1179" s="249">
        <v>111</v>
      </c>
      <c r="OMN1179" s="250">
        <v>211</v>
      </c>
      <c r="OMO1179" s="251" t="e">
        <f>OMO1194+OMO1232+OMO1261+OMO1277+OMO1299+OMO1329+OMO1345+OMO1366+OMO1381+OMO1414+#REF!+OMO1429+#REF!+OMO1435+#REF!</f>
        <v>#REF!</v>
      </c>
      <c r="OMP1179" s="245" t="s">
        <v>30</v>
      </c>
      <c r="OMQ1179" s="246" t="s">
        <v>26</v>
      </c>
      <c r="OMR1179" s="247">
        <v>7</v>
      </c>
      <c r="OMS1179" s="247">
        <v>2</v>
      </c>
      <c r="OMT1179" s="248" t="s">
        <v>238</v>
      </c>
      <c r="OMU1179" s="249">
        <v>111</v>
      </c>
      <c r="OMV1179" s="250">
        <v>211</v>
      </c>
      <c r="OMW1179" s="251" t="e">
        <f>OMW1194+OMW1232+OMW1261+OMW1277+OMW1299+OMW1329+OMW1345+OMW1366+OMW1381+OMW1414+#REF!+OMW1429+#REF!+OMW1435+#REF!</f>
        <v>#REF!</v>
      </c>
      <c r="OMX1179" s="245" t="s">
        <v>30</v>
      </c>
      <c r="OMY1179" s="246" t="s">
        <v>26</v>
      </c>
      <c r="OMZ1179" s="247">
        <v>7</v>
      </c>
      <c r="ONA1179" s="247">
        <v>2</v>
      </c>
      <c r="ONB1179" s="248" t="s">
        <v>238</v>
      </c>
      <c r="ONC1179" s="249">
        <v>111</v>
      </c>
      <c r="OND1179" s="250">
        <v>211</v>
      </c>
      <c r="ONE1179" s="251" t="e">
        <f>ONE1194+ONE1232+ONE1261+ONE1277+ONE1299+ONE1329+ONE1345+ONE1366+ONE1381+ONE1414+#REF!+ONE1429+#REF!+ONE1435+#REF!</f>
        <v>#REF!</v>
      </c>
      <c r="ONF1179" s="245" t="s">
        <v>30</v>
      </c>
      <c r="ONG1179" s="246" t="s">
        <v>26</v>
      </c>
      <c r="ONH1179" s="247">
        <v>7</v>
      </c>
      <c r="ONI1179" s="247">
        <v>2</v>
      </c>
      <c r="ONJ1179" s="248" t="s">
        <v>238</v>
      </c>
      <c r="ONK1179" s="249">
        <v>111</v>
      </c>
      <c r="ONL1179" s="250">
        <v>211</v>
      </c>
      <c r="ONM1179" s="251" t="e">
        <f>ONM1194+ONM1232+ONM1261+ONM1277+ONM1299+ONM1329+ONM1345+ONM1366+ONM1381+ONM1414+#REF!+ONM1429+#REF!+ONM1435+#REF!</f>
        <v>#REF!</v>
      </c>
      <c r="ONN1179" s="245" t="s">
        <v>30</v>
      </c>
      <c r="ONO1179" s="246" t="s">
        <v>26</v>
      </c>
      <c r="ONP1179" s="247">
        <v>7</v>
      </c>
      <c r="ONQ1179" s="247">
        <v>2</v>
      </c>
      <c r="ONR1179" s="248" t="s">
        <v>238</v>
      </c>
      <c r="ONS1179" s="249">
        <v>111</v>
      </c>
      <c r="ONT1179" s="250">
        <v>211</v>
      </c>
      <c r="ONU1179" s="251" t="e">
        <f>ONU1194+ONU1232+ONU1261+ONU1277+ONU1299+ONU1329+ONU1345+ONU1366+ONU1381+ONU1414+#REF!+ONU1429+#REF!+ONU1435+#REF!</f>
        <v>#REF!</v>
      </c>
      <c r="ONV1179" s="245" t="s">
        <v>30</v>
      </c>
      <c r="ONW1179" s="246" t="s">
        <v>26</v>
      </c>
      <c r="ONX1179" s="247">
        <v>7</v>
      </c>
      <c r="ONY1179" s="247">
        <v>2</v>
      </c>
      <c r="ONZ1179" s="248" t="s">
        <v>238</v>
      </c>
      <c r="OOA1179" s="249">
        <v>111</v>
      </c>
      <c r="OOB1179" s="250">
        <v>211</v>
      </c>
      <c r="OOC1179" s="251" t="e">
        <f>OOC1194+OOC1232+OOC1261+OOC1277+OOC1299+OOC1329+OOC1345+OOC1366+OOC1381+OOC1414+#REF!+OOC1429+#REF!+OOC1435+#REF!</f>
        <v>#REF!</v>
      </c>
      <c r="OOD1179" s="245" t="s">
        <v>30</v>
      </c>
      <c r="OOE1179" s="246" t="s">
        <v>26</v>
      </c>
      <c r="OOF1179" s="247">
        <v>7</v>
      </c>
      <c r="OOG1179" s="247">
        <v>2</v>
      </c>
      <c r="OOH1179" s="248" t="s">
        <v>238</v>
      </c>
      <c r="OOI1179" s="249">
        <v>111</v>
      </c>
      <c r="OOJ1179" s="250">
        <v>211</v>
      </c>
      <c r="OOK1179" s="251" t="e">
        <f>OOK1194+OOK1232+OOK1261+OOK1277+OOK1299+OOK1329+OOK1345+OOK1366+OOK1381+OOK1414+#REF!+OOK1429+#REF!+OOK1435+#REF!</f>
        <v>#REF!</v>
      </c>
      <c r="OOL1179" s="245" t="s">
        <v>30</v>
      </c>
      <c r="OOM1179" s="246" t="s">
        <v>26</v>
      </c>
      <c r="OON1179" s="247">
        <v>7</v>
      </c>
      <c r="OOO1179" s="247">
        <v>2</v>
      </c>
      <c r="OOP1179" s="248" t="s">
        <v>238</v>
      </c>
      <c r="OOQ1179" s="249">
        <v>111</v>
      </c>
      <c r="OOR1179" s="250">
        <v>211</v>
      </c>
      <c r="OOS1179" s="251" t="e">
        <f>OOS1194+OOS1232+OOS1261+OOS1277+OOS1299+OOS1329+OOS1345+OOS1366+OOS1381+OOS1414+#REF!+OOS1429+#REF!+OOS1435+#REF!</f>
        <v>#REF!</v>
      </c>
      <c r="OOT1179" s="245" t="s">
        <v>30</v>
      </c>
      <c r="OOU1179" s="246" t="s">
        <v>26</v>
      </c>
      <c r="OOV1179" s="247">
        <v>7</v>
      </c>
      <c r="OOW1179" s="247">
        <v>2</v>
      </c>
      <c r="OOX1179" s="248" t="s">
        <v>238</v>
      </c>
      <c r="OOY1179" s="249">
        <v>111</v>
      </c>
      <c r="OOZ1179" s="250">
        <v>211</v>
      </c>
      <c r="OPA1179" s="251" t="e">
        <f>OPA1194+OPA1232+OPA1261+OPA1277+OPA1299+OPA1329+OPA1345+OPA1366+OPA1381+OPA1414+#REF!+OPA1429+#REF!+OPA1435+#REF!</f>
        <v>#REF!</v>
      </c>
      <c r="OPB1179" s="245" t="s">
        <v>30</v>
      </c>
      <c r="OPC1179" s="246" t="s">
        <v>26</v>
      </c>
      <c r="OPD1179" s="247">
        <v>7</v>
      </c>
      <c r="OPE1179" s="247">
        <v>2</v>
      </c>
      <c r="OPF1179" s="248" t="s">
        <v>238</v>
      </c>
      <c r="OPG1179" s="249">
        <v>111</v>
      </c>
      <c r="OPH1179" s="250">
        <v>211</v>
      </c>
      <c r="OPI1179" s="251" t="e">
        <f>OPI1194+OPI1232+OPI1261+OPI1277+OPI1299+OPI1329+OPI1345+OPI1366+OPI1381+OPI1414+#REF!+OPI1429+#REF!+OPI1435+#REF!</f>
        <v>#REF!</v>
      </c>
      <c r="OPJ1179" s="245" t="s">
        <v>30</v>
      </c>
      <c r="OPK1179" s="246" t="s">
        <v>26</v>
      </c>
      <c r="OPL1179" s="247">
        <v>7</v>
      </c>
      <c r="OPM1179" s="247">
        <v>2</v>
      </c>
      <c r="OPN1179" s="248" t="s">
        <v>238</v>
      </c>
      <c r="OPO1179" s="249">
        <v>111</v>
      </c>
      <c r="OPP1179" s="250">
        <v>211</v>
      </c>
      <c r="OPQ1179" s="251" t="e">
        <f>OPQ1194+OPQ1232+OPQ1261+OPQ1277+OPQ1299+OPQ1329+OPQ1345+OPQ1366+OPQ1381+OPQ1414+#REF!+OPQ1429+#REF!+OPQ1435+#REF!</f>
        <v>#REF!</v>
      </c>
      <c r="OPR1179" s="245" t="s">
        <v>30</v>
      </c>
      <c r="OPS1179" s="246" t="s">
        <v>26</v>
      </c>
      <c r="OPT1179" s="247">
        <v>7</v>
      </c>
      <c r="OPU1179" s="247">
        <v>2</v>
      </c>
      <c r="OPV1179" s="248" t="s">
        <v>238</v>
      </c>
      <c r="OPW1179" s="249">
        <v>111</v>
      </c>
      <c r="OPX1179" s="250">
        <v>211</v>
      </c>
      <c r="OPY1179" s="251" t="e">
        <f>OPY1194+OPY1232+OPY1261+OPY1277+OPY1299+OPY1329+OPY1345+OPY1366+OPY1381+OPY1414+#REF!+OPY1429+#REF!+OPY1435+#REF!</f>
        <v>#REF!</v>
      </c>
      <c r="OPZ1179" s="245" t="s">
        <v>30</v>
      </c>
      <c r="OQA1179" s="246" t="s">
        <v>26</v>
      </c>
      <c r="OQB1179" s="247">
        <v>7</v>
      </c>
      <c r="OQC1179" s="247">
        <v>2</v>
      </c>
      <c r="OQD1179" s="248" t="s">
        <v>238</v>
      </c>
      <c r="OQE1179" s="249">
        <v>111</v>
      </c>
      <c r="OQF1179" s="250">
        <v>211</v>
      </c>
      <c r="OQG1179" s="251" t="e">
        <f>OQG1194+OQG1232+OQG1261+OQG1277+OQG1299+OQG1329+OQG1345+OQG1366+OQG1381+OQG1414+#REF!+OQG1429+#REF!+OQG1435+#REF!</f>
        <v>#REF!</v>
      </c>
      <c r="OQH1179" s="245" t="s">
        <v>30</v>
      </c>
      <c r="OQI1179" s="246" t="s">
        <v>26</v>
      </c>
      <c r="OQJ1179" s="247">
        <v>7</v>
      </c>
      <c r="OQK1179" s="247">
        <v>2</v>
      </c>
      <c r="OQL1179" s="248" t="s">
        <v>238</v>
      </c>
      <c r="OQM1179" s="249">
        <v>111</v>
      </c>
      <c r="OQN1179" s="250">
        <v>211</v>
      </c>
      <c r="OQO1179" s="251" t="e">
        <f>OQO1194+OQO1232+OQO1261+OQO1277+OQO1299+OQO1329+OQO1345+OQO1366+OQO1381+OQO1414+#REF!+OQO1429+#REF!+OQO1435+#REF!</f>
        <v>#REF!</v>
      </c>
      <c r="OQP1179" s="245" t="s">
        <v>30</v>
      </c>
      <c r="OQQ1179" s="246" t="s">
        <v>26</v>
      </c>
      <c r="OQR1179" s="247">
        <v>7</v>
      </c>
      <c r="OQS1179" s="247">
        <v>2</v>
      </c>
      <c r="OQT1179" s="248" t="s">
        <v>238</v>
      </c>
      <c r="OQU1179" s="249">
        <v>111</v>
      </c>
      <c r="OQV1179" s="250">
        <v>211</v>
      </c>
      <c r="OQW1179" s="251" t="e">
        <f>OQW1194+OQW1232+OQW1261+OQW1277+OQW1299+OQW1329+OQW1345+OQW1366+OQW1381+OQW1414+#REF!+OQW1429+#REF!+OQW1435+#REF!</f>
        <v>#REF!</v>
      </c>
      <c r="OQX1179" s="245" t="s">
        <v>30</v>
      </c>
      <c r="OQY1179" s="246" t="s">
        <v>26</v>
      </c>
      <c r="OQZ1179" s="247">
        <v>7</v>
      </c>
      <c r="ORA1179" s="247">
        <v>2</v>
      </c>
      <c r="ORB1179" s="248" t="s">
        <v>238</v>
      </c>
      <c r="ORC1179" s="249">
        <v>111</v>
      </c>
      <c r="ORD1179" s="250">
        <v>211</v>
      </c>
      <c r="ORE1179" s="251" t="e">
        <f>ORE1194+ORE1232+ORE1261+ORE1277+ORE1299+ORE1329+ORE1345+ORE1366+ORE1381+ORE1414+#REF!+ORE1429+#REF!+ORE1435+#REF!</f>
        <v>#REF!</v>
      </c>
      <c r="ORF1179" s="245" t="s">
        <v>30</v>
      </c>
      <c r="ORG1179" s="246" t="s">
        <v>26</v>
      </c>
      <c r="ORH1179" s="247">
        <v>7</v>
      </c>
      <c r="ORI1179" s="247">
        <v>2</v>
      </c>
      <c r="ORJ1179" s="248" t="s">
        <v>238</v>
      </c>
      <c r="ORK1179" s="249">
        <v>111</v>
      </c>
      <c r="ORL1179" s="250">
        <v>211</v>
      </c>
      <c r="ORM1179" s="251" t="e">
        <f>ORM1194+ORM1232+ORM1261+ORM1277+ORM1299+ORM1329+ORM1345+ORM1366+ORM1381+ORM1414+#REF!+ORM1429+#REF!+ORM1435+#REF!</f>
        <v>#REF!</v>
      </c>
      <c r="ORN1179" s="245" t="s">
        <v>30</v>
      </c>
      <c r="ORO1179" s="246" t="s">
        <v>26</v>
      </c>
      <c r="ORP1179" s="247">
        <v>7</v>
      </c>
      <c r="ORQ1179" s="247">
        <v>2</v>
      </c>
      <c r="ORR1179" s="248" t="s">
        <v>238</v>
      </c>
      <c r="ORS1179" s="249">
        <v>111</v>
      </c>
      <c r="ORT1179" s="250">
        <v>211</v>
      </c>
      <c r="ORU1179" s="251" t="e">
        <f>ORU1194+ORU1232+ORU1261+ORU1277+ORU1299+ORU1329+ORU1345+ORU1366+ORU1381+ORU1414+#REF!+ORU1429+#REF!+ORU1435+#REF!</f>
        <v>#REF!</v>
      </c>
      <c r="ORV1179" s="245" t="s">
        <v>30</v>
      </c>
      <c r="ORW1179" s="246" t="s">
        <v>26</v>
      </c>
      <c r="ORX1179" s="247">
        <v>7</v>
      </c>
      <c r="ORY1179" s="247">
        <v>2</v>
      </c>
      <c r="ORZ1179" s="248" t="s">
        <v>238</v>
      </c>
      <c r="OSA1179" s="249">
        <v>111</v>
      </c>
      <c r="OSB1179" s="250">
        <v>211</v>
      </c>
      <c r="OSC1179" s="251" t="e">
        <f>OSC1194+OSC1232+OSC1261+OSC1277+OSC1299+OSC1329+OSC1345+OSC1366+OSC1381+OSC1414+#REF!+OSC1429+#REF!+OSC1435+#REF!</f>
        <v>#REF!</v>
      </c>
      <c r="OSD1179" s="245" t="s">
        <v>30</v>
      </c>
      <c r="OSE1179" s="246" t="s">
        <v>26</v>
      </c>
      <c r="OSF1179" s="247">
        <v>7</v>
      </c>
      <c r="OSG1179" s="247">
        <v>2</v>
      </c>
      <c r="OSH1179" s="248" t="s">
        <v>238</v>
      </c>
      <c r="OSI1179" s="249">
        <v>111</v>
      </c>
      <c r="OSJ1179" s="250">
        <v>211</v>
      </c>
      <c r="OSK1179" s="251" t="e">
        <f>OSK1194+OSK1232+OSK1261+OSK1277+OSK1299+OSK1329+OSK1345+OSK1366+OSK1381+OSK1414+#REF!+OSK1429+#REF!+OSK1435+#REF!</f>
        <v>#REF!</v>
      </c>
      <c r="OSL1179" s="245" t="s">
        <v>30</v>
      </c>
      <c r="OSM1179" s="246" t="s">
        <v>26</v>
      </c>
      <c r="OSN1179" s="247">
        <v>7</v>
      </c>
      <c r="OSO1179" s="247">
        <v>2</v>
      </c>
      <c r="OSP1179" s="248" t="s">
        <v>238</v>
      </c>
      <c r="OSQ1179" s="249">
        <v>111</v>
      </c>
      <c r="OSR1179" s="250">
        <v>211</v>
      </c>
      <c r="OSS1179" s="251" t="e">
        <f>OSS1194+OSS1232+OSS1261+OSS1277+OSS1299+OSS1329+OSS1345+OSS1366+OSS1381+OSS1414+#REF!+OSS1429+#REF!+OSS1435+#REF!</f>
        <v>#REF!</v>
      </c>
      <c r="OST1179" s="245" t="s">
        <v>30</v>
      </c>
      <c r="OSU1179" s="246" t="s">
        <v>26</v>
      </c>
      <c r="OSV1179" s="247">
        <v>7</v>
      </c>
      <c r="OSW1179" s="247">
        <v>2</v>
      </c>
      <c r="OSX1179" s="248" t="s">
        <v>238</v>
      </c>
      <c r="OSY1179" s="249">
        <v>111</v>
      </c>
      <c r="OSZ1179" s="250">
        <v>211</v>
      </c>
      <c r="OTA1179" s="251" t="e">
        <f>OTA1194+OTA1232+OTA1261+OTA1277+OTA1299+OTA1329+OTA1345+OTA1366+OTA1381+OTA1414+#REF!+OTA1429+#REF!+OTA1435+#REF!</f>
        <v>#REF!</v>
      </c>
      <c r="OTB1179" s="245" t="s">
        <v>30</v>
      </c>
      <c r="OTC1179" s="246" t="s">
        <v>26</v>
      </c>
      <c r="OTD1179" s="247">
        <v>7</v>
      </c>
      <c r="OTE1179" s="247">
        <v>2</v>
      </c>
      <c r="OTF1179" s="248" t="s">
        <v>238</v>
      </c>
      <c r="OTG1179" s="249">
        <v>111</v>
      </c>
      <c r="OTH1179" s="250">
        <v>211</v>
      </c>
      <c r="OTI1179" s="251" t="e">
        <f>OTI1194+OTI1232+OTI1261+OTI1277+OTI1299+OTI1329+OTI1345+OTI1366+OTI1381+OTI1414+#REF!+OTI1429+#REF!+OTI1435+#REF!</f>
        <v>#REF!</v>
      </c>
      <c r="OTJ1179" s="245" t="s">
        <v>30</v>
      </c>
      <c r="OTK1179" s="246" t="s">
        <v>26</v>
      </c>
      <c r="OTL1179" s="247">
        <v>7</v>
      </c>
      <c r="OTM1179" s="247">
        <v>2</v>
      </c>
      <c r="OTN1179" s="248" t="s">
        <v>238</v>
      </c>
      <c r="OTO1179" s="249">
        <v>111</v>
      </c>
      <c r="OTP1179" s="250">
        <v>211</v>
      </c>
      <c r="OTQ1179" s="251" t="e">
        <f>OTQ1194+OTQ1232+OTQ1261+OTQ1277+OTQ1299+OTQ1329+OTQ1345+OTQ1366+OTQ1381+OTQ1414+#REF!+OTQ1429+#REF!+OTQ1435+#REF!</f>
        <v>#REF!</v>
      </c>
      <c r="OTR1179" s="245" t="s">
        <v>30</v>
      </c>
      <c r="OTS1179" s="246" t="s">
        <v>26</v>
      </c>
      <c r="OTT1179" s="247">
        <v>7</v>
      </c>
      <c r="OTU1179" s="247">
        <v>2</v>
      </c>
      <c r="OTV1179" s="248" t="s">
        <v>238</v>
      </c>
      <c r="OTW1179" s="249">
        <v>111</v>
      </c>
      <c r="OTX1179" s="250">
        <v>211</v>
      </c>
      <c r="OTY1179" s="251" t="e">
        <f>OTY1194+OTY1232+OTY1261+OTY1277+OTY1299+OTY1329+OTY1345+OTY1366+OTY1381+OTY1414+#REF!+OTY1429+#REF!+OTY1435+#REF!</f>
        <v>#REF!</v>
      </c>
      <c r="OTZ1179" s="245" t="s">
        <v>30</v>
      </c>
      <c r="OUA1179" s="246" t="s">
        <v>26</v>
      </c>
      <c r="OUB1179" s="247">
        <v>7</v>
      </c>
      <c r="OUC1179" s="247">
        <v>2</v>
      </c>
      <c r="OUD1179" s="248" t="s">
        <v>238</v>
      </c>
      <c r="OUE1179" s="249">
        <v>111</v>
      </c>
      <c r="OUF1179" s="250">
        <v>211</v>
      </c>
      <c r="OUG1179" s="251" t="e">
        <f>OUG1194+OUG1232+OUG1261+OUG1277+OUG1299+OUG1329+OUG1345+OUG1366+OUG1381+OUG1414+#REF!+OUG1429+#REF!+OUG1435+#REF!</f>
        <v>#REF!</v>
      </c>
      <c r="OUH1179" s="245" t="s">
        <v>30</v>
      </c>
      <c r="OUI1179" s="246" t="s">
        <v>26</v>
      </c>
      <c r="OUJ1179" s="247">
        <v>7</v>
      </c>
      <c r="OUK1179" s="247">
        <v>2</v>
      </c>
      <c r="OUL1179" s="248" t="s">
        <v>238</v>
      </c>
      <c r="OUM1179" s="249">
        <v>111</v>
      </c>
      <c r="OUN1179" s="250">
        <v>211</v>
      </c>
      <c r="OUO1179" s="251" t="e">
        <f>OUO1194+OUO1232+OUO1261+OUO1277+OUO1299+OUO1329+OUO1345+OUO1366+OUO1381+OUO1414+#REF!+OUO1429+#REF!+OUO1435+#REF!</f>
        <v>#REF!</v>
      </c>
      <c r="OUP1179" s="245" t="s">
        <v>30</v>
      </c>
      <c r="OUQ1179" s="246" t="s">
        <v>26</v>
      </c>
      <c r="OUR1179" s="247">
        <v>7</v>
      </c>
      <c r="OUS1179" s="247">
        <v>2</v>
      </c>
      <c r="OUT1179" s="248" t="s">
        <v>238</v>
      </c>
      <c r="OUU1179" s="249">
        <v>111</v>
      </c>
      <c r="OUV1179" s="250">
        <v>211</v>
      </c>
      <c r="OUW1179" s="251" t="e">
        <f>OUW1194+OUW1232+OUW1261+OUW1277+OUW1299+OUW1329+OUW1345+OUW1366+OUW1381+OUW1414+#REF!+OUW1429+#REF!+OUW1435+#REF!</f>
        <v>#REF!</v>
      </c>
      <c r="OUX1179" s="245" t="s">
        <v>30</v>
      </c>
      <c r="OUY1179" s="246" t="s">
        <v>26</v>
      </c>
      <c r="OUZ1179" s="247">
        <v>7</v>
      </c>
      <c r="OVA1179" s="247">
        <v>2</v>
      </c>
      <c r="OVB1179" s="248" t="s">
        <v>238</v>
      </c>
      <c r="OVC1179" s="249">
        <v>111</v>
      </c>
      <c r="OVD1179" s="250">
        <v>211</v>
      </c>
      <c r="OVE1179" s="251" t="e">
        <f>OVE1194+OVE1232+OVE1261+OVE1277+OVE1299+OVE1329+OVE1345+OVE1366+OVE1381+OVE1414+#REF!+OVE1429+#REF!+OVE1435+#REF!</f>
        <v>#REF!</v>
      </c>
      <c r="OVF1179" s="245" t="s">
        <v>30</v>
      </c>
      <c r="OVG1179" s="246" t="s">
        <v>26</v>
      </c>
      <c r="OVH1179" s="247">
        <v>7</v>
      </c>
      <c r="OVI1179" s="247">
        <v>2</v>
      </c>
      <c r="OVJ1179" s="248" t="s">
        <v>238</v>
      </c>
      <c r="OVK1179" s="249">
        <v>111</v>
      </c>
      <c r="OVL1179" s="250">
        <v>211</v>
      </c>
      <c r="OVM1179" s="251" t="e">
        <f>OVM1194+OVM1232+OVM1261+OVM1277+OVM1299+OVM1329+OVM1345+OVM1366+OVM1381+OVM1414+#REF!+OVM1429+#REF!+OVM1435+#REF!</f>
        <v>#REF!</v>
      </c>
      <c r="OVN1179" s="245" t="s">
        <v>30</v>
      </c>
      <c r="OVO1179" s="246" t="s">
        <v>26</v>
      </c>
      <c r="OVP1179" s="247">
        <v>7</v>
      </c>
      <c r="OVQ1179" s="247">
        <v>2</v>
      </c>
      <c r="OVR1179" s="248" t="s">
        <v>238</v>
      </c>
      <c r="OVS1179" s="249">
        <v>111</v>
      </c>
      <c r="OVT1179" s="250">
        <v>211</v>
      </c>
      <c r="OVU1179" s="251" t="e">
        <f>OVU1194+OVU1232+OVU1261+OVU1277+OVU1299+OVU1329+OVU1345+OVU1366+OVU1381+OVU1414+#REF!+OVU1429+#REF!+OVU1435+#REF!</f>
        <v>#REF!</v>
      </c>
      <c r="OVV1179" s="245" t="s">
        <v>30</v>
      </c>
      <c r="OVW1179" s="246" t="s">
        <v>26</v>
      </c>
      <c r="OVX1179" s="247">
        <v>7</v>
      </c>
      <c r="OVY1179" s="247">
        <v>2</v>
      </c>
      <c r="OVZ1179" s="248" t="s">
        <v>238</v>
      </c>
      <c r="OWA1179" s="249">
        <v>111</v>
      </c>
      <c r="OWB1179" s="250">
        <v>211</v>
      </c>
      <c r="OWC1179" s="251" t="e">
        <f>OWC1194+OWC1232+OWC1261+OWC1277+OWC1299+OWC1329+OWC1345+OWC1366+OWC1381+OWC1414+#REF!+OWC1429+#REF!+OWC1435+#REF!</f>
        <v>#REF!</v>
      </c>
      <c r="OWD1179" s="245" t="s">
        <v>30</v>
      </c>
      <c r="OWE1179" s="246" t="s">
        <v>26</v>
      </c>
      <c r="OWF1179" s="247">
        <v>7</v>
      </c>
      <c r="OWG1179" s="247">
        <v>2</v>
      </c>
      <c r="OWH1179" s="248" t="s">
        <v>238</v>
      </c>
      <c r="OWI1179" s="249">
        <v>111</v>
      </c>
      <c r="OWJ1179" s="250">
        <v>211</v>
      </c>
      <c r="OWK1179" s="251" t="e">
        <f>OWK1194+OWK1232+OWK1261+OWK1277+OWK1299+OWK1329+OWK1345+OWK1366+OWK1381+OWK1414+#REF!+OWK1429+#REF!+OWK1435+#REF!</f>
        <v>#REF!</v>
      </c>
      <c r="OWL1179" s="245" t="s">
        <v>30</v>
      </c>
      <c r="OWM1179" s="246" t="s">
        <v>26</v>
      </c>
      <c r="OWN1179" s="247">
        <v>7</v>
      </c>
      <c r="OWO1179" s="247">
        <v>2</v>
      </c>
      <c r="OWP1179" s="248" t="s">
        <v>238</v>
      </c>
      <c r="OWQ1179" s="249">
        <v>111</v>
      </c>
      <c r="OWR1179" s="250">
        <v>211</v>
      </c>
      <c r="OWS1179" s="251" t="e">
        <f>OWS1194+OWS1232+OWS1261+OWS1277+OWS1299+OWS1329+OWS1345+OWS1366+OWS1381+OWS1414+#REF!+OWS1429+#REF!+OWS1435+#REF!</f>
        <v>#REF!</v>
      </c>
      <c r="OWT1179" s="245" t="s">
        <v>30</v>
      </c>
      <c r="OWU1179" s="246" t="s">
        <v>26</v>
      </c>
      <c r="OWV1179" s="247">
        <v>7</v>
      </c>
      <c r="OWW1179" s="247">
        <v>2</v>
      </c>
      <c r="OWX1179" s="248" t="s">
        <v>238</v>
      </c>
      <c r="OWY1179" s="249">
        <v>111</v>
      </c>
      <c r="OWZ1179" s="250">
        <v>211</v>
      </c>
      <c r="OXA1179" s="251" t="e">
        <f>OXA1194+OXA1232+OXA1261+OXA1277+OXA1299+OXA1329+OXA1345+OXA1366+OXA1381+OXA1414+#REF!+OXA1429+#REF!+OXA1435+#REF!</f>
        <v>#REF!</v>
      </c>
      <c r="OXB1179" s="245" t="s">
        <v>30</v>
      </c>
      <c r="OXC1179" s="246" t="s">
        <v>26</v>
      </c>
      <c r="OXD1179" s="247">
        <v>7</v>
      </c>
      <c r="OXE1179" s="247">
        <v>2</v>
      </c>
      <c r="OXF1179" s="248" t="s">
        <v>238</v>
      </c>
      <c r="OXG1179" s="249">
        <v>111</v>
      </c>
      <c r="OXH1179" s="250">
        <v>211</v>
      </c>
      <c r="OXI1179" s="251" t="e">
        <f>OXI1194+OXI1232+OXI1261+OXI1277+OXI1299+OXI1329+OXI1345+OXI1366+OXI1381+OXI1414+#REF!+OXI1429+#REF!+OXI1435+#REF!</f>
        <v>#REF!</v>
      </c>
      <c r="OXJ1179" s="245" t="s">
        <v>30</v>
      </c>
      <c r="OXK1179" s="246" t="s">
        <v>26</v>
      </c>
      <c r="OXL1179" s="247">
        <v>7</v>
      </c>
      <c r="OXM1179" s="247">
        <v>2</v>
      </c>
      <c r="OXN1179" s="248" t="s">
        <v>238</v>
      </c>
      <c r="OXO1179" s="249">
        <v>111</v>
      </c>
      <c r="OXP1179" s="250">
        <v>211</v>
      </c>
      <c r="OXQ1179" s="251" t="e">
        <f>OXQ1194+OXQ1232+OXQ1261+OXQ1277+OXQ1299+OXQ1329+OXQ1345+OXQ1366+OXQ1381+OXQ1414+#REF!+OXQ1429+#REF!+OXQ1435+#REF!</f>
        <v>#REF!</v>
      </c>
      <c r="OXR1179" s="245" t="s">
        <v>30</v>
      </c>
      <c r="OXS1179" s="246" t="s">
        <v>26</v>
      </c>
      <c r="OXT1179" s="247">
        <v>7</v>
      </c>
      <c r="OXU1179" s="247">
        <v>2</v>
      </c>
      <c r="OXV1179" s="248" t="s">
        <v>238</v>
      </c>
      <c r="OXW1179" s="249">
        <v>111</v>
      </c>
      <c r="OXX1179" s="250">
        <v>211</v>
      </c>
      <c r="OXY1179" s="251" t="e">
        <f>OXY1194+OXY1232+OXY1261+OXY1277+OXY1299+OXY1329+OXY1345+OXY1366+OXY1381+OXY1414+#REF!+OXY1429+#REF!+OXY1435+#REF!</f>
        <v>#REF!</v>
      </c>
      <c r="OXZ1179" s="245" t="s">
        <v>30</v>
      </c>
      <c r="OYA1179" s="246" t="s">
        <v>26</v>
      </c>
      <c r="OYB1179" s="247">
        <v>7</v>
      </c>
      <c r="OYC1179" s="247">
        <v>2</v>
      </c>
      <c r="OYD1179" s="248" t="s">
        <v>238</v>
      </c>
      <c r="OYE1179" s="249">
        <v>111</v>
      </c>
      <c r="OYF1179" s="250">
        <v>211</v>
      </c>
      <c r="OYG1179" s="251" t="e">
        <f>OYG1194+OYG1232+OYG1261+OYG1277+OYG1299+OYG1329+OYG1345+OYG1366+OYG1381+OYG1414+#REF!+OYG1429+#REF!+OYG1435+#REF!</f>
        <v>#REF!</v>
      </c>
      <c r="OYH1179" s="245" t="s">
        <v>30</v>
      </c>
      <c r="OYI1179" s="246" t="s">
        <v>26</v>
      </c>
      <c r="OYJ1179" s="247">
        <v>7</v>
      </c>
      <c r="OYK1179" s="247">
        <v>2</v>
      </c>
      <c r="OYL1179" s="248" t="s">
        <v>238</v>
      </c>
      <c r="OYM1179" s="249">
        <v>111</v>
      </c>
      <c r="OYN1179" s="250">
        <v>211</v>
      </c>
      <c r="OYO1179" s="251" t="e">
        <f>OYO1194+OYO1232+OYO1261+OYO1277+OYO1299+OYO1329+OYO1345+OYO1366+OYO1381+OYO1414+#REF!+OYO1429+#REF!+OYO1435+#REF!</f>
        <v>#REF!</v>
      </c>
      <c r="OYP1179" s="245" t="s">
        <v>30</v>
      </c>
      <c r="OYQ1179" s="246" t="s">
        <v>26</v>
      </c>
      <c r="OYR1179" s="247">
        <v>7</v>
      </c>
      <c r="OYS1179" s="247">
        <v>2</v>
      </c>
      <c r="OYT1179" s="248" t="s">
        <v>238</v>
      </c>
      <c r="OYU1179" s="249">
        <v>111</v>
      </c>
      <c r="OYV1179" s="250">
        <v>211</v>
      </c>
      <c r="OYW1179" s="251" t="e">
        <f>OYW1194+OYW1232+OYW1261+OYW1277+OYW1299+OYW1329+OYW1345+OYW1366+OYW1381+OYW1414+#REF!+OYW1429+#REF!+OYW1435+#REF!</f>
        <v>#REF!</v>
      </c>
      <c r="OYX1179" s="245" t="s">
        <v>30</v>
      </c>
      <c r="OYY1179" s="246" t="s">
        <v>26</v>
      </c>
      <c r="OYZ1179" s="247">
        <v>7</v>
      </c>
      <c r="OZA1179" s="247">
        <v>2</v>
      </c>
      <c r="OZB1179" s="248" t="s">
        <v>238</v>
      </c>
      <c r="OZC1179" s="249">
        <v>111</v>
      </c>
      <c r="OZD1179" s="250">
        <v>211</v>
      </c>
      <c r="OZE1179" s="251" t="e">
        <f>OZE1194+OZE1232+OZE1261+OZE1277+OZE1299+OZE1329+OZE1345+OZE1366+OZE1381+OZE1414+#REF!+OZE1429+#REF!+OZE1435+#REF!</f>
        <v>#REF!</v>
      </c>
      <c r="OZF1179" s="245" t="s">
        <v>30</v>
      </c>
      <c r="OZG1179" s="246" t="s">
        <v>26</v>
      </c>
      <c r="OZH1179" s="247">
        <v>7</v>
      </c>
      <c r="OZI1179" s="247">
        <v>2</v>
      </c>
      <c r="OZJ1179" s="248" t="s">
        <v>238</v>
      </c>
      <c r="OZK1179" s="249">
        <v>111</v>
      </c>
      <c r="OZL1179" s="250">
        <v>211</v>
      </c>
      <c r="OZM1179" s="251" t="e">
        <f>OZM1194+OZM1232+OZM1261+OZM1277+OZM1299+OZM1329+OZM1345+OZM1366+OZM1381+OZM1414+#REF!+OZM1429+#REF!+OZM1435+#REF!</f>
        <v>#REF!</v>
      </c>
      <c r="OZN1179" s="245" t="s">
        <v>30</v>
      </c>
      <c r="OZO1179" s="246" t="s">
        <v>26</v>
      </c>
      <c r="OZP1179" s="247">
        <v>7</v>
      </c>
      <c r="OZQ1179" s="247">
        <v>2</v>
      </c>
      <c r="OZR1179" s="248" t="s">
        <v>238</v>
      </c>
      <c r="OZS1179" s="249">
        <v>111</v>
      </c>
      <c r="OZT1179" s="250">
        <v>211</v>
      </c>
      <c r="OZU1179" s="251" t="e">
        <f>OZU1194+OZU1232+OZU1261+OZU1277+OZU1299+OZU1329+OZU1345+OZU1366+OZU1381+OZU1414+#REF!+OZU1429+#REF!+OZU1435+#REF!</f>
        <v>#REF!</v>
      </c>
      <c r="OZV1179" s="245" t="s">
        <v>30</v>
      </c>
      <c r="OZW1179" s="246" t="s">
        <v>26</v>
      </c>
      <c r="OZX1179" s="247">
        <v>7</v>
      </c>
      <c r="OZY1179" s="247">
        <v>2</v>
      </c>
      <c r="OZZ1179" s="248" t="s">
        <v>238</v>
      </c>
      <c r="PAA1179" s="249">
        <v>111</v>
      </c>
      <c r="PAB1179" s="250">
        <v>211</v>
      </c>
      <c r="PAC1179" s="251" t="e">
        <f>PAC1194+PAC1232+PAC1261+PAC1277+PAC1299+PAC1329+PAC1345+PAC1366+PAC1381+PAC1414+#REF!+PAC1429+#REF!+PAC1435+#REF!</f>
        <v>#REF!</v>
      </c>
      <c r="PAD1179" s="245" t="s">
        <v>30</v>
      </c>
      <c r="PAE1179" s="246" t="s">
        <v>26</v>
      </c>
      <c r="PAF1179" s="247">
        <v>7</v>
      </c>
      <c r="PAG1179" s="247">
        <v>2</v>
      </c>
      <c r="PAH1179" s="248" t="s">
        <v>238</v>
      </c>
      <c r="PAI1179" s="249">
        <v>111</v>
      </c>
      <c r="PAJ1179" s="250">
        <v>211</v>
      </c>
      <c r="PAK1179" s="251" t="e">
        <f>PAK1194+PAK1232+PAK1261+PAK1277+PAK1299+PAK1329+PAK1345+PAK1366+PAK1381+PAK1414+#REF!+PAK1429+#REF!+PAK1435+#REF!</f>
        <v>#REF!</v>
      </c>
      <c r="PAL1179" s="245" t="s">
        <v>30</v>
      </c>
      <c r="PAM1179" s="246" t="s">
        <v>26</v>
      </c>
      <c r="PAN1179" s="247">
        <v>7</v>
      </c>
      <c r="PAO1179" s="247">
        <v>2</v>
      </c>
      <c r="PAP1179" s="248" t="s">
        <v>238</v>
      </c>
      <c r="PAQ1179" s="249">
        <v>111</v>
      </c>
      <c r="PAR1179" s="250">
        <v>211</v>
      </c>
      <c r="PAS1179" s="251" t="e">
        <f>PAS1194+PAS1232+PAS1261+PAS1277+PAS1299+PAS1329+PAS1345+PAS1366+PAS1381+PAS1414+#REF!+PAS1429+#REF!+PAS1435+#REF!</f>
        <v>#REF!</v>
      </c>
      <c r="PAT1179" s="245" t="s">
        <v>30</v>
      </c>
      <c r="PAU1179" s="246" t="s">
        <v>26</v>
      </c>
      <c r="PAV1179" s="247">
        <v>7</v>
      </c>
      <c r="PAW1179" s="247">
        <v>2</v>
      </c>
      <c r="PAX1179" s="248" t="s">
        <v>238</v>
      </c>
      <c r="PAY1179" s="249">
        <v>111</v>
      </c>
      <c r="PAZ1179" s="250">
        <v>211</v>
      </c>
      <c r="PBA1179" s="251" t="e">
        <f>PBA1194+PBA1232+PBA1261+PBA1277+PBA1299+PBA1329+PBA1345+PBA1366+PBA1381+PBA1414+#REF!+PBA1429+#REF!+PBA1435+#REF!</f>
        <v>#REF!</v>
      </c>
      <c r="PBB1179" s="245" t="s">
        <v>30</v>
      </c>
      <c r="PBC1179" s="246" t="s">
        <v>26</v>
      </c>
      <c r="PBD1179" s="247">
        <v>7</v>
      </c>
      <c r="PBE1179" s="247">
        <v>2</v>
      </c>
      <c r="PBF1179" s="248" t="s">
        <v>238</v>
      </c>
      <c r="PBG1179" s="249">
        <v>111</v>
      </c>
      <c r="PBH1179" s="250">
        <v>211</v>
      </c>
      <c r="PBI1179" s="251" t="e">
        <f>PBI1194+PBI1232+PBI1261+PBI1277+PBI1299+PBI1329+PBI1345+PBI1366+PBI1381+PBI1414+#REF!+PBI1429+#REF!+PBI1435+#REF!</f>
        <v>#REF!</v>
      </c>
      <c r="PBJ1179" s="245" t="s">
        <v>30</v>
      </c>
      <c r="PBK1179" s="246" t="s">
        <v>26</v>
      </c>
      <c r="PBL1179" s="247">
        <v>7</v>
      </c>
      <c r="PBM1179" s="247">
        <v>2</v>
      </c>
      <c r="PBN1179" s="248" t="s">
        <v>238</v>
      </c>
      <c r="PBO1179" s="249">
        <v>111</v>
      </c>
      <c r="PBP1179" s="250">
        <v>211</v>
      </c>
      <c r="PBQ1179" s="251" t="e">
        <f>PBQ1194+PBQ1232+PBQ1261+PBQ1277+PBQ1299+PBQ1329+PBQ1345+PBQ1366+PBQ1381+PBQ1414+#REF!+PBQ1429+#REF!+PBQ1435+#REF!</f>
        <v>#REF!</v>
      </c>
      <c r="PBR1179" s="245" t="s">
        <v>30</v>
      </c>
      <c r="PBS1179" s="246" t="s">
        <v>26</v>
      </c>
      <c r="PBT1179" s="247">
        <v>7</v>
      </c>
      <c r="PBU1179" s="247">
        <v>2</v>
      </c>
      <c r="PBV1179" s="248" t="s">
        <v>238</v>
      </c>
      <c r="PBW1179" s="249">
        <v>111</v>
      </c>
      <c r="PBX1179" s="250">
        <v>211</v>
      </c>
      <c r="PBY1179" s="251" t="e">
        <f>PBY1194+PBY1232+PBY1261+PBY1277+PBY1299+PBY1329+PBY1345+PBY1366+PBY1381+PBY1414+#REF!+PBY1429+#REF!+PBY1435+#REF!</f>
        <v>#REF!</v>
      </c>
      <c r="PBZ1179" s="245" t="s">
        <v>30</v>
      </c>
      <c r="PCA1179" s="246" t="s">
        <v>26</v>
      </c>
      <c r="PCB1179" s="247">
        <v>7</v>
      </c>
      <c r="PCC1179" s="247">
        <v>2</v>
      </c>
      <c r="PCD1179" s="248" t="s">
        <v>238</v>
      </c>
      <c r="PCE1179" s="249">
        <v>111</v>
      </c>
      <c r="PCF1179" s="250">
        <v>211</v>
      </c>
      <c r="PCG1179" s="251" t="e">
        <f>PCG1194+PCG1232+PCG1261+PCG1277+PCG1299+PCG1329+PCG1345+PCG1366+PCG1381+PCG1414+#REF!+PCG1429+#REF!+PCG1435+#REF!</f>
        <v>#REF!</v>
      </c>
      <c r="PCH1179" s="245" t="s">
        <v>30</v>
      </c>
      <c r="PCI1179" s="246" t="s">
        <v>26</v>
      </c>
      <c r="PCJ1179" s="247">
        <v>7</v>
      </c>
      <c r="PCK1179" s="247">
        <v>2</v>
      </c>
      <c r="PCL1179" s="248" t="s">
        <v>238</v>
      </c>
      <c r="PCM1179" s="249">
        <v>111</v>
      </c>
      <c r="PCN1179" s="250">
        <v>211</v>
      </c>
      <c r="PCO1179" s="251" t="e">
        <f>PCO1194+PCO1232+PCO1261+PCO1277+PCO1299+PCO1329+PCO1345+PCO1366+PCO1381+PCO1414+#REF!+PCO1429+#REF!+PCO1435+#REF!</f>
        <v>#REF!</v>
      </c>
      <c r="PCP1179" s="245" t="s">
        <v>30</v>
      </c>
      <c r="PCQ1179" s="246" t="s">
        <v>26</v>
      </c>
      <c r="PCR1179" s="247">
        <v>7</v>
      </c>
      <c r="PCS1179" s="247">
        <v>2</v>
      </c>
      <c r="PCT1179" s="248" t="s">
        <v>238</v>
      </c>
      <c r="PCU1179" s="249">
        <v>111</v>
      </c>
      <c r="PCV1179" s="250">
        <v>211</v>
      </c>
      <c r="PCW1179" s="251" t="e">
        <f>PCW1194+PCW1232+PCW1261+PCW1277+PCW1299+PCW1329+PCW1345+PCW1366+PCW1381+PCW1414+#REF!+PCW1429+#REF!+PCW1435+#REF!</f>
        <v>#REF!</v>
      </c>
      <c r="PCX1179" s="245" t="s">
        <v>30</v>
      </c>
      <c r="PCY1179" s="246" t="s">
        <v>26</v>
      </c>
      <c r="PCZ1179" s="247">
        <v>7</v>
      </c>
      <c r="PDA1179" s="247">
        <v>2</v>
      </c>
      <c r="PDB1179" s="248" t="s">
        <v>238</v>
      </c>
      <c r="PDC1179" s="249">
        <v>111</v>
      </c>
      <c r="PDD1179" s="250">
        <v>211</v>
      </c>
      <c r="PDE1179" s="251" t="e">
        <f>PDE1194+PDE1232+PDE1261+PDE1277+PDE1299+PDE1329+PDE1345+PDE1366+PDE1381+PDE1414+#REF!+PDE1429+#REF!+PDE1435+#REF!</f>
        <v>#REF!</v>
      </c>
      <c r="PDF1179" s="245" t="s">
        <v>30</v>
      </c>
      <c r="PDG1179" s="246" t="s">
        <v>26</v>
      </c>
      <c r="PDH1179" s="247">
        <v>7</v>
      </c>
      <c r="PDI1179" s="247">
        <v>2</v>
      </c>
      <c r="PDJ1179" s="248" t="s">
        <v>238</v>
      </c>
      <c r="PDK1179" s="249">
        <v>111</v>
      </c>
      <c r="PDL1179" s="250">
        <v>211</v>
      </c>
      <c r="PDM1179" s="251" t="e">
        <f>PDM1194+PDM1232+PDM1261+PDM1277+PDM1299+PDM1329+PDM1345+PDM1366+PDM1381+PDM1414+#REF!+PDM1429+#REF!+PDM1435+#REF!</f>
        <v>#REF!</v>
      </c>
      <c r="PDN1179" s="245" t="s">
        <v>30</v>
      </c>
      <c r="PDO1179" s="246" t="s">
        <v>26</v>
      </c>
      <c r="PDP1179" s="247">
        <v>7</v>
      </c>
      <c r="PDQ1179" s="247">
        <v>2</v>
      </c>
      <c r="PDR1179" s="248" t="s">
        <v>238</v>
      </c>
      <c r="PDS1179" s="249">
        <v>111</v>
      </c>
      <c r="PDT1179" s="250">
        <v>211</v>
      </c>
      <c r="PDU1179" s="251" t="e">
        <f>PDU1194+PDU1232+PDU1261+PDU1277+PDU1299+PDU1329+PDU1345+PDU1366+PDU1381+PDU1414+#REF!+PDU1429+#REF!+PDU1435+#REF!</f>
        <v>#REF!</v>
      </c>
      <c r="PDV1179" s="245" t="s">
        <v>30</v>
      </c>
      <c r="PDW1179" s="246" t="s">
        <v>26</v>
      </c>
      <c r="PDX1179" s="247">
        <v>7</v>
      </c>
      <c r="PDY1179" s="247">
        <v>2</v>
      </c>
      <c r="PDZ1179" s="248" t="s">
        <v>238</v>
      </c>
      <c r="PEA1179" s="249">
        <v>111</v>
      </c>
      <c r="PEB1179" s="250">
        <v>211</v>
      </c>
      <c r="PEC1179" s="251" t="e">
        <f>PEC1194+PEC1232+PEC1261+PEC1277+PEC1299+PEC1329+PEC1345+PEC1366+PEC1381+PEC1414+#REF!+PEC1429+#REF!+PEC1435+#REF!</f>
        <v>#REF!</v>
      </c>
      <c r="PED1179" s="245" t="s">
        <v>30</v>
      </c>
      <c r="PEE1179" s="246" t="s">
        <v>26</v>
      </c>
      <c r="PEF1179" s="247">
        <v>7</v>
      </c>
      <c r="PEG1179" s="247">
        <v>2</v>
      </c>
      <c r="PEH1179" s="248" t="s">
        <v>238</v>
      </c>
      <c r="PEI1179" s="249">
        <v>111</v>
      </c>
      <c r="PEJ1179" s="250">
        <v>211</v>
      </c>
      <c r="PEK1179" s="251" t="e">
        <f>PEK1194+PEK1232+PEK1261+PEK1277+PEK1299+PEK1329+PEK1345+PEK1366+PEK1381+PEK1414+#REF!+PEK1429+#REF!+PEK1435+#REF!</f>
        <v>#REF!</v>
      </c>
      <c r="PEL1179" s="245" t="s">
        <v>30</v>
      </c>
      <c r="PEM1179" s="246" t="s">
        <v>26</v>
      </c>
      <c r="PEN1179" s="247">
        <v>7</v>
      </c>
      <c r="PEO1179" s="247">
        <v>2</v>
      </c>
      <c r="PEP1179" s="248" t="s">
        <v>238</v>
      </c>
      <c r="PEQ1179" s="249">
        <v>111</v>
      </c>
      <c r="PER1179" s="250">
        <v>211</v>
      </c>
      <c r="PES1179" s="251" t="e">
        <f>PES1194+PES1232+PES1261+PES1277+PES1299+PES1329+PES1345+PES1366+PES1381+PES1414+#REF!+PES1429+#REF!+PES1435+#REF!</f>
        <v>#REF!</v>
      </c>
      <c r="PET1179" s="245" t="s">
        <v>30</v>
      </c>
      <c r="PEU1179" s="246" t="s">
        <v>26</v>
      </c>
      <c r="PEV1179" s="247">
        <v>7</v>
      </c>
      <c r="PEW1179" s="247">
        <v>2</v>
      </c>
      <c r="PEX1179" s="248" t="s">
        <v>238</v>
      </c>
      <c r="PEY1179" s="249">
        <v>111</v>
      </c>
      <c r="PEZ1179" s="250">
        <v>211</v>
      </c>
      <c r="PFA1179" s="251" t="e">
        <f>PFA1194+PFA1232+PFA1261+PFA1277+PFA1299+PFA1329+PFA1345+PFA1366+PFA1381+PFA1414+#REF!+PFA1429+#REF!+PFA1435+#REF!</f>
        <v>#REF!</v>
      </c>
      <c r="PFB1179" s="245" t="s">
        <v>30</v>
      </c>
      <c r="PFC1179" s="246" t="s">
        <v>26</v>
      </c>
      <c r="PFD1179" s="247">
        <v>7</v>
      </c>
      <c r="PFE1179" s="247">
        <v>2</v>
      </c>
      <c r="PFF1179" s="248" t="s">
        <v>238</v>
      </c>
      <c r="PFG1179" s="249">
        <v>111</v>
      </c>
      <c r="PFH1179" s="250">
        <v>211</v>
      </c>
      <c r="PFI1179" s="251" t="e">
        <f>PFI1194+PFI1232+PFI1261+PFI1277+PFI1299+PFI1329+PFI1345+PFI1366+PFI1381+PFI1414+#REF!+PFI1429+#REF!+PFI1435+#REF!</f>
        <v>#REF!</v>
      </c>
      <c r="PFJ1179" s="245" t="s">
        <v>30</v>
      </c>
      <c r="PFK1179" s="246" t="s">
        <v>26</v>
      </c>
      <c r="PFL1179" s="247">
        <v>7</v>
      </c>
      <c r="PFM1179" s="247">
        <v>2</v>
      </c>
      <c r="PFN1179" s="248" t="s">
        <v>238</v>
      </c>
      <c r="PFO1179" s="249">
        <v>111</v>
      </c>
      <c r="PFP1179" s="250">
        <v>211</v>
      </c>
      <c r="PFQ1179" s="251" t="e">
        <f>PFQ1194+PFQ1232+PFQ1261+PFQ1277+PFQ1299+PFQ1329+PFQ1345+PFQ1366+PFQ1381+PFQ1414+#REF!+PFQ1429+#REF!+PFQ1435+#REF!</f>
        <v>#REF!</v>
      </c>
      <c r="PFR1179" s="245" t="s">
        <v>30</v>
      </c>
      <c r="PFS1179" s="246" t="s">
        <v>26</v>
      </c>
      <c r="PFT1179" s="247">
        <v>7</v>
      </c>
      <c r="PFU1179" s="247">
        <v>2</v>
      </c>
      <c r="PFV1179" s="248" t="s">
        <v>238</v>
      </c>
      <c r="PFW1179" s="249">
        <v>111</v>
      </c>
      <c r="PFX1179" s="250">
        <v>211</v>
      </c>
      <c r="PFY1179" s="251" t="e">
        <f>PFY1194+PFY1232+PFY1261+PFY1277+PFY1299+PFY1329+PFY1345+PFY1366+PFY1381+PFY1414+#REF!+PFY1429+#REF!+PFY1435+#REF!</f>
        <v>#REF!</v>
      </c>
      <c r="PFZ1179" s="245" t="s">
        <v>30</v>
      </c>
      <c r="PGA1179" s="246" t="s">
        <v>26</v>
      </c>
      <c r="PGB1179" s="247">
        <v>7</v>
      </c>
      <c r="PGC1179" s="247">
        <v>2</v>
      </c>
      <c r="PGD1179" s="248" t="s">
        <v>238</v>
      </c>
      <c r="PGE1179" s="249">
        <v>111</v>
      </c>
      <c r="PGF1179" s="250">
        <v>211</v>
      </c>
      <c r="PGG1179" s="251" t="e">
        <f>PGG1194+PGG1232+PGG1261+PGG1277+PGG1299+PGG1329+PGG1345+PGG1366+PGG1381+PGG1414+#REF!+PGG1429+#REF!+PGG1435+#REF!</f>
        <v>#REF!</v>
      </c>
      <c r="PGH1179" s="245" t="s">
        <v>30</v>
      </c>
      <c r="PGI1179" s="246" t="s">
        <v>26</v>
      </c>
      <c r="PGJ1179" s="247">
        <v>7</v>
      </c>
      <c r="PGK1179" s="247">
        <v>2</v>
      </c>
      <c r="PGL1179" s="248" t="s">
        <v>238</v>
      </c>
      <c r="PGM1179" s="249">
        <v>111</v>
      </c>
      <c r="PGN1179" s="250">
        <v>211</v>
      </c>
      <c r="PGO1179" s="251" t="e">
        <f>PGO1194+PGO1232+PGO1261+PGO1277+PGO1299+PGO1329+PGO1345+PGO1366+PGO1381+PGO1414+#REF!+PGO1429+#REF!+PGO1435+#REF!</f>
        <v>#REF!</v>
      </c>
      <c r="PGP1179" s="245" t="s">
        <v>30</v>
      </c>
      <c r="PGQ1179" s="246" t="s">
        <v>26</v>
      </c>
      <c r="PGR1179" s="247">
        <v>7</v>
      </c>
      <c r="PGS1179" s="247">
        <v>2</v>
      </c>
      <c r="PGT1179" s="248" t="s">
        <v>238</v>
      </c>
      <c r="PGU1179" s="249">
        <v>111</v>
      </c>
      <c r="PGV1179" s="250">
        <v>211</v>
      </c>
      <c r="PGW1179" s="251" t="e">
        <f>PGW1194+PGW1232+PGW1261+PGW1277+PGW1299+PGW1329+PGW1345+PGW1366+PGW1381+PGW1414+#REF!+PGW1429+#REF!+PGW1435+#REF!</f>
        <v>#REF!</v>
      </c>
      <c r="PGX1179" s="245" t="s">
        <v>30</v>
      </c>
      <c r="PGY1179" s="246" t="s">
        <v>26</v>
      </c>
      <c r="PGZ1179" s="247">
        <v>7</v>
      </c>
      <c r="PHA1179" s="247">
        <v>2</v>
      </c>
      <c r="PHB1179" s="248" t="s">
        <v>238</v>
      </c>
      <c r="PHC1179" s="249">
        <v>111</v>
      </c>
      <c r="PHD1179" s="250">
        <v>211</v>
      </c>
      <c r="PHE1179" s="251" t="e">
        <f>PHE1194+PHE1232+PHE1261+PHE1277+PHE1299+PHE1329+PHE1345+PHE1366+PHE1381+PHE1414+#REF!+PHE1429+#REF!+PHE1435+#REF!</f>
        <v>#REF!</v>
      </c>
      <c r="PHF1179" s="245" t="s">
        <v>30</v>
      </c>
      <c r="PHG1179" s="246" t="s">
        <v>26</v>
      </c>
      <c r="PHH1179" s="247">
        <v>7</v>
      </c>
      <c r="PHI1179" s="247">
        <v>2</v>
      </c>
      <c r="PHJ1179" s="248" t="s">
        <v>238</v>
      </c>
      <c r="PHK1179" s="249">
        <v>111</v>
      </c>
      <c r="PHL1179" s="250">
        <v>211</v>
      </c>
      <c r="PHM1179" s="251" t="e">
        <f>PHM1194+PHM1232+PHM1261+PHM1277+PHM1299+PHM1329+PHM1345+PHM1366+PHM1381+PHM1414+#REF!+PHM1429+#REF!+PHM1435+#REF!</f>
        <v>#REF!</v>
      </c>
      <c r="PHN1179" s="245" t="s">
        <v>30</v>
      </c>
      <c r="PHO1179" s="246" t="s">
        <v>26</v>
      </c>
      <c r="PHP1179" s="247">
        <v>7</v>
      </c>
      <c r="PHQ1179" s="247">
        <v>2</v>
      </c>
      <c r="PHR1179" s="248" t="s">
        <v>238</v>
      </c>
      <c r="PHS1179" s="249">
        <v>111</v>
      </c>
      <c r="PHT1179" s="250">
        <v>211</v>
      </c>
      <c r="PHU1179" s="251" t="e">
        <f>PHU1194+PHU1232+PHU1261+PHU1277+PHU1299+PHU1329+PHU1345+PHU1366+PHU1381+PHU1414+#REF!+PHU1429+#REF!+PHU1435+#REF!</f>
        <v>#REF!</v>
      </c>
      <c r="PHV1179" s="245" t="s">
        <v>30</v>
      </c>
      <c r="PHW1179" s="246" t="s">
        <v>26</v>
      </c>
      <c r="PHX1179" s="247">
        <v>7</v>
      </c>
      <c r="PHY1179" s="247">
        <v>2</v>
      </c>
      <c r="PHZ1179" s="248" t="s">
        <v>238</v>
      </c>
      <c r="PIA1179" s="249">
        <v>111</v>
      </c>
      <c r="PIB1179" s="250">
        <v>211</v>
      </c>
      <c r="PIC1179" s="251" t="e">
        <f>PIC1194+PIC1232+PIC1261+PIC1277+PIC1299+PIC1329+PIC1345+PIC1366+PIC1381+PIC1414+#REF!+PIC1429+#REF!+PIC1435+#REF!</f>
        <v>#REF!</v>
      </c>
      <c r="PID1179" s="245" t="s">
        <v>30</v>
      </c>
      <c r="PIE1179" s="246" t="s">
        <v>26</v>
      </c>
      <c r="PIF1179" s="247">
        <v>7</v>
      </c>
      <c r="PIG1179" s="247">
        <v>2</v>
      </c>
      <c r="PIH1179" s="248" t="s">
        <v>238</v>
      </c>
      <c r="PII1179" s="249">
        <v>111</v>
      </c>
      <c r="PIJ1179" s="250">
        <v>211</v>
      </c>
      <c r="PIK1179" s="251" t="e">
        <f>PIK1194+PIK1232+PIK1261+PIK1277+PIK1299+PIK1329+PIK1345+PIK1366+PIK1381+PIK1414+#REF!+PIK1429+#REF!+PIK1435+#REF!</f>
        <v>#REF!</v>
      </c>
      <c r="PIL1179" s="245" t="s">
        <v>30</v>
      </c>
      <c r="PIM1179" s="246" t="s">
        <v>26</v>
      </c>
      <c r="PIN1179" s="247">
        <v>7</v>
      </c>
      <c r="PIO1179" s="247">
        <v>2</v>
      </c>
      <c r="PIP1179" s="248" t="s">
        <v>238</v>
      </c>
      <c r="PIQ1179" s="249">
        <v>111</v>
      </c>
      <c r="PIR1179" s="250">
        <v>211</v>
      </c>
      <c r="PIS1179" s="251" t="e">
        <f>PIS1194+PIS1232+PIS1261+PIS1277+PIS1299+PIS1329+PIS1345+PIS1366+PIS1381+PIS1414+#REF!+PIS1429+#REF!+PIS1435+#REF!</f>
        <v>#REF!</v>
      </c>
      <c r="PIT1179" s="245" t="s">
        <v>30</v>
      </c>
      <c r="PIU1179" s="246" t="s">
        <v>26</v>
      </c>
      <c r="PIV1179" s="247">
        <v>7</v>
      </c>
      <c r="PIW1179" s="247">
        <v>2</v>
      </c>
      <c r="PIX1179" s="248" t="s">
        <v>238</v>
      </c>
      <c r="PIY1179" s="249">
        <v>111</v>
      </c>
      <c r="PIZ1179" s="250">
        <v>211</v>
      </c>
      <c r="PJA1179" s="251" t="e">
        <f>PJA1194+PJA1232+PJA1261+PJA1277+PJA1299+PJA1329+PJA1345+PJA1366+PJA1381+PJA1414+#REF!+PJA1429+#REF!+PJA1435+#REF!</f>
        <v>#REF!</v>
      </c>
      <c r="PJB1179" s="245" t="s">
        <v>30</v>
      </c>
      <c r="PJC1179" s="246" t="s">
        <v>26</v>
      </c>
      <c r="PJD1179" s="247">
        <v>7</v>
      </c>
      <c r="PJE1179" s="247">
        <v>2</v>
      </c>
      <c r="PJF1179" s="248" t="s">
        <v>238</v>
      </c>
      <c r="PJG1179" s="249">
        <v>111</v>
      </c>
      <c r="PJH1179" s="250">
        <v>211</v>
      </c>
      <c r="PJI1179" s="251" t="e">
        <f>PJI1194+PJI1232+PJI1261+PJI1277+PJI1299+PJI1329+PJI1345+PJI1366+PJI1381+PJI1414+#REF!+PJI1429+#REF!+PJI1435+#REF!</f>
        <v>#REF!</v>
      </c>
      <c r="PJJ1179" s="245" t="s">
        <v>30</v>
      </c>
      <c r="PJK1179" s="246" t="s">
        <v>26</v>
      </c>
      <c r="PJL1179" s="247">
        <v>7</v>
      </c>
      <c r="PJM1179" s="247">
        <v>2</v>
      </c>
      <c r="PJN1179" s="248" t="s">
        <v>238</v>
      </c>
      <c r="PJO1179" s="249">
        <v>111</v>
      </c>
      <c r="PJP1179" s="250">
        <v>211</v>
      </c>
      <c r="PJQ1179" s="251" t="e">
        <f>PJQ1194+PJQ1232+PJQ1261+PJQ1277+PJQ1299+PJQ1329+PJQ1345+PJQ1366+PJQ1381+PJQ1414+#REF!+PJQ1429+#REF!+PJQ1435+#REF!</f>
        <v>#REF!</v>
      </c>
      <c r="PJR1179" s="245" t="s">
        <v>30</v>
      </c>
      <c r="PJS1179" s="246" t="s">
        <v>26</v>
      </c>
      <c r="PJT1179" s="247">
        <v>7</v>
      </c>
      <c r="PJU1179" s="247">
        <v>2</v>
      </c>
      <c r="PJV1179" s="248" t="s">
        <v>238</v>
      </c>
      <c r="PJW1179" s="249">
        <v>111</v>
      </c>
      <c r="PJX1179" s="250">
        <v>211</v>
      </c>
      <c r="PJY1179" s="251" t="e">
        <f>PJY1194+PJY1232+PJY1261+PJY1277+PJY1299+PJY1329+PJY1345+PJY1366+PJY1381+PJY1414+#REF!+PJY1429+#REF!+PJY1435+#REF!</f>
        <v>#REF!</v>
      </c>
      <c r="PJZ1179" s="245" t="s">
        <v>30</v>
      </c>
      <c r="PKA1179" s="246" t="s">
        <v>26</v>
      </c>
      <c r="PKB1179" s="247">
        <v>7</v>
      </c>
      <c r="PKC1179" s="247">
        <v>2</v>
      </c>
      <c r="PKD1179" s="248" t="s">
        <v>238</v>
      </c>
      <c r="PKE1179" s="249">
        <v>111</v>
      </c>
      <c r="PKF1179" s="250">
        <v>211</v>
      </c>
      <c r="PKG1179" s="251" t="e">
        <f>PKG1194+PKG1232+PKG1261+PKG1277+PKG1299+PKG1329+PKG1345+PKG1366+PKG1381+PKG1414+#REF!+PKG1429+#REF!+PKG1435+#REF!</f>
        <v>#REF!</v>
      </c>
      <c r="PKH1179" s="245" t="s">
        <v>30</v>
      </c>
      <c r="PKI1179" s="246" t="s">
        <v>26</v>
      </c>
      <c r="PKJ1179" s="247">
        <v>7</v>
      </c>
      <c r="PKK1179" s="247">
        <v>2</v>
      </c>
      <c r="PKL1179" s="248" t="s">
        <v>238</v>
      </c>
      <c r="PKM1179" s="249">
        <v>111</v>
      </c>
      <c r="PKN1179" s="250">
        <v>211</v>
      </c>
      <c r="PKO1179" s="251" t="e">
        <f>PKO1194+PKO1232+PKO1261+PKO1277+PKO1299+PKO1329+PKO1345+PKO1366+PKO1381+PKO1414+#REF!+PKO1429+#REF!+PKO1435+#REF!</f>
        <v>#REF!</v>
      </c>
      <c r="PKP1179" s="245" t="s">
        <v>30</v>
      </c>
      <c r="PKQ1179" s="246" t="s">
        <v>26</v>
      </c>
      <c r="PKR1179" s="247">
        <v>7</v>
      </c>
      <c r="PKS1179" s="247">
        <v>2</v>
      </c>
      <c r="PKT1179" s="248" t="s">
        <v>238</v>
      </c>
      <c r="PKU1179" s="249">
        <v>111</v>
      </c>
      <c r="PKV1179" s="250">
        <v>211</v>
      </c>
      <c r="PKW1179" s="251" t="e">
        <f>PKW1194+PKW1232+PKW1261+PKW1277+PKW1299+PKW1329+PKW1345+PKW1366+PKW1381+PKW1414+#REF!+PKW1429+#REF!+PKW1435+#REF!</f>
        <v>#REF!</v>
      </c>
      <c r="PKX1179" s="245" t="s">
        <v>30</v>
      </c>
      <c r="PKY1179" s="246" t="s">
        <v>26</v>
      </c>
      <c r="PKZ1179" s="247">
        <v>7</v>
      </c>
      <c r="PLA1179" s="247">
        <v>2</v>
      </c>
      <c r="PLB1179" s="248" t="s">
        <v>238</v>
      </c>
      <c r="PLC1179" s="249">
        <v>111</v>
      </c>
      <c r="PLD1179" s="250">
        <v>211</v>
      </c>
      <c r="PLE1179" s="251" t="e">
        <f>PLE1194+PLE1232+PLE1261+PLE1277+PLE1299+PLE1329+PLE1345+PLE1366+PLE1381+PLE1414+#REF!+PLE1429+#REF!+PLE1435+#REF!</f>
        <v>#REF!</v>
      </c>
      <c r="PLF1179" s="245" t="s">
        <v>30</v>
      </c>
      <c r="PLG1179" s="246" t="s">
        <v>26</v>
      </c>
      <c r="PLH1179" s="247">
        <v>7</v>
      </c>
      <c r="PLI1179" s="247">
        <v>2</v>
      </c>
      <c r="PLJ1179" s="248" t="s">
        <v>238</v>
      </c>
      <c r="PLK1179" s="249">
        <v>111</v>
      </c>
      <c r="PLL1179" s="250">
        <v>211</v>
      </c>
      <c r="PLM1179" s="251" t="e">
        <f>PLM1194+PLM1232+PLM1261+PLM1277+PLM1299+PLM1329+PLM1345+PLM1366+PLM1381+PLM1414+#REF!+PLM1429+#REF!+PLM1435+#REF!</f>
        <v>#REF!</v>
      </c>
      <c r="PLN1179" s="245" t="s">
        <v>30</v>
      </c>
      <c r="PLO1179" s="246" t="s">
        <v>26</v>
      </c>
      <c r="PLP1179" s="247">
        <v>7</v>
      </c>
      <c r="PLQ1179" s="247">
        <v>2</v>
      </c>
      <c r="PLR1179" s="248" t="s">
        <v>238</v>
      </c>
      <c r="PLS1179" s="249">
        <v>111</v>
      </c>
      <c r="PLT1179" s="250">
        <v>211</v>
      </c>
      <c r="PLU1179" s="251" t="e">
        <f>PLU1194+PLU1232+PLU1261+PLU1277+PLU1299+PLU1329+PLU1345+PLU1366+PLU1381+PLU1414+#REF!+PLU1429+#REF!+PLU1435+#REF!</f>
        <v>#REF!</v>
      </c>
      <c r="PLV1179" s="245" t="s">
        <v>30</v>
      </c>
      <c r="PLW1179" s="246" t="s">
        <v>26</v>
      </c>
      <c r="PLX1179" s="247">
        <v>7</v>
      </c>
      <c r="PLY1179" s="247">
        <v>2</v>
      </c>
      <c r="PLZ1179" s="248" t="s">
        <v>238</v>
      </c>
      <c r="PMA1179" s="249">
        <v>111</v>
      </c>
      <c r="PMB1179" s="250">
        <v>211</v>
      </c>
      <c r="PMC1179" s="251" t="e">
        <f>PMC1194+PMC1232+PMC1261+PMC1277+PMC1299+PMC1329+PMC1345+PMC1366+PMC1381+PMC1414+#REF!+PMC1429+#REF!+PMC1435+#REF!</f>
        <v>#REF!</v>
      </c>
      <c r="PMD1179" s="245" t="s">
        <v>30</v>
      </c>
      <c r="PME1179" s="246" t="s">
        <v>26</v>
      </c>
      <c r="PMF1179" s="247">
        <v>7</v>
      </c>
      <c r="PMG1179" s="247">
        <v>2</v>
      </c>
      <c r="PMH1179" s="248" t="s">
        <v>238</v>
      </c>
      <c r="PMI1179" s="249">
        <v>111</v>
      </c>
      <c r="PMJ1179" s="250">
        <v>211</v>
      </c>
      <c r="PMK1179" s="251" t="e">
        <f>PMK1194+PMK1232+PMK1261+PMK1277+PMK1299+PMK1329+PMK1345+PMK1366+PMK1381+PMK1414+#REF!+PMK1429+#REF!+PMK1435+#REF!</f>
        <v>#REF!</v>
      </c>
      <c r="PML1179" s="245" t="s">
        <v>30</v>
      </c>
      <c r="PMM1179" s="246" t="s">
        <v>26</v>
      </c>
      <c r="PMN1179" s="247">
        <v>7</v>
      </c>
      <c r="PMO1179" s="247">
        <v>2</v>
      </c>
      <c r="PMP1179" s="248" t="s">
        <v>238</v>
      </c>
      <c r="PMQ1179" s="249">
        <v>111</v>
      </c>
      <c r="PMR1179" s="250">
        <v>211</v>
      </c>
      <c r="PMS1179" s="251" t="e">
        <f>PMS1194+PMS1232+PMS1261+PMS1277+PMS1299+PMS1329+PMS1345+PMS1366+PMS1381+PMS1414+#REF!+PMS1429+#REF!+PMS1435+#REF!</f>
        <v>#REF!</v>
      </c>
      <c r="PMT1179" s="245" t="s">
        <v>30</v>
      </c>
      <c r="PMU1179" s="246" t="s">
        <v>26</v>
      </c>
      <c r="PMV1179" s="247">
        <v>7</v>
      </c>
      <c r="PMW1179" s="247">
        <v>2</v>
      </c>
      <c r="PMX1179" s="248" t="s">
        <v>238</v>
      </c>
      <c r="PMY1179" s="249">
        <v>111</v>
      </c>
      <c r="PMZ1179" s="250">
        <v>211</v>
      </c>
      <c r="PNA1179" s="251" t="e">
        <f>PNA1194+PNA1232+PNA1261+PNA1277+PNA1299+PNA1329+PNA1345+PNA1366+PNA1381+PNA1414+#REF!+PNA1429+#REF!+PNA1435+#REF!</f>
        <v>#REF!</v>
      </c>
      <c r="PNB1179" s="245" t="s">
        <v>30</v>
      </c>
      <c r="PNC1179" s="246" t="s">
        <v>26</v>
      </c>
      <c r="PND1179" s="247">
        <v>7</v>
      </c>
      <c r="PNE1179" s="247">
        <v>2</v>
      </c>
      <c r="PNF1179" s="248" t="s">
        <v>238</v>
      </c>
      <c r="PNG1179" s="249">
        <v>111</v>
      </c>
      <c r="PNH1179" s="250">
        <v>211</v>
      </c>
      <c r="PNI1179" s="251" t="e">
        <f>PNI1194+PNI1232+PNI1261+PNI1277+PNI1299+PNI1329+PNI1345+PNI1366+PNI1381+PNI1414+#REF!+PNI1429+#REF!+PNI1435+#REF!</f>
        <v>#REF!</v>
      </c>
      <c r="PNJ1179" s="245" t="s">
        <v>30</v>
      </c>
      <c r="PNK1179" s="246" t="s">
        <v>26</v>
      </c>
      <c r="PNL1179" s="247">
        <v>7</v>
      </c>
      <c r="PNM1179" s="247">
        <v>2</v>
      </c>
      <c r="PNN1179" s="248" t="s">
        <v>238</v>
      </c>
      <c r="PNO1179" s="249">
        <v>111</v>
      </c>
      <c r="PNP1179" s="250">
        <v>211</v>
      </c>
      <c r="PNQ1179" s="251" t="e">
        <f>PNQ1194+PNQ1232+PNQ1261+PNQ1277+PNQ1299+PNQ1329+PNQ1345+PNQ1366+PNQ1381+PNQ1414+#REF!+PNQ1429+#REF!+PNQ1435+#REF!</f>
        <v>#REF!</v>
      </c>
      <c r="PNR1179" s="245" t="s">
        <v>30</v>
      </c>
      <c r="PNS1179" s="246" t="s">
        <v>26</v>
      </c>
      <c r="PNT1179" s="247">
        <v>7</v>
      </c>
      <c r="PNU1179" s="247">
        <v>2</v>
      </c>
      <c r="PNV1179" s="248" t="s">
        <v>238</v>
      </c>
      <c r="PNW1179" s="249">
        <v>111</v>
      </c>
      <c r="PNX1179" s="250">
        <v>211</v>
      </c>
      <c r="PNY1179" s="251" t="e">
        <f>PNY1194+PNY1232+PNY1261+PNY1277+PNY1299+PNY1329+PNY1345+PNY1366+PNY1381+PNY1414+#REF!+PNY1429+#REF!+PNY1435+#REF!</f>
        <v>#REF!</v>
      </c>
      <c r="PNZ1179" s="245" t="s">
        <v>30</v>
      </c>
      <c r="POA1179" s="246" t="s">
        <v>26</v>
      </c>
      <c r="POB1179" s="247">
        <v>7</v>
      </c>
      <c r="POC1179" s="247">
        <v>2</v>
      </c>
      <c r="POD1179" s="248" t="s">
        <v>238</v>
      </c>
      <c r="POE1179" s="249">
        <v>111</v>
      </c>
      <c r="POF1179" s="250">
        <v>211</v>
      </c>
      <c r="POG1179" s="251" t="e">
        <f>POG1194+POG1232+POG1261+POG1277+POG1299+POG1329+POG1345+POG1366+POG1381+POG1414+#REF!+POG1429+#REF!+POG1435+#REF!</f>
        <v>#REF!</v>
      </c>
      <c r="POH1179" s="245" t="s">
        <v>30</v>
      </c>
      <c r="POI1179" s="246" t="s">
        <v>26</v>
      </c>
      <c r="POJ1179" s="247">
        <v>7</v>
      </c>
      <c r="POK1179" s="247">
        <v>2</v>
      </c>
      <c r="POL1179" s="248" t="s">
        <v>238</v>
      </c>
      <c r="POM1179" s="249">
        <v>111</v>
      </c>
      <c r="PON1179" s="250">
        <v>211</v>
      </c>
      <c r="POO1179" s="251" t="e">
        <f>POO1194+POO1232+POO1261+POO1277+POO1299+POO1329+POO1345+POO1366+POO1381+POO1414+#REF!+POO1429+#REF!+POO1435+#REF!</f>
        <v>#REF!</v>
      </c>
      <c r="POP1179" s="245" t="s">
        <v>30</v>
      </c>
      <c r="POQ1179" s="246" t="s">
        <v>26</v>
      </c>
      <c r="POR1179" s="247">
        <v>7</v>
      </c>
      <c r="POS1179" s="247">
        <v>2</v>
      </c>
      <c r="POT1179" s="248" t="s">
        <v>238</v>
      </c>
      <c r="POU1179" s="249">
        <v>111</v>
      </c>
      <c r="POV1179" s="250">
        <v>211</v>
      </c>
      <c r="POW1179" s="251" t="e">
        <f>POW1194+POW1232+POW1261+POW1277+POW1299+POW1329+POW1345+POW1366+POW1381+POW1414+#REF!+POW1429+#REF!+POW1435+#REF!</f>
        <v>#REF!</v>
      </c>
      <c r="POX1179" s="245" t="s">
        <v>30</v>
      </c>
      <c r="POY1179" s="246" t="s">
        <v>26</v>
      </c>
      <c r="POZ1179" s="247">
        <v>7</v>
      </c>
      <c r="PPA1179" s="247">
        <v>2</v>
      </c>
      <c r="PPB1179" s="248" t="s">
        <v>238</v>
      </c>
      <c r="PPC1179" s="249">
        <v>111</v>
      </c>
      <c r="PPD1179" s="250">
        <v>211</v>
      </c>
      <c r="PPE1179" s="251" t="e">
        <f>PPE1194+PPE1232+PPE1261+PPE1277+PPE1299+PPE1329+PPE1345+PPE1366+PPE1381+PPE1414+#REF!+PPE1429+#REF!+PPE1435+#REF!</f>
        <v>#REF!</v>
      </c>
      <c r="PPF1179" s="245" t="s">
        <v>30</v>
      </c>
      <c r="PPG1179" s="246" t="s">
        <v>26</v>
      </c>
      <c r="PPH1179" s="247">
        <v>7</v>
      </c>
      <c r="PPI1179" s="247">
        <v>2</v>
      </c>
      <c r="PPJ1179" s="248" t="s">
        <v>238</v>
      </c>
      <c r="PPK1179" s="249">
        <v>111</v>
      </c>
      <c r="PPL1179" s="250">
        <v>211</v>
      </c>
      <c r="PPM1179" s="251" t="e">
        <f>PPM1194+PPM1232+PPM1261+PPM1277+PPM1299+PPM1329+PPM1345+PPM1366+PPM1381+PPM1414+#REF!+PPM1429+#REF!+PPM1435+#REF!</f>
        <v>#REF!</v>
      </c>
      <c r="PPN1179" s="245" t="s">
        <v>30</v>
      </c>
      <c r="PPO1179" s="246" t="s">
        <v>26</v>
      </c>
      <c r="PPP1179" s="247">
        <v>7</v>
      </c>
      <c r="PPQ1179" s="247">
        <v>2</v>
      </c>
      <c r="PPR1179" s="248" t="s">
        <v>238</v>
      </c>
      <c r="PPS1179" s="249">
        <v>111</v>
      </c>
      <c r="PPT1179" s="250">
        <v>211</v>
      </c>
      <c r="PPU1179" s="251" t="e">
        <f>PPU1194+PPU1232+PPU1261+PPU1277+PPU1299+PPU1329+PPU1345+PPU1366+PPU1381+PPU1414+#REF!+PPU1429+#REF!+PPU1435+#REF!</f>
        <v>#REF!</v>
      </c>
      <c r="PPV1179" s="245" t="s">
        <v>30</v>
      </c>
      <c r="PPW1179" s="246" t="s">
        <v>26</v>
      </c>
      <c r="PPX1179" s="247">
        <v>7</v>
      </c>
      <c r="PPY1179" s="247">
        <v>2</v>
      </c>
      <c r="PPZ1179" s="248" t="s">
        <v>238</v>
      </c>
      <c r="PQA1179" s="249">
        <v>111</v>
      </c>
      <c r="PQB1179" s="250">
        <v>211</v>
      </c>
      <c r="PQC1179" s="251" t="e">
        <f>PQC1194+PQC1232+PQC1261+PQC1277+PQC1299+PQC1329+PQC1345+PQC1366+PQC1381+PQC1414+#REF!+PQC1429+#REF!+PQC1435+#REF!</f>
        <v>#REF!</v>
      </c>
      <c r="PQD1179" s="245" t="s">
        <v>30</v>
      </c>
      <c r="PQE1179" s="246" t="s">
        <v>26</v>
      </c>
      <c r="PQF1179" s="247">
        <v>7</v>
      </c>
      <c r="PQG1179" s="247">
        <v>2</v>
      </c>
      <c r="PQH1179" s="248" t="s">
        <v>238</v>
      </c>
      <c r="PQI1179" s="249">
        <v>111</v>
      </c>
      <c r="PQJ1179" s="250">
        <v>211</v>
      </c>
      <c r="PQK1179" s="251" t="e">
        <f>PQK1194+PQK1232+PQK1261+PQK1277+PQK1299+PQK1329+PQK1345+PQK1366+PQK1381+PQK1414+#REF!+PQK1429+#REF!+PQK1435+#REF!</f>
        <v>#REF!</v>
      </c>
      <c r="PQL1179" s="245" t="s">
        <v>30</v>
      </c>
      <c r="PQM1179" s="246" t="s">
        <v>26</v>
      </c>
      <c r="PQN1179" s="247">
        <v>7</v>
      </c>
      <c r="PQO1179" s="247">
        <v>2</v>
      </c>
      <c r="PQP1179" s="248" t="s">
        <v>238</v>
      </c>
      <c r="PQQ1179" s="249">
        <v>111</v>
      </c>
      <c r="PQR1179" s="250">
        <v>211</v>
      </c>
      <c r="PQS1179" s="251" t="e">
        <f>PQS1194+PQS1232+PQS1261+PQS1277+PQS1299+PQS1329+PQS1345+PQS1366+PQS1381+PQS1414+#REF!+PQS1429+#REF!+PQS1435+#REF!</f>
        <v>#REF!</v>
      </c>
      <c r="PQT1179" s="245" t="s">
        <v>30</v>
      </c>
      <c r="PQU1179" s="246" t="s">
        <v>26</v>
      </c>
      <c r="PQV1179" s="247">
        <v>7</v>
      </c>
      <c r="PQW1179" s="247">
        <v>2</v>
      </c>
      <c r="PQX1179" s="248" t="s">
        <v>238</v>
      </c>
      <c r="PQY1179" s="249">
        <v>111</v>
      </c>
      <c r="PQZ1179" s="250">
        <v>211</v>
      </c>
      <c r="PRA1179" s="251" t="e">
        <f>PRA1194+PRA1232+PRA1261+PRA1277+PRA1299+PRA1329+PRA1345+PRA1366+PRA1381+PRA1414+#REF!+PRA1429+#REF!+PRA1435+#REF!</f>
        <v>#REF!</v>
      </c>
      <c r="PRB1179" s="245" t="s">
        <v>30</v>
      </c>
      <c r="PRC1179" s="246" t="s">
        <v>26</v>
      </c>
      <c r="PRD1179" s="247">
        <v>7</v>
      </c>
      <c r="PRE1179" s="247">
        <v>2</v>
      </c>
      <c r="PRF1179" s="248" t="s">
        <v>238</v>
      </c>
      <c r="PRG1179" s="249">
        <v>111</v>
      </c>
      <c r="PRH1179" s="250">
        <v>211</v>
      </c>
      <c r="PRI1179" s="251" t="e">
        <f>PRI1194+PRI1232+PRI1261+PRI1277+PRI1299+PRI1329+PRI1345+PRI1366+PRI1381+PRI1414+#REF!+PRI1429+#REF!+PRI1435+#REF!</f>
        <v>#REF!</v>
      </c>
      <c r="PRJ1179" s="245" t="s">
        <v>30</v>
      </c>
      <c r="PRK1179" s="246" t="s">
        <v>26</v>
      </c>
      <c r="PRL1179" s="247">
        <v>7</v>
      </c>
      <c r="PRM1179" s="247">
        <v>2</v>
      </c>
      <c r="PRN1179" s="248" t="s">
        <v>238</v>
      </c>
      <c r="PRO1179" s="249">
        <v>111</v>
      </c>
      <c r="PRP1179" s="250">
        <v>211</v>
      </c>
      <c r="PRQ1179" s="251" t="e">
        <f>PRQ1194+PRQ1232+PRQ1261+PRQ1277+PRQ1299+PRQ1329+PRQ1345+PRQ1366+PRQ1381+PRQ1414+#REF!+PRQ1429+#REF!+PRQ1435+#REF!</f>
        <v>#REF!</v>
      </c>
      <c r="PRR1179" s="245" t="s">
        <v>30</v>
      </c>
      <c r="PRS1179" s="246" t="s">
        <v>26</v>
      </c>
      <c r="PRT1179" s="247">
        <v>7</v>
      </c>
      <c r="PRU1179" s="247">
        <v>2</v>
      </c>
      <c r="PRV1179" s="248" t="s">
        <v>238</v>
      </c>
      <c r="PRW1179" s="249">
        <v>111</v>
      </c>
      <c r="PRX1179" s="250">
        <v>211</v>
      </c>
      <c r="PRY1179" s="251" t="e">
        <f>PRY1194+PRY1232+PRY1261+PRY1277+PRY1299+PRY1329+PRY1345+PRY1366+PRY1381+PRY1414+#REF!+PRY1429+#REF!+PRY1435+#REF!</f>
        <v>#REF!</v>
      </c>
      <c r="PRZ1179" s="245" t="s">
        <v>30</v>
      </c>
      <c r="PSA1179" s="246" t="s">
        <v>26</v>
      </c>
      <c r="PSB1179" s="247">
        <v>7</v>
      </c>
      <c r="PSC1179" s="247">
        <v>2</v>
      </c>
      <c r="PSD1179" s="248" t="s">
        <v>238</v>
      </c>
      <c r="PSE1179" s="249">
        <v>111</v>
      </c>
      <c r="PSF1179" s="250">
        <v>211</v>
      </c>
      <c r="PSG1179" s="251" t="e">
        <f>PSG1194+PSG1232+PSG1261+PSG1277+PSG1299+PSG1329+PSG1345+PSG1366+PSG1381+PSG1414+#REF!+PSG1429+#REF!+PSG1435+#REF!</f>
        <v>#REF!</v>
      </c>
      <c r="PSH1179" s="245" t="s">
        <v>30</v>
      </c>
      <c r="PSI1179" s="246" t="s">
        <v>26</v>
      </c>
      <c r="PSJ1179" s="247">
        <v>7</v>
      </c>
      <c r="PSK1179" s="247">
        <v>2</v>
      </c>
      <c r="PSL1179" s="248" t="s">
        <v>238</v>
      </c>
      <c r="PSM1179" s="249">
        <v>111</v>
      </c>
      <c r="PSN1179" s="250">
        <v>211</v>
      </c>
      <c r="PSO1179" s="251" t="e">
        <f>PSO1194+PSO1232+PSO1261+PSO1277+PSO1299+PSO1329+PSO1345+PSO1366+PSO1381+PSO1414+#REF!+PSO1429+#REF!+PSO1435+#REF!</f>
        <v>#REF!</v>
      </c>
      <c r="PSP1179" s="245" t="s">
        <v>30</v>
      </c>
      <c r="PSQ1179" s="246" t="s">
        <v>26</v>
      </c>
      <c r="PSR1179" s="247">
        <v>7</v>
      </c>
      <c r="PSS1179" s="247">
        <v>2</v>
      </c>
      <c r="PST1179" s="248" t="s">
        <v>238</v>
      </c>
      <c r="PSU1179" s="249">
        <v>111</v>
      </c>
      <c r="PSV1179" s="250">
        <v>211</v>
      </c>
      <c r="PSW1179" s="251" t="e">
        <f>PSW1194+PSW1232+PSW1261+PSW1277+PSW1299+PSW1329+PSW1345+PSW1366+PSW1381+PSW1414+#REF!+PSW1429+#REF!+PSW1435+#REF!</f>
        <v>#REF!</v>
      </c>
      <c r="PSX1179" s="245" t="s">
        <v>30</v>
      </c>
      <c r="PSY1179" s="246" t="s">
        <v>26</v>
      </c>
      <c r="PSZ1179" s="247">
        <v>7</v>
      </c>
      <c r="PTA1179" s="247">
        <v>2</v>
      </c>
      <c r="PTB1179" s="248" t="s">
        <v>238</v>
      </c>
      <c r="PTC1179" s="249">
        <v>111</v>
      </c>
      <c r="PTD1179" s="250">
        <v>211</v>
      </c>
      <c r="PTE1179" s="251" t="e">
        <f>PTE1194+PTE1232+PTE1261+PTE1277+PTE1299+PTE1329+PTE1345+PTE1366+PTE1381+PTE1414+#REF!+PTE1429+#REF!+PTE1435+#REF!</f>
        <v>#REF!</v>
      </c>
      <c r="PTF1179" s="245" t="s">
        <v>30</v>
      </c>
      <c r="PTG1179" s="246" t="s">
        <v>26</v>
      </c>
      <c r="PTH1179" s="247">
        <v>7</v>
      </c>
      <c r="PTI1179" s="247">
        <v>2</v>
      </c>
      <c r="PTJ1179" s="248" t="s">
        <v>238</v>
      </c>
      <c r="PTK1179" s="249">
        <v>111</v>
      </c>
      <c r="PTL1179" s="250">
        <v>211</v>
      </c>
      <c r="PTM1179" s="251" t="e">
        <f>PTM1194+PTM1232+PTM1261+PTM1277+PTM1299+PTM1329+PTM1345+PTM1366+PTM1381+PTM1414+#REF!+PTM1429+#REF!+PTM1435+#REF!</f>
        <v>#REF!</v>
      </c>
      <c r="PTN1179" s="245" t="s">
        <v>30</v>
      </c>
      <c r="PTO1179" s="246" t="s">
        <v>26</v>
      </c>
      <c r="PTP1179" s="247">
        <v>7</v>
      </c>
      <c r="PTQ1179" s="247">
        <v>2</v>
      </c>
      <c r="PTR1179" s="248" t="s">
        <v>238</v>
      </c>
      <c r="PTS1179" s="249">
        <v>111</v>
      </c>
      <c r="PTT1179" s="250">
        <v>211</v>
      </c>
      <c r="PTU1179" s="251" t="e">
        <f>PTU1194+PTU1232+PTU1261+PTU1277+PTU1299+PTU1329+PTU1345+PTU1366+PTU1381+PTU1414+#REF!+PTU1429+#REF!+PTU1435+#REF!</f>
        <v>#REF!</v>
      </c>
      <c r="PTV1179" s="245" t="s">
        <v>30</v>
      </c>
      <c r="PTW1179" s="246" t="s">
        <v>26</v>
      </c>
      <c r="PTX1179" s="247">
        <v>7</v>
      </c>
      <c r="PTY1179" s="247">
        <v>2</v>
      </c>
      <c r="PTZ1179" s="248" t="s">
        <v>238</v>
      </c>
      <c r="PUA1179" s="249">
        <v>111</v>
      </c>
      <c r="PUB1179" s="250">
        <v>211</v>
      </c>
      <c r="PUC1179" s="251" t="e">
        <f>PUC1194+PUC1232+PUC1261+PUC1277+PUC1299+PUC1329+PUC1345+PUC1366+PUC1381+PUC1414+#REF!+PUC1429+#REF!+PUC1435+#REF!</f>
        <v>#REF!</v>
      </c>
      <c r="PUD1179" s="245" t="s">
        <v>30</v>
      </c>
      <c r="PUE1179" s="246" t="s">
        <v>26</v>
      </c>
      <c r="PUF1179" s="247">
        <v>7</v>
      </c>
      <c r="PUG1179" s="247">
        <v>2</v>
      </c>
      <c r="PUH1179" s="248" t="s">
        <v>238</v>
      </c>
      <c r="PUI1179" s="249">
        <v>111</v>
      </c>
      <c r="PUJ1179" s="250">
        <v>211</v>
      </c>
      <c r="PUK1179" s="251" t="e">
        <f>PUK1194+PUK1232+PUK1261+PUK1277+PUK1299+PUK1329+PUK1345+PUK1366+PUK1381+PUK1414+#REF!+PUK1429+#REF!+PUK1435+#REF!</f>
        <v>#REF!</v>
      </c>
      <c r="PUL1179" s="245" t="s">
        <v>30</v>
      </c>
      <c r="PUM1179" s="246" t="s">
        <v>26</v>
      </c>
      <c r="PUN1179" s="247">
        <v>7</v>
      </c>
      <c r="PUO1179" s="247">
        <v>2</v>
      </c>
      <c r="PUP1179" s="248" t="s">
        <v>238</v>
      </c>
      <c r="PUQ1179" s="249">
        <v>111</v>
      </c>
      <c r="PUR1179" s="250">
        <v>211</v>
      </c>
      <c r="PUS1179" s="251" t="e">
        <f>PUS1194+PUS1232+PUS1261+PUS1277+PUS1299+PUS1329+PUS1345+PUS1366+PUS1381+PUS1414+#REF!+PUS1429+#REF!+PUS1435+#REF!</f>
        <v>#REF!</v>
      </c>
      <c r="PUT1179" s="245" t="s">
        <v>30</v>
      </c>
      <c r="PUU1179" s="246" t="s">
        <v>26</v>
      </c>
      <c r="PUV1179" s="247">
        <v>7</v>
      </c>
      <c r="PUW1179" s="247">
        <v>2</v>
      </c>
      <c r="PUX1179" s="248" t="s">
        <v>238</v>
      </c>
      <c r="PUY1179" s="249">
        <v>111</v>
      </c>
      <c r="PUZ1179" s="250">
        <v>211</v>
      </c>
      <c r="PVA1179" s="251" t="e">
        <f>PVA1194+PVA1232+PVA1261+PVA1277+PVA1299+PVA1329+PVA1345+PVA1366+PVA1381+PVA1414+#REF!+PVA1429+#REF!+PVA1435+#REF!</f>
        <v>#REF!</v>
      </c>
      <c r="PVB1179" s="245" t="s">
        <v>30</v>
      </c>
      <c r="PVC1179" s="246" t="s">
        <v>26</v>
      </c>
      <c r="PVD1179" s="247">
        <v>7</v>
      </c>
      <c r="PVE1179" s="247">
        <v>2</v>
      </c>
      <c r="PVF1179" s="248" t="s">
        <v>238</v>
      </c>
      <c r="PVG1179" s="249">
        <v>111</v>
      </c>
      <c r="PVH1179" s="250">
        <v>211</v>
      </c>
      <c r="PVI1179" s="251" t="e">
        <f>PVI1194+PVI1232+PVI1261+PVI1277+PVI1299+PVI1329+PVI1345+PVI1366+PVI1381+PVI1414+#REF!+PVI1429+#REF!+PVI1435+#REF!</f>
        <v>#REF!</v>
      </c>
      <c r="PVJ1179" s="245" t="s">
        <v>30</v>
      </c>
      <c r="PVK1179" s="246" t="s">
        <v>26</v>
      </c>
      <c r="PVL1179" s="247">
        <v>7</v>
      </c>
      <c r="PVM1179" s="247">
        <v>2</v>
      </c>
      <c r="PVN1179" s="248" t="s">
        <v>238</v>
      </c>
      <c r="PVO1179" s="249">
        <v>111</v>
      </c>
      <c r="PVP1179" s="250">
        <v>211</v>
      </c>
      <c r="PVQ1179" s="251" t="e">
        <f>PVQ1194+PVQ1232+PVQ1261+PVQ1277+PVQ1299+PVQ1329+PVQ1345+PVQ1366+PVQ1381+PVQ1414+#REF!+PVQ1429+#REF!+PVQ1435+#REF!</f>
        <v>#REF!</v>
      </c>
      <c r="PVR1179" s="245" t="s">
        <v>30</v>
      </c>
      <c r="PVS1179" s="246" t="s">
        <v>26</v>
      </c>
      <c r="PVT1179" s="247">
        <v>7</v>
      </c>
      <c r="PVU1179" s="247">
        <v>2</v>
      </c>
      <c r="PVV1179" s="248" t="s">
        <v>238</v>
      </c>
      <c r="PVW1179" s="249">
        <v>111</v>
      </c>
      <c r="PVX1179" s="250">
        <v>211</v>
      </c>
      <c r="PVY1179" s="251" t="e">
        <f>PVY1194+PVY1232+PVY1261+PVY1277+PVY1299+PVY1329+PVY1345+PVY1366+PVY1381+PVY1414+#REF!+PVY1429+#REF!+PVY1435+#REF!</f>
        <v>#REF!</v>
      </c>
      <c r="PVZ1179" s="245" t="s">
        <v>30</v>
      </c>
      <c r="PWA1179" s="246" t="s">
        <v>26</v>
      </c>
      <c r="PWB1179" s="247">
        <v>7</v>
      </c>
      <c r="PWC1179" s="247">
        <v>2</v>
      </c>
      <c r="PWD1179" s="248" t="s">
        <v>238</v>
      </c>
      <c r="PWE1179" s="249">
        <v>111</v>
      </c>
      <c r="PWF1179" s="250">
        <v>211</v>
      </c>
      <c r="PWG1179" s="251" t="e">
        <f>PWG1194+PWG1232+PWG1261+PWG1277+PWG1299+PWG1329+PWG1345+PWG1366+PWG1381+PWG1414+#REF!+PWG1429+#REF!+PWG1435+#REF!</f>
        <v>#REF!</v>
      </c>
      <c r="PWH1179" s="245" t="s">
        <v>30</v>
      </c>
      <c r="PWI1179" s="246" t="s">
        <v>26</v>
      </c>
      <c r="PWJ1179" s="247">
        <v>7</v>
      </c>
      <c r="PWK1179" s="247">
        <v>2</v>
      </c>
      <c r="PWL1179" s="248" t="s">
        <v>238</v>
      </c>
      <c r="PWM1179" s="249">
        <v>111</v>
      </c>
      <c r="PWN1179" s="250">
        <v>211</v>
      </c>
      <c r="PWO1179" s="251" t="e">
        <f>PWO1194+PWO1232+PWO1261+PWO1277+PWO1299+PWO1329+PWO1345+PWO1366+PWO1381+PWO1414+#REF!+PWO1429+#REF!+PWO1435+#REF!</f>
        <v>#REF!</v>
      </c>
      <c r="PWP1179" s="245" t="s">
        <v>30</v>
      </c>
      <c r="PWQ1179" s="246" t="s">
        <v>26</v>
      </c>
      <c r="PWR1179" s="247">
        <v>7</v>
      </c>
      <c r="PWS1179" s="247">
        <v>2</v>
      </c>
      <c r="PWT1179" s="248" t="s">
        <v>238</v>
      </c>
      <c r="PWU1179" s="249">
        <v>111</v>
      </c>
      <c r="PWV1179" s="250">
        <v>211</v>
      </c>
      <c r="PWW1179" s="251" t="e">
        <f>PWW1194+PWW1232+PWW1261+PWW1277+PWW1299+PWW1329+PWW1345+PWW1366+PWW1381+PWW1414+#REF!+PWW1429+#REF!+PWW1435+#REF!</f>
        <v>#REF!</v>
      </c>
      <c r="PWX1179" s="245" t="s">
        <v>30</v>
      </c>
      <c r="PWY1179" s="246" t="s">
        <v>26</v>
      </c>
      <c r="PWZ1179" s="247">
        <v>7</v>
      </c>
      <c r="PXA1179" s="247">
        <v>2</v>
      </c>
      <c r="PXB1179" s="248" t="s">
        <v>238</v>
      </c>
      <c r="PXC1179" s="249">
        <v>111</v>
      </c>
      <c r="PXD1179" s="250">
        <v>211</v>
      </c>
      <c r="PXE1179" s="251" t="e">
        <f>PXE1194+PXE1232+PXE1261+PXE1277+PXE1299+PXE1329+PXE1345+PXE1366+PXE1381+PXE1414+#REF!+PXE1429+#REF!+PXE1435+#REF!</f>
        <v>#REF!</v>
      </c>
      <c r="PXF1179" s="245" t="s">
        <v>30</v>
      </c>
      <c r="PXG1179" s="246" t="s">
        <v>26</v>
      </c>
      <c r="PXH1179" s="247">
        <v>7</v>
      </c>
      <c r="PXI1179" s="247">
        <v>2</v>
      </c>
      <c r="PXJ1179" s="248" t="s">
        <v>238</v>
      </c>
      <c r="PXK1179" s="249">
        <v>111</v>
      </c>
      <c r="PXL1179" s="250">
        <v>211</v>
      </c>
      <c r="PXM1179" s="251" t="e">
        <f>PXM1194+PXM1232+PXM1261+PXM1277+PXM1299+PXM1329+PXM1345+PXM1366+PXM1381+PXM1414+#REF!+PXM1429+#REF!+PXM1435+#REF!</f>
        <v>#REF!</v>
      </c>
      <c r="PXN1179" s="245" t="s">
        <v>30</v>
      </c>
      <c r="PXO1179" s="246" t="s">
        <v>26</v>
      </c>
      <c r="PXP1179" s="247">
        <v>7</v>
      </c>
      <c r="PXQ1179" s="247">
        <v>2</v>
      </c>
      <c r="PXR1179" s="248" t="s">
        <v>238</v>
      </c>
      <c r="PXS1179" s="249">
        <v>111</v>
      </c>
      <c r="PXT1179" s="250">
        <v>211</v>
      </c>
      <c r="PXU1179" s="251" t="e">
        <f>PXU1194+PXU1232+PXU1261+PXU1277+PXU1299+PXU1329+PXU1345+PXU1366+PXU1381+PXU1414+#REF!+PXU1429+#REF!+PXU1435+#REF!</f>
        <v>#REF!</v>
      </c>
      <c r="PXV1179" s="245" t="s">
        <v>30</v>
      </c>
      <c r="PXW1179" s="246" t="s">
        <v>26</v>
      </c>
      <c r="PXX1179" s="247">
        <v>7</v>
      </c>
      <c r="PXY1179" s="247">
        <v>2</v>
      </c>
      <c r="PXZ1179" s="248" t="s">
        <v>238</v>
      </c>
      <c r="PYA1179" s="249">
        <v>111</v>
      </c>
      <c r="PYB1179" s="250">
        <v>211</v>
      </c>
      <c r="PYC1179" s="251" t="e">
        <f>PYC1194+PYC1232+PYC1261+PYC1277+PYC1299+PYC1329+PYC1345+PYC1366+PYC1381+PYC1414+#REF!+PYC1429+#REF!+PYC1435+#REF!</f>
        <v>#REF!</v>
      </c>
      <c r="PYD1179" s="245" t="s">
        <v>30</v>
      </c>
      <c r="PYE1179" s="246" t="s">
        <v>26</v>
      </c>
      <c r="PYF1179" s="247">
        <v>7</v>
      </c>
      <c r="PYG1179" s="247">
        <v>2</v>
      </c>
      <c r="PYH1179" s="248" t="s">
        <v>238</v>
      </c>
      <c r="PYI1179" s="249">
        <v>111</v>
      </c>
      <c r="PYJ1179" s="250">
        <v>211</v>
      </c>
      <c r="PYK1179" s="251" t="e">
        <f>PYK1194+PYK1232+PYK1261+PYK1277+PYK1299+PYK1329+PYK1345+PYK1366+PYK1381+PYK1414+#REF!+PYK1429+#REF!+PYK1435+#REF!</f>
        <v>#REF!</v>
      </c>
      <c r="PYL1179" s="245" t="s">
        <v>30</v>
      </c>
      <c r="PYM1179" s="246" t="s">
        <v>26</v>
      </c>
      <c r="PYN1179" s="247">
        <v>7</v>
      </c>
      <c r="PYO1179" s="247">
        <v>2</v>
      </c>
      <c r="PYP1179" s="248" t="s">
        <v>238</v>
      </c>
      <c r="PYQ1179" s="249">
        <v>111</v>
      </c>
      <c r="PYR1179" s="250">
        <v>211</v>
      </c>
      <c r="PYS1179" s="251" t="e">
        <f>PYS1194+PYS1232+PYS1261+PYS1277+PYS1299+PYS1329+PYS1345+PYS1366+PYS1381+PYS1414+#REF!+PYS1429+#REF!+PYS1435+#REF!</f>
        <v>#REF!</v>
      </c>
      <c r="PYT1179" s="245" t="s">
        <v>30</v>
      </c>
      <c r="PYU1179" s="246" t="s">
        <v>26</v>
      </c>
      <c r="PYV1179" s="247">
        <v>7</v>
      </c>
      <c r="PYW1179" s="247">
        <v>2</v>
      </c>
      <c r="PYX1179" s="248" t="s">
        <v>238</v>
      </c>
      <c r="PYY1179" s="249">
        <v>111</v>
      </c>
      <c r="PYZ1179" s="250">
        <v>211</v>
      </c>
      <c r="PZA1179" s="251" t="e">
        <f>PZA1194+PZA1232+PZA1261+PZA1277+PZA1299+PZA1329+PZA1345+PZA1366+PZA1381+PZA1414+#REF!+PZA1429+#REF!+PZA1435+#REF!</f>
        <v>#REF!</v>
      </c>
      <c r="PZB1179" s="245" t="s">
        <v>30</v>
      </c>
      <c r="PZC1179" s="246" t="s">
        <v>26</v>
      </c>
      <c r="PZD1179" s="247">
        <v>7</v>
      </c>
      <c r="PZE1179" s="247">
        <v>2</v>
      </c>
      <c r="PZF1179" s="248" t="s">
        <v>238</v>
      </c>
      <c r="PZG1179" s="249">
        <v>111</v>
      </c>
      <c r="PZH1179" s="250">
        <v>211</v>
      </c>
      <c r="PZI1179" s="251" t="e">
        <f>PZI1194+PZI1232+PZI1261+PZI1277+PZI1299+PZI1329+PZI1345+PZI1366+PZI1381+PZI1414+#REF!+PZI1429+#REF!+PZI1435+#REF!</f>
        <v>#REF!</v>
      </c>
      <c r="PZJ1179" s="245" t="s">
        <v>30</v>
      </c>
      <c r="PZK1179" s="246" t="s">
        <v>26</v>
      </c>
      <c r="PZL1179" s="247">
        <v>7</v>
      </c>
      <c r="PZM1179" s="247">
        <v>2</v>
      </c>
      <c r="PZN1179" s="248" t="s">
        <v>238</v>
      </c>
      <c r="PZO1179" s="249">
        <v>111</v>
      </c>
      <c r="PZP1179" s="250">
        <v>211</v>
      </c>
      <c r="PZQ1179" s="251" t="e">
        <f>PZQ1194+PZQ1232+PZQ1261+PZQ1277+PZQ1299+PZQ1329+PZQ1345+PZQ1366+PZQ1381+PZQ1414+#REF!+PZQ1429+#REF!+PZQ1435+#REF!</f>
        <v>#REF!</v>
      </c>
      <c r="PZR1179" s="245" t="s">
        <v>30</v>
      </c>
      <c r="PZS1179" s="246" t="s">
        <v>26</v>
      </c>
      <c r="PZT1179" s="247">
        <v>7</v>
      </c>
      <c r="PZU1179" s="247">
        <v>2</v>
      </c>
      <c r="PZV1179" s="248" t="s">
        <v>238</v>
      </c>
      <c r="PZW1179" s="249">
        <v>111</v>
      </c>
      <c r="PZX1179" s="250">
        <v>211</v>
      </c>
      <c r="PZY1179" s="251" t="e">
        <f>PZY1194+PZY1232+PZY1261+PZY1277+PZY1299+PZY1329+PZY1345+PZY1366+PZY1381+PZY1414+#REF!+PZY1429+#REF!+PZY1435+#REF!</f>
        <v>#REF!</v>
      </c>
      <c r="PZZ1179" s="245" t="s">
        <v>30</v>
      </c>
      <c r="QAA1179" s="246" t="s">
        <v>26</v>
      </c>
      <c r="QAB1179" s="247">
        <v>7</v>
      </c>
      <c r="QAC1179" s="247">
        <v>2</v>
      </c>
      <c r="QAD1179" s="248" t="s">
        <v>238</v>
      </c>
      <c r="QAE1179" s="249">
        <v>111</v>
      </c>
      <c r="QAF1179" s="250">
        <v>211</v>
      </c>
      <c r="QAG1179" s="251" t="e">
        <f>QAG1194+QAG1232+QAG1261+QAG1277+QAG1299+QAG1329+QAG1345+QAG1366+QAG1381+QAG1414+#REF!+QAG1429+#REF!+QAG1435+#REF!</f>
        <v>#REF!</v>
      </c>
      <c r="QAH1179" s="245" t="s">
        <v>30</v>
      </c>
      <c r="QAI1179" s="246" t="s">
        <v>26</v>
      </c>
      <c r="QAJ1179" s="247">
        <v>7</v>
      </c>
      <c r="QAK1179" s="247">
        <v>2</v>
      </c>
      <c r="QAL1179" s="248" t="s">
        <v>238</v>
      </c>
      <c r="QAM1179" s="249">
        <v>111</v>
      </c>
      <c r="QAN1179" s="250">
        <v>211</v>
      </c>
      <c r="QAO1179" s="251" t="e">
        <f>QAO1194+QAO1232+QAO1261+QAO1277+QAO1299+QAO1329+QAO1345+QAO1366+QAO1381+QAO1414+#REF!+QAO1429+#REF!+QAO1435+#REF!</f>
        <v>#REF!</v>
      </c>
      <c r="QAP1179" s="245" t="s">
        <v>30</v>
      </c>
      <c r="QAQ1179" s="246" t="s">
        <v>26</v>
      </c>
      <c r="QAR1179" s="247">
        <v>7</v>
      </c>
      <c r="QAS1179" s="247">
        <v>2</v>
      </c>
      <c r="QAT1179" s="248" t="s">
        <v>238</v>
      </c>
      <c r="QAU1179" s="249">
        <v>111</v>
      </c>
      <c r="QAV1179" s="250">
        <v>211</v>
      </c>
      <c r="QAW1179" s="251" t="e">
        <f>QAW1194+QAW1232+QAW1261+QAW1277+QAW1299+QAW1329+QAW1345+QAW1366+QAW1381+QAW1414+#REF!+QAW1429+#REF!+QAW1435+#REF!</f>
        <v>#REF!</v>
      </c>
      <c r="QAX1179" s="245" t="s">
        <v>30</v>
      </c>
      <c r="QAY1179" s="246" t="s">
        <v>26</v>
      </c>
      <c r="QAZ1179" s="247">
        <v>7</v>
      </c>
      <c r="QBA1179" s="247">
        <v>2</v>
      </c>
      <c r="QBB1179" s="248" t="s">
        <v>238</v>
      </c>
      <c r="QBC1179" s="249">
        <v>111</v>
      </c>
      <c r="QBD1179" s="250">
        <v>211</v>
      </c>
      <c r="QBE1179" s="251" t="e">
        <f>QBE1194+QBE1232+QBE1261+QBE1277+QBE1299+QBE1329+QBE1345+QBE1366+QBE1381+QBE1414+#REF!+QBE1429+#REF!+QBE1435+#REF!</f>
        <v>#REF!</v>
      </c>
      <c r="QBF1179" s="245" t="s">
        <v>30</v>
      </c>
      <c r="QBG1179" s="246" t="s">
        <v>26</v>
      </c>
      <c r="QBH1179" s="247">
        <v>7</v>
      </c>
      <c r="QBI1179" s="247">
        <v>2</v>
      </c>
      <c r="QBJ1179" s="248" t="s">
        <v>238</v>
      </c>
      <c r="QBK1179" s="249">
        <v>111</v>
      </c>
      <c r="QBL1179" s="250">
        <v>211</v>
      </c>
      <c r="QBM1179" s="251" t="e">
        <f>QBM1194+QBM1232+QBM1261+QBM1277+QBM1299+QBM1329+QBM1345+QBM1366+QBM1381+QBM1414+#REF!+QBM1429+#REF!+QBM1435+#REF!</f>
        <v>#REF!</v>
      </c>
      <c r="QBN1179" s="245" t="s">
        <v>30</v>
      </c>
      <c r="QBO1179" s="246" t="s">
        <v>26</v>
      </c>
      <c r="QBP1179" s="247">
        <v>7</v>
      </c>
      <c r="QBQ1179" s="247">
        <v>2</v>
      </c>
      <c r="QBR1179" s="248" t="s">
        <v>238</v>
      </c>
      <c r="QBS1179" s="249">
        <v>111</v>
      </c>
      <c r="QBT1179" s="250">
        <v>211</v>
      </c>
      <c r="QBU1179" s="251" t="e">
        <f>QBU1194+QBU1232+QBU1261+QBU1277+QBU1299+QBU1329+QBU1345+QBU1366+QBU1381+QBU1414+#REF!+QBU1429+#REF!+QBU1435+#REF!</f>
        <v>#REF!</v>
      </c>
      <c r="QBV1179" s="245" t="s">
        <v>30</v>
      </c>
      <c r="QBW1179" s="246" t="s">
        <v>26</v>
      </c>
      <c r="QBX1179" s="247">
        <v>7</v>
      </c>
      <c r="QBY1179" s="247">
        <v>2</v>
      </c>
      <c r="QBZ1179" s="248" t="s">
        <v>238</v>
      </c>
      <c r="QCA1179" s="249">
        <v>111</v>
      </c>
      <c r="QCB1179" s="250">
        <v>211</v>
      </c>
      <c r="QCC1179" s="251" t="e">
        <f>QCC1194+QCC1232+QCC1261+QCC1277+QCC1299+QCC1329+QCC1345+QCC1366+QCC1381+QCC1414+#REF!+QCC1429+#REF!+QCC1435+#REF!</f>
        <v>#REF!</v>
      </c>
      <c r="QCD1179" s="245" t="s">
        <v>30</v>
      </c>
      <c r="QCE1179" s="246" t="s">
        <v>26</v>
      </c>
      <c r="QCF1179" s="247">
        <v>7</v>
      </c>
      <c r="QCG1179" s="247">
        <v>2</v>
      </c>
      <c r="QCH1179" s="248" t="s">
        <v>238</v>
      </c>
      <c r="QCI1179" s="249">
        <v>111</v>
      </c>
      <c r="QCJ1179" s="250">
        <v>211</v>
      </c>
      <c r="QCK1179" s="251" t="e">
        <f>QCK1194+QCK1232+QCK1261+QCK1277+QCK1299+QCK1329+QCK1345+QCK1366+QCK1381+QCK1414+#REF!+QCK1429+#REF!+QCK1435+#REF!</f>
        <v>#REF!</v>
      </c>
      <c r="QCL1179" s="245" t="s">
        <v>30</v>
      </c>
      <c r="QCM1179" s="246" t="s">
        <v>26</v>
      </c>
      <c r="QCN1179" s="247">
        <v>7</v>
      </c>
      <c r="QCO1179" s="247">
        <v>2</v>
      </c>
      <c r="QCP1179" s="248" t="s">
        <v>238</v>
      </c>
      <c r="QCQ1179" s="249">
        <v>111</v>
      </c>
      <c r="QCR1179" s="250">
        <v>211</v>
      </c>
      <c r="QCS1179" s="251" t="e">
        <f>QCS1194+QCS1232+QCS1261+QCS1277+QCS1299+QCS1329+QCS1345+QCS1366+QCS1381+QCS1414+#REF!+QCS1429+#REF!+QCS1435+#REF!</f>
        <v>#REF!</v>
      </c>
      <c r="QCT1179" s="245" t="s">
        <v>30</v>
      </c>
      <c r="QCU1179" s="246" t="s">
        <v>26</v>
      </c>
      <c r="QCV1179" s="247">
        <v>7</v>
      </c>
      <c r="QCW1179" s="247">
        <v>2</v>
      </c>
      <c r="QCX1179" s="248" t="s">
        <v>238</v>
      </c>
      <c r="QCY1179" s="249">
        <v>111</v>
      </c>
      <c r="QCZ1179" s="250">
        <v>211</v>
      </c>
      <c r="QDA1179" s="251" t="e">
        <f>QDA1194+QDA1232+QDA1261+QDA1277+QDA1299+QDA1329+QDA1345+QDA1366+QDA1381+QDA1414+#REF!+QDA1429+#REF!+QDA1435+#REF!</f>
        <v>#REF!</v>
      </c>
      <c r="QDB1179" s="245" t="s">
        <v>30</v>
      </c>
      <c r="QDC1179" s="246" t="s">
        <v>26</v>
      </c>
      <c r="QDD1179" s="247">
        <v>7</v>
      </c>
      <c r="QDE1179" s="247">
        <v>2</v>
      </c>
      <c r="QDF1179" s="248" t="s">
        <v>238</v>
      </c>
      <c r="QDG1179" s="249">
        <v>111</v>
      </c>
      <c r="QDH1179" s="250">
        <v>211</v>
      </c>
      <c r="QDI1179" s="251" t="e">
        <f>QDI1194+QDI1232+QDI1261+QDI1277+QDI1299+QDI1329+QDI1345+QDI1366+QDI1381+QDI1414+#REF!+QDI1429+#REF!+QDI1435+#REF!</f>
        <v>#REF!</v>
      </c>
      <c r="QDJ1179" s="245" t="s">
        <v>30</v>
      </c>
      <c r="QDK1179" s="246" t="s">
        <v>26</v>
      </c>
      <c r="QDL1179" s="247">
        <v>7</v>
      </c>
      <c r="QDM1179" s="247">
        <v>2</v>
      </c>
      <c r="QDN1179" s="248" t="s">
        <v>238</v>
      </c>
      <c r="QDO1179" s="249">
        <v>111</v>
      </c>
      <c r="QDP1179" s="250">
        <v>211</v>
      </c>
      <c r="QDQ1179" s="251" t="e">
        <f>QDQ1194+QDQ1232+QDQ1261+QDQ1277+QDQ1299+QDQ1329+QDQ1345+QDQ1366+QDQ1381+QDQ1414+#REF!+QDQ1429+#REF!+QDQ1435+#REF!</f>
        <v>#REF!</v>
      </c>
      <c r="QDR1179" s="245" t="s">
        <v>30</v>
      </c>
      <c r="QDS1179" s="246" t="s">
        <v>26</v>
      </c>
      <c r="QDT1179" s="247">
        <v>7</v>
      </c>
      <c r="QDU1179" s="247">
        <v>2</v>
      </c>
      <c r="QDV1179" s="248" t="s">
        <v>238</v>
      </c>
      <c r="QDW1179" s="249">
        <v>111</v>
      </c>
      <c r="QDX1179" s="250">
        <v>211</v>
      </c>
      <c r="QDY1179" s="251" t="e">
        <f>QDY1194+QDY1232+QDY1261+QDY1277+QDY1299+QDY1329+QDY1345+QDY1366+QDY1381+QDY1414+#REF!+QDY1429+#REF!+QDY1435+#REF!</f>
        <v>#REF!</v>
      </c>
      <c r="QDZ1179" s="245" t="s">
        <v>30</v>
      </c>
      <c r="QEA1179" s="246" t="s">
        <v>26</v>
      </c>
      <c r="QEB1179" s="247">
        <v>7</v>
      </c>
      <c r="QEC1179" s="247">
        <v>2</v>
      </c>
      <c r="QED1179" s="248" t="s">
        <v>238</v>
      </c>
      <c r="QEE1179" s="249">
        <v>111</v>
      </c>
      <c r="QEF1179" s="250">
        <v>211</v>
      </c>
      <c r="QEG1179" s="251" t="e">
        <f>QEG1194+QEG1232+QEG1261+QEG1277+QEG1299+QEG1329+QEG1345+QEG1366+QEG1381+QEG1414+#REF!+QEG1429+#REF!+QEG1435+#REF!</f>
        <v>#REF!</v>
      </c>
      <c r="QEH1179" s="245" t="s">
        <v>30</v>
      </c>
      <c r="QEI1179" s="246" t="s">
        <v>26</v>
      </c>
      <c r="QEJ1179" s="247">
        <v>7</v>
      </c>
      <c r="QEK1179" s="247">
        <v>2</v>
      </c>
      <c r="QEL1179" s="248" t="s">
        <v>238</v>
      </c>
      <c r="QEM1179" s="249">
        <v>111</v>
      </c>
      <c r="QEN1179" s="250">
        <v>211</v>
      </c>
      <c r="QEO1179" s="251" t="e">
        <f>QEO1194+QEO1232+QEO1261+QEO1277+QEO1299+QEO1329+QEO1345+QEO1366+QEO1381+QEO1414+#REF!+QEO1429+#REF!+QEO1435+#REF!</f>
        <v>#REF!</v>
      </c>
      <c r="QEP1179" s="245" t="s">
        <v>30</v>
      </c>
      <c r="QEQ1179" s="246" t="s">
        <v>26</v>
      </c>
      <c r="QER1179" s="247">
        <v>7</v>
      </c>
      <c r="QES1179" s="247">
        <v>2</v>
      </c>
      <c r="QET1179" s="248" t="s">
        <v>238</v>
      </c>
      <c r="QEU1179" s="249">
        <v>111</v>
      </c>
      <c r="QEV1179" s="250">
        <v>211</v>
      </c>
      <c r="QEW1179" s="251" t="e">
        <f>QEW1194+QEW1232+QEW1261+QEW1277+QEW1299+QEW1329+QEW1345+QEW1366+QEW1381+QEW1414+#REF!+QEW1429+#REF!+QEW1435+#REF!</f>
        <v>#REF!</v>
      </c>
      <c r="QEX1179" s="245" t="s">
        <v>30</v>
      </c>
      <c r="QEY1179" s="246" t="s">
        <v>26</v>
      </c>
      <c r="QEZ1179" s="247">
        <v>7</v>
      </c>
      <c r="QFA1179" s="247">
        <v>2</v>
      </c>
      <c r="QFB1179" s="248" t="s">
        <v>238</v>
      </c>
      <c r="QFC1179" s="249">
        <v>111</v>
      </c>
      <c r="QFD1179" s="250">
        <v>211</v>
      </c>
      <c r="QFE1179" s="251" t="e">
        <f>QFE1194+QFE1232+QFE1261+QFE1277+QFE1299+QFE1329+QFE1345+QFE1366+QFE1381+QFE1414+#REF!+QFE1429+#REF!+QFE1435+#REF!</f>
        <v>#REF!</v>
      </c>
      <c r="QFF1179" s="245" t="s">
        <v>30</v>
      </c>
      <c r="QFG1179" s="246" t="s">
        <v>26</v>
      </c>
      <c r="QFH1179" s="247">
        <v>7</v>
      </c>
      <c r="QFI1179" s="247">
        <v>2</v>
      </c>
      <c r="QFJ1179" s="248" t="s">
        <v>238</v>
      </c>
      <c r="QFK1179" s="249">
        <v>111</v>
      </c>
      <c r="QFL1179" s="250">
        <v>211</v>
      </c>
      <c r="QFM1179" s="251" t="e">
        <f>QFM1194+QFM1232+QFM1261+QFM1277+QFM1299+QFM1329+QFM1345+QFM1366+QFM1381+QFM1414+#REF!+QFM1429+#REF!+QFM1435+#REF!</f>
        <v>#REF!</v>
      </c>
      <c r="QFN1179" s="245" t="s">
        <v>30</v>
      </c>
      <c r="QFO1179" s="246" t="s">
        <v>26</v>
      </c>
      <c r="QFP1179" s="247">
        <v>7</v>
      </c>
      <c r="QFQ1179" s="247">
        <v>2</v>
      </c>
      <c r="QFR1179" s="248" t="s">
        <v>238</v>
      </c>
      <c r="QFS1179" s="249">
        <v>111</v>
      </c>
      <c r="QFT1179" s="250">
        <v>211</v>
      </c>
      <c r="QFU1179" s="251" t="e">
        <f>QFU1194+QFU1232+QFU1261+QFU1277+QFU1299+QFU1329+QFU1345+QFU1366+QFU1381+QFU1414+#REF!+QFU1429+#REF!+QFU1435+#REF!</f>
        <v>#REF!</v>
      </c>
      <c r="QFV1179" s="245" t="s">
        <v>30</v>
      </c>
      <c r="QFW1179" s="246" t="s">
        <v>26</v>
      </c>
      <c r="QFX1179" s="247">
        <v>7</v>
      </c>
      <c r="QFY1179" s="247">
        <v>2</v>
      </c>
      <c r="QFZ1179" s="248" t="s">
        <v>238</v>
      </c>
      <c r="QGA1179" s="249">
        <v>111</v>
      </c>
      <c r="QGB1179" s="250">
        <v>211</v>
      </c>
      <c r="QGC1179" s="251" t="e">
        <f>QGC1194+QGC1232+QGC1261+QGC1277+QGC1299+QGC1329+QGC1345+QGC1366+QGC1381+QGC1414+#REF!+QGC1429+#REF!+QGC1435+#REF!</f>
        <v>#REF!</v>
      </c>
      <c r="QGD1179" s="245" t="s">
        <v>30</v>
      </c>
      <c r="QGE1179" s="246" t="s">
        <v>26</v>
      </c>
      <c r="QGF1179" s="247">
        <v>7</v>
      </c>
      <c r="QGG1179" s="247">
        <v>2</v>
      </c>
      <c r="QGH1179" s="248" t="s">
        <v>238</v>
      </c>
      <c r="QGI1179" s="249">
        <v>111</v>
      </c>
      <c r="QGJ1179" s="250">
        <v>211</v>
      </c>
      <c r="QGK1179" s="251" t="e">
        <f>QGK1194+QGK1232+QGK1261+QGK1277+QGK1299+QGK1329+QGK1345+QGK1366+QGK1381+QGK1414+#REF!+QGK1429+#REF!+QGK1435+#REF!</f>
        <v>#REF!</v>
      </c>
      <c r="QGL1179" s="245" t="s">
        <v>30</v>
      </c>
      <c r="QGM1179" s="246" t="s">
        <v>26</v>
      </c>
      <c r="QGN1179" s="247">
        <v>7</v>
      </c>
      <c r="QGO1179" s="247">
        <v>2</v>
      </c>
      <c r="QGP1179" s="248" t="s">
        <v>238</v>
      </c>
      <c r="QGQ1179" s="249">
        <v>111</v>
      </c>
      <c r="QGR1179" s="250">
        <v>211</v>
      </c>
      <c r="QGS1179" s="251" t="e">
        <f>QGS1194+QGS1232+QGS1261+QGS1277+QGS1299+QGS1329+QGS1345+QGS1366+QGS1381+QGS1414+#REF!+QGS1429+#REF!+QGS1435+#REF!</f>
        <v>#REF!</v>
      </c>
      <c r="QGT1179" s="245" t="s">
        <v>30</v>
      </c>
      <c r="QGU1179" s="246" t="s">
        <v>26</v>
      </c>
      <c r="QGV1179" s="247">
        <v>7</v>
      </c>
      <c r="QGW1179" s="247">
        <v>2</v>
      </c>
      <c r="QGX1179" s="248" t="s">
        <v>238</v>
      </c>
      <c r="QGY1179" s="249">
        <v>111</v>
      </c>
      <c r="QGZ1179" s="250">
        <v>211</v>
      </c>
      <c r="QHA1179" s="251" t="e">
        <f>QHA1194+QHA1232+QHA1261+QHA1277+QHA1299+QHA1329+QHA1345+QHA1366+QHA1381+QHA1414+#REF!+QHA1429+#REF!+QHA1435+#REF!</f>
        <v>#REF!</v>
      </c>
      <c r="QHB1179" s="245" t="s">
        <v>30</v>
      </c>
      <c r="QHC1179" s="246" t="s">
        <v>26</v>
      </c>
      <c r="QHD1179" s="247">
        <v>7</v>
      </c>
      <c r="QHE1179" s="247">
        <v>2</v>
      </c>
      <c r="QHF1179" s="248" t="s">
        <v>238</v>
      </c>
      <c r="QHG1179" s="249">
        <v>111</v>
      </c>
      <c r="QHH1179" s="250">
        <v>211</v>
      </c>
      <c r="QHI1179" s="251" t="e">
        <f>QHI1194+QHI1232+QHI1261+QHI1277+QHI1299+QHI1329+QHI1345+QHI1366+QHI1381+QHI1414+#REF!+QHI1429+#REF!+QHI1435+#REF!</f>
        <v>#REF!</v>
      </c>
      <c r="QHJ1179" s="245" t="s">
        <v>30</v>
      </c>
      <c r="QHK1179" s="246" t="s">
        <v>26</v>
      </c>
      <c r="QHL1179" s="247">
        <v>7</v>
      </c>
      <c r="QHM1179" s="247">
        <v>2</v>
      </c>
      <c r="QHN1179" s="248" t="s">
        <v>238</v>
      </c>
      <c r="QHO1179" s="249">
        <v>111</v>
      </c>
      <c r="QHP1179" s="250">
        <v>211</v>
      </c>
      <c r="QHQ1179" s="251" t="e">
        <f>QHQ1194+QHQ1232+QHQ1261+QHQ1277+QHQ1299+QHQ1329+QHQ1345+QHQ1366+QHQ1381+QHQ1414+#REF!+QHQ1429+#REF!+QHQ1435+#REF!</f>
        <v>#REF!</v>
      </c>
      <c r="QHR1179" s="245" t="s">
        <v>30</v>
      </c>
      <c r="QHS1179" s="246" t="s">
        <v>26</v>
      </c>
      <c r="QHT1179" s="247">
        <v>7</v>
      </c>
      <c r="QHU1179" s="247">
        <v>2</v>
      </c>
      <c r="QHV1179" s="248" t="s">
        <v>238</v>
      </c>
      <c r="QHW1179" s="249">
        <v>111</v>
      </c>
      <c r="QHX1179" s="250">
        <v>211</v>
      </c>
      <c r="QHY1179" s="251" t="e">
        <f>QHY1194+QHY1232+QHY1261+QHY1277+QHY1299+QHY1329+QHY1345+QHY1366+QHY1381+QHY1414+#REF!+QHY1429+#REF!+QHY1435+#REF!</f>
        <v>#REF!</v>
      </c>
      <c r="QHZ1179" s="245" t="s">
        <v>30</v>
      </c>
      <c r="QIA1179" s="246" t="s">
        <v>26</v>
      </c>
      <c r="QIB1179" s="247">
        <v>7</v>
      </c>
      <c r="QIC1179" s="247">
        <v>2</v>
      </c>
      <c r="QID1179" s="248" t="s">
        <v>238</v>
      </c>
      <c r="QIE1179" s="249">
        <v>111</v>
      </c>
      <c r="QIF1179" s="250">
        <v>211</v>
      </c>
      <c r="QIG1179" s="251" t="e">
        <f>QIG1194+QIG1232+QIG1261+QIG1277+QIG1299+QIG1329+QIG1345+QIG1366+QIG1381+QIG1414+#REF!+QIG1429+#REF!+QIG1435+#REF!</f>
        <v>#REF!</v>
      </c>
      <c r="QIH1179" s="245" t="s">
        <v>30</v>
      </c>
      <c r="QII1179" s="246" t="s">
        <v>26</v>
      </c>
      <c r="QIJ1179" s="247">
        <v>7</v>
      </c>
      <c r="QIK1179" s="247">
        <v>2</v>
      </c>
      <c r="QIL1179" s="248" t="s">
        <v>238</v>
      </c>
      <c r="QIM1179" s="249">
        <v>111</v>
      </c>
      <c r="QIN1179" s="250">
        <v>211</v>
      </c>
      <c r="QIO1179" s="251" t="e">
        <f>QIO1194+QIO1232+QIO1261+QIO1277+QIO1299+QIO1329+QIO1345+QIO1366+QIO1381+QIO1414+#REF!+QIO1429+#REF!+QIO1435+#REF!</f>
        <v>#REF!</v>
      </c>
      <c r="QIP1179" s="245" t="s">
        <v>30</v>
      </c>
      <c r="QIQ1179" s="246" t="s">
        <v>26</v>
      </c>
      <c r="QIR1179" s="247">
        <v>7</v>
      </c>
      <c r="QIS1179" s="247">
        <v>2</v>
      </c>
      <c r="QIT1179" s="248" t="s">
        <v>238</v>
      </c>
      <c r="QIU1179" s="249">
        <v>111</v>
      </c>
      <c r="QIV1179" s="250">
        <v>211</v>
      </c>
      <c r="QIW1179" s="251" t="e">
        <f>QIW1194+QIW1232+QIW1261+QIW1277+QIW1299+QIW1329+QIW1345+QIW1366+QIW1381+QIW1414+#REF!+QIW1429+#REF!+QIW1435+#REF!</f>
        <v>#REF!</v>
      </c>
      <c r="QIX1179" s="245" t="s">
        <v>30</v>
      </c>
      <c r="QIY1179" s="246" t="s">
        <v>26</v>
      </c>
      <c r="QIZ1179" s="247">
        <v>7</v>
      </c>
      <c r="QJA1179" s="247">
        <v>2</v>
      </c>
      <c r="QJB1179" s="248" t="s">
        <v>238</v>
      </c>
      <c r="QJC1179" s="249">
        <v>111</v>
      </c>
      <c r="QJD1179" s="250">
        <v>211</v>
      </c>
      <c r="QJE1179" s="251" t="e">
        <f>QJE1194+QJE1232+QJE1261+QJE1277+QJE1299+QJE1329+QJE1345+QJE1366+QJE1381+QJE1414+#REF!+QJE1429+#REF!+QJE1435+#REF!</f>
        <v>#REF!</v>
      </c>
      <c r="QJF1179" s="245" t="s">
        <v>30</v>
      </c>
      <c r="QJG1179" s="246" t="s">
        <v>26</v>
      </c>
      <c r="QJH1179" s="247">
        <v>7</v>
      </c>
      <c r="QJI1179" s="247">
        <v>2</v>
      </c>
      <c r="QJJ1179" s="248" t="s">
        <v>238</v>
      </c>
      <c r="QJK1179" s="249">
        <v>111</v>
      </c>
      <c r="QJL1179" s="250">
        <v>211</v>
      </c>
      <c r="QJM1179" s="251" t="e">
        <f>QJM1194+QJM1232+QJM1261+QJM1277+QJM1299+QJM1329+QJM1345+QJM1366+QJM1381+QJM1414+#REF!+QJM1429+#REF!+QJM1435+#REF!</f>
        <v>#REF!</v>
      </c>
      <c r="QJN1179" s="245" t="s">
        <v>30</v>
      </c>
      <c r="QJO1179" s="246" t="s">
        <v>26</v>
      </c>
      <c r="QJP1179" s="247">
        <v>7</v>
      </c>
      <c r="QJQ1179" s="247">
        <v>2</v>
      </c>
      <c r="QJR1179" s="248" t="s">
        <v>238</v>
      </c>
      <c r="QJS1179" s="249">
        <v>111</v>
      </c>
      <c r="QJT1179" s="250">
        <v>211</v>
      </c>
      <c r="QJU1179" s="251" t="e">
        <f>QJU1194+QJU1232+QJU1261+QJU1277+QJU1299+QJU1329+QJU1345+QJU1366+QJU1381+QJU1414+#REF!+QJU1429+#REF!+QJU1435+#REF!</f>
        <v>#REF!</v>
      </c>
      <c r="QJV1179" s="245" t="s">
        <v>30</v>
      </c>
      <c r="QJW1179" s="246" t="s">
        <v>26</v>
      </c>
      <c r="QJX1179" s="247">
        <v>7</v>
      </c>
      <c r="QJY1179" s="247">
        <v>2</v>
      </c>
      <c r="QJZ1179" s="248" t="s">
        <v>238</v>
      </c>
      <c r="QKA1179" s="249">
        <v>111</v>
      </c>
      <c r="QKB1179" s="250">
        <v>211</v>
      </c>
      <c r="QKC1179" s="251" t="e">
        <f>QKC1194+QKC1232+QKC1261+QKC1277+QKC1299+QKC1329+QKC1345+QKC1366+QKC1381+QKC1414+#REF!+QKC1429+#REF!+QKC1435+#REF!</f>
        <v>#REF!</v>
      </c>
      <c r="QKD1179" s="245" t="s">
        <v>30</v>
      </c>
      <c r="QKE1179" s="246" t="s">
        <v>26</v>
      </c>
      <c r="QKF1179" s="247">
        <v>7</v>
      </c>
      <c r="QKG1179" s="247">
        <v>2</v>
      </c>
      <c r="QKH1179" s="248" t="s">
        <v>238</v>
      </c>
      <c r="QKI1179" s="249">
        <v>111</v>
      </c>
      <c r="QKJ1179" s="250">
        <v>211</v>
      </c>
      <c r="QKK1179" s="251" t="e">
        <f>QKK1194+QKK1232+QKK1261+QKK1277+QKK1299+QKK1329+QKK1345+QKK1366+QKK1381+QKK1414+#REF!+QKK1429+#REF!+QKK1435+#REF!</f>
        <v>#REF!</v>
      </c>
      <c r="QKL1179" s="245" t="s">
        <v>30</v>
      </c>
      <c r="QKM1179" s="246" t="s">
        <v>26</v>
      </c>
      <c r="QKN1179" s="247">
        <v>7</v>
      </c>
      <c r="QKO1179" s="247">
        <v>2</v>
      </c>
      <c r="QKP1179" s="248" t="s">
        <v>238</v>
      </c>
      <c r="QKQ1179" s="249">
        <v>111</v>
      </c>
      <c r="QKR1179" s="250">
        <v>211</v>
      </c>
      <c r="QKS1179" s="251" t="e">
        <f>QKS1194+QKS1232+QKS1261+QKS1277+QKS1299+QKS1329+QKS1345+QKS1366+QKS1381+QKS1414+#REF!+QKS1429+#REF!+QKS1435+#REF!</f>
        <v>#REF!</v>
      </c>
      <c r="QKT1179" s="245" t="s">
        <v>30</v>
      </c>
      <c r="QKU1179" s="246" t="s">
        <v>26</v>
      </c>
      <c r="QKV1179" s="247">
        <v>7</v>
      </c>
      <c r="QKW1179" s="247">
        <v>2</v>
      </c>
      <c r="QKX1179" s="248" t="s">
        <v>238</v>
      </c>
      <c r="QKY1179" s="249">
        <v>111</v>
      </c>
      <c r="QKZ1179" s="250">
        <v>211</v>
      </c>
      <c r="QLA1179" s="251" t="e">
        <f>QLA1194+QLA1232+QLA1261+QLA1277+QLA1299+QLA1329+QLA1345+QLA1366+QLA1381+QLA1414+#REF!+QLA1429+#REF!+QLA1435+#REF!</f>
        <v>#REF!</v>
      </c>
      <c r="QLB1179" s="245" t="s">
        <v>30</v>
      </c>
      <c r="QLC1179" s="246" t="s">
        <v>26</v>
      </c>
      <c r="QLD1179" s="247">
        <v>7</v>
      </c>
      <c r="QLE1179" s="247">
        <v>2</v>
      </c>
      <c r="QLF1179" s="248" t="s">
        <v>238</v>
      </c>
      <c r="QLG1179" s="249">
        <v>111</v>
      </c>
      <c r="QLH1179" s="250">
        <v>211</v>
      </c>
      <c r="QLI1179" s="251" t="e">
        <f>QLI1194+QLI1232+QLI1261+QLI1277+QLI1299+QLI1329+QLI1345+QLI1366+QLI1381+QLI1414+#REF!+QLI1429+#REF!+QLI1435+#REF!</f>
        <v>#REF!</v>
      </c>
      <c r="QLJ1179" s="245" t="s">
        <v>30</v>
      </c>
      <c r="QLK1179" s="246" t="s">
        <v>26</v>
      </c>
      <c r="QLL1179" s="247">
        <v>7</v>
      </c>
      <c r="QLM1179" s="247">
        <v>2</v>
      </c>
      <c r="QLN1179" s="248" t="s">
        <v>238</v>
      </c>
      <c r="QLO1179" s="249">
        <v>111</v>
      </c>
      <c r="QLP1179" s="250">
        <v>211</v>
      </c>
      <c r="QLQ1179" s="251" t="e">
        <f>QLQ1194+QLQ1232+QLQ1261+QLQ1277+QLQ1299+QLQ1329+QLQ1345+QLQ1366+QLQ1381+QLQ1414+#REF!+QLQ1429+#REF!+QLQ1435+#REF!</f>
        <v>#REF!</v>
      </c>
      <c r="QLR1179" s="245" t="s">
        <v>30</v>
      </c>
      <c r="QLS1179" s="246" t="s">
        <v>26</v>
      </c>
      <c r="QLT1179" s="247">
        <v>7</v>
      </c>
      <c r="QLU1179" s="247">
        <v>2</v>
      </c>
      <c r="QLV1179" s="248" t="s">
        <v>238</v>
      </c>
      <c r="QLW1179" s="249">
        <v>111</v>
      </c>
      <c r="QLX1179" s="250">
        <v>211</v>
      </c>
      <c r="QLY1179" s="251" t="e">
        <f>QLY1194+QLY1232+QLY1261+QLY1277+QLY1299+QLY1329+QLY1345+QLY1366+QLY1381+QLY1414+#REF!+QLY1429+#REF!+QLY1435+#REF!</f>
        <v>#REF!</v>
      </c>
      <c r="QLZ1179" s="245" t="s">
        <v>30</v>
      </c>
      <c r="QMA1179" s="246" t="s">
        <v>26</v>
      </c>
      <c r="QMB1179" s="247">
        <v>7</v>
      </c>
      <c r="QMC1179" s="247">
        <v>2</v>
      </c>
      <c r="QMD1179" s="248" t="s">
        <v>238</v>
      </c>
      <c r="QME1179" s="249">
        <v>111</v>
      </c>
      <c r="QMF1179" s="250">
        <v>211</v>
      </c>
      <c r="QMG1179" s="251" t="e">
        <f>QMG1194+QMG1232+QMG1261+QMG1277+QMG1299+QMG1329+QMG1345+QMG1366+QMG1381+QMG1414+#REF!+QMG1429+#REF!+QMG1435+#REF!</f>
        <v>#REF!</v>
      </c>
      <c r="QMH1179" s="245" t="s">
        <v>30</v>
      </c>
      <c r="QMI1179" s="246" t="s">
        <v>26</v>
      </c>
      <c r="QMJ1179" s="247">
        <v>7</v>
      </c>
      <c r="QMK1179" s="247">
        <v>2</v>
      </c>
      <c r="QML1179" s="248" t="s">
        <v>238</v>
      </c>
      <c r="QMM1179" s="249">
        <v>111</v>
      </c>
      <c r="QMN1179" s="250">
        <v>211</v>
      </c>
      <c r="QMO1179" s="251" t="e">
        <f>QMO1194+QMO1232+QMO1261+QMO1277+QMO1299+QMO1329+QMO1345+QMO1366+QMO1381+QMO1414+#REF!+QMO1429+#REF!+QMO1435+#REF!</f>
        <v>#REF!</v>
      </c>
      <c r="QMP1179" s="245" t="s">
        <v>30</v>
      </c>
      <c r="QMQ1179" s="246" t="s">
        <v>26</v>
      </c>
      <c r="QMR1179" s="247">
        <v>7</v>
      </c>
      <c r="QMS1179" s="247">
        <v>2</v>
      </c>
      <c r="QMT1179" s="248" t="s">
        <v>238</v>
      </c>
      <c r="QMU1179" s="249">
        <v>111</v>
      </c>
      <c r="QMV1179" s="250">
        <v>211</v>
      </c>
      <c r="QMW1179" s="251" t="e">
        <f>QMW1194+QMW1232+QMW1261+QMW1277+QMW1299+QMW1329+QMW1345+QMW1366+QMW1381+QMW1414+#REF!+QMW1429+#REF!+QMW1435+#REF!</f>
        <v>#REF!</v>
      </c>
      <c r="QMX1179" s="245" t="s">
        <v>30</v>
      </c>
      <c r="QMY1179" s="246" t="s">
        <v>26</v>
      </c>
      <c r="QMZ1179" s="247">
        <v>7</v>
      </c>
      <c r="QNA1179" s="247">
        <v>2</v>
      </c>
      <c r="QNB1179" s="248" t="s">
        <v>238</v>
      </c>
      <c r="QNC1179" s="249">
        <v>111</v>
      </c>
      <c r="QND1179" s="250">
        <v>211</v>
      </c>
      <c r="QNE1179" s="251" t="e">
        <f>QNE1194+QNE1232+QNE1261+QNE1277+QNE1299+QNE1329+QNE1345+QNE1366+QNE1381+QNE1414+#REF!+QNE1429+#REF!+QNE1435+#REF!</f>
        <v>#REF!</v>
      </c>
      <c r="QNF1179" s="245" t="s">
        <v>30</v>
      </c>
      <c r="QNG1179" s="246" t="s">
        <v>26</v>
      </c>
      <c r="QNH1179" s="247">
        <v>7</v>
      </c>
      <c r="QNI1179" s="247">
        <v>2</v>
      </c>
      <c r="QNJ1179" s="248" t="s">
        <v>238</v>
      </c>
      <c r="QNK1179" s="249">
        <v>111</v>
      </c>
      <c r="QNL1179" s="250">
        <v>211</v>
      </c>
      <c r="QNM1179" s="251" t="e">
        <f>QNM1194+QNM1232+QNM1261+QNM1277+QNM1299+QNM1329+QNM1345+QNM1366+QNM1381+QNM1414+#REF!+QNM1429+#REF!+QNM1435+#REF!</f>
        <v>#REF!</v>
      </c>
      <c r="QNN1179" s="245" t="s">
        <v>30</v>
      </c>
      <c r="QNO1179" s="246" t="s">
        <v>26</v>
      </c>
      <c r="QNP1179" s="247">
        <v>7</v>
      </c>
      <c r="QNQ1179" s="247">
        <v>2</v>
      </c>
      <c r="QNR1179" s="248" t="s">
        <v>238</v>
      </c>
      <c r="QNS1179" s="249">
        <v>111</v>
      </c>
      <c r="QNT1179" s="250">
        <v>211</v>
      </c>
      <c r="QNU1179" s="251" t="e">
        <f>QNU1194+QNU1232+QNU1261+QNU1277+QNU1299+QNU1329+QNU1345+QNU1366+QNU1381+QNU1414+#REF!+QNU1429+#REF!+QNU1435+#REF!</f>
        <v>#REF!</v>
      </c>
      <c r="QNV1179" s="245" t="s">
        <v>30</v>
      </c>
      <c r="QNW1179" s="246" t="s">
        <v>26</v>
      </c>
      <c r="QNX1179" s="247">
        <v>7</v>
      </c>
      <c r="QNY1179" s="247">
        <v>2</v>
      </c>
      <c r="QNZ1179" s="248" t="s">
        <v>238</v>
      </c>
      <c r="QOA1179" s="249">
        <v>111</v>
      </c>
      <c r="QOB1179" s="250">
        <v>211</v>
      </c>
      <c r="QOC1179" s="251" t="e">
        <f>QOC1194+QOC1232+QOC1261+QOC1277+QOC1299+QOC1329+QOC1345+QOC1366+QOC1381+QOC1414+#REF!+QOC1429+#REF!+QOC1435+#REF!</f>
        <v>#REF!</v>
      </c>
      <c r="QOD1179" s="245" t="s">
        <v>30</v>
      </c>
      <c r="QOE1179" s="246" t="s">
        <v>26</v>
      </c>
      <c r="QOF1179" s="247">
        <v>7</v>
      </c>
      <c r="QOG1179" s="247">
        <v>2</v>
      </c>
      <c r="QOH1179" s="248" t="s">
        <v>238</v>
      </c>
      <c r="QOI1179" s="249">
        <v>111</v>
      </c>
      <c r="QOJ1179" s="250">
        <v>211</v>
      </c>
      <c r="QOK1179" s="251" t="e">
        <f>QOK1194+QOK1232+QOK1261+QOK1277+QOK1299+QOK1329+QOK1345+QOK1366+QOK1381+QOK1414+#REF!+QOK1429+#REF!+QOK1435+#REF!</f>
        <v>#REF!</v>
      </c>
      <c r="QOL1179" s="245" t="s">
        <v>30</v>
      </c>
      <c r="QOM1179" s="246" t="s">
        <v>26</v>
      </c>
      <c r="QON1179" s="247">
        <v>7</v>
      </c>
      <c r="QOO1179" s="247">
        <v>2</v>
      </c>
      <c r="QOP1179" s="248" t="s">
        <v>238</v>
      </c>
      <c r="QOQ1179" s="249">
        <v>111</v>
      </c>
      <c r="QOR1179" s="250">
        <v>211</v>
      </c>
      <c r="QOS1179" s="251" t="e">
        <f>QOS1194+QOS1232+QOS1261+QOS1277+QOS1299+QOS1329+QOS1345+QOS1366+QOS1381+QOS1414+#REF!+QOS1429+#REF!+QOS1435+#REF!</f>
        <v>#REF!</v>
      </c>
      <c r="QOT1179" s="245" t="s">
        <v>30</v>
      </c>
      <c r="QOU1179" s="246" t="s">
        <v>26</v>
      </c>
      <c r="QOV1179" s="247">
        <v>7</v>
      </c>
      <c r="QOW1179" s="247">
        <v>2</v>
      </c>
      <c r="QOX1179" s="248" t="s">
        <v>238</v>
      </c>
      <c r="QOY1179" s="249">
        <v>111</v>
      </c>
      <c r="QOZ1179" s="250">
        <v>211</v>
      </c>
      <c r="QPA1179" s="251" t="e">
        <f>QPA1194+QPA1232+QPA1261+QPA1277+QPA1299+QPA1329+QPA1345+QPA1366+QPA1381+QPA1414+#REF!+QPA1429+#REF!+QPA1435+#REF!</f>
        <v>#REF!</v>
      </c>
      <c r="QPB1179" s="245" t="s">
        <v>30</v>
      </c>
      <c r="QPC1179" s="246" t="s">
        <v>26</v>
      </c>
      <c r="QPD1179" s="247">
        <v>7</v>
      </c>
      <c r="QPE1179" s="247">
        <v>2</v>
      </c>
      <c r="QPF1179" s="248" t="s">
        <v>238</v>
      </c>
      <c r="QPG1179" s="249">
        <v>111</v>
      </c>
      <c r="QPH1179" s="250">
        <v>211</v>
      </c>
      <c r="QPI1179" s="251" t="e">
        <f>QPI1194+QPI1232+QPI1261+QPI1277+QPI1299+QPI1329+QPI1345+QPI1366+QPI1381+QPI1414+#REF!+QPI1429+#REF!+QPI1435+#REF!</f>
        <v>#REF!</v>
      </c>
      <c r="QPJ1179" s="245" t="s">
        <v>30</v>
      </c>
      <c r="QPK1179" s="246" t="s">
        <v>26</v>
      </c>
      <c r="QPL1179" s="247">
        <v>7</v>
      </c>
      <c r="QPM1179" s="247">
        <v>2</v>
      </c>
      <c r="QPN1179" s="248" t="s">
        <v>238</v>
      </c>
      <c r="QPO1179" s="249">
        <v>111</v>
      </c>
      <c r="QPP1179" s="250">
        <v>211</v>
      </c>
      <c r="QPQ1179" s="251" t="e">
        <f>QPQ1194+QPQ1232+QPQ1261+QPQ1277+QPQ1299+QPQ1329+QPQ1345+QPQ1366+QPQ1381+QPQ1414+#REF!+QPQ1429+#REF!+QPQ1435+#REF!</f>
        <v>#REF!</v>
      </c>
      <c r="QPR1179" s="245" t="s">
        <v>30</v>
      </c>
      <c r="QPS1179" s="246" t="s">
        <v>26</v>
      </c>
      <c r="QPT1179" s="247">
        <v>7</v>
      </c>
      <c r="QPU1179" s="247">
        <v>2</v>
      </c>
      <c r="QPV1179" s="248" t="s">
        <v>238</v>
      </c>
      <c r="QPW1179" s="249">
        <v>111</v>
      </c>
      <c r="QPX1179" s="250">
        <v>211</v>
      </c>
      <c r="QPY1179" s="251" t="e">
        <f>QPY1194+QPY1232+QPY1261+QPY1277+QPY1299+QPY1329+QPY1345+QPY1366+QPY1381+QPY1414+#REF!+QPY1429+#REF!+QPY1435+#REF!</f>
        <v>#REF!</v>
      </c>
      <c r="QPZ1179" s="245" t="s">
        <v>30</v>
      </c>
      <c r="QQA1179" s="246" t="s">
        <v>26</v>
      </c>
      <c r="QQB1179" s="247">
        <v>7</v>
      </c>
      <c r="QQC1179" s="247">
        <v>2</v>
      </c>
      <c r="QQD1179" s="248" t="s">
        <v>238</v>
      </c>
      <c r="QQE1179" s="249">
        <v>111</v>
      </c>
      <c r="QQF1179" s="250">
        <v>211</v>
      </c>
      <c r="QQG1179" s="251" t="e">
        <f>QQG1194+QQG1232+QQG1261+QQG1277+QQG1299+QQG1329+QQG1345+QQG1366+QQG1381+QQG1414+#REF!+QQG1429+#REF!+QQG1435+#REF!</f>
        <v>#REF!</v>
      </c>
      <c r="QQH1179" s="245" t="s">
        <v>30</v>
      </c>
      <c r="QQI1179" s="246" t="s">
        <v>26</v>
      </c>
      <c r="QQJ1179" s="247">
        <v>7</v>
      </c>
      <c r="QQK1179" s="247">
        <v>2</v>
      </c>
      <c r="QQL1179" s="248" t="s">
        <v>238</v>
      </c>
      <c r="QQM1179" s="249">
        <v>111</v>
      </c>
      <c r="QQN1179" s="250">
        <v>211</v>
      </c>
      <c r="QQO1179" s="251" t="e">
        <f>QQO1194+QQO1232+QQO1261+QQO1277+QQO1299+QQO1329+QQO1345+QQO1366+QQO1381+QQO1414+#REF!+QQO1429+#REF!+QQO1435+#REF!</f>
        <v>#REF!</v>
      </c>
      <c r="QQP1179" s="245" t="s">
        <v>30</v>
      </c>
      <c r="QQQ1179" s="246" t="s">
        <v>26</v>
      </c>
      <c r="QQR1179" s="247">
        <v>7</v>
      </c>
      <c r="QQS1179" s="247">
        <v>2</v>
      </c>
      <c r="QQT1179" s="248" t="s">
        <v>238</v>
      </c>
      <c r="QQU1179" s="249">
        <v>111</v>
      </c>
      <c r="QQV1179" s="250">
        <v>211</v>
      </c>
      <c r="QQW1179" s="251" t="e">
        <f>QQW1194+QQW1232+QQW1261+QQW1277+QQW1299+QQW1329+QQW1345+QQW1366+QQW1381+QQW1414+#REF!+QQW1429+#REF!+QQW1435+#REF!</f>
        <v>#REF!</v>
      </c>
      <c r="QQX1179" s="245" t="s">
        <v>30</v>
      </c>
      <c r="QQY1179" s="246" t="s">
        <v>26</v>
      </c>
      <c r="QQZ1179" s="247">
        <v>7</v>
      </c>
      <c r="QRA1179" s="247">
        <v>2</v>
      </c>
      <c r="QRB1179" s="248" t="s">
        <v>238</v>
      </c>
      <c r="QRC1179" s="249">
        <v>111</v>
      </c>
      <c r="QRD1179" s="250">
        <v>211</v>
      </c>
      <c r="QRE1179" s="251" t="e">
        <f>QRE1194+QRE1232+QRE1261+QRE1277+QRE1299+QRE1329+QRE1345+QRE1366+QRE1381+QRE1414+#REF!+QRE1429+#REF!+QRE1435+#REF!</f>
        <v>#REF!</v>
      </c>
      <c r="QRF1179" s="245" t="s">
        <v>30</v>
      </c>
      <c r="QRG1179" s="246" t="s">
        <v>26</v>
      </c>
      <c r="QRH1179" s="247">
        <v>7</v>
      </c>
      <c r="QRI1179" s="247">
        <v>2</v>
      </c>
      <c r="QRJ1179" s="248" t="s">
        <v>238</v>
      </c>
      <c r="QRK1179" s="249">
        <v>111</v>
      </c>
      <c r="QRL1179" s="250">
        <v>211</v>
      </c>
      <c r="QRM1179" s="251" t="e">
        <f>QRM1194+QRM1232+QRM1261+QRM1277+QRM1299+QRM1329+QRM1345+QRM1366+QRM1381+QRM1414+#REF!+QRM1429+#REF!+QRM1435+#REF!</f>
        <v>#REF!</v>
      </c>
      <c r="QRN1179" s="245" t="s">
        <v>30</v>
      </c>
      <c r="QRO1179" s="246" t="s">
        <v>26</v>
      </c>
      <c r="QRP1179" s="247">
        <v>7</v>
      </c>
      <c r="QRQ1179" s="247">
        <v>2</v>
      </c>
      <c r="QRR1179" s="248" t="s">
        <v>238</v>
      </c>
      <c r="QRS1179" s="249">
        <v>111</v>
      </c>
      <c r="QRT1179" s="250">
        <v>211</v>
      </c>
      <c r="QRU1179" s="251" t="e">
        <f>QRU1194+QRU1232+QRU1261+QRU1277+QRU1299+QRU1329+QRU1345+QRU1366+QRU1381+QRU1414+#REF!+QRU1429+#REF!+QRU1435+#REF!</f>
        <v>#REF!</v>
      </c>
      <c r="QRV1179" s="245" t="s">
        <v>30</v>
      </c>
      <c r="QRW1179" s="246" t="s">
        <v>26</v>
      </c>
      <c r="QRX1179" s="247">
        <v>7</v>
      </c>
      <c r="QRY1179" s="247">
        <v>2</v>
      </c>
      <c r="QRZ1179" s="248" t="s">
        <v>238</v>
      </c>
      <c r="QSA1179" s="249">
        <v>111</v>
      </c>
      <c r="QSB1179" s="250">
        <v>211</v>
      </c>
      <c r="QSC1179" s="251" t="e">
        <f>QSC1194+QSC1232+QSC1261+QSC1277+QSC1299+QSC1329+QSC1345+QSC1366+QSC1381+QSC1414+#REF!+QSC1429+#REF!+QSC1435+#REF!</f>
        <v>#REF!</v>
      </c>
      <c r="QSD1179" s="245" t="s">
        <v>30</v>
      </c>
      <c r="QSE1179" s="246" t="s">
        <v>26</v>
      </c>
      <c r="QSF1179" s="247">
        <v>7</v>
      </c>
      <c r="QSG1179" s="247">
        <v>2</v>
      </c>
      <c r="QSH1179" s="248" t="s">
        <v>238</v>
      </c>
      <c r="QSI1179" s="249">
        <v>111</v>
      </c>
      <c r="QSJ1179" s="250">
        <v>211</v>
      </c>
      <c r="QSK1179" s="251" t="e">
        <f>QSK1194+QSK1232+QSK1261+QSK1277+QSK1299+QSK1329+QSK1345+QSK1366+QSK1381+QSK1414+#REF!+QSK1429+#REF!+QSK1435+#REF!</f>
        <v>#REF!</v>
      </c>
      <c r="QSL1179" s="245" t="s">
        <v>30</v>
      </c>
      <c r="QSM1179" s="246" t="s">
        <v>26</v>
      </c>
      <c r="QSN1179" s="247">
        <v>7</v>
      </c>
      <c r="QSO1179" s="247">
        <v>2</v>
      </c>
      <c r="QSP1179" s="248" t="s">
        <v>238</v>
      </c>
      <c r="QSQ1179" s="249">
        <v>111</v>
      </c>
      <c r="QSR1179" s="250">
        <v>211</v>
      </c>
      <c r="QSS1179" s="251" t="e">
        <f>QSS1194+QSS1232+QSS1261+QSS1277+QSS1299+QSS1329+QSS1345+QSS1366+QSS1381+QSS1414+#REF!+QSS1429+#REF!+QSS1435+#REF!</f>
        <v>#REF!</v>
      </c>
      <c r="QST1179" s="245" t="s">
        <v>30</v>
      </c>
      <c r="QSU1179" s="246" t="s">
        <v>26</v>
      </c>
      <c r="QSV1179" s="247">
        <v>7</v>
      </c>
      <c r="QSW1179" s="247">
        <v>2</v>
      </c>
      <c r="QSX1179" s="248" t="s">
        <v>238</v>
      </c>
      <c r="QSY1179" s="249">
        <v>111</v>
      </c>
      <c r="QSZ1179" s="250">
        <v>211</v>
      </c>
      <c r="QTA1179" s="251" t="e">
        <f>QTA1194+QTA1232+QTA1261+QTA1277+QTA1299+QTA1329+QTA1345+QTA1366+QTA1381+QTA1414+#REF!+QTA1429+#REF!+QTA1435+#REF!</f>
        <v>#REF!</v>
      </c>
      <c r="QTB1179" s="245" t="s">
        <v>30</v>
      </c>
      <c r="QTC1179" s="246" t="s">
        <v>26</v>
      </c>
      <c r="QTD1179" s="247">
        <v>7</v>
      </c>
      <c r="QTE1179" s="247">
        <v>2</v>
      </c>
      <c r="QTF1179" s="248" t="s">
        <v>238</v>
      </c>
      <c r="QTG1179" s="249">
        <v>111</v>
      </c>
      <c r="QTH1179" s="250">
        <v>211</v>
      </c>
      <c r="QTI1179" s="251" t="e">
        <f>QTI1194+QTI1232+QTI1261+QTI1277+QTI1299+QTI1329+QTI1345+QTI1366+QTI1381+QTI1414+#REF!+QTI1429+#REF!+QTI1435+#REF!</f>
        <v>#REF!</v>
      </c>
      <c r="QTJ1179" s="245" t="s">
        <v>30</v>
      </c>
      <c r="QTK1179" s="246" t="s">
        <v>26</v>
      </c>
      <c r="QTL1179" s="247">
        <v>7</v>
      </c>
      <c r="QTM1179" s="247">
        <v>2</v>
      </c>
      <c r="QTN1179" s="248" t="s">
        <v>238</v>
      </c>
      <c r="QTO1179" s="249">
        <v>111</v>
      </c>
      <c r="QTP1179" s="250">
        <v>211</v>
      </c>
      <c r="QTQ1179" s="251" t="e">
        <f>QTQ1194+QTQ1232+QTQ1261+QTQ1277+QTQ1299+QTQ1329+QTQ1345+QTQ1366+QTQ1381+QTQ1414+#REF!+QTQ1429+#REF!+QTQ1435+#REF!</f>
        <v>#REF!</v>
      </c>
      <c r="QTR1179" s="245" t="s">
        <v>30</v>
      </c>
      <c r="QTS1179" s="246" t="s">
        <v>26</v>
      </c>
      <c r="QTT1179" s="247">
        <v>7</v>
      </c>
      <c r="QTU1179" s="247">
        <v>2</v>
      </c>
      <c r="QTV1179" s="248" t="s">
        <v>238</v>
      </c>
      <c r="QTW1179" s="249">
        <v>111</v>
      </c>
      <c r="QTX1179" s="250">
        <v>211</v>
      </c>
      <c r="QTY1179" s="251" t="e">
        <f>QTY1194+QTY1232+QTY1261+QTY1277+QTY1299+QTY1329+QTY1345+QTY1366+QTY1381+QTY1414+#REF!+QTY1429+#REF!+QTY1435+#REF!</f>
        <v>#REF!</v>
      </c>
      <c r="QTZ1179" s="245" t="s">
        <v>30</v>
      </c>
      <c r="QUA1179" s="246" t="s">
        <v>26</v>
      </c>
      <c r="QUB1179" s="247">
        <v>7</v>
      </c>
      <c r="QUC1179" s="247">
        <v>2</v>
      </c>
      <c r="QUD1179" s="248" t="s">
        <v>238</v>
      </c>
      <c r="QUE1179" s="249">
        <v>111</v>
      </c>
      <c r="QUF1179" s="250">
        <v>211</v>
      </c>
      <c r="QUG1179" s="251" t="e">
        <f>QUG1194+QUG1232+QUG1261+QUG1277+QUG1299+QUG1329+QUG1345+QUG1366+QUG1381+QUG1414+#REF!+QUG1429+#REF!+QUG1435+#REF!</f>
        <v>#REF!</v>
      </c>
      <c r="QUH1179" s="245" t="s">
        <v>30</v>
      </c>
      <c r="QUI1179" s="246" t="s">
        <v>26</v>
      </c>
      <c r="QUJ1179" s="247">
        <v>7</v>
      </c>
      <c r="QUK1179" s="247">
        <v>2</v>
      </c>
      <c r="QUL1179" s="248" t="s">
        <v>238</v>
      </c>
      <c r="QUM1179" s="249">
        <v>111</v>
      </c>
      <c r="QUN1179" s="250">
        <v>211</v>
      </c>
      <c r="QUO1179" s="251" t="e">
        <f>QUO1194+QUO1232+QUO1261+QUO1277+QUO1299+QUO1329+QUO1345+QUO1366+QUO1381+QUO1414+#REF!+QUO1429+#REF!+QUO1435+#REF!</f>
        <v>#REF!</v>
      </c>
      <c r="QUP1179" s="245" t="s">
        <v>30</v>
      </c>
      <c r="QUQ1179" s="246" t="s">
        <v>26</v>
      </c>
      <c r="QUR1179" s="247">
        <v>7</v>
      </c>
      <c r="QUS1179" s="247">
        <v>2</v>
      </c>
      <c r="QUT1179" s="248" t="s">
        <v>238</v>
      </c>
      <c r="QUU1179" s="249">
        <v>111</v>
      </c>
      <c r="QUV1179" s="250">
        <v>211</v>
      </c>
      <c r="QUW1179" s="251" t="e">
        <f>QUW1194+QUW1232+QUW1261+QUW1277+QUW1299+QUW1329+QUW1345+QUW1366+QUW1381+QUW1414+#REF!+QUW1429+#REF!+QUW1435+#REF!</f>
        <v>#REF!</v>
      </c>
      <c r="QUX1179" s="245" t="s">
        <v>30</v>
      </c>
      <c r="QUY1179" s="246" t="s">
        <v>26</v>
      </c>
      <c r="QUZ1179" s="247">
        <v>7</v>
      </c>
      <c r="QVA1179" s="247">
        <v>2</v>
      </c>
      <c r="QVB1179" s="248" t="s">
        <v>238</v>
      </c>
      <c r="QVC1179" s="249">
        <v>111</v>
      </c>
      <c r="QVD1179" s="250">
        <v>211</v>
      </c>
      <c r="QVE1179" s="251" t="e">
        <f>QVE1194+QVE1232+QVE1261+QVE1277+QVE1299+QVE1329+QVE1345+QVE1366+QVE1381+QVE1414+#REF!+QVE1429+#REF!+QVE1435+#REF!</f>
        <v>#REF!</v>
      </c>
      <c r="QVF1179" s="245" t="s">
        <v>30</v>
      </c>
      <c r="QVG1179" s="246" t="s">
        <v>26</v>
      </c>
      <c r="QVH1179" s="247">
        <v>7</v>
      </c>
      <c r="QVI1179" s="247">
        <v>2</v>
      </c>
      <c r="QVJ1179" s="248" t="s">
        <v>238</v>
      </c>
      <c r="QVK1179" s="249">
        <v>111</v>
      </c>
      <c r="QVL1179" s="250">
        <v>211</v>
      </c>
      <c r="QVM1179" s="251" t="e">
        <f>QVM1194+QVM1232+QVM1261+QVM1277+QVM1299+QVM1329+QVM1345+QVM1366+QVM1381+QVM1414+#REF!+QVM1429+#REF!+QVM1435+#REF!</f>
        <v>#REF!</v>
      </c>
      <c r="QVN1179" s="245" t="s">
        <v>30</v>
      </c>
      <c r="QVO1179" s="246" t="s">
        <v>26</v>
      </c>
      <c r="QVP1179" s="247">
        <v>7</v>
      </c>
      <c r="QVQ1179" s="247">
        <v>2</v>
      </c>
      <c r="QVR1179" s="248" t="s">
        <v>238</v>
      </c>
      <c r="QVS1179" s="249">
        <v>111</v>
      </c>
      <c r="QVT1179" s="250">
        <v>211</v>
      </c>
      <c r="QVU1179" s="251" t="e">
        <f>QVU1194+QVU1232+QVU1261+QVU1277+QVU1299+QVU1329+QVU1345+QVU1366+QVU1381+QVU1414+#REF!+QVU1429+#REF!+QVU1435+#REF!</f>
        <v>#REF!</v>
      </c>
      <c r="QVV1179" s="245" t="s">
        <v>30</v>
      </c>
      <c r="QVW1179" s="246" t="s">
        <v>26</v>
      </c>
      <c r="QVX1179" s="247">
        <v>7</v>
      </c>
      <c r="QVY1179" s="247">
        <v>2</v>
      </c>
      <c r="QVZ1179" s="248" t="s">
        <v>238</v>
      </c>
      <c r="QWA1179" s="249">
        <v>111</v>
      </c>
      <c r="QWB1179" s="250">
        <v>211</v>
      </c>
      <c r="QWC1179" s="251" t="e">
        <f>QWC1194+QWC1232+QWC1261+QWC1277+QWC1299+QWC1329+QWC1345+QWC1366+QWC1381+QWC1414+#REF!+QWC1429+#REF!+QWC1435+#REF!</f>
        <v>#REF!</v>
      </c>
      <c r="QWD1179" s="245" t="s">
        <v>30</v>
      </c>
      <c r="QWE1179" s="246" t="s">
        <v>26</v>
      </c>
      <c r="QWF1179" s="247">
        <v>7</v>
      </c>
      <c r="QWG1179" s="247">
        <v>2</v>
      </c>
      <c r="QWH1179" s="248" t="s">
        <v>238</v>
      </c>
      <c r="QWI1179" s="249">
        <v>111</v>
      </c>
      <c r="QWJ1179" s="250">
        <v>211</v>
      </c>
      <c r="QWK1179" s="251" t="e">
        <f>QWK1194+QWK1232+QWK1261+QWK1277+QWK1299+QWK1329+QWK1345+QWK1366+QWK1381+QWK1414+#REF!+QWK1429+#REF!+QWK1435+#REF!</f>
        <v>#REF!</v>
      </c>
      <c r="QWL1179" s="245" t="s">
        <v>30</v>
      </c>
      <c r="QWM1179" s="246" t="s">
        <v>26</v>
      </c>
      <c r="QWN1179" s="247">
        <v>7</v>
      </c>
      <c r="QWO1179" s="247">
        <v>2</v>
      </c>
      <c r="QWP1179" s="248" t="s">
        <v>238</v>
      </c>
      <c r="QWQ1179" s="249">
        <v>111</v>
      </c>
      <c r="QWR1179" s="250">
        <v>211</v>
      </c>
      <c r="QWS1179" s="251" t="e">
        <f>QWS1194+QWS1232+QWS1261+QWS1277+QWS1299+QWS1329+QWS1345+QWS1366+QWS1381+QWS1414+#REF!+QWS1429+#REF!+QWS1435+#REF!</f>
        <v>#REF!</v>
      </c>
      <c r="QWT1179" s="245" t="s">
        <v>30</v>
      </c>
      <c r="QWU1179" s="246" t="s">
        <v>26</v>
      </c>
      <c r="QWV1179" s="247">
        <v>7</v>
      </c>
      <c r="QWW1179" s="247">
        <v>2</v>
      </c>
      <c r="QWX1179" s="248" t="s">
        <v>238</v>
      </c>
      <c r="QWY1179" s="249">
        <v>111</v>
      </c>
      <c r="QWZ1179" s="250">
        <v>211</v>
      </c>
      <c r="QXA1179" s="251" t="e">
        <f>QXA1194+QXA1232+QXA1261+QXA1277+QXA1299+QXA1329+QXA1345+QXA1366+QXA1381+QXA1414+#REF!+QXA1429+#REF!+QXA1435+#REF!</f>
        <v>#REF!</v>
      </c>
      <c r="QXB1179" s="245" t="s">
        <v>30</v>
      </c>
      <c r="QXC1179" s="246" t="s">
        <v>26</v>
      </c>
      <c r="QXD1179" s="247">
        <v>7</v>
      </c>
      <c r="QXE1179" s="247">
        <v>2</v>
      </c>
      <c r="QXF1179" s="248" t="s">
        <v>238</v>
      </c>
      <c r="QXG1179" s="249">
        <v>111</v>
      </c>
      <c r="QXH1179" s="250">
        <v>211</v>
      </c>
      <c r="QXI1179" s="251" t="e">
        <f>QXI1194+QXI1232+QXI1261+QXI1277+QXI1299+QXI1329+QXI1345+QXI1366+QXI1381+QXI1414+#REF!+QXI1429+#REF!+QXI1435+#REF!</f>
        <v>#REF!</v>
      </c>
      <c r="QXJ1179" s="245" t="s">
        <v>30</v>
      </c>
      <c r="QXK1179" s="246" t="s">
        <v>26</v>
      </c>
      <c r="QXL1179" s="247">
        <v>7</v>
      </c>
      <c r="QXM1179" s="247">
        <v>2</v>
      </c>
      <c r="QXN1179" s="248" t="s">
        <v>238</v>
      </c>
      <c r="QXO1179" s="249">
        <v>111</v>
      </c>
      <c r="QXP1179" s="250">
        <v>211</v>
      </c>
      <c r="QXQ1179" s="251" t="e">
        <f>QXQ1194+QXQ1232+QXQ1261+QXQ1277+QXQ1299+QXQ1329+QXQ1345+QXQ1366+QXQ1381+QXQ1414+#REF!+QXQ1429+#REF!+QXQ1435+#REF!</f>
        <v>#REF!</v>
      </c>
      <c r="QXR1179" s="245" t="s">
        <v>30</v>
      </c>
      <c r="QXS1179" s="246" t="s">
        <v>26</v>
      </c>
      <c r="QXT1179" s="247">
        <v>7</v>
      </c>
      <c r="QXU1179" s="247">
        <v>2</v>
      </c>
      <c r="QXV1179" s="248" t="s">
        <v>238</v>
      </c>
      <c r="QXW1179" s="249">
        <v>111</v>
      </c>
      <c r="QXX1179" s="250">
        <v>211</v>
      </c>
      <c r="QXY1179" s="251" t="e">
        <f>QXY1194+QXY1232+QXY1261+QXY1277+QXY1299+QXY1329+QXY1345+QXY1366+QXY1381+QXY1414+#REF!+QXY1429+#REF!+QXY1435+#REF!</f>
        <v>#REF!</v>
      </c>
      <c r="QXZ1179" s="245" t="s">
        <v>30</v>
      </c>
      <c r="QYA1179" s="246" t="s">
        <v>26</v>
      </c>
      <c r="QYB1179" s="247">
        <v>7</v>
      </c>
      <c r="QYC1179" s="247">
        <v>2</v>
      </c>
      <c r="QYD1179" s="248" t="s">
        <v>238</v>
      </c>
      <c r="QYE1179" s="249">
        <v>111</v>
      </c>
      <c r="QYF1179" s="250">
        <v>211</v>
      </c>
      <c r="QYG1179" s="251" t="e">
        <f>QYG1194+QYG1232+QYG1261+QYG1277+QYG1299+QYG1329+QYG1345+QYG1366+QYG1381+QYG1414+#REF!+QYG1429+#REF!+QYG1435+#REF!</f>
        <v>#REF!</v>
      </c>
      <c r="QYH1179" s="245" t="s">
        <v>30</v>
      </c>
      <c r="QYI1179" s="246" t="s">
        <v>26</v>
      </c>
      <c r="QYJ1179" s="247">
        <v>7</v>
      </c>
      <c r="QYK1179" s="247">
        <v>2</v>
      </c>
      <c r="QYL1179" s="248" t="s">
        <v>238</v>
      </c>
      <c r="QYM1179" s="249">
        <v>111</v>
      </c>
      <c r="QYN1179" s="250">
        <v>211</v>
      </c>
      <c r="QYO1179" s="251" t="e">
        <f>QYO1194+QYO1232+QYO1261+QYO1277+QYO1299+QYO1329+QYO1345+QYO1366+QYO1381+QYO1414+#REF!+QYO1429+#REF!+QYO1435+#REF!</f>
        <v>#REF!</v>
      </c>
      <c r="QYP1179" s="245" t="s">
        <v>30</v>
      </c>
      <c r="QYQ1179" s="246" t="s">
        <v>26</v>
      </c>
      <c r="QYR1179" s="247">
        <v>7</v>
      </c>
      <c r="QYS1179" s="247">
        <v>2</v>
      </c>
      <c r="QYT1179" s="248" t="s">
        <v>238</v>
      </c>
      <c r="QYU1179" s="249">
        <v>111</v>
      </c>
      <c r="QYV1179" s="250">
        <v>211</v>
      </c>
      <c r="QYW1179" s="251" t="e">
        <f>QYW1194+QYW1232+QYW1261+QYW1277+QYW1299+QYW1329+QYW1345+QYW1366+QYW1381+QYW1414+#REF!+QYW1429+#REF!+QYW1435+#REF!</f>
        <v>#REF!</v>
      </c>
      <c r="QYX1179" s="245" t="s">
        <v>30</v>
      </c>
      <c r="QYY1179" s="246" t="s">
        <v>26</v>
      </c>
      <c r="QYZ1179" s="247">
        <v>7</v>
      </c>
      <c r="QZA1179" s="247">
        <v>2</v>
      </c>
      <c r="QZB1179" s="248" t="s">
        <v>238</v>
      </c>
      <c r="QZC1179" s="249">
        <v>111</v>
      </c>
      <c r="QZD1179" s="250">
        <v>211</v>
      </c>
      <c r="QZE1179" s="251" t="e">
        <f>QZE1194+QZE1232+QZE1261+QZE1277+QZE1299+QZE1329+QZE1345+QZE1366+QZE1381+QZE1414+#REF!+QZE1429+#REF!+QZE1435+#REF!</f>
        <v>#REF!</v>
      </c>
      <c r="QZF1179" s="245" t="s">
        <v>30</v>
      </c>
      <c r="QZG1179" s="246" t="s">
        <v>26</v>
      </c>
      <c r="QZH1179" s="247">
        <v>7</v>
      </c>
      <c r="QZI1179" s="247">
        <v>2</v>
      </c>
      <c r="QZJ1179" s="248" t="s">
        <v>238</v>
      </c>
      <c r="QZK1179" s="249">
        <v>111</v>
      </c>
      <c r="QZL1179" s="250">
        <v>211</v>
      </c>
      <c r="QZM1179" s="251" t="e">
        <f>QZM1194+QZM1232+QZM1261+QZM1277+QZM1299+QZM1329+QZM1345+QZM1366+QZM1381+QZM1414+#REF!+QZM1429+#REF!+QZM1435+#REF!</f>
        <v>#REF!</v>
      </c>
      <c r="QZN1179" s="245" t="s">
        <v>30</v>
      </c>
      <c r="QZO1179" s="246" t="s">
        <v>26</v>
      </c>
      <c r="QZP1179" s="247">
        <v>7</v>
      </c>
      <c r="QZQ1179" s="247">
        <v>2</v>
      </c>
      <c r="QZR1179" s="248" t="s">
        <v>238</v>
      </c>
      <c r="QZS1179" s="249">
        <v>111</v>
      </c>
      <c r="QZT1179" s="250">
        <v>211</v>
      </c>
      <c r="QZU1179" s="251" t="e">
        <f>QZU1194+QZU1232+QZU1261+QZU1277+QZU1299+QZU1329+QZU1345+QZU1366+QZU1381+QZU1414+#REF!+QZU1429+#REF!+QZU1435+#REF!</f>
        <v>#REF!</v>
      </c>
      <c r="QZV1179" s="245" t="s">
        <v>30</v>
      </c>
      <c r="QZW1179" s="246" t="s">
        <v>26</v>
      </c>
      <c r="QZX1179" s="247">
        <v>7</v>
      </c>
      <c r="QZY1179" s="247">
        <v>2</v>
      </c>
      <c r="QZZ1179" s="248" t="s">
        <v>238</v>
      </c>
      <c r="RAA1179" s="249">
        <v>111</v>
      </c>
      <c r="RAB1179" s="250">
        <v>211</v>
      </c>
      <c r="RAC1179" s="251" t="e">
        <f>RAC1194+RAC1232+RAC1261+RAC1277+RAC1299+RAC1329+RAC1345+RAC1366+RAC1381+RAC1414+#REF!+RAC1429+#REF!+RAC1435+#REF!</f>
        <v>#REF!</v>
      </c>
      <c r="RAD1179" s="245" t="s">
        <v>30</v>
      </c>
      <c r="RAE1179" s="246" t="s">
        <v>26</v>
      </c>
      <c r="RAF1179" s="247">
        <v>7</v>
      </c>
      <c r="RAG1179" s="247">
        <v>2</v>
      </c>
      <c r="RAH1179" s="248" t="s">
        <v>238</v>
      </c>
      <c r="RAI1179" s="249">
        <v>111</v>
      </c>
      <c r="RAJ1179" s="250">
        <v>211</v>
      </c>
      <c r="RAK1179" s="251" t="e">
        <f>RAK1194+RAK1232+RAK1261+RAK1277+RAK1299+RAK1329+RAK1345+RAK1366+RAK1381+RAK1414+#REF!+RAK1429+#REF!+RAK1435+#REF!</f>
        <v>#REF!</v>
      </c>
      <c r="RAL1179" s="245" t="s">
        <v>30</v>
      </c>
      <c r="RAM1179" s="246" t="s">
        <v>26</v>
      </c>
      <c r="RAN1179" s="247">
        <v>7</v>
      </c>
      <c r="RAO1179" s="247">
        <v>2</v>
      </c>
      <c r="RAP1179" s="248" t="s">
        <v>238</v>
      </c>
      <c r="RAQ1179" s="249">
        <v>111</v>
      </c>
      <c r="RAR1179" s="250">
        <v>211</v>
      </c>
      <c r="RAS1179" s="251" t="e">
        <f>RAS1194+RAS1232+RAS1261+RAS1277+RAS1299+RAS1329+RAS1345+RAS1366+RAS1381+RAS1414+#REF!+RAS1429+#REF!+RAS1435+#REF!</f>
        <v>#REF!</v>
      </c>
      <c r="RAT1179" s="245" t="s">
        <v>30</v>
      </c>
      <c r="RAU1179" s="246" t="s">
        <v>26</v>
      </c>
      <c r="RAV1179" s="247">
        <v>7</v>
      </c>
      <c r="RAW1179" s="247">
        <v>2</v>
      </c>
      <c r="RAX1179" s="248" t="s">
        <v>238</v>
      </c>
      <c r="RAY1179" s="249">
        <v>111</v>
      </c>
      <c r="RAZ1179" s="250">
        <v>211</v>
      </c>
      <c r="RBA1179" s="251" t="e">
        <f>RBA1194+RBA1232+RBA1261+RBA1277+RBA1299+RBA1329+RBA1345+RBA1366+RBA1381+RBA1414+#REF!+RBA1429+#REF!+RBA1435+#REF!</f>
        <v>#REF!</v>
      </c>
      <c r="RBB1179" s="245" t="s">
        <v>30</v>
      </c>
      <c r="RBC1179" s="246" t="s">
        <v>26</v>
      </c>
      <c r="RBD1179" s="247">
        <v>7</v>
      </c>
      <c r="RBE1179" s="247">
        <v>2</v>
      </c>
      <c r="RBF1179" s="248" t="s">
        <v>238</v>
      </c>
      <c r="RBG1179" s="249">
        <v>111</v>
      </c>
      <c r="RBH1179" s="250">
        <v>211</v>
      </c>
      <c r="RBI1179" s="251" t="e">
        <f>RBI1194+RBI1232+RBI1261+RBI1277+RBI1299+RBI1329+RBI1345+RBI1366+RBI1381+RBI1414+#REF!+RBI1429+#REF!+RBI1435+#REF!</f>
        <v>#REF!</v>
      </c>
      <c r="RBJ1179" s="245" t="s">
        <v>30</v>
      </c>
      <c r="RBK1179" s="246" t="s">
        <v>26</v>
      </c>
      <c r="RBL1179" s="247">
        <v>7</v>
      </c>
      <c r="RBM1179" s="247">
        <v>2</v>
      </c>
      <c r="RBN1179" s="248" t="s">
        <v>238</v>
      </c>
      <c r="RBO1179" s="249">
        <v>111</v>
      </c>
      <c r="RBP1179" s="250">
        <v>211</v>
      </c>
      <c r="RBQ1179" s="251" t="e">
        <f>RBQ1194+RBQ1232+RBQ1261+RBQ1277+RBQ1299+RBQ1329+RBQ1345+RBQ1366+RBQ1381+RBQ1414+#REF!+RBQ1429+#REF!+RBQ1435+#REF!</f>
        <v>#REF!</v>
      </c>
      <c r="RBR1179" s="245" t="s">
        <v>30</v>
      </c>
      <c r="RBS1179" s="246" t="s">
        <v>26</v>
      </c>
      <c r="RBT1179" s="247">
        <v>7</v>
      </c>
      <c r="RBU1179" s="247">
        <v>2</v>
      </c>
      <c r="RBV1179" s="248" t="s">
        <v>238</v>
      </c>
      <c r="RBW1179" s="249">
        <v>111</v>
      </c>
      <c r="RBX1179" s="250">
        <v>211</v>
      </c>
      <c r="RBY1179" s="251" t="e">
        <f>RBY1194+RBY1232+RBY1261+RBY1277+RBY1299+RBY1329+RBY1345+RBY1366+RBY1381+RBY1414+#REF!+RBY1429+#REF!+RBY1435+#REF!</f>
        <v>#REF!</v>
      </c>
      <c r="RBZ1179" s="245" t="s">
        <v>30</v>
      </c>
      <c r="RCA1179" s="246" t="s">
        <v>26</v>
      </c>
      <c r="RCB1179" s="247">
        <v>7</v>
      </c>
      <c r="RCC1179" s="247">
        <v>2</v>
      </c>
      <c r="RCD1179" s="248" t="s">
        <v>238</v>
      </c>
      <c r="RCE1179" s="249">
        <v>111</v>
      </c>
      <c r="RCF1179" s="250">
        <v>211</v>
      </c>
      <c r="RCG1179" s="251" t="e">
        <f>RCG1194+RCG1232+RCG1261+RCG1277+RCG1299+RCG1329+RCG1345+RCG1366+RCG1381+RCG1414+#REF!+RCG1429+#REF!+RCG1435+#REF!</f>
        <v>#REF!</v>
      </c>
      <c r="RCH1179" s="245" t="s">
        <v>30</v>
      </c>
      <c r="RCI1179" s="246" t="s">
        <v>26</v>
      </c>
      <c r="RCJ1179" s="247">
        <v>7</v>
      </c>
      <c r="RCK1179" s="247">
        <v>2</v>
      </c>
      <c r="RCL1179" s="248" t="s">
        <v>238</v>
      </c>
      <c r="RCM1179" s="249">
        <v>111</v>
      </c>
      <c r="RCN1179" s="250">
        <v>211</v>
      </c>
      <c r="RCO1179" s="251" t="e">
        <f>RCO1194+RCO1232+RCO1261+RCO1277+RCO1299+RCO1329+RCO1345+RCO1366+RCO1381+RCO1414+#REF!+RCO1429+#REF!+RCO1435+#REF!</f>
        <v>#REF!</v>
      </c>
      <c r="RCP1179" s="245" t="s">
        <v>30</v>
      </c>
      <c r="RCQ1179" s="246" t="s">
        <v>26</v>
      </c>
      <c r="RCR1179" s="247">
        <v>7</v>
      </c>
      <c r="RCS1179" s="247">
        <v>2</v>
      </c>
      <c r="RCT1179" s="248" t="s">
        <v>238</v>
      </c>
      <c r="RCU1179" s="249">
        <v>111</v>
      </c>
      <c r="RCV1179" s="250">
        <v>211</v>
      </c>
      <c r="RCW1179" s="251" t="e">
        <f>RCW1194+RCW1232+RCW1261+RCW1277+RCW1299+RCW1329+RCW1345+RCW1366+RCW1381+RCW1414+#REF!+RCW1429+#REF!+RCW1435+#REF!</f>
        <v>#REF!</v>
      </c>
      <c r="RCX1179" s="245" t="s">
        <v>30</v>
      </c>
      <c r="RCY1179" s="246" t="s">
        <v>26</v>
      </c>
      <c r="RCZ1179" s="247">
        <v>7</v>
      </c>
      <c r="RDA1179" s="247">
        <v>2</v>
      </c>
      <c r="RDB1179" s="248" t="s">
        <v>238</v>
      </c>
      <c r="RDC1179" s="249">
        <v>111</v>
      </c>
      <c r="RDD1179" s="250">
        <v>211</v>
      </c>
      <c r="RDE1179" s="251" t="e">
        <f>RDE1194+RDE1232+RDE1261+RDE1277+RDE1299+RDE1329+RDE1345+RDE1366+RDE1381+RDE1414+#REF!+RDE1429+#REF!+RDE1435+#REF!</f>
        <v>#REF!</v>
      </c>
      <c r="RDF1179" s="245" t="s">
        <v>30</v>
      </c>
      <c r="RDG1179" s="246" t="s">
        <v>26</v>
      </c>
      <c r="RDH1179" s="247">
        <v>7</v>
      </c>
      <c r="RDI1179" s="247">
        <v>2</v>
      </c>
      <c r="RDJ1179" s="248" t="s">
        <v>238</v>
      </c>
      <c r="RDK1179" s="249">
        <v>111</v>
      </c>
      <c r="RDL1179" s="250">
        <v>211</v>
      </c>
      <c r="RDM1179" s="251" t="e">
        <f>RDM1194+RDM1232+RDM1261+RDM1277+RDM1299+RDM1329+RDM1345+RDM1366+RDM1381+RDM1414+#REF!+RDM1429+#REF!+RDM1435+#REF!</f>
        <v>#REF!</v>
      </c>
      <c r="RDN1179" s="245" t="s">
        <v>30</v>
      </c>
      <c r="RDO1179" s="246" t="s">
        <v>26</v>
      </c>
      <c r="RDP1179" s="247">
        <v>7</v>
      </c>
      <c r="RDQ1179" s="247">
        <v>2</v>
      </c>
      <c r="RDR1179" s="248" t="s">
        <v>238</v>
      </c>
      <c r="RDS1179" s="249">
        <v>111</v>
      </c>
      <c r="RDT1179" s="250">
        <v>211</v>
      </c>
      <c r="RDU1179" s="251" t="e">
        <f>RDU1194+RDU1232+RDU1261+RDU1277+RDU1299+RDU1329+RDU1345+RDU1366+RDU1381+RDU1414+#REF!+RDU1429+#REF!+RDU1435+#REF!</f>
        <v>#REF!</v>
      </c>
      <c r="RDV1179" s="245" t="s">
        <v>30</v>
      </c>
      <c r="RDW1179" s="246" t="s">
        <v>26</v>
      </c>
      <c r="RDX1179" s="247">
        <v>7</v>
      </c>
      <c r="RDY1179" s="247">
        <v>2</v>
      </c>
      <c r="RDZ1179" s="248" t="s">
        <v>238</v>
      </c>
      <c r="REA1179" s="249">
        <v>111</v>
      </c>
      <c r="REB1179" s="250">
        <v>211</v>
      </c>
      <c r="REC1179" s="251" t="e">
        <f>REC1194+REC1232+REC1261+REC1277+REC1299+REC1329+REC1345+REC1366+REC1381+REC1414+#REF!+REC1429+#REF!+REC1435+#REF!</f>
        <v>#REF!</v>
      </c>
      <c r="RED1179" s="245" t="s">
        <v>30</v>
      </c>
      <c r="REE1179" s="246" t="s">
        <v>26</v>
      </c>
      <c r="REF1179" s="247">
        <v>7</v>
      </c>
      <c r="REG1179" s="247">
        <v>2</v>
      </c>
      <c r="REH1179" s="248" t="s">
        <v>238</v>
      </c>
      <c r="REI1179" s="249">
        <v>111</v>
      </c>
      <c r="REJ1179" s="250">
        <v>211</v>
      </c>
      <c r="REK1179" s="251" t="e">
        <f>REK1194+REK1232+REK1261+REK1277+REK1299+REK1329+REK1345+REK1366+REK1381+REK1414+#REF!+REK1429+#REF!+REK1435+#REF!</f>
        <v>#REF!</v>
      </c>
      <c r="REL1179" s="245" t="s">
        <v>30</v>
      </c>
      <c r="REM1179" s="246" t="s">
        <v>26</v>
      </c>
      <c r="REN1179" s="247">
        <v>7</v>
      </c>
      <c r="REO1179" s="247">
        <v>2</v>
      </c>
      <c r="REP1179" s="248" t="s">
        <v>238</v>
      </c>
      <c r="REQ1179" s="249">
        <v>111</v>
      </c>
      <c r="RER1179" s="250">
        <v>211</v>
      </c>
      <c r="RES1179" s="251" t="e">
        <f>RES1194+RES1232+RES1261+RES1277+RES1299+RES1329+RES1345+RES1366+RES1381+RES1414+#REF!+RES1429+#REF!+RES1435+#REF!</f>
        <v>#REF!</v>
      </c>
      <c r="RET1179" s="245" t="s">
        <v>30</v>
      </c>
      <c r="REU1179" s="246" t="s">
        <v>26</v>
      </c>
      <c r="REV1179" s="247">
        <v>7</v>
      </c>
      <c r="REW1179" s="247">
        <v>2</v>
      </c>
      <c r="REX1179" s="248" t="s">
        <v>238</v>
      </c>
      <c r="REY1179" s="249">
        <v>111</v>
      </c>
      <c r="REZ1179" s="250">
        <v>211</v>
      </c>
      <c r="RFA1179" s="251" t="e">
        <f>RFA1194+RFA1232+RFA1261+RFA1277+RFA1299+RFA1329+RFA1345+RFA1366+RFA1381+RFA1414+#REF!+RFA1429+#REF!+RFA1435+#REF!</f>
        <v>#REF!</v>
      </c>
      <c r="RFB1179" s="245" t="s">
        <v>30</v>
      </c>
      <c r="RFC1179" s="246" t="s">
        <v>26</v>
      </c>
      <c r="RFD1179" s="247">
        <v>7</v>
      </c>
      <c r="RFE1179" s="247">
        <v>2</v>
      </c>
      <c r="RFF1179" s="248" t="s">
        <v>238</v>
      </c>
      <c r="RFG1179" s="249">
        <v>111</v>
      </c>
      <c r="RFH1179" s="250">
        <v>211</v>
      </c>
      <c r="RFI1179" s="251" t="e">
        <f>RFI1194+RFI1232+RFI1261+RFI1277+RFI1299+RFI1329+RFI1345+RFI1366+RFI1381+RFI1414+#REF!+RFI1429+#REF!+RFI1435+#REF!</f>
        <v>#REF!</v>
      </c>
      <c r="RFJ1179" s="245" t="s">
        <v>30</v>
      </c>
      <c r="RFK1179" s="246" t="s">
        <v>26</v>
      </c>
      <c r="RFL1179" s="247">
        <v>7</v>
      </c>
      <c r="RFM1179" s="247">
        <v>2</v>
      </c>
      <c r="RFN1179" s="248" t="s">
        <v>238</v>
      </c>
      <c r="RFO1179" s="249">
        <v>111</v>
      </c>
      <c r="RFP1179" s="250">
        <v>211</v>
      </c>
      <c r="RFQ1179" s="251" t="e">
        <f>RFQ1194+RFQ1232+RFQ1261+RFQ1277+RFQ1299+RFQ1329+RFQ1345+RFQ1366+RFQ1381+RFQ1414+#REF!+RFQ1429+#REF!+RFQ1435+#REF!</f>
        <v>#REF!</v>
      </c>
      <c r="RFR1179" s="245" t="s">
        <v>30</v>
      </c>
      <c r="RFS1179" s="246" t="s">
        <v>26</v>
      </c>
      <c r="RFT1179" s="247">
        <v>7</v>
      </c>
      <c r="RFU1179" s="247">
        <v>2</v>
      </c>
      <c r="RFV1179" s="248" t="s">
        <v>238</v>
      </c>
      <c r="RFW1179" s="249">
        <v>111</v>
      </c>
      <c r="RFX1179" s="250">
        <v>211</v>
      </c>
      <c r="RFY1179" s="251" t="e">
        <f>RFY1194+RFY1232+RFY1261+RFY1277+RFY1299+RFY1329+RFY1345+RFY1366+RFY1381+RFY1414+#REF!+RFY1429+#REF!+RFY1435+#REF!</f>
        <v>#REF!</v>
      </c>
      <c r="RFZ1179" s="245" t="s">
        <v>30</v>
      </c>
      <c r="RGA1179" s="246" t="s">
        <v>26</v>
      </c>
      <c r="RGB1179" s="247">
        <v>7</v>
      </c>
      <c r="RGC1179" s="247">
        <v>2</v>
      </c>
      <c r="RGD1179" s="248" t="s">
        <v>238</v>
      </c>
      <c r="RGE1179" s="249">
        <v>111</v>
      </c>
      <c r="RGF1179" s="250">
        <v>211</v>
      </c>
      <c r="RGG1179" s="251" t="e">
        <f>RGG1194+RGG1232+RGG1261+RGG1277+RGG1299+RGG1329+RGG1345+RGG1366+RGG1381+RGG1414+#REF!+RGG1429+#REF!+RGG1435+#REF!</f>
        <v>#REF!</v>
      </c>
      <c r="RGH1179" s="245" t="s">
        <v>30</v>
      </c>
      <c r="RGI1179" s="246" t="s">
        <v>26</v>
      </c>
      <c r="RGJ1179" s="247">
        <v>7</v>
      </c>
      <c r="RGK1179" s="247">
        <v>2</v>
      </c>
      <c r="RGL1179" s="248" t="s">
        <v>238</v>
      </c>
      <c r="RGM1179" s="249">
        <v>111</v>
      </c>
      <c r="RGN1179" s="250">
        <v>211</v>
      </c>
      <c r="RGO1179" s="251" t="e">
        <f>RGO1194+RGO1232+RGO1261+RGO1277+RGO1299+RGO1329+RGO1345+RGO1366+RGO1381+RGO1414+#REF!+RGO1429+#REF!+RGO1435+#REF!</f>
        <v>#REF!</v>
      </c>
      <c r="RGP1179" s="245" t="s">
        <v>30</v>
      </c>
      <c r="RGQ1179" s="246" t="s">
        <v>26</v>
      </c>
      <c r="RGR1179" s="247">
        <v>7</v>
      </c>
      <c r="RGS1179" s="247">
        <v>2</v>
      </c>
      <c r="RGT1179" s="248" t="s">
        <v>238</v>
      </c>
      <c r="RGU1179" s="249">
        <v>111</v>
      </c>
      <c r="RGV1179" s="250">
        <v>211</v>
      </c>
      <c r="RGW1179" s="251" t="e">
        <f>RGW1194+RGW1232+RGW1261+RGW1277+RGW1299+RGW1329+RGW1345+RGW1366+RGW1381+RGW1414+#REF!+RGW1429+#REF!+RGW1435+#REF!</f>
        <v>#REF!</v>
      </c>
      <c r="RGX1179" s="245" t="s">
        <v>30</v>
      </c>
      <c r="RGY1179" s="246" t="s">
        <v>26</v>
      </c>
      <c r="RGZ1179" s="247">
        <v>7</v>
      </c>
      <c r="RHA1179" s="247">
        <v>2</v>
      </c>
      <c r="RHB1179" s="248" t="s">
        <v>238</v>
      </c>
      <c r="RHC1179" s="249">
        <v>111</v>
      </c>
      <c r="RHD1179" s="250">
        <v>211</v>
      </c>
      <c r="RHE1179" s="251" t="e">
        <f>RHE1194+RHE1232+RHE1261+RHE1277+RHE1299+RHE1329+RHE1345+RHE1366+RHE1381+RHE1414+#REF!+RHE1429+#REF!+RHE1435+#REF!</f>
        <v>#REF!</v>
      </c>
      <c r="RHF1179" s="245" t="s">
        <v>30</v>
      </c>
      <c r="RHG1179" s="246" t="s">
        <v>26</v>
      </c>
      <c r="RHH1179" s="247">
        <v>7</v>
      </c>
      <c r="RHI1179" s="247">
        <v>2</v>
      </c>
      <c r="RHJ1179" s="248" t="s">
        <v>238</v>
      </c>
      <c r="RHK1179" s="249">
        <v>111</v>
      </c>
      <c r="RHL1179" s="250">
        <v>211</v>
      </c>
      <c r="RHM1179" s="251" t="e">
        <f>RHM1194+RHM1232+RHM1261+RHM1277+RHM1299+RHM1329+RHM1345+RHM1366+RHM1381+RHM1414+#REF!+RHM1429+#REF!+RHM1435+#REF!</f>
        <v>#REF!</v>
      </c>
      <c r="RHN1179" s="245" t="s">
        <v>30</v>
      </c>
      <c r="RHO1179" s="246" t="s">
        <v>26</v>
      </c>
      <c r="RHP1179" s="247">
        <v>7</v>
      </c>
      <c r="RHQ1179" s="247">
        <v>2</v>
      </c>
      <c r="RHR1179" s="248" t="s">
        <v>238</v>
      </c>
      <c r="RHS1179" s="249">
        <v>111</v>
      </c>
      <c r="RHT1179" s="250">
        <v>211</v>
      </c>
      <c r="RHU1179" s="251" t="e">
        <f>RHU1194+RHU1232+RHU1261+RHU1277+RHU1299+RHU1329+RHU1345+RHU1366+RHU1381+RHU1414+#REF!+RHU1429+#REF!+RHU1435+#REF!</f>
        <v>#REF!</v>
      </c>
      <c r="RHV1179" s="245" t="s">
        <v>30</v>
      </c>
      <c r="RHW1179" s="246" t="s">
        <v>26</v>
      </c>
      <c r="RHX1179" s="247">
        <v>7</v>
      </c>
      <c r="RHY1179" s="247">
        <v>2</v>
      </c>
      <c r="RHZ1179" s="248" t="s">
        <v>238</v>
      </c>
      <c r="RIA1179" s="249">
        <v>111</v>
      </c>
      <c r="RIB1179" s="250">
        <v>211</v>
      </c>
      <c r="RIC1179" s="251" t="e">
        <f>RIC1194+RIC1232+RIC1261+RIC1277+RIC1299+RIC1329+RIC1345+RIC1366+RIC1381+RIC1414+#REF!+RIC1429+#REF!+RIC1435+#REF!</f>
        <v>#REF!</v>
      </c>
      <c r="RID1179" s="245" t="s">
        <v>30</v>
      </c>
      <c r="RIE1179" s="246" t="s">
        <v>26</v>
      </c>
      <c r="RIF1179" s="247">
        <v>7</v>
      </c>
      <c r="RIG1179" s="247">
        <v>2</v>
      </c>
      <c r="RIH1179" s="248" t="s">
        <v>238</v>
      </c>
      <c r="RII1179" s="249">
        <v>111</v>
      </c>
      <c r="RIJ1179" s="250">
        <v>211</v>
      </c>
      <c r="RIK1179" s="251" t="e">
        <f>RIK1194+RIK1232+RIK1261+RIK1277+RIK1299+RIK1329+RIK1345+RIK1366+RIK1381+RIK1414+#REF!+RIK1429+#REF!+RIK1435+#REF!</f>
        <v>#REF!</v>
      </c>
      <c r="RIL1179" s="245" t="s">
        <v>30</v>
      </c>
      <c r="RIM1179" s="246" t="s">
        <v>26</v>
      </c>
      <c r="RIN1179" s="247">
        <v>7</v>
      </c>
      <c r="RIO1179" s="247">
        <v>2</v>
      </c>
      <c r="RIP1179" s="248" t="s">
        <v>238</v>
      </c>
      <c r="RIQ1179" s="249">
        <v>111</v>
      </c>
      <c r="RIR1179" s="250">
        <v>211</v>
      </c>
      <c r="RIS1179" s="251" t="e">
        <f>RIS1194+RIS1232+RIS1261+RIS1277+RIS1299+RIS1329+RIS1345+RIS1366+RIS1381+RIS1414+#REF!+RIS1429+#REF!+RIS1435+#REF!</f>
        <v>#REF!</v>
      </c>
      <c r="RIT1179" s="245" t="s">
        <v>30</v>
      </c>
      <c r="RIU1179" s="246" t="s">
        <v>26</v>
      </c>
      <c r="RIV1179" s="247">
        <v>7</v>
      </c>
      <c r="RIW1179" s="247">
        <v>2</v>
      </c>
      <c r="RIX1179" s="248" t="s">
        <v>238</v>
      </c>
      <c r="RIY1179" s="249">
        <v>111</v>
      </c>
      <c r="RIZ1179" s="250">
        <v>211</v>
      </c>
      <c r="RJA1179" s="251" t="e">
        <f>RJA1194+RJA1232+RJA1261+RJA1277+RJA1299+RJA1329+RJA1345+RJA1366+RJA1381+RJA1414+#REF!+RJA1429+#REF!+RJA1435+#REF!</f>
        <v>#REF!</v>
      </c>
      <c r="RJB1179" s="245" t="s">
        <v>30</v>
      </c>
      <c r="RJC1179" s="246" t="s">
        <v>26</v>
      </c>
      <c r="RJD1179" s="247">
        <v>7</v>
      </c>
      <c r="RJE1179" s="247">
        <v>2</v>
      </c>
      <c r="RJF1179" s="248" t="s">
        <v>238</v>
      </c>
      <c r="RJG1179" s="249">
        <v>111</v>
      </c>
      <c r="RJH1179" s="250">
        <v>211</v>
      </c>
      <c r="RJI1179" s="251" t="e">
        <f>RJI1194+RJI1232+RJI1261+RJI1277+RJI1299+RJI1329+RJI1345+RJI1366+RJI1381+RJI1414+#REF!+RJI1429+#REF!+RJI1435+#REF!</f>
        <v>#REF!</v>
      </c>
      <c r="RJJ1179" s="245" t="s">
        <v>30</v>
      </c>
      <c r="RJK1179" s="246" t="s">
        <v>26</v>
      </c>
      <c r="RJL1179" s="247">
        <v>7</v>
      </c>
      <c r="RJM1179" s="247">
        <v>2</v>
      </c>
      <c r="RJN1179" s="248" t="s">
        <v>238</v>
      </c>
      <c r="RJO1179" s="249">
        <v>111</v>
      </c>
      <c r="RJP1179" s="250">
        <v>211</v>
      </c>
      <c r="RJQ1179" s="251" t="e">
        <f>RJQ1194+RJQ1232+RJQ1261+RJQ1277+RJQ1299+RJQ1329+RJQ1345+RJQ1366+RJQ1381+RJQ1414+#REF!+RJQ1429+#REF!+RJQ1435+#REF!</f>
        <v>#REF!</v>
      </c>
      <c r="RJR1179" s="245" t="s">
        <v>30</v>
      </c>
      <c r="RJS1179" s="246" t="s">
        <v>26</v>
      </c>
      <c r="RJT1179" s="247">
        <v>7</v>
      </c>
      <c r="RJU1179" s="247">
        <v>2</v>
      </c>
      <c r="RJV1179" s="248" t="s">
        <v>238</v>
      </c>
      <c r="RJW1179" s="249">
        <v>111</v>
      </c>
      <c r="RJX1179" s="250">
        <v>211</v>
      </c>
      <c r="RJY1179" s="251" t="e">
        <f>RJY1194+RJY1232+RJY1261+RJY1277+RJY1299+RJY1329+RJY1345+RJY1366+RJY1381+RJY1414+#REF!+RJY1429+#REF!+RJY1435+#REF!</f>
        <v>#REF!</v>
      </c>
      <c r="RJZ1179" s="245" t="s">
        <v>30</v>
      </c>
      <c r="RKA1179" s="246" t="s">
        <v>26</v>
      </c>
      <c r="RKB1179" s="247">
        <v>7</v>
      </c>
      <c r="RKC1179" s="247">
        <v>2</v>
      </c>
      <c r="RKD1179" s="248" t="s">
        <v>238</v>
      </c>
      <c r="RKE1179" s="249">
        <v>111</v>
      </c>
      <c r="RKF1179" s="250">
        <v>211</v>
      </c>
      <c r="RKG1179" s="251" t="e">
        <f>RKG1194+RKG1232+RKG1261+RKG1277+RKG1299+RKG1329+RKG1345+RKG1366+RKG1381+RKG1414+#REF!+RKG1429+#REF!+RKG1435+#REF!</f>
        <v>#REF!</v>
      </c>
      <c r="RKH1179" s="245" t="s">
        <v>30</v>
      </c>
      <c r="RKI1179" s="246" t="s">
        <v>26</v>
      </c>
      <c r="RKJ1179" s="247">
        <v>7</v>
      </c>
      <c r="RKK1179" s="247">
        <v>2</v>
      </c>
      <c r="RKL1179" s="248" t="s">
        <v>238</v>
      </c>
      <c r="RKM1179" s="249">
        <v>111</v>
      </c>
      <c r="RKN1179" s="250">
        <v>211</v>
      </c>
      <c r="RKO1179" s="251" t="e">
        <f>RKO1194+RKO1232+RKO1261+RKO1277+RKO1299+RKO1329+RKO1345+RKO1366+RKO1381+RKO1414+#REF!+RKO1429+#REF!+RKO1435+#REF!</f>
        <v>#REF!</v>
      </c>
      <c r="RKP1179" s="245" t="s">
        <v>30</v>
      </c>
      <c r="RKQ1179" s="246" t="s">
        <v>26</v>
      </c>
      <c r="RKR1179" s="247">
        <v>7</v>
      </c>
      <c r="RKS1179" s="247">
        <v>2</v>
      </c>
      <c r="RKT1179" s="248" t="s">
        <v>238</v>
      </c>
      <c r="RKU1179" s="249">
        <v>111</v>
      </c>
      <c r="RKV1179" s="250">
        <v>211</v>
      </c>
      <c r="RKW1179" s="251" t="e">
        <f>RKW1194+RKW1232+RKW1261+RKW1277+RKW1299+RKW1329+RKW1345+RKW1366+RKW1381+RKW1414+#REF!+RKW1429+#REF!+RKW1435+#REF!</f>
        <v>#REF!</v>
      </c>
      <c r="RKX1179" s="245" t="s">
        <v>30</v>
      </c>
      <c r="RKY1179" s="246" t="s">
        <v>26</v>
      </c>
      <c r="RKZ1179" s="247">
        <v>7</v>
      </c>
      <c r="RLA1179" s="247">
        <v>2</v>
      </c>
      <c r="RLB1179" s="248" t="s">
        <v>238</v>
      </c>
      <c r="RLC1179" s="249">
        <v>111</v>
      </c>
      <c r="RLD1179" s="250">
        <v>211</v>
      </c>
      <c r="RLE1179" s="251" t="e">
        <f>RLE1194+RLE1232+RLE1261+RLE1277+RLE1299+RLE1329+RLE1345+RLE1366+RLE1381+RLE1414+#REF!+RLE1429+#REF!+RLE1435+#REF!</f>
        <v>#REF!</v>
      </c>
      <c r="RLF1179" s="245" t="s">
        <v>30</v>
      </c>
      <c r="RLG1179" s="246" t="s">
        <v>26</v>
      </c>
      <c r="RLH1179" s="247">
        <v>7</v>
      </c>
      <c r="RLI1179" s="247">
        <v>2</v>
      </c>
      <c r="RLJ1179" s="248" t="s">
        <v>238</v>
      </c>
      <c r="RLK1179" s="249">
        <v>111</v>
      </c>
      <c r="RLL1179" s="250">
        <v>211</v>
      </c>
      <c r="RLM1179" s="251" t="e">
        <f>RLM1194+RLM1232+RLM1261+RLM1277+RLM1299+RLM1329+RLM1345+RLM1366+RLM1381+RLM1414+#REF!+RLM1429+#REF!+RLM1435+#REF!</f>
        <v>#REF!</v>
      </c>
      <c r="RLN1179" s="245" t="s">
        <v>30</v>
      </c>
      <c r="RLO1179" s="246" t="s">
        <v>26</v>
      </c>
      <c r="RLP1179" s="247">
        <v>7</v>
      </c>
      <c r="RLQ1179" s="247">
        <v>2</v>
      </c>
      <c r="RLR1179" s="248" t="s">
        <v>238</v>
      </c>
      <c r="RLS1179" s="249">
        <v>111</v>
      </c>
      <c r="RLT1179" s="250">
        <v>211</v>
      </c>
      <c r="RLU1179" s="251" t="e">
        <f>RLU1194+RLU1232+RLU1261+RLU1277+RLU1299+RLU1329+RLU1345+RLU1366+RLU1381+RLU1414+#REF!+RLU1429+#REF!+RLU1435+#REF!</f>
        <v>#REF!</v>
      </c>
      <c r="RLV1179" s="245" t="s">
        <v>30</v>
      </c>
      <c r="RLW1179" s="246" t="s">
        <v>26</v>
      </c>
      <c r="RLX1179" s="247">
        <v>7</v>
      </c>
      <c r="RLY1179" s="247">
        <v>2</v>
      </c>
      <c r="RLZ1179" s="248" t="s">
        <v>238</v>
      </c>
      <c r="RMA1179" s="249">
        <v>111</v>
      </c>
      <c r="RMB1179" s="250">
        <v>211</v>
      </c>
      <c r="RMC1179" s="251" t="e">
        <f>RMC1194+RMC1232+RMC1261+RMC1277+RMC1299+RMC1329+RMC1345+RMC1366+RMC1381+RMC1414+#REF!+RMC1429+#REF!+RMC1435+#REF!</f>
        <v>#REF!</v>
      </c>
      <c r="RMD1179" s="245" t="s">
        <v>30</v>
      </c>
      <c r="RME1179" s="246" t="s">
        <v>26</v>
      </c>
      <c r="RMF1179" s="247">
        <v>7</v>
      </c>
      <c r="RMG1179" s="247">
        <v>2</v>
      </c>
      <c r="RMH1179" s="248" t="s">
        <v>238</v>
      </c>
      <c r="RMI1179" s="249">
        <v>111</v>
      </c>
      <c r="RMJ1179" s="250">
        <v>211</v>
      </c>
      <c r="RMK1179" s="251" t="e">
        <f>RMK1194+RMK1232+RMK1261+RMK1277+RMK1299+RMK1329+RMK1345+RMK1366+RMK1381+RMK1414+#REF!+RMK1429+#REF!+RMK1435+#REF!</f>
        <v>#REF!</v>
      </c>
      <c r="RML1179" s="245" t="s">
        <v>30</v>
      </c>
      <c r="RMM1179" s="246" t="s">
        <v>26</v>
      </c>
      <c r="RMN1179" s="247">
        <v>7</v>
      </c>
      <c r="RMO1179" s="247">
        <v>2</v>
      </c>
      <c r="RMP1179" s="248" t="s">
        <v>238</v>
      </c>
      <c r="RMQ1179" s="249">
        <v>111</v>
      </c>
      <c r="RMR1179" s="250">
        <v>211</v>
      </c>
      <c r="RMS1179" s="251" t="e">
        <f>RMS1194+RMS1232+RMS1261+RMS1277+RMS1299+RMS1329+RMS1345+RMS1366+RMS1381+RMS1414+#REF!+RMS1429+#REF!+RMS1435+#REF!</f>
        <v>#REF!</v>
      </c>
      <c r="RMT1179" s="245" t="s">
        <v>30</v>
      </c>
      <c r="RMU1179" s="246" t="s">
        <v>26</v>
      </c>
      <c r="RMV1179" s="247">
        <v>7</v>
      </c>
      <c r="RMW1179" s="247">
        <v>2</v>
      </c>
      <c r="RMX1179" s="248" t="s">
        <v>238</v>
      </c>
      <c r="RMY1179" s="249">
        <v>111</v>
      </c>
      <c r="RMZ1179" s="250">
        <v>211</v>
      </c>
      <c r="RNA1179" s="251" t="e">
        <f>RNA1194+RNA1232+RNA1261+RNA1277+RNA1299+RNA1329+RNA1345+RNA1366+RNA1381+RNA1414+#REF!+RNA1429+#REF!+RNA1435+#REF!</f>
        <v>#REF!</v>
      </c>
      <c r="RNB1179" s="245" t="s">
        <v>30</v>
      </c>
      <c r="RNC1179" s="246" t="s">
        <v>26</v>
      </c>
      <c r="RND1179" s="247">
        <v>7</v>
      </c>
      <c r="RNE1179" s="247">
        <v>2</v>
      </c>
      <c r="RNF1179" s="248" t="s">
        <v>238</v>
      </c>
      <c r="RNG1179" s="249">
        <v>111</v>
      </c>
      <c r="RNH1179" s="250">
        <v>211</v>
      </c>
      <c r="RNI1179" s="251" t="e">
        <f>RNI1194+RNI1232+RNI1261+RNI1277+RNI1299+RNI1329+RNI1345+RNI1366+RNI1381+RNI1414+#REF!+RNI1429+#REF!+RNI1435+#REF!</f>
        <v>#REF!</v>
      </c>
      <c r="RNJ1179" s="245" t="s">
        <v>30</v>
      </c>
      <c r="RNK1179" s="246" t="s">
        <v>26</v>
      </c>
      <c r="RNL1179" s="247">
        <v>7</v>
      </c>
      <c r="RNM1179" s="247">
        <v>2</v>
      </c>
      <c r="RNN1179" s="248" t="s">
        <v>238</v>
      </c>
      <c r="RNO1179" s="249">
        <v>111</v>
      </c>
      <c r="RNP1179" s="250">
        <v>211</v>
      </c>
      <c r="RNQ1179" s="251" t="e">
        <f>RNQ1194+RNQ1232+RNQ1261+RNQ1277+RNQ1299+RNQ1329+RNQ1345+RNQ1366+RNQ1381+RNQ1414+#REF!+RNQ1429+#REF!+RNQ1435+#REF!</f>
        <v>#REF!</v>
      </c>
      <c r="RNR1179" s="245" t="s">
        <v>30</v>
      </c>
      <c r="RNS1179" s="246" t="s">
        <v>26</v>
      </c>
      <c r="RNT1179" s="247">
        <v>7</v>
      </c>
      <c r="RNU1179" s="247">
        <v>2</v>
      </c>
      <c r="RNV1179" s="248" t="s">
        <v>238</v>
      </c>
      <c r="RNW1179" s="249">
        <v>111</v>
      </c>
      <c r="RNX1179" s="250">
        <v>211</v>
      </c>
      <c r="RNY1179" s="251" t="e">
        <f>RNY1194+RNY1232+RNY1261+RNY1277+RNY1299+RNY1329+RNY1345+RNY1366+RNY1381+RNY1414+#REF!+RNY1429+#REF!+RNY1435+#REF!</f>
        <v>#REF!</v>
      </c>
      <c r="RNZ1179" s="245" t="s">
        <v>30</v>
      </c>
      <c r="ROA1179" s="246" t="s">
        <v>26</v>
      </c>
      <c r="ROB1179" s="247">
        <v>7</v>
      </c>
      <c r="ROC1179" s="247">
        <v>2</v>
      </c>
      <c r="ROD1179" s="248" t="s">
        <v>238</v>
      </c>
      <c r="ROE1179" s="249">
        <v>111</v>
      </c>
      <c r="ROF1179" s="250">
        <v>211</v>
      </c>
      <c r="ROG1179" s="251" t="e">
        <f>ROG1194+ROG1232+ROG1261+ROG1277+ROG1299+ROG1329+ROG1345+ROG1366+ROG1381+ROG1414+#REF!+ROG1429+#REF!+ROG1435+#REF!</f>
        <v>#REF!</v>
      </c>
      <c r="ROH1179" s="245" t="s">
        <v>30</v>
      </c>
      <c r="ROI1179" s="246" t="s">
        <v>26</v>
      </c>
      <c r="ROJ1179" s="247">
        <v>7</v>
      </c>
      <c r="ROK1179" s="247">
        <v>2</v>
      </c>
      <c r="ROL1179" s="248" t="s">
        <v>238</v>
      </c>
      <c r="ROM1179" s="249">
        <v>111</v>
      </c>
      <c r="RON1179" s="250">
        <v>211</v>
      </c>
      <c r="ROO1179" s="251" t="e">
        <f>ROO1194+ROO1232+ROO1261+ROO1277+ROO1299+ROO1329+ROO1345+ROO1366+ROO1381+ROO1414+#REF!+ROO1429+#REF!+ROO1435+#REF!</f>
        <v>#REF!</v>
      </c>
      <c r="ROP1179" s="245" t="s">
        <v>30</v>
      </c>
      <c r="ROQ1179" s="246" t="s">
        <v>26</v>
      </c>
      <c r="ROR1179" s="247">
        <v>7</v>
      </c>
      <c r="ROS1179" s="247">
        <v>2</v>
      </c>
      <c r="ROT1179" s="248" t="s">
        <v>238</v>
      </c>
      <c r="ROU1179" s="249">
        <v>111</v>
      </c>
      <c r="ROV1179" s="250">
        <v>211</v>
      </c>
      <c r="ROW1179" s="251" t="e">
        <f>ROW1194+ROW1232+ROW1261+ROW1277+ROW1299+ROW1329+ROW1345+ROW1366+ROW1381+ROW1414+#REF!+ROW1429+#REF!+ROW1435+#REF!</f>
        <v>#REF!</v>
      </c>
      <c r="ROX1179" s="245" t="s">
        <v>30</v>
      </c>
      <c r="ROY1179" s="246" t="s">
        <v>26</v>
      </c>
      <c r="ROZ1179" s="247">
        <v>7</v>
      </c>
      <c r="RPA1179" s="247">
        <v>2</v>
      </c>
      <c r="RPB1179" s="248" t="s">
        <v>238</v>
      </c>
      <c r="RPC1179" s="249">
        <v>111</v>
      </c>
      <c r="RPD1179" s="250">
        <v>211</v>
      </c>
      <c r="RPE1179" s="251" t="e">
        <f>RPE1194+RPE1232+RPE1261+RPE1277+RPE1299+RPE1329+RPE1345+RPE1366+RPE1381+RPE1414+#REF!+RPE1429+#REF!+RPE1435+#REF!</f>
        <v>#REF!</v>
      </c>
      <c r="RPF1179" s="245" t="s">
        <v>30</v>
      </c>
      <c r="RPG1179" s="246" t="s">
        <v>26</v>
      </c>
      <c r="RPH1179" s="247">
        <v>7</v>
      </c>
      <c r="RPI1179" s="247">
        <v>2</v>
      </c>
      <c r="RPJ1179" s="248" t="s">
        <v>238</v>
      </c>
      <c r="RPK1179" s="249">
        <v>111</v>
      </c>
      <c r="RPL1179" s="250">
        <v>211</v>
      </c>
      <c r="RPM1179" s="251" t="e">
        <f>RPM1194+RPM1232+RPM1261+RPM1277+RPM1299+RPM1329+RPM1345+RPM1366+RPM1381+RPM1414+#REF!+RPM1429+#REF!+RPM1435+#REF!</f>
        <v>#REF!</v>
      </c>
      <c r="RPN1179" s="245" t="s">
        <v>30</v>
      </c>
      <c r="RPO1179" s="246" t="s">
        <v>26</v>
      </c>
      <c r="RPP1179" s="247">
        <v>7</v>
      </c>
      <c r="RPQ1179" s="247">
        <v>2</v>
      </c>
      <c r="RPR1179" s="248" t="s">
        <v>238</v>
      </c>
      <c r="RPS1179" s="249">
        <v>111</v>
      </c>
      <c r="RPT1179" s="250">
        <v>211</v>
      </c>
      <c r="RPU1179" s="251" t="e">
        <f>RPU1194+RPU1232+RPU1261+RPU1277+RPU1299+RPU1329+RPU1345+RPU1366+RPU1381+RPU1414+#REF!+RPU1429+#REF!+RPU1435+#REF!</f>
        <v>#REF!</v>
      </c>
      <c r="RPV1179" s="245" t="s">
        <v>30</v>
      </c>
      <c r="RPW1179" s="246" t="s">
        <v>26</v>
      </c>
      <c r="RPX1179" s="247">
        <v>7</v>
      </c>
      <c r="RPY1179" s="247">
        <v>2</v>
      </c>
      <c r="RPZ1179" s="248" t="s">
        <v>238</v>
      </c>
      <c r="RQA1179" s="249">
        <v>111</v>
      </c>
      <c r="RQB1179" s="250">
        <v>211</v>
      </c>
      <c r="RQC1179" s="251" t="e">
        <f>RQC1194+RQC1232+RQC1261+RQC1277+RQC1299+RQC1329+RQC1345+RQC1366+RQC1381+RQC1414+#REF!+RQC1429+#REF!+RQC1435+#REF!</f>
        <v>#REF!</v>
      </c>
      <c r="RQD1179" s="245" t="s">
        <v>30</v>
      </c>
      <c r="RQE1179" s="246" t="s">
        <v>26</v>
      </c>
      <c r="RQF1179" s="247">
        <v>7</v>
      </c>
      <c r="RQG1179" s="247">
        <v>2</v>
      </c>
      <c r="RQH1179" s="248" t="s">
        <v>238</v>
      </c>
      <c r="RQI1179" s="249">
        <v>111</v>
      </c>
      <c r="RQJ1179" s="250">
        <v>211</v>
      </c>
      <c r="RQK1179" s="251" t="e">
        <f>RQK1194+RQK1232+RQK1261+RQK1277+RQK1299+RQK1329+RQK1345+RQK1366+RQK1381+RQK1414+#REF!+RQK1429+#REF!+RQK1435+#REF!</f>
        <v>#REF!</v>
      </c>
      <c r="RQL1179" s="245" t="s">
        <v>30</v>
      </c>
      <c r="RQM1179" s="246" t="s">
        <v>26</v>
      </c>
      <c r="RQN1179" s="247">
        <v>7</v>
      </c>
      <c r="RQO1179" s="247">
        <v>2</v>
      </c>
      <c r="RQP1179" s="248" t="s">
        <v>238</v>
      </c>
      <c r="RQQ1179" s="249">
        <v>111</v>
      </c>
      <c r="RQR1179" s="250">
        <v>211</v>
      </c>
      <c r="RQS1179" s="251" t="e">
        <f>RQS1194+RQS1232+RQS1261+RQS1277+RQS1299+RQS1329+RQS1345+RQS1366+RQS1381+RQS1414+#REF!+RQS1429+#REF!+RQS1435+#REF!</f>
        <v>#REF!</v>
      </c>
      <c r="RQT1179" s="245" t="s">
        <v>30</v>
      </c>
      <c r="RQU1179" s="246" t="s">
        <v>26</v>
      </c>
      <c r="RQV1179" s="247">
        <v>7</v>
      </c>
      <c r="RQW1179" s="247">
        <v>2</v>
      </c>
      <c r="RQX1179" s="248" t="s">
        <v>238</v>
      </c>
      <c r="RQY1179" s="249">
        <v>111</v>
      </c>
      <c r="RQZ1179" s="250">
        <v>211</v>
      </c>
      <c r="RRA1179" s="251" t="e">
        <f>RRA1194+RRA1232+RRA1261+RRA1277+RRA1299+RRA1329+RRA1345+RRA1366+RRA1381+RRA1414+#REF!+RRA1429+#REF!+RRA1435+#REF!</f>
        <v>#REF!</v>
      </c>
      <c r="RRB1179" s="245" t="s">
        <v>30</v>
      </c>
      <c r="RRC1179" s="246" t="s">
        <v>26</v>
      </c>
      <c r="RRD1179" s="247">
        <v>7</v>
      </c>
      <c r="RRE1179" s="247">
        <v>2</v>
      </c>
      <c r="RRF1179" s="248" t="s">
        <v>238</v>
      </c>
      <c r="RRG1179" s="249">
        <v>111</v>
      </c>
      <c r="RRH1179" s="250">
        <v>211</v>
      </c>
      <c r="RRI1179" s="251" t="e">
        <f>RRI1194+RRI1232+RRI1261+RRI1277+RRI1299+RRI1329+RRI1345+RRI1366+RRI1381+RRI1414+#REF!+RRI1429+#REF!+RRI1435+#REF!</f>
        <v>#REF!</v>
      </c>
      <c r="RRJ1179" s="245" t="s">
        <v>30</v>
      </c>
      <c r="RRK1179" s="246" t="s">
        <v>26</v>
      </c>
      <c r="RRL1179" s="247">
        <v>7</v>
      </c>
      <c r="RRM1179" s="247">
        <v>2</v>
      </c>
      <c r="RRN1179" s="248" t="s">
        <v>238</v>
      </c>
      <c r="RRO1179" s="249">
        <v>111</v>
      </c>
      <c r="RRP1179" s="250">
        <v>211</v>
      </c>
      <c r="RRQ1179" s="251" t="e">
        <f>RRQ1194+RRQ1232+RRQ1261+RRQ1277+RRQ1299+RRQ1329+RRQ1345+RRQ1366+RRQ1381+RRQ1414+#REF!+RRQ1429+#REF!+RRQ1435+#REF!</f>
        <v>#REF!</v>
      </c>
      <c r="RRR1179" s="245" t="s">
        <v>30</v>
      </c>
      <c r="RRS1179" s="246" t="s">
        <v>26</v>
      </c>
      <c r="RRT1179" s="247">
        <v>7</v>
      </c>
      <c r="RRU1179" s="247">
        <v>2</v>
      </c>
      <c r="RRV1179" s="248" t="s">
        <v>238</v>
      </c>
      <c r="RRW1179" s="249">
        <v>111</v>
      </c>
      <c r="RRX1179" s="250">
        <v>211</v>
      </c>
      <c r="RRY1179" s="251" t="e">
        <f>RRY1194+RRY1232+RRY1261+RRY1277+RRY1299+RRY1329+RRY1345+RRY1366+RRY1381+RRY1414+#REF!+RRY1429+#REF!+RRY1435+#REF!</f>
        <v>#REF!</v>
      </c>
      <c r="RRZ1179" s="245" t="s">
        <v>30</v>
      </c>
      <c r="RSA1179" s="246" t="s">
        <v>26</v>
      </c>
      <c r="RSB1179" s="247">
        <v>7</v>
      </c>
      <c r="RSC1179" s="247">
        <v>2</v>
      </c>
      <c r="RSD1179" s="248" t="s">
        <v>238</v>
      </c>
      <c r="RSE1179" s="249">
        <v>111</v>
      </c>
      <c r="RSF1179" s="250">
        <v>211</v>
      </c>
      <c r="RSG1179" s="251" t="e">
        <f>RSG1194+RSG1232+RSG1261+RSG1277+RSG1299+RSG1329+RSG1345+RSG1366+RSG1381+RSG1414+#REF!+RSG1429+#REF!+RSG1435+#REF!</f>
        <v>#REF!</v>
      </c>
      <c r="RSH1179" s="245" t="s">
        <v>30</v>
      </c>
      <c r="RSI1179" s="246" t="s">
        <v>26</v>
      </c>
      <c r="RSJ1179" s="247">
        <v>7</v>
      </c>
      <c r="RSK1179" s="247">
        <v>2</v>
      </c>
      <c r="RSL1179" s="248" t="s">
        <v>238</v>
      </c>
      <c r="RSM1179" s="249">
        <v>111</v>
      </c>
      <c r="RSN1179" s="250">
        <v>211</v>
      </c>
      <c r="RSO1179" s="251" t="e">
        <f>RSO1194+RSO1232+RSO1261+RSO1277+RSO1299+RSO1329+RSO1345+RSO1366+RSO1381+RSO1414+#REF!+RSO1429+#REF!+RSO1435+#REF!</f>
        <v>#REF!</v>
      </c>
      <c r="RSP1179" s="245" t="s">
        <v>30</v>
      </c>
      <c r="RSQ1179" s="246" t="s">
        <v>26</v>
      </c>
      <c r="RSR1179" s="247">
        <v>7</v>
      </c>
      <c r="RSS1179" s="247">
        <v>2</v>
      </c>
      <c r="RST1179" s="248" t="s">
        <v>238</v>
      </c>
      <c r="RSU1179" s="249">
        <v>111</v>
      </c>
      <c r="RSV1179" s="250">
        <v>211</v>
      </c>
      <c r="RSW1179" s="251" t="e">
        <f>RSW1194+RSW1232+RSW1261+RSW1277+RSW1299+RSW1329+RSW1345+RSW1366+RSW1381+RSW1414+#REF!+RSW1429+#REF!+RSW1435+#REF!</f>
        <v>#REF!</v>
      </c>
      <c r="RSX1179" s="245" t="s">
        <v>30</v>
      </c>
      <c r="RSY1179" s="246" t="s">
        <v>26</v>
      </c>
      <c r="RSZ1179" s="247">
        <v>7</v>
      </c>
      <c r="RTA1179" s="247">
        <v>2</v>
      </c>
      <c r="RTB1179" s="248" t="s">
        <v>238</v>
      </c>
      <c r="RTC1179" s="249">
        <v>111</v>
      </c>
      <c r="RTD1179" s="250">
        <v>211</v>
      </c>
      <c r="RTE1179" s="251" t="e">
        <f>RTE1194+RTE1232+RTE1261+RTE1277+RTE1299+RTE1329+RTE1345+RTE1366+RTE1381+RTE1414+#REF!+RTE1429+#REF!+RTE1435+#REF!</f>
        <v>#REF!</v>
      </c>
      <c r="RTF1179" s="245" t="s">
        <v>30</v>
      </c>
      <c r="RTG1179" s="246" t="s">
        <v>26</v>
      </c>
      <c r="RTH1179" s="247">
        <v>7</v>
      </c>
      <c r="RTI1179" s="247">
        <v>2</v>
      </c>
      <c r="RTJ1179" s="248" t="s">
        <v>238</v>
      </c>
      <c r="RTK1179" s="249">
        <v>111</v>
      </c>
      <c r="RTL1179" s="250">
        <v>211</v>
      </c>
      <c r="RTM1179" s="251" t="e">
        <f>RTM1194+RTM1232+RTM1261+RTM1277+RTM1299+RTM1329+RTM1345+RTM1366+RTM1381+RTM1414+#REF!+RTM1429+#REF!+RTM1435+#REF!</f>
        <v>#REF!</v>
      </c>
      <c r="RTN1179" s="245" t="s">
        <v>30</v>
      </c>
      <c r="RTO1179" s="246" t="s">
        <v>26</v>
      </c>
      <c r="RTP1179" s="247">
        <v>7</v>
      </c>
      <c r="RTQ1179" s="247">
        <v>2</v>
      </c>
      <c r="RTR1179" s="248" t="s">
        <v>238</v>
      </c>
      <c r="RTS1179" s="249">
        <v>111</v>
      </c>
      <c r="RTT1179" s="250">
        <v>211</v>
      </c>
      <c r="RTU1179" s="251" t="e">
        <f>RTU1194+RTU1232+RTU1261+RTU1277+RTU1299+RTU1329+RTU1345+RTU1366+RTU1381+RTU1414+#REF!+RTU1429+#REF!+RTU1435+#REF!</f>
        <v>#REF!</v>
      </c>
      <c r="RTV1179" s="245" t="s">
        <v>30</v>
      </c>
      <c r="RTW1179" s="246" t="s">
        <v>26</v>
      </c>
      <c r="RTX1179" s="247">
        <v>7</v>
      </c>
      <c r="RTY1179" s="247">
        <v>2</v>
      </c>
      <c r="RTZ1179" s="248" t="s">
        <v>238</v>
      </c>
      <c r="RUA1179" s="249">
        <v>111</v>
      </c>
      <c r="RUB1179" s="250">
        <v>211</v>
      </c>
      <c r="RUC1179" s="251" t="e">
        <f>RUC1194+RUC1232+RUC1261+RUC1277+RUC1299+RUC1329+RUC1345+RUC1366+RUC1381+RUC1414+#REF!+RUC1429+#REF!+RUC1435+#REF!</f>
        <v>#REF!</v>
      </c>
      <c r="RUD1179" s="245" t="s">
        <v>30</v>
      </c>
      <c r="RUE1179" s="246" t="s">
        <v>26</v>
      </c>
      <c r="RUF1179" s="247">
        <v>7</v>
      </c>
      <c r="RUG1179" s="247">
        <v>2</v>
      </c>
      <c r="RUH1179" s="248" t="s">
        <v>238</v>
      </c>
      <c r="RUI1179" s="249">
        <v>111</v>
      </c>
      <c r="RUJ1179" s="250">
        <v>211</v>
      </c>
      <c r="RUK1179" s="251" t="e">
        <f>RUK1194+RUK1232+RUK1261+RUK1277+RUK1299+RUK1329+RUK1345+RUK1366+RUK1381+RUK1414+#REF!+RUK1429+#REF!+RUK1435+#REF!</f>
        <v>#REF!</v>
      </c>
      <c r="RUL1179" s="245" t="s">
        <v>30</v>
      </c>
      <c r="RUM1179" s="246" t="s">
        <v>26</v>
      </c>
      <c r="RUN1179" s="247">
        <v>7</v>
      </c>
      <c r="RUO1179" s="247">
        <v>2</v>
      </c>
      <c r="RUP1179" s="248" t="s">
        <v>238</v>
      </c>
      <c r="RUQ1179" s="249">
        <v>111</v>
      </c>
      <c r="RUR1179" s="250">
        <v>211</v>
      </c>
      <c r="RUS1179" s="251" t="e">
        <f>RUS1194+RUS1232+RUS1261+RUS1277+RUS1299+RUS1329+RUS1345+RUS1366+RUS1381+RUS1414+#REF!+RUS1429+#REF!+RUS1435+#REF!</f>
        <v>#REF!</v>
      </c>
      <c r="RUT1179" s="245" t="s">
        <v>30</v>
      </c>
      <c r="RUU1179" s="246" t="s">
        <v>26</v>
      </c>
      <c r="RUV1179" s="247">
        <v>7</v>
      </c>
      <c r="RUW1179" s="247">
        <v>2</v>
      </c>
      <c r="RUX1179" s="248" t="s">
        <v>238</v>
      </c>
      <c r="RUY1179" s="249">
        <v>111</v>
      </c>
      <c r="RUZ1179" s="250">
        <v>211</v>
      </c>
      <c r="RVA1179" s="251" t="e">
        <f>RVA1194+RVA1232+RVA1261+RVA1277+RVA1299+RVA1329+RVA1345+RVA1366+RVA1381+RVA1414+#REF!+RVA1429+#REF!+RVA1435+#REF!</f>
        <v>#REF!</v>
      </c>
      <c r="RVB1179" s="245" t="s">
        <v>30</v>
      </c>
      <c r="RVC1179" s="246" t="s">
        <v>26</v>
      </c>
      <c r="RVD1179" s="247">
        <v>7</v>
      </c>
      <c r="RVE1179" s="247">
        <v>2</v>
      </c>
      <c r="RVF1179" s="248" t="s">
        <v>238</v>
      </c>
      <c r="RVG1179" s="249">
        <v>111</v>
      </c>
      <c r="RVH1179" s="250">
        <v>211</v>
      </c>
      <c r="RVI1179" s="251" t="e">
        <f>RVI1194+RVI1232+RVI1261+RVI1277+RVI1299+RVI1329+RVI1345+RVI1366+RVI1381+RVI1414+#REF!+RVI1429+#REF!+RVI1435+#REF!</f>
        <v>#REF!</v>
      </c>
      <c r="RVJ1179" s="245" t="s">
        <v>30</v>
      </c>
      <c r="RVK1179" s="246" t="s">
        <v>26</v>
      </c>
      <c r="RVL1179" s="247">
        <v>7</v>
      </c>
      <c r="RVM1179" s="247">
        <v>2</v>
      </c>
      <c r="RVN1179" s="248" t="s">
        <v>238</v>
      </c>
      <c r="RVO1179" s="249">
        <v>111</v>
      </c>
      <c r="RVP1179" s="250">
        <v>211</v>
      </c>
      <c r="RVQ1179" s="251" t="e">
        <f>RVQ1194+RVQ1232+RVQ1261+RVQ1277+RVQ1299+RVQ1329+RVQ1345+RVQ1366+RVQ1381+RVQ1414+#REF!+RVQ1429+#REF!+RVQ1435+#REF!</f>
        <v>#REF!</v>
      </c>
      <c r="RVR1179" s="245" t="s">
        <v>30</v>
      </c>
      <c r="RVS1179" s="246" t="s">
        <v>26</v>
      </c>
      <c r="RVT1179" s="247">
        <v>7</v>
      </c>
      <c r="RVU1179" s="247">
        <v>2</v>
      </c>
      <c r="RVV1179" s="248" t="s">
        <v>238</v>
      </c>
      <c r="RVW1179" s="249">
        <v>111</v>
      </c>
      <c r="RVX1179" s="250">
        <v>211</v>
      </c>
      <c r="RVY1179" s="251" t="e">
        <f>RVY1194+RVY1232+RVY1261+RVY1277+RVY1299+RVY1329+RVY1345+RVY1366+RVY1381+RVY1414+#REF!+RVY1429+#REF!+RVY1435+#REF!</f>
        <v>#REF!</v>
      </c>
      <c r="RVZ1179" s="245" t="s">
        <v>30</v>
      </c>
      <c r="RWA1179" s="246" t="s">
        <v>26</v>
      </c>
      <c r="RWB1179" s="247">
        <v>7</v>
      </c>
      <c r="RWC1179" s="247">
        <v>2</v>
      </c>
      <c r="RWD1179" s="248" t="s">
        <v>238</v>
      </c>
      <c r="RWE1179" s="249">
        <v>111</v>
      </c>
      <c r="RWF1179" s="250">
        <v>211</v>
      </c>
      <c r="RWG1179" s="251" t="e">
        <f>RWG1194+RWG1232+RWG1261+RWG1277+RWG1299+RWG1329+RWG1345+RWG1366+RWG1381+RWG1414+#REF!+RWG1429+#REF!+RWG1435+#REF!</f>
        <v>#REF!</v>
      </c>
      <c r="RWH1179" s="245" t="s">
        <v>30</v>
      </c>
      <c r="RWI1179" s="246" t="s">
        <v>26</v>
      </c>
      <c r="RWJ1179" s="247">
        <v>7</v>
      </c>
      <c r="RWK1179" s="247">
        <v>2</v>
      </c>
      <c r="RWL1179" s="248" t="s">
        <v>238</v>
      </c>
      <c r="RWM1179" s="249">
        <v>111</v>
      </c>
      <c r="RWN1179" s="250">
        <v>211</v>
      </c>
      <c r="RWO1179" s="251" t="e">
        <f>RWO1194+RWO1232+RWO1261+RWO1277+RWO1299+RWO1329+RWO1345+RWO1366+RWO1381+RWO1414+#REF!+RWO1429+#REF!+RWO1435+#REF!</f>
        <v>#REF!</v>
      </c>
      <c r="RWP1179" s="245" t="s">
        <v>30</v>
      </c>
      <c r="RWQ1179" s="246" t="s">
        <v>26</v>
      </c>
      <c r="RWR1179" s="247">
        <v>7</v>
      </c>
      <c r="RWS1179" s="247">
        <v>2</v>
      </c>
      <c r="RWT1179" s="248" t="s">
        <v>238</v>
      </c>
      <c r="RWU1179" s="249">
        <v>111</v>
      </c>
      <c r="RWV1179" s="250">
        <v>211</v>
      </c>
      <c r="RWW1179" s="251" t="e">
        <f>RWW1194+RWW1232+RWW1261+RWW1277+RWW1299+RWW1329+RWW1345+RWW1366+RWW1381+RWW1414+#REF!+RWW1429+#REF!+RWW1435+#REF!</f>
        <v>#REF!</v>
      </c>
      <c r="RWX1179" s="245" t="s">
        <v>30</v>
      </c>
      <c r="RWY1179" s="246" t="s">
        <v>26</v>
      </c>
      <c r="RWZ1179" s="247">
        <v>7</v>
      </c>
      <c r="RXA1179" s="247">
        <v>2</v>
      </c>
      <c r="RXB1179" s="248" t="s">
        <v>238</v>
      </c>
      <c r="RXC1179" s="249">
        <v>111</v>
      </c>
      <c r="RXD1179" s="250">
        <v>211</v>
      </c>
      <c r="RXE1179" s="251" t="e">
        <f>RXE1194+RXE1232+RXE1261+RXE1277+RXE1299+RXE1329+RXE1345+RXE1366+RXE1381+RXE1414+#REF!+RXE1429+#REF!+RXE1435+#REF!</f>
        <v>#REF!</v>
      </c>
      <c r="RXF1179" s="245" t="s">
        <v>30</v>
      </c>
      <c r="RXG1179" s="246" t="s">
        <v>26</v>
      </c>
      <c r="RXH1179" s="247">
        <v>7</v>
      </c>
      <c r="RXI1179" s="247">
        <v>2</v>
      </c>
      <c r="RXJ1179" s="248" t="s">
        <v>238</v>
      </c>
      <c r="RXK1179" s="249">
        <v>111</v>
      </c>
      <c r="RXL1179" s="250">
        <v>211</v>
      </c>
      <c r="RXM1179" s="251" t="e">
        <f>RXM1194+RXM1232+RXM1261+RXM1277+RXM1299+RXM1329+RXM1345+RXM1366+RXM1381+RXM1414+#REF!+RXM1429+#REF!+RXM1435+#REF!</f>
        <v>#REF!</v>
      </c>
      <c r="RXN1179" s="245" t="s">
        <v>30</v>
      </c>
      <c r="RXO1179" s="246" t="s">
        <v>26</v>
      </c>
      <c r="RXP1179" s="247">
        <v>7</v>
      </c>
      <c r="RXQ1179" s="247">
        <v>2</v>
      </c>
      <c r="RXR1179" s="248" t="s">
        <v>238</v>
      </c>
      <c r="RXS1179" s="249">
        <v>111</v>
      </c>
      <c r="RXT1179" s="250">
        <v>211</v>
      </c>
      <c r="RXU1179" s="251" t="e">
        <f>RXU1194+RXU1232+RXU1261+RXU1277+RXU1299+RXU1329+RXU1345+RXU1366+RXU1381+RXU1414+#REF!+RXU1429+#REF!+RXU1435+#REF!</f>
        <v>#REF!</v>
      </c>
      <c r="RXV1179" s="245" t="s">
        <v>30</v>
      </c>
      <c r="RXW1179" s="246" t="s">
        <v>26</v>
      </c>
      <c r="RXX1179" s="247">
        <v>7</v>
      </c>
      <c r="RXY1179" s="247">
        <v>2</v>
      </c>
      <c r="RXZ1179" s="248" t="s">
        <v>238</v>
      </c>
      <c r="RYA1179" s="249">
        <v>111</v>
      </c>
      <c r="RYB1179" s="250">
        <v>211</v>
      </c>
      <c r="RYC1179" s="251" t="e">
        <f>RYC1194+RYC1232+RYC1261+RYC1277+RYC1299+RYC1329+RYC1345+RYC1366+RYC1381+RYC1414+#REF!+RYC1429+#REF!+RYC1435+#REF!</f>
        <v>#REF!</v>
      </c>
      <c r="RYD1179" s="245" t="s">
        <v>30</v>
      </c>
      <c r="RYE1179" s="246" t="s">
        <v>26</v>
      </c>
      <c r="RYF1179" s="247">
        <v>7</v>
      </c>
      <c r="RYG1179" s="247">
        <v>2</v>
      </c>
      <c r="RYH1179" s="248" t="s">
        <v>238</v>
      </c>
      <c r="RYI1179" s="249">
        <v>111</v>
      </c>
      <c r="RYJ1179" s="250">
        <v>211</v>
      </c>
      <c r="RYK1179" s="251" t="e">
        <f>RYK1194+RYK1232+RYK1261+RYK1277+RYK1299+RYK1329+RYK1345+RYK1366+RYK1381+RYK1414+#REF!+RYK1429+#REF!+RYK1435+#REF!</f>
        <v>#REF!</v>
      </c>
      <c r="RYL1179" s="245" t="s">
        <v>30</v>
      </c>
      <c r="RYM1179" s="246" t="s">
        <v>26</v>
      </c>
      <c r="RYN1179" s="247">
        <v>7</v>
      </c>
      <c r="RYO1179" s="247">
        <v>2</v>
      </c>
      <c r="RYP1179" s="248" t="s">
        <v>238</v>
      </c>
      <c r="RYQ1179" s="249">
        <v>111</v>
      </c>
      <c r="RYR1179" s="250">
        <v>211</v>
      </c>
      <c r="RYS1179" s="251" t="e">
        <f>RYS1194+RYS1232+RYS1261+RYS1277+RYS1299+RYS1329+RYS1345+RYS1366+RYS1381+RYS1414+#REF!+RYS1429+#REF!+RYS1435+#REF!</f>
        <v>#REF!</v>
      </c>
      <c r="RYT1179" s="245" t="s">
        <v>30</v>
      </c>
      <c r="RYU1179" s="246" t="s">
        <v>26</v>
      </c>
      <c r="RYV1179" s="247">
        <v>7</v>
      </c>
      <c r="RYW1179" s="247">
        <v>2</v>
      </c>
      <c r="RYX1179" s="248" t="s">
        <v>238</v>
      </c>
      <c r="RYY1179" s="249">
        <v>111</v>
      </c>
      <c r="RYZ1179" s="250">
        <v>211</v>
      </c>
      <c r="RZA1179" s="251" t="e">
        <f>RZA1194+RZA1232+RZA1261+RZA1277+RZA1299+RZA1329+RZA1345+RZA1366+RZA1381+RZA1414+#REF!+RZA1429+#REF!+RZA1435+#REF!</f>
        <v>#REF!</v>
      </c>
      <c r="RZB1179" s="245" t="s">
        <v>30</v>
      </c>
      <c r="RZC1179" s="246" t="s">
        <v>26</v>
      </c>
      <c r="RZD1179" s="247">
        <v>7</v>
      </c>
      <c r="RZE1179" s="247">
        <v>2</v>
      </c>
      <c r="RZF1179" s="248" t="s">
        <v>238</v>
      </c>
      <c r="RZG1179" s="249">
        <v>111</v>
      </c>
      <c r="RZH1179" s="250">
        <v>211</v>
      </c>
      <c r="RZI1179" s="251" t="e">
        <f>RZI1194+RZI1232+RZI1261+RZI1277+RZI1299+RZI1329+RZI1345+RZI1366+RZI1381+RZI1414+#REF!+RZI1429+#REF!+RZI1435+#REF!</f>
        <v>#REF!</v>
      </c>
      <c r="RZJ1179" s="245" t="s">
        <v>30</v>
      </c>
      <c r="RZK1179" s="246" t="s">
        <v>26</v>
      </c>
      <c r="RZL1179" s="247">
        <v>7</v>
      </c>
      <c r="RZM1179" s="247">
        <v>2</v>
      </c>
      <c r="RZN1179" s="248" t="s">
        <v>238</v>
      </c>
      <c r="RZO1179" s="249">
        <v>111</v>
      </c>
      <c r="RZP1179" s="250">
        <v>211</v>
      </c>
      <c r="RZQ1179" s="251" t="e">
        <f>RZQ1194+RZQ1232+RZQ1261+RZQ1277+RZQ1299+RZQ1329+RZQ1345+RZQ1366+RZQ1381+RZQ1414+#REF!+RZQ1429+#REF!+RZQ1435+#REF!</f>
        <v>#REF!</v>
      </c>
      <c r="RZR1179" s="245" t="s">
        <v>30</v>
      </c>
      <c r="RZS1179" s="246" t="s">
        <v>26</v>
      </c>
      <c r="RZT1179" s="247">
        <v>7</v>
      </c>
      <c r="RZU1179" s="247">
        <v>2</v>
      </c>
      <c r="RZV1179" s="248" t="s">
        <v>238</v>
      </c>
      <c r="RZW1179" s="249">
        <v>111</v>
      </c>
      <c r="RZX1179" s="250">
        <v>211</v>
      </c>
      <c r="RZY1179" s="251" t="e">
        <f>RZY1194+RZY1232+RZY1261+RZY1277+RZY1299+RZY1329+RZY1345+RZY1366+RZY1381+RZY1414+#REF!+RZY1429+#REF!+RZY1435+#REF!</f>
        <v>#REF!</v>
      </c>
      <c r="RZZ1179" s="245" t="s">
        <v>30</v>
      </c>
      <c r="SAA1179" s="246" t="s">
        <v>26</v>
      </c>
      <c r="SAB1179" s="247">
        <v>7</v>
      </c>
      <c r="SAC1179" s="247">
        <v>2</v>
      </c>
      <c r="SAD1179" s="248" t="s">
        <v>238</v>
      </c>
      <c r="SAE1179" s="249">
        <v>111</v>
      </c>
      <c r="SAF1179" s="250">
        <v>211</v>
      </c>
      <c r="SAG1179" s="251" t="e">
        <f>SAG1194+SAG1232+SAG1261+SAG1277+SAG1299+SAG1329+SAG1345+SAG1366+SAG1381+SAG1414+#REF!+SAG1429+#REF!+SAG1435+#REF!</f>
        <v>#REF!</v>
      </c>
      <c r="SAH1179" s="245" t="s">
        <v>30</v>
      </c>
      <c r="SAI1179" s="246" t="s">
        <v>26</v>
      </c>
      <c r="SAJ1179" s="247">
        <v>7</v>
      </c>
      <c r="SAK1179" s="247">
        <v>2</v>
      </c>
      <c r="SAL1179" s="248" t="s">
        <v>238</v>
      </c>
      <c r="SAM1179" s="249">
        <v>111</v>
      </c>
      <c r="SAN1179" s="250">
        <v>211</v>
      </c>
      <c r="SAO1179" s="251" t="e">
        <f>SAO1194+SAO1232+SAO1261+SAO1277+SAO1299+SAO1329+SAO1345+SAO1366+SAO1381+SAO1414+#REF!+SAO1429+#REF!+SAO1435+#REF!</f>
        <v>#REF!</v>
      </c>
      <c r="SAP1179" s="245" t="s">
        <v>30</v>
      </c>
      <c r="SAQ1179" s="246" t="s">
        <v>26</v>
      </c>
      <c r="SAR1179" s="247">
        <v>7</v>
      </c>
      <c r="SAS1179" s="247">
        <v>2</v>
      </c>
      <c r="SAT1179" s="248" t="s">
        <v>238</v>
      </c>
      <c r="SAU1179" s="249">
        <v>111</v>
      </c>
      <c r="SAV1179" s="250">
        <v>211</v>
      </c>
      <c r="SAW1179" s="251" t="e">
        <f>SAW1194+SAW1232+SAW1261+SAW1277+SAW1299+SAW1329+SAW1345+SAW1366+SAW1381+SAW1414+#REF!+SAW1429+#REF!+SAW1435+#REF!</f>
        <v>#REF!</v>
      </c>
      <c r="SAX1179" s="245" t="s">
        <v>30</v>
      </c>
      <c r="SAY1179" s="246" t="s">
        <v>26</v>
      </c>
      <c r="SAZ1179" s="247">
        <v>7</v>
      </c>
      <c r="SBA1179" s="247">
        <v>2</v>
      </c>
      <c r="SBB1179" s="248" t="s">
        <v>238</v>
      </c>
      <c r="SBC1179" s="249">
        <v>111</v>
      </c>
      <c r="SBD1179" s="250">
        <v>211</v>
      </c>
      <c r="SBE1179" s="251" t="e">
        <f>SBE1194+SBE1232+SBE1261+SBE1277+SBE1299+SBE1329+SBE1345+SBE1366+SBE1381+SBE1414+#REF!+SBE1429+#REF!+SBE1435+#REF!</f>
        <v>#REF!</v>
      </c>
      <c r="SBF1179" s="245" t="s">
        <v>30</v>
      </c>
      <c r="SBG1179" s="246" t="s">
        <v>26</v>
      </c>
      <c r="SBH1179" s="247">
        <v>7</v>
      </c>
      <c r="SBI1179" s="247">
        <v>2</v>
      </c>
      <c r="SBJ1179" s="248" t="s">
        <v>238</v>
      </c>
      <c r="SBK1179" s="249">
        <v>111</v>
      </c>
      <c r="SBL1179" s="250">
        <v>211</v>
      </c>
      <c r="SBM1179" s="251" t="e">
        <f>SBM1194+SBM1232+SBM1261+SBM1277+SBM1299+SBM1329+SBM1345+SBM1366+SBM1381+SBM1414+#REF!+SBM1429+#REF!+SBM1435+#REF!</f>
        <v>#REF!</v>
      </c>
      <c r="SBN1179" s="245" t="s">
        <v>30</v>
      </c>
      <c r="SBO1179" s="246" t="s">
        <v>26</v>
      </c>
      <c r="SBP1179" s="247">
        <v>7</v>
      </c>
      <c r="SBQ1179" s="247">
        <v>2</v>
      </c>
      <c r="SBR1179" s="248" t="s">
        <v>238</v>
      </c>
      <c r="SBS1179" s="249">
        <v>111</v>
      </c>
      <c r="SBT1179" s="250">
        <v>211</v>
      </c>
      <c r="SBU1179" s="251" t="e">
        <f>SBU1194+SBU1232+SBU1261+SBU1277+SBU1299+SBU1329+SBU1345+SBU1366+SBU1381+SBU1414+#REF!+SBU1429+#REF!+SBU1435+#REF!</f>
        <v>#REF!</v>
      </c>
      <c r="SBV1179" s="245" t="s">
        <v>30</v>
      </c>
      <c r="SBW1179" s="246" t="s">
        <v>26</v>
      </c>
      <c r="SBX1179" s="247">
        <v>7</v>
      </c>
      <c r="SBY1179" s="247">
        <v>2</v>
      </c>
      <c r="SBZ1179" s="248" t="s">
        <v>238</v>
      </c>
      <c r="SCA1179" s="249">
        <v>111</v>
      </c>
      <c r="SCB1179" s="250">
        <v>211</v>
      </c>
      <c r="SCC1179" s="251" t="e">
        <f>SCC1194+SCC1232+SCC1261+SCC1277+SCC1299+SCC1329+SCC1345+SCC1366+SCC1381+SCC1414+#REF!+SCC1429+#REF!+SCC1435+#REF!</f>
        <v>#REF!</v>
      </c>
      <c r="SCD1179" s="245" t="s">
        <v>30</v>
      </c>
      <c r="SCE1179" s="246" t="s">
        <v>26</v>
      </c>
      <c r="SCF1179" s="247">
        <v>7</v>
      </c>
      <c r="SCG1179" s="247">
        <v>2</v>
      </c>
      <c r="SCH1179" s="248" t="s">
        <v>238</v>
      </c>
      <c r="SCI1179" s="249">
        <v>111</v>
      </c>
      <c r="SCJ1179" s="250">
        <v>211</v>
      </c>
      <c r="SCK1179" s="251" t="e">
        <f>SCK1194+SCK1232+SCK1261+SCK1277+SCK1299+SCK1329+SCK1345+SCK1366+SCK1381+SCK1414+#REF!+SCK1429+#REF!+SCK1435+#REF!</f>
        <v>#REF!</v>
      </c>
      <c r="SCL1179" s="245" t="s">
        <v>30</v>
      </c>
      <c r="SCM1179" s="246" t="s">
        <v>26</v>
      </c>
      <c r="SCN1179" s="247">
        <v>7</v>
      </c>
      <c r="SCO1179" s="247">
        <v>2</v>
      </c>
      <c r="SCP1179" s="248" t="s">
        <v>238</v>
      </c>
      <c r="SCQ1179" s="249">
        <v>111</v>
      </c>
      <c r="SCR1179" s="250">
        <v>211</v>
      </c>
      <c r="SCS1179" s="251" t="e">
        <f>SCS1194+SCS1232+SCS1261+SCS1277+SCS1299+SCS1329+SCS1345+SCS1366+SCS1381+SCS1414+#REF!+SCS1429+#REF!+SCS1435+#REF!</f>
        <v>#REF!</v>
      </c>
      <c r="SCT1179" s="245" t="s">
        <v>30</v>
      </c>
      <c r="SCU1179" s="246" t="s">
        <v>26</v>
      </c>
      <c r="SCV1179" s="247">
        <v>7</v>
      </c>
      <c r="SCW1179" s="247">
        <v>2</v>
      </c>
      <c r="SCX1179" s="248" t="s">
        <v>238</v>
      </c>
      <c r="SCY1179" s="249">
        <v>111</v>
      </c>
      <c r="SCZ1179" s="250">
        <v>211</v>
      </c>
      <c r="SDA1179" s="251" t="e">
        <f>SDA1194+SDA1232+SDA1261+SDA1277+SDA1299+SDA1329+SDA1345+SDA1366+SDA1381+SDA1414+#REF!+SDA1429+#REF!+SDA1435+#REF!</f>
        <v>#REF!</v>
      </c>
      <c r="SDB1179" s="245" t="s">
        <v>30</v>
      </c>
      <c r="SDC1179" s="246" t="s">
        <v>26</v>
      </c>
      <c r="SDD1179" s="247">
        <v>7</v>
      </c>
      <c r="SDE1179" s="247">
        <v>2</v>
      </c>
      <c r="SDF1179" s="248" t="s">
        <v>238</v>
      </c>
      <c r="SDG1179" s="249">
        <v>111</v>
      </c>
      <c r="SDH1179" s="250">
        <v>211</v>
      </c>
      <c r="SDI1179" s="251" t="e">
        <f>SDI1194+SDI1232+SDI1261+SDI1277+SDI1299+SDI1329+SDI1345+SDI1366+SDI1381+SDI1414+#REF!+SDI1429+#REF!+SDI1435+#REF!</f>
        <v>#REF!</v>
      </c>
      <c r="SDJ1179" s="245" t="s">
        <v>30</v>
      </c>
      <c r="SDK1179" s="246" t="s">
        <v>26</v>
      </c>
      <c r="SDL1179" s="247">
        <v>7</v>
      </c>
      <c r="SDM1179" s="247">
        <v>2</v>
      </c>
      <c r="SDN1179" s="248" t="s">
        <v>238</v>
      </c>
      <c r="SDO1179" s="249">
        <v>111</v>
      </c>
      <c r="SDP1179" s="250">
        <v>211</v>
      </c>
      <c r="SDQ1179" s="251" t="e">
        <f>SDQ1194+SDQ1232+SDQ1261+SDQ1277+SDQ1299+SDQ1329+SDQ1345+SDQ1366+SDQ1381+SDQ1414+#REF!+SDQ1429+#REF!+SDQ1435+#REF!</f>
        <v>#REF!</v>
      </c>
      <c r="SDR1179" s="245" t="s">
        <v>30</v>
      </c>
      <c r="SDS1179" s="246" t="s">
        <v>26</v>
      </c>
      <c r="SDT1179" s="247">
        <v>7</v>
      </c>
      <c r="SDU1179" s="247">
        <v>2</v>
      </c>
      <c r="SDV1179" s="248" t="s">
        <v>238</v>
      </c>
      <c r="SDW1179" s="249">
        <v>111</v>
      </c>
      <c r="SDX1179" s="250">
        <v>211</v>
      </c>
      <c r="SDY1179" s="251" t="e">
        <f>SDY1194+SDY1232+SDY1261+SDY1277+SDY1299+SDY1329+SDY1345+SDY1366+SDY1381+SDY1414+#REF!+SDY1429+#REF!+SDY1435+#REF!</f>
        <v>#REF!</v>
      </c>
      <c r="SDZ1179" s="245" t="s">
        <v>30</v>
      </c>
      <c r="SEA1179" s="246" t="s">
        <v>26</v>
      </c>
      <c r="SEB1179" s="247">
        <v>7</v>
      </c>
      <c r="SEC1179" s="247">
        <v>2</v>
      </c>
      <c r="SED1179" s="248" t="s">
        <v>238</v>
      </c>
      <c r="SEE1179" s="249">
        <v>111</v>
      </c>
      <c r="SEF1179" s="250">
        <v>211</v>
      </c>
      <c r="SEG1179" s="251" t="e">
        <f>SEG1194+SEG1232+SEG1261+SEG1277+SEG1299+SEG1329+SEG1345+SEG1366+SEG1381+SEG1414+#REF!+SEG1429+#REF!+SEG1435+#REF!</f>
        <v>#REF!</v>
      </c>
      <c r="SEH1179" s="245" t="s">
        <v>30</v>
      </c>
      <c r="SEI1179" s="246" t="s">
        <v>26</v>
      </c>
      <c r="SEJ1179" s="247">
        <v>7</v>
      </c>
      <c r="SEK1179" s="247">
        <v>2</v>
      </c>
      <c r="SEL1179" s="248" t="s">
        <v>238</v>
      </c>
      <c r="SEM1179" s="249">
        <v>111</v>
      </c>
      <c r="SEN1179" s="250">
        <v>211</v>
      </c>
      <c r="SEO1179" s="251" t="e">
        <f>SEO1194+SEO1232+SEO1261+SEO1277+SEO1299+SEO1329+SEO1345+SEO1366+SEO1381+SEO1414+#REF!+SEO1429+#REF!+SEO1435+#REF!</f>
        <v>#REF!</v>
      </c>
      <c r="SEP1179" s="245" t="s">
        <v>30</v>
      </c>
      <c r="SEQ1179" s="246" t="s">
        <v>26</v>
      </c>
      <c r="SER1179" s="247">
        <v>7</v>
      </c>
      <c r="SES1179" s="247">
        <v>2</v>
      </c>
      <c r="SET1179" s="248" t="s">
        <v>238</v>
      </c>
      <c r="SEU1179" s="249">
        <v>111</v>
      </c>
      <c r="SEV1179" s="250">
        <v>211</v>
      </c>
      <c r="SEW1179" s="251" t="e">
        <f>SEW1194+SEW1232+SEW1261+SEW1277+SEW1299+SEW1329+SEW1345+SEW1366+SEW1381+SEW1414+#REF!+SEW1429+#REF!+SEW1435+#REF!</f>
        <v>#REF!</v>
      </c>
      <c r="SEX1179" s="245" t="s">
        <v>30</v>
      </c>
      <c r="SEY1179" s="246" t="s">
        <v>26</v>
      </c>
      <c r="SEZ1179" s="247">
        <v>7</v>
      </c>
      <c r="SFA1179" s="247">
        <v>2</v>
      </c>
      <c r="SFB1179" s="248" t="s">
        <v>238</v>
      </c>
      <c r="SFC1179" s="249">
        <v>111</v>
      </c>
      <c r="SFD1179" s="250">
        <v>211</v>
      </c>
      <c r="SFE1179" s="251" t="e">
        <f>SFE1194+SFE1232+SFE1261+SFE1277+SFE1299+SFE1329+SFE1345+SFE1366+SFE1381+SFE1414+#REF!+SFE1429+#REF!+SFE1435+#REF!</f>
        <v>#REF!</v>
      </c>
      <c r="SFF1179" s="245" t="s">
        <v>30</v>
      </c>
      <c r="SFG1179" s="246" t="s">
        <v>26</v>
      </c>
      <c r="SFH1179" s="247">
        <v>7</v>
      </c>
      <c r="SFI1179" s="247">
        <v>2</v>
      </c>
      <c r="SFJ1179" s="248" t="s">
        <v>238</v>
      </c>
      <c r="SFK1179" s="249">
        <v>111</v>
      </c>
      <c r="SFL1179" s="250">
        <v>211</v>
      </c>
      <c r="SFM1179" s="251" t="e">
        <f>SFM1194+SFM1232+SFM1261+SFM1277+SFM1299+SFM1329+SFM1345+SFM1366+SFM1381+SFM1414+#REF!+SFM1429+#REF!+SFM1435+#REF!</f>
        <v>#REF!</v>
      </c>
      <c r="SFN1179" s="245" t="s">
        <v>30</v>
      </c>
      <c r="SFO1179" s="246" t="s">
        <v>26</v>
      </c>
      <c r="SFP1179" s="247">
        <v>7</v>
      </c>
      <c r="SFQ1179" s="247">
        <v>2</v>
      </c>
      <c r="SFR1179" s="248" t="s">
        <v>238</v>
      </c>
      <c r="SFS1179" s="249">
        <v>111</v>
      </c>
      <c r="SFT1179" s="250">
        <v>211</v>
      </c>
      <c r="SFU1179" s="251" t="e">
        <f>SFU1194+SFU1232+SFU1261+SFU1277+SFU1299+SFU1329+SFU1345+SFU1366+SFU1381+SFU1414+#REF!+SFU1429+#REF!+SFU1435+#REF!</f>
        <v>#REF!</v>
      </c>
      <c r="SFV1179" s="245" t="s">
        <v>30</v>
      </c>
      <c r="SFW1179" s="246" t="s">
        <v>26</v>
      </c>
      <c r="SFX1179" s="247">
        <v>7</v>
      </c>
      <c r="SFY1179" s="247">
        <v>2</v>
      </c>
      <c r="SFZ1179" s="248" t="s">
        <v>238</v>
      </c>
      <c r="SGA1179" s="249">
        <v>111</v>
      </c>
      <c r="SGB1179" s="250">
        <v>211</v>
      </c>
      <c r="SGC1179" s="251" t="e">
        <f>SGC1194+SGC1232+SGC1261+SGC1277+SGC1299+SGC1329+SGC1345+SGC1366+SGC1381+SGC1414+#REF!+SGC1429+#REF!+SGC1435+#REF!</f>
        <v>#REF!</v>
      </c>
      <c r="SGD1179" s="245" t="s">
        <v>30</v>
      </c>
      <c r="SGE1179" s="246" t="s">
        <v>26</v>
      </c>
      <c r="SGF1179" s="247">
        <v>7</v>
      </c>
      <c r="SGG1179" s="247">
        <v>2</v>
      </c>
      <c r="SGH1179" s="248" t="s">
        <v>238</v>
      </c>
      <c r="SGI1179" s="249">
        <v>111</v>
      </c>
      <c r="SGJ1179" s="250">
        <v>211</v>
      </c>
      <c r="SGK1179" s="251" t="e">
        <f>SGK1194+SGK1232+SGK1261+SGK1277+SGK1299+SGK1329+SGK1345+SGK1366+SGK1381+SGK1414+#REF!+SGK1429+#REF!+SGK1435+#REF!</f>
        <v>#REF!</v>
      </c>
      <c r="SGL1179" s="245" t="s">
        <v>30</v>
      </c>
      <c r="SGM1179" s="246" t="s">
        <v>26</v>
      </c>
      <c r="SGN1179" s="247">
        <v>7</v>
      </c>
      <c r="SGO1179" s="247">
        <v>2</v>
      </c>
      <c r="SGP1179" s="248" t="s">
        <v>238</v>
      </c>
      <c r="SGQ1179" s="249">
        <v>111</v>
      </c>
      <c r="SGR1179" s="250">
        <v>211</v>
      </c>
      <c r="SGS1179" s="251" t="e">
        <f>SGS1194+SGS1232+SGS1261+SGS1277+SGS1299+SGS1329+SGS1345+SGS1366+SGS1381+SGS1414+#REF!+SGS1429+#REF!+SGS1435+#REF!</f>
        <v>#REF!</v>
      </c>
      <c r="SGT1179" s="245" t="s">
        <v>30</v>
      </c>
      <c r="SGU1179" s="246" t="s">
        <v>26</v>
      </c>
      <c r="SGV1179" s="247">
        <v>7</v>
      </c>
      <c r="SGW1179" s="247">
        <v>2</v>
      </c>
      <c r="SGX1179" s="248" t="s">
        <v>238</v>
      </c>
      <c r="SGY1179" s="249">
        <v>111</v>
      </c>
      <c r="SGZ1179" s="250">
        <v>211</v>
      </c>
      <c r="SHA1179" s="251" t="e">
        <f>SHA1194+SHA1232+SHA1261+SHA1277+SHA1299+SHA1329+SHA1345+SHA1366+SHA1381+SHA1414+#REF!+SHA1429+#REF!+SHA1435+#REF!</f>
        <v>#REF!</v>
      </c>
      <c r="SHB1179" s="245" t="s">
        <v>30</v>
      </c>
      <c r="SHC1179" s="246" t="s">
        <v>26</v>
      </c>
      <c r="SHD1179" s="247">
        <v>7</v>
      </c>
      <c r="SHE1179" s="247">
        <v>2</v>
      </c>
      <c r="SHF1179" s="248" t="s">
        <v>238</v>
      </c>
      <c r="SHG1179" s="249">
        <v>111</v>
      </c>
      <c r="SHH1179" s="250">
        <v>211</v>
      </c>
      <c r="SHI1179" s="251" t="e">
        <f>SHI1194+SHI1232+SHI1261+SHI1277+SHI1299+SHI1329+SHI1345+SHI1366+SHI1381+SHI1414+#REF!+SHI1429+#REF!+SHI1435+#REF!</f>
        <v>#REF!</v>
      </c>
      <c r="SHJ1179" s="245" t="s">
        <v>30</v>
      </c>
      <c r="SHK1179" s="246" t="s">
        <v>26</v>
      </c>
      <c r="SHL1179" s="247">
        <v>7</v>
      </c>
      <c r="SHM1179" s="247">
        <v>2</v>
      </c>
      <c r="SHN1179" s="248" t="s">
        <v>238</v>
      </c>
      <c r="SHO1179" s="249">
        <v>111</v>
      </c>
      <c r="SHP1179" s="250">
        <v>211</v>
      </c>
      <c r="SHQ1179" s="251" t="e">
        <f>SHQ1194+SHQ1232+SHQ1261+SHQ1277+SHQ1299+SHQ1329+SHQ1345+SHQ1366+SHQ1381+SHQ1414+#REF!+SHQ1429+#REF!+SHQ1435+#REF!</f>
        <v>#REF!</v>
      </c>
      <c r="SHR1179" s="245" t="s">
        <v>30</v>
      </c>
      <c r="SHS1179" s="246" t="s">
        <v>26</v>
      </c>
      <c r="SHT1179" s="247">
        <v>7</v>
      </c>
      <c r="SHU1179" s="247">
        <v>2</v>
      </c>
      <c r="SHV1179" s="248" t="s">
        <v>238</v>
      </c>
      <c r="SHW1179" s="249">
        <v>111</v>
      </c>
      <c r="SHX1179" s="250">
        <v>211</v>
      </c>
      <c r="SHY1179" s="251" t="e">
        <f>SHY1194+SHY1232+SHY1261+SHY1277+SHY1299+SHY1329+SHY1345+SHY1366+SHY1381+SHY1414+#REF!+SHY1429+#REF!+SHY1435+#REF!</f>
        <v>#REF!</v>
      </c>
      <c r="SHZ1179" s="245" t="s">
        <v>30</v>
      </c>
      <c r="SIA1179" s="246" t="s">
        <v>26</v>
      </c>
      <c r="SIB1179" s="247">
        <v>7</v>
      </c>
      <c r="SIC1179" s="247">
        <v>2</v>
      </c>
      <c r="SID1179" s="248" t="s">
        <v>238</v>
      </c>
      <c r="SIE1179" s="249">
        <v>111</v>
      </c>
      <c r="SIF1179" s="250">
        <v>211</v>
      </c>
      <c r="SIG1179" s="251" t="e">
        <f>SIG1194+SIG1232+SIG1261+SIG1277+SIG1299+SIG1329+SIG1345+SIG1366+SIG1381+SIG1414+#REF!+SIG1429+#REF!+SIG1435+#REF!</f>
        <v>#REF!</v>
      </c>
      <c r="SIH1179" s="245" t="s">
        <v>30</v>
      </c>
      <c r="SII1179" s="246" t="s">
        <v>26</v>
      </c>
      <c r="SIJ1179" s="247">
        <v>7</v>
      </c>
      <c r="SIK1179" s="247">
        <v>2</v>
      </c>
      <c r="SIL1179" s="248" t="s">
        <v>238</v>
      </c>
      <c r="SIM1179" s="249">
        <v>111</v>
      </c>
      <c r="SIN1179" s="250">
        <v>211</v>
      </c>
      <c r="SIO1179" s="251" t="e">
        <f>SIO1194+SIO1232+SIO1261+SIO1277+SIO1299+SIO1329+SIO1345+SIO1366+SIO1381+SIO1414+#REF!+SIO1429+#REF!+SIO1435+#REF!</f>
        <v>#REF!</v>
      </c>
      <c r="SIP1179" s="245" t="s">
        <v>30</v>
      </c>
      <c r="SIQ1179" s="246" t="s">
        <v>26</v>
      </c>
      <c r="SIR1179" s="247">
        <v>7</v>
      </c>
      <c r="SIS1179" s="247">
        <v>2</v>
      </c>
      <c r="SIT1179" s="248" t="s">
        <v>238</v>
      </c>
      <c r="SIU1179" s="249">
        <v>111</v>
      </c>
      <c r="SIV1179" s="250">
        <v>211</v>
      </c>
      <c r="SIW1179" s="251" t="e">
        <f>SIW1194+SIW1232+SIW1261+SIW1277+SIW1299+SIW1329+SIW1345+SIW1366+SIW1381+SIW1414+#REF!+SIW1429+#REF!+SIW1435+#REF!</f>
        <v>#REF!</v>
      </c>
      <c r="SIX1179" s="245" t="s">
        <v>30</v>
      </c>
      <c r="SIY1179" s="246" t="s">
        <v>26</v>
      </c>
      <c r="SIZ1179" s="247">
        <v>7</v>
      </c>
      <c r="SJA1179" s="247">
        <v>2</v>
      </c>
      <c r="SJB1179" s="248" t="s">
        <v>238</v>
      </c>
      <c r="SJC1179" s="249">
        <v>111</v>
      </c>
      <c r="SJD1179" s="250">
        <v>211</v>
      </c>
      <c r="SJE1179" s="251" t="e">
        <f>SJE1194+SJE1232+SJE1261+SJE1277+SJE1299+SJE1329+SJE1345+SJE1366+SJE1381+SJE1414+#REF!+SJE1429+#REF!+SJE1435+#REF!</f>
        <v>#REF!</v>
      </c>
      <c r="SJF1179" s="245" t="s">
        <v>30</v>
      </c>
      <c r="SJG1179" s="246" t="s">
        <v>26</v>
      </c>
      <c r="SJH1179" s="247">
        <v>7</v>
      </c>
      <c r="SJI1179" s="247">
        <v>2</v>
      </c>
      <c r="SJJ1179" s="248" t="s">
        <v>238</v>
      </c>
      <c r="SJK1179" s="249">
        <v>111</v>
      </c>
      <c r="SJL1179" s="250">
        <v>211</v>
      </c>
      <c r="SJM1179" s="251" t="e">
        <f>SJM1194+SJM1232+SJM1261+SJM1277+SJM1299+SJM1329+SJM1345+SJM1366+SJM1381+SJM1414+#REF!+SJM1429+#REF!+SJM1435+#REF!</f>
        <v>#REF!</v>
      </c>
      <c r="SJN1179" s="245" t="s">
        <v>30</v>
      </c>
      <c r="SJO1179" s="246" t="s">
        <v>26</v>
      </c>
      <c r="SJP1179" s="247">
        <v>7</v>
      </c>
      <c r="SJQ1179" s="247">
        <v>2</v>
      </c>
      <c r="SJR1179" s="248" t="s">
        <v>238</v>
      </c>
      <c r="SJS1179" s="249">
        <v>111</v>
      </c>
      <c r="SJT1179" s="250">
        <v>211</v>
      </c>
      <c r="SJU1179" s="251" t="e">
        <f>SJU1194+SJU1232+SJU1261+SJU1277+SJU1299+SJU1329+SJU1345+SJU1366+SJU1381+SJU1414+#REF!+SJU1429+#REF!+SJU1435+#REF!</f>
        <v>#REF!</v>
      </c>
      <c r="SJV1179" s="245" t="s">
        <v>30</v>
      </c>
      <c r="SJW1179" s="246" t="s">
        <v>26</v>
      </c>
      <c r="SJX1179" s="247">
        <v>7</v>
      </c>
      <c r="SJY1179" s="247">
        <v>2</v>
      </c>
      <c r="SJZ1179" s="248" t="s">
        <v>238</v>
      </c>
      <c r="SKA1179" s="249">
        <v>111</v>
      </c>
      <c r="SKB1179" s="250">
        <v>211</v>
      </c>
      <c r="SKC1179" s="251" t="e">
        <f>SKC1194+SKC1232+SKC1261+SKC1277+SKC1299+SKC1329+SKC1345+SKC1366+SKC1381+SKC1414+#REF!+SKC1429+#REF!+SKC1435+#REF!</f>
        <v>#REF!</v>
      </c>
      <c r="SKD1179" s="245" t="s">
        <v>30</v>
      </c>
      <c r="SKE1179" s="246" t="s">
        <v>26</v>
      </c>
      <c r="SKF1179" s="247">
        <v>7</v>
      </c>
      <c r="SKG1179" s="247">
        <v>2</v>
      </c>
      <c r="SKH1179" s="248" t="s">
        <v>238</v>
      </c>
      <c r="SKI1179" s="249">
        <v>111</v>
      </c>
      <c r="SKJ1179" s="250">
        <v>211</v>
      </c>
      <c r="SKK1179" s="251" t="e">
        <f>SKK1194+SKK1232+SKK1261+SKK1277+SKK1299+SKK1329+SKK1345+SKK1366+SKK1381+SKK1414+#REF!+SKK1429+#REF!+SKK1435+#REF!</f>
        <v>#REF!</v>
      </c>
      <c r="SKL1179" s="245" t="s">
        <v>30</v>
      </c>
      <c r="SKM1179" s="246" t="s">
        <v>26</v>
      </c>
      <c r="SKN1179" s="247">
        <v>7</v>
      </c>
      <c r="SKO1179" s="247">
        <v>2</v>
      </c>
      <c r="SKP1179" s="248" t="s">
        <v>238</v>
      </c>
      <c r="SKQ1179" s="249">
        <v>111</v>
      </c>
      <c r="SKR1179" s="250">
        <v>211</v>
      </c>
      <c r="SKS1179" s="251" t="e">
        <f>SKS1194+SKS1232+SKS1261+SKS1277+SKS1299+SKS1329+SKS1345+SKS1366+SKS1381+SKS1414+#REF!+SKS1429+#REF!+SKS1435+#REF!</f>
        <v>#REF!</v>
      </c>
      <c r="SKT1179" s="245" t="s">
        <v>30</v>
      </c>
      <c r="SKU1179" s="246" t="s">
        <v>26</v>
      </c>
      <c r="SKV1179" s="247">
        <v>7</v>
      </c>
      <c r="SKW1179" s="247">
        <v>2</v>
      </c>
      <c r="SKX1179" s="248" t="s">
        <v>238</v>
      </c>
      <c r="SKY1179" s="249">
        <v>111</v>
      </c>
      <c r="SKZ1179" s="250">
        <v>211</v>
      </c>
      <c r="SLA1179" s="251" t="e">
        <f>SLA1194+SLA1232+SLA1261+SLA1277+SLA1299+SLA1329+SLA1345+SLA1366+SLA1381+SLA1414+#REF!+SLA1429+#REF!+SLA1435+#REF!</f>
        <v>#REF!</v>
      </c>
      <c r="SLB1179" s="245" t="s">
        <v>30</v>
      </c>
      <c r="SLC1179" s="246" t="s">
        <v>26</v>
      </c>
      <c r="SLD1179" s="247">
        <v>7</v>
      </c>
      <c r="SLE1179" s="247">
        <v>2</v>
      </c>
      <c r="SLF1179" s="248" t="s">
        <v>238</v>
      </c>
      <c r="SLG1179" s="249">
        <v>111</v>
      </c>
      <c r="SLH1179" s="250">
        <v>211</v>
      </c>
      <c r="SLI1179" s="251" t="e">
        <f>SLI1194+SLI1232+SLI1261+SLI1277+SLI1299+SLI1329+SLI1345+SLI1366+SLI1381+SLI1414+#REF!+SLI1429+#REF!+SLI1435+#REF!</f>
        <v>#REF!</v>
      </c>
      <c r="SLJ1179" s="245" t="s">
        <v>30</v>
      </c>
      <c r="SLK1179" s="246" t="s">
        <v>26</v>
      </c>
      <c r="SLL1179" s="247">
        <v>7</v>
      </c>
      <c r="SLM1179" s="247">
        <v>2</v>
      </c>
      <c r="SLN1179" s="248" t="s">
        <v>238</v>
      </c>
      <c r="SLO1179" s="249">
        <v>111</v>
      </c>
      <c r="SLP1179" s="250">
        <v>211</v>
      </c>
      <c r="SLQ1179" s="251" t="e">
        <f>SLQ1194+SLQ1232+SLQ1261+SLQ1277+SLQ1299+SLQ1329+SLQ1345+SLQ1366+SLQ1381+SLQ1414+#REF!+SLQ1429+#REF!+SLQ1435+#REF!</f>
        <v>#REF!</v>
      </c>
      <c r="SLR1179" s="245" t="s">
        <v>30</v>
      </c>
      <c r="SLS1179" s="246" t="s">
        <v>26</v>
      </c>
      <c r="SLT1179" s="247">
        <v>7</v>
      </c>
      <c r="SLU1179" s="247">
        <v>2</v>
      </c>
      <c r="SLV1179" s="248" t="s">
        <v>238</v>
      </c>
      <c r="SLW1179" s="249">
        <v>111</v>
      </c>
      <c r="SLX1179" s="250">
        <v>211</v>
      </c>
      <c r="SLY1179" s="251" t="e">
        <f>SLY1194+SLY1232+SLY1261+SLY1277+SLY1299+SLY1329+SLY1345+SLY1366+SLY1381+SLY1414+#REF!+SLY1429+#REF!+SLY1435+#REF!</f>
        <v>#REF!</v>
      </c>
      <c r="SLZ1179" s="245" t="s">
        <v>30</v>
      </c>
      <c r="SMA1179" s="246" t="s">
        <v>26</v>
      </c>
      <c r="SMB1179" s="247">
        <v>7</v>
      </c>
      <c r="SMC1179" s="247">
        <v>2</v>
      </c>
      <c r="SMD1179" s="248" t="s">
        <v>238</v>
      </c>
      <c r="SME1179" s="249">
        <v>111</v>
      </c>
      <c r="SMF1179" s="250">
        <v>211</v>
      </c>
      <c r="SMG1179" s="251" t="e">
        <f>SMG1194+SMG1232+SMG1261+SMG1277+SMG1299+SMG1329+SMG1345+SMG1366+SMG1381+SMG1414+#REF!+SMG1429+#REF!+SMG1435+#REF!</f>
        <v>#REF!</v>
      </c>
      <c r="SMH1179" s="245" t="s">
        <v>30</v>
      </c>
      <c r="SMI1179" s="246" t="s">
        <v>26</v>
      </c>
      <c r="SMJ1179" s="247">
        <v>7</v>
      </c>
      <c r="SMK1179" s="247">
        <v>2</v>
      </c>
      <c r="SML1179" s="248" t="s">
        <v>238</v>
      </c>
      <c r="SMM1179" s="249">
        <v>111</v>
      </c>
      <c r="SMN1179" s="250">
        <v>211</v>
      </c>
      <c r="SMO1179" s="251" t="e">
        <f>SMO1194+SMO1232+SMO1261+SMO1277+SMO1299+SMO1329+SMO1345+SMO1366+SMO1381+SMO1414+#REF!+SMO1429+#REF!+SMO1435+#REF!</f>
        <v>#REF!</v>
      </c>
      <c r="SMP1179" s="245" t="s">
        <v>30</v>
      </c>
      <c r="SMQ1179" s="246" t="s">
        <v>26</v>
      </c>
      <c r="SMR1179" s="247">
        <v>7</v>
      </c>
      <c r="SMS1179" s="247">
        <v>2</v>
      </c>
      <c r="SMT1179" s="248" t="s">
        <v>238</v>
      </c>
      <c r="SMU1179" s="249">
        <v>111</v>
      </c>
      <c r="SMV1179" s="250">
        <v>211</v>
      </c>
      <c r="SMW1179" s="251" t="e">
        <f>SMW1194+SMW1232+SMW1261+SMW1277+SMW1299+SMW1329+SMW1345+SMW1366+SMW1381+SMW1414+#REF!+SMW1429+#REF!+SMW1435+#REF!</f>
        <v>#REF!</v>
      </c>
      <c r="SMX1179" s="245" t="s">
        <v>30</v>
      </c>
      <c r="SMY1179" s="246" t="s">
        <v>26</v>
      </c>
      <c r="SMZ1179" s="247">
        <v>7</v>
      </c>
      <c r="SNA1179" s="247">
        <v>2</v>
      </c>
      <c r="SNB1179" s="248" t="s">
        <v>238</v>
      </c>
      <c r="SNC1179" s="249">
        <v>111</v>
      </c>
      <c r="SND1179" s="250">
        <v>211</v>
      </c>
      <c r="SNE1179" s="251" t="e">
        <f>SNE1194+SNE1232+SNE1261+SNE1277+SNE1299+SNE1329+SNE1345+SNE1366+SNE1381+SNE1414+#REF!+SNE1429+#REF!+SNE1435+#REF!</f>
        <v>#REF!</v>
      </c>
      <c r="SNF1179" s="245" t="s">
        <v>30</v>
      </c>
      <c r="SNG1179" s="246" t="s">
        <v>26</v>
      </c>
      <c r="SNH1179" s="247">
        <v>7</v>
      </c>
      <c r="SNI1179" s="247">
        <v>2</v>
      </c>
      <c r="SNJ1179" s="248" t="s">
        <v>238</v>
      </c>
      <c r="SNK1179" s="249">
        <v>111</v>
      </c>
      <c r="SNL1179" s="250">
        <v>211</v>
      </c>
      <c r="SNM1179" s="251" t="e">
        <f>SNM1194+SNM1232+SNM1261+SNM1277+SNM1299+SNM1329+SNM1345+SNM1366+SNM1381+SNM1414+#REF!+SNM1429+#REF!+SNM1435+#REF!</f>
        <v>#REF!</v>
      </c>
      <c r="SNN1179" s="245" t="s">
        <v>30</v>
      </c>
      <c r="SNO1179" s="246" t="s">
        <v>26</v>
      </c>
      <c r="SNP1179" s="247">
        <v>7</v>
      </c>
      <c r="SNQ1179" s="247">
        <v>2</v>
      </c>
      <c r="SNR1179" s="248" t="s">
        <v>238</v>
      </c>
      <c r="SNS1179" s="249">
        <v>111</v>
      </c>
      <c r="SNT1179" s="250">
        <v>211</v>
      </c>
      <c r="SNU1179" s="251" t="e">
        <f>SNU1194+SNU1232+SNU1261+SNU1277+SNU1299+SNU1329+SNU1345+SNU1366+SNU1381+SNU1414+#REF!+SNU1429+#REF!+SNU1435+#REF!</f>
        <v>#REF!</v>
      </c>
      <c r="SNV1179" s="245" t="s">
        <v>30</v>
      </c>
      <c r="SNW1179" s="246" t="s">
        <v>26</v>
      </c>
      <c r="SNX1179" s="247">
        <v>7</v>
      </c>
      <c r="SNY1179" s="247">
        <v>2</v>
      </c>
      <c r="SNZ1179" s="248" t="s">
        <v>238</v>
      </c>
      <c r="SOA1179" s="249">
        <v>111</v>
      </c>
      <c r="SOB1179" s="250">
        <v>211</v>
      </c>
      <c r="SOC1179" s="251" t="e">
        <f>SOC1194+SOC1232+SOC1261+SOC1277+SOC1299+SOC1329+SOC1345+SOC1366+SOC1381+SOC1414+#REF!+SOC1429+#REF!+SOC1435+#REF!</f>
        <v>#REF!</v>
      </c>
      <c r="SOD1179" s="245" t="s">
        <v>30</v>
      </c>
      <c r="SOE1179" s="246" t="s">
        <v>26</v>
      </c>
      <c r="SOF1179" s="247">
        <v>7</v>
      </c>
      <c r="SOG1179" s="247">
        <v>2</v>
      </c>
      <c r="SOH1179" s="248" t="s">
        <v>238</v>
      </c>
      <c r="SOI1179" s="249">
        <v>111</v>
      </c>
      <c r="SOJ1179" s="250">
        <v>211</v>
      </c>
      <c r="SOK1179" s="251" t="e">
        <f>SOK1194+SOK1232+SOK1261+SOK1277+SOK1299+SOK1329+SOK1345+SOK1366+SOK1381+SOK1414+#REF!+SOK1429+#REF!+SOK1435+#REF!</f>
        <v>#REF!</v>
      </c>
      <c r="SOL1179" s="245" t="s">
        <v>30</v>
      </c>
      <c r="SOM1179" s="246" t="s">
        <v>26</v>
      </c>
      <c r="SON1179" s="247">
        <v>7</v>
      </c>
      <c r="SOO1179" s="247">
        <v>2</v>
      </c>
      <c r="SOP1179" s="248" t="s">
        <v>238</v>
      </c>
      <c r="SOQ1179" s="249">
        <v>111</v>
      </c>
      <c r="SOR1179" s="250">
        <v>211</v>
      </c>
      <c r="SOS1179" s="251" t="e">
        <f>SOS1194+SOS1232+SOS1261+SOS1277+SOS1299+SOS1329+SOS1345+SOS1366+SOS1381+SOS1414+#REF!+SOS1429+#REF!+SOS1435+#REF!</f>
        <v>#REF!</v>
      </c>
      <c r="SOT1179" s="245" t="s">
        <v>30</v>
      </c>
      <c r="SOU1179" s="246" t="s">
        <v>26</v>
      </c>
      <c r="SOV1179" s="247">
        <v>7</v>
      </c>
      <c r="SOW1179" s="247">
        <v>2</v>
      </c>
      <c r="SOX1179" s="248" t="s">
        <v>238</v>
      </c>
      <c r="SOY1179" s="249">
        <v>111</v>
      </c>
      <c r="SOZ1179" s="250">
        <v>211</v>
      </c>
      <c r="SPA1179" s="251" t="e">
        <f>SPA1194+SPA1232+SPA1261+SPA1277+SPA1299+SPA1329+SPA1345+SPA1366+SPA1381+SPA1414+#REF!+SPA1429+#REF!+SPA1435+#REF!</f>
        <v>#REF!</v>
      </c>
      <c r="SPB1179" s="245" t="s">
        <v>30</v>
      </c>
      <c r="SPC1179" s="246" t="s">
        <v>26</v>
      </c>
      <c r="SPD1179" s="247">
        <v>7</v>
      </c>
      <c r="SPE1179" s="247">
        <v>2</v>
      </c>
      <c r="SPF1179" s="248" t="s">
        <v>238</v>
      </c>
      <c r="SPG1179" s="249">
        <v>111</v>
      </c>
      <c r="SPH1179" s="250">
        <v>211</v>
      </c>
      <c r="SPI1179" s="251" t="e">
        <f>SPI1194+SPI1232+SPI1261+SPI1277+SPI1299+SPI1329+SPI1345+SPI1366+SPI1381+SPI1414+#REF!+SPI1429+#REF!+SPI1435+#REF!</f>
        <v>#REF!</v>
      </c>
      <c r="SPJ1179" s="245" t="s">
        <v>30</v>
      </c>
      <c r="SPK1179" s="246" t="s">
        <v>26</v>
      </c>
      <c r="SPL1179" s="247">
        <v>7</v>
      </c>
      <c r="SPM1179" s="247">
        <v>2</v>
      </c>
      <c r="SPN1179" s="248" t="s">
        <v>238</v>
      </c>
      <c r="SPO1179" s="249">
        <v>111</v>
      </c>
      <c r="SPP1179" s="250">
        <v>211</v>
      </c>
      <c r="SPQ1179" s="251" t="e">
        <f>SPQ1194+SPQ1232+SPQ1261+SPQ1277+SPQ1299+SPQ1329+SPQ1345+SPQ1366+SPQ1381+SPQ1414+#REF!+SPQ1429+#REF!+SPQ1435+#REF!</f>
        <v>#REF!</v>
      </c>
      <c r="SPR1179" s="245" t="s">
        <v>30</v>
      </c>
      <c r="SPS1179" s="246" t="s">
        <v>26</v>
      </c>
      <c r="SPT1179" s="247">
        <v>7</v>
      </c>
      <c r="SPU1179" s="247">
        <v>2</v>
      </c>
      <c r="SPV1179" s="248" t="s">
        <v>238</v>
      </c>
      <c r="SPW1179" s="249">
        <v>111</v>
      </c>
      <c r="SPX1179" s="250">
        <v>211</v>
      </c>
      <c r="SPY1179" s="251" t="e">
        <f>SPY1194+SPY1232+SPY1261+SPY1277+SPY1299+SPY1329+SPY1345+SPY1366+SPY1381+SPY1414+#REF!+SPY1429+#REF!+SPY1435+#REF!</f>
        <v>#REF!</v>
      </c>
      <c r="SPZ1179" s="245" t="s">
        <v>30</v>
      </c>
      <c r="SQA1179" s="246" t="s">
        <v>26</v>
      </c>
      <c r="SQB1179" s="247">
        <v>7</v>
      </c>
      <c r="SQC1179" s="247">
        <v>2</v>
      </c>
      <c r="SQD1179" s="248" t="s">
        <v>238</v>
      </c>
      <c r="SQE1179" s="249">
        <v>111</v>
      </c>
      <c r="SQF1179" s="250">
        <v>211</v>
      </c>
      <c r="SQG1179" s="251" t="e">
        <f>SQG1194+SQG1232+SQG1261+SQG1277+SQG1299+SQG1329+SQG1345+SQG1366+SQG1381+SQG1414+#REF!+SQG1429+#REF!+SQG1435+#REF!</f>
        <v>#REF!</v>
      </c>
      <c r="SQH1179" s="245" t="s">
        <v>30</v>
      </c>
      <c r="SQI1179" s="246" t="s">
        <v>26</v>
      </c>
      <c r="SQJ1179" s="247">
        <v>7</v>
      </c>
      <c r="SQK1179" s="247">
        <v>2</v>
      </c>
      <c r="SQL1179" s="248" t="s">
        <v>238</v>
      </c>
      <c r="SQM1179" s="249">
        <v>111</v>
      </c>
      <c r="SQN1179" s="250">
        <v>211</v>
      </c>
      <c r="SQO1179" s="251" t="e">
        <f>SQO1194+SQO1232+SQO1261+SQO1277+SQO1299+SQO1329+SQO1345+SQO1366+SQO1381+SQO1414+#REF!+SQO1429+#REF!+SQO1435+#REF!</f>
        <v>#REF!</v>
      </c>
      <c r="SQP1179" s="245" t="s">
        <v>30</v>
      </c>
      <c r="SQQ1179" s="246" t="s">
        <v>26</v>
      </c>
      <c r="SQR1179" s="247">
        <v>7</v>
      </c>
      <c r="SQS1179" s="247">
        <v>2</v>
      </c>
      <c r="SQT1179" s="248" t="s">
        <v>238</v>
      </c>
      <c r="SQU1179" s="249">
        <v>111</v>
      </c>
      <c r="SQV1179" s="250">
        <v>211</v>
      </c>
      <c r="SQW1179" s="251" t="e">
        <f>SQW1194+SQW1232+SQW1261+SQW1277+SQW1299+SQW1329+SQW1345+SQW1366+SQW1381+SQW1414+#REF!+SQW1429+#REF!+SQW1435+#REF!</f>
        <v>#REF!</v>
      </c>
      <c r="SQX1179" s="245" t="s">
        <v>30</v>
      </c>
      <c r="SQY1179" s="246" t="s">
        <v>26</v>
      </c>
      <c r="SQZ1179" s="247">
        <v>7</v>
      </c>
      <c r="SRA1179" s="247">
        <v>2</v>
      </c>
      <c r="SRB1179" s="248" t="s">
        <v>238</v>
      </c>
      <c r="SRC1179" s="249">
        <v>111</v>
      </c>
      <c r="SRD1179" s="250">
        <v>211</v>
      </c>
      <c r="SRE1179" s="251" t="e">
        <f>SRE1194+SRE1232+SRE1261+SRE1277+SRE1299+SRE1329+SRE1345+SRE1366+SRE1381+SRE1414+#REF!+SRE1429+#REF!+SRE1435+#REF!</f>
        <v>#REF!</v>
      </c>
      <c r="SRF1179" s="245" t="s">
        <v>30</v>
      </c>
      <c r="SRG1179" s="246" t="s">
        <v>26</v>
      </c>
      <c r="SRH1179" s="247">
        <v>7</v>
      </c>
      <c r="SRI1179" s="247">
        <v>2</v>
      </c>
      <c r="SRJ1179" s="248" t="s">
        <v>238</v>
      </c>
      <c r="SRK1179" s="249">
        <v>111</v>
      </c>
      <c r="SRL1179" s="250">
        <v>211</v>
      </c>
      <c r="SRM1179" s="251" t="e">
        <f>SRM1194+SRM1232+SRM1261+SRM1277+SRM1299+SRM1329+SRM1345+SRM1366+SRM1381+SRM1414+#REF!+SRM1429+#REF!+SRM1435+#REF!</f>
        <v>#REF!</v>
      </c>
      <c r="SRN1179" s="245" t="s">
        <v>30</v>
      </c>
      <c r="SRO1179" s="246" t="s">
        <v>26</v>
      </c>
      <c r="SRP1179" s="247">
        <v>7</v>
      </c>
      <c r="SRQ1179" s="247">
        <v>2</v>
      </c>
      <c r="SRR1179" s="248" t="s">
        <v>238</v>
      </c>
      <c r="SRS1179" s="249">
        <v>111</v>
      </c>
      <c r="SRT1179" s="250">
        <v>211</v>
      </c>
      <c r="SRU1179" s="251" t="e">
        <f>SRU1194+SRU1232+SRU1261+SRU1277+SRU1299+SRU1329+SRU1345+SRU1366+SRU1381+SRU1414+#REF!+SRU1429+#REF!+SRU1435+#REF!</f>
        <v>#REF!</v>
      </c>
      <c r="SRV1179" s="245" t="s">
        <v>30</v>
      </c>
      <c r="SRW1179" s="246" t="s">
        <v>26</v>
      </c>
      <c r="SRX1179" s="247">
        <v>7</v>
      </c>
      <c r="SRY1179" s="247">
        <v>2</v>
      </c>
      <c r="SRZ1179" s="248" t="s">
        <v>238</v>
      </c>
      <c r="SSA1179" s="249">
        <v>111</v>
      </c>
      <c r="SSB1179" s="250">
        <v>211</v>
      </c>
      <c r="SSC1179" s="251" t="e">
        <f>SSC1194+SSC1232+SSC1261+SSC1277+SSC1299+SSC1329+SSC1345+SSC1366+SSC1381+SSC1414+#REF!+SSC1429+#REF!+SSC1435+#REF!</f>
        <v>#REF!</v>
      </c>
      <c r="SSD1179" s="245" t="s">
        <v>30</v>
      </c>
      <c r="SSE1179" s="246" t="s">
        <v>26</v>
      </c>
      <c r="SSF1179" s="247">
        <v>7</v>
      </c>
      <c r="SSG1179" s="247">
        <v>2</v>
      </c>
      <c r="SSH1179" s="248" t="s">
        <v>238</v>
      </c>
      <c r="SSI1179" s="249">
        <v>111</v>
      </c>
      <c r="SSJ1179" s="250">
        <v>211</v>
      </c>
      <c r="SSK1179" s="251" t="e">
        <f>SSK1194+SSK1232+SSK1261+SSK1277+SSK1299+SSK1329+SSK1345+SSK1366+SSK1381+SSK1414+#REF!+SSK1429+#REF!+SSK1435+#REF!</f>
        <v>#REF!</v>
      </c>
      <c r="SSL1179" s="245" t="s">
        <v>30</v>
      </c>
      <c r="SSM1179" s="246" t="s">
        <v>26</v>
      </c>
      <c r="SSN1179" s="247">
        <v>7</v>
      </c>
      <c r="SSO1179" s="247">
        <v>2</v>
      </c>
      <c r="SSP1179" s="248" t="s">
        <v>238</v>
      </c>
      <c r="SSQ1179" s="249">
        <v>111</v>
      </c>
      <c r="SSR1179" s="250">
        <v>211</v>
      </c>
      <c r="SSS1179" s="251" t="e">
        <f>SSS1194+SSS1232+SSS1261+SSS1277+SSS1299+SSS1329+SSS1345+SSS1366+SSS1381+SSS1414+#REF!+SSS1429+#REF!+SSS1435+#REF!</f>
        <v>#REF!</v>
      </c>
      <c r="SST1179" s="245" t="s">
        <v>30</v>
      </c>
      <c r="SSU1179" s="246" t="s">
        <v>26</v>
      </c>
      <c r="SSV1179" s="247">
        <v>7</v>
      </c>
      <c r="SSW1179" s="247">
        <v>2</v>
      </c>
      <c r="SSX1179" s="248" t="s">
        <v>238</v>
      </c>
      <c r="SSY1179" s="249">
        <v>111</v>
      </c>
      <c r="SSZ1179" s="250">
        <v>211</v>
      </c>
      <c r="STA1179" s="251" t="e">
        <f>STA1194+STA1232+STA1261+STA1277+STA1299+STA1329+STA1345+STA1366+STA1381+STA1414+#REF!+STA1429+#REF!+STA1435+#REF!</f>
        <v>#REF!</v>
      </c>
      <c r="STB1179" s="245" t="s">
        <v>30</v>
      </c>
      <c r="STC1179" s="246" t="s">
        <v>26</v>
      </c>
      <c r="STD1179" s="247">
        <v>7</v>
      </c>
      <c r="STE1179" s="247">
        <v>2</v>
      </c>
      <c r="STF1179" s="248" t="s">
        <v>238</v>
      </c>
      <c r="STG1179" s="249">
        <v>111</v>
      </c>
      <c r="STH1179" s="250">
        <v>211</v>
      </c>
      <c r="STI1179" s="251" t="e">
        <f>STI1194+STI1232+STI1261+STI1277+STI1299+STI1329+STI1345+STI1366+STI1381+STI1414+#REF!+STI1429+#REF!+STI1435+#REF!</f>
        <v>#REF!</v>
      </c>
      <c r="STJ1179" s="245" t="s">
        <v>30</v>
      </c>
      <c r="STK1179" s="246" t="s">
        <v>26</v>
      </c>
      <c r="STL1179" s="247">
        <v>7</v>
      </c>
      <c r="STM1179" s="247">
        <v>2</v>
      </c>
      <c r="STN1179" s="248" t="s">
        <v>238</v>
      </c>
      <c r="STO1179" s="249">
        <v>111</v>
      </c>
      <c r="STP1179" s="250">
        <v>211</v>
      </c>
      <c r="STQ1179" s="251" t="e">
        <f>STQ1194+STQ1232+STQ1261+STQ1277+STQ1299+STQ1329+STQ1345+STQ1366+STQ1381+STQ1414+#REF!+STQ1429+#REF!+STQ1435+#REF!</f>
        <v>#REF!</v>
      </c>
      <c r="STR1179" s="245" t="s">
        <v>30</v>
      </c>
      <c r="STS1179" s="246" t="s">
        <v>26</v>
      </c>
      <c r="STT1179" s="247">
        <v>7</v>
      </c>
      <c r="STU1179" s="247">
        <v>2</v>
      </c>
      <c r="STV1179" s="248" t="s">
        <v>238</v>
      </c>
      <c r="STW1179" s="249">
        <v>111</v>
      </c>
      <c r="STX1179" s="250">
        <v>211</v>
      </c>
      <c r="STY1179" s="251" t="e">
        <f>STY1194+STY1232+STY1261+STY1277+STY1299+STY1329+STY1345+STY1366+STY1381+STY1414+#REF!+STY1429+#REF!+STY1435+#REF!</f>
        <v>#REF!</v>
      </c>
      <c r="STZ1179" s="245" t="s">
        <v>30</v>
      </c>
      <c r="SUA1179" s="246" t="s">
        <v>26</v>
      </c>
      <c r="SUB1179" s="247">
        <v>7</v>
      </c>
      <c r="SUC1179" s="247">
        <v>2</v>
      </c>
      <c r="SUD1179" s="248" t="s">
        <v>238</v>
      </c>
      <c r="SUE1179" s="249">
        <v>111</v>
      </c>
      <c r="SUF1179" s="250">
        <v>211</v>
      </c>
      <c r="SUG1179" s="251" t="e">
        <f>SUG1194+SUG1232+SUG1261+SUG1277+SUG1299+SUG1329+SUG1345+SUG1366+SUG1381+SUG1414+#REF!+SUG1429+#REF!+SUG1435+#REF!</f>
        <v>#REF!</v>
      </c>
      <c r="SUH1179" s="245" t="s">
        <v>30</v>
      </c>
      <c r="SUI1179" s="246" t="s">
        <v>26</v>
      </c>
      <c r="SUJ1179" s="247">
        <v>7</v>
      </c>
      <c r="SUK1179" s="247">
        <v>2</v>
      </c>
      <c r="SUL1179" s="248" t="s">
        <v>238</v>
      </c>
      <c r="SUM1179" s="249">
        <v>111</v>
      </c>
      <c r="SUN1179" s="250">
        <v>211</v>
      </c>
      <c r="SUO1179" s="251" t="e">
        <f>SUO1194+SUO1232+SUO1261+SUO1277+SUO1299+SUO1329+SUO1345+SUO1366+SUO1381+SUO1414+#REF!+SUO1429+#REF!+SUO1435+#REF!</f>
        <v>#REF!</v>
      </c>
      <c r="SUP1179" s="245" t="s">
        <v>30</v>
      </c>
      <c r="SUQ1179" s="246" t="s">
        <v>26</v>
      </c>
      <c r="SUR1179" s="247">
        <v>7</v>
      </c>
      <c r="SUS1179" s="247">
        <v>2</v>
      </c>
      <c r="SUT1179" s="248" t="s">
        <v>238</v>
      </c>
      <c r="SUU1179" s="249">
        <v>111</v>
      </c>
      <c r="SUV1179" s="250">
        <v>211</v>
      </c>
      <c r="SUW1179" s="251" t="e">
        <f>SUW1194+SUW1232+SUW1261+SUW1277+SUW1299+SUW1329+SUW1345+SUW1366+SUW1381+SUW1414+#REF!+SUW1429+#REF!+SUW1435+#REF!</f>
        <v>#REF!</v>
      </c>
      <c r="SUX1179" s="245" t="s">
        <v>30</v>
      </c>
      <c r="SUY1179" s="246" t="s">
        <v>26</v>
      </c>
      <c r="SUZ1179" s="247">
        <v>7</v>
      </c>
      <c r="SVA1179" s="247">
        <v>2</v>
      </c>
      <c r="SVB1179" s="248" t="s">
        <v>238</v>
      </c>
      <c r="SVC1179" s="249">
        <v>111</v>
      </c>
      <c r="SVD1179" s="250">
        <v>211</v>
      </c>
      <c r="SVE1179" s="251" t="e">
        <f>SVE1194+SVE1232+SVE1261+SVE1277+SVE1299+SVE1329+SVE1345+SVE1366+SVE1381+SVE1414+#REF!+SVE1429+#REF!+SVE1435+#REF!</f>
        <v>#REF!</v>
      </c>
      <c r="SVF1179" s="245" t="s">
        <v>30</v>
      </c>
      <c r="SVG1179" s="246" t="s">
        <v>26</v>
      </c>
      <c r="SVH1179" s="247">
        <v>7</v>
      </c>
      <c r="SVI1179" s="247">
        <v>2</v>
      </c>
      <c r="SVJ1179" s="248" t="s">
        <v>238</v>
      </c>
      <c r="SVK1179" s="249">
        <v>111</v>
      </c>
      <c r="SVL1179" s="250">
        <v>211</v>
      </c>
      <c r="SVM1179" s="251" t="e">
        <f>SVM1194+SVM1232+SVM1261+SVM1277+SVM1299+SVM1329+SVM1345+SVM1366+SVM1381+SVM1414+#REF!+SVM1429+#REF!+SVM1435+#REF!</f>
        <v>#REF!</v>
      </c>
      <c r="SVN1179" s="245" t="s">
        <v>30</v>
      </c>
      <c r="SVO1179" s="246" t="s">
        <v>26</v>
      </c>
      <c r="SVP1179" s="247">
        <v>7</v>
      </c>
      <c r="SVQ1179" s="247">
        <v>2</v>
      </c>
      <c r="SVR1179" s="248" t="s">
        <v>238</v>
      </c>
      <c r="SVS1179" s="249">
        <v>111</v>
      </c>
      <c r="SVT1179" s="250">
        <v>211</v>
      </c>
      <c r="SVU1179" s="251" t="e">
        <f>SVU1194+SVU1232+SVU1261+SVU1277+SVU1299+SVU1329+SVU1345+SVU1366+SVU1381+SVU1414+#REF!+SVU1429+#REF!+SVU1435+#REF!</f>
        <v>#REF!</v>
      </c>
      <c r="SVV1179" s="245" t="s">
        <v>30</v>
      </c>
      <c r="SVW1179" s="246" t="s">
        <v>26</v>
      </c>
      <c r="SVX1179" s="247">
        <v>7</v>
      </c>
      <c r="SVY1179" s="247">
        <v>2</v>
      </c>
      <c r="SVZ1179" s="248" t="s">
        <v>238</v>
      </c>
      <c r="SWA1179" s="249">
        <v>111</v>
      </c>
      <c r="SWB1179" s="250">
        <v>211</v>
      </c>
      <c r="SWC1179" s="251" t="e">
        <f>SWC1194+SWC1232+SWC1261+SWC1277+SWC1299+SWC1329+SWC1345+SWC1366+SWC1381+SWC1414+#REF!+SWC1429+#REF!+SWC1435+#REF!</f>
        <v>#REF!</v>
      </c>
      <c r="SWD1179" s="245" t="s">
        <v>30</v>
      </c>
      <c r="SWE1179" s="246" t="s">
        <v>26</v>
      </c>
      <c r="SWF1179" s="247">
        <v>7</v>
      </c>
      <c r="SWG1179" s="247">
        <v>2</v>
      </c>
      <c r="SWH1179" s="248" t="s">
        <v>238</v>
      </c>
      <c r="SWI1179" s="249">
        <v>111</v>
      </c>
      <c r="SWJ1179" s="250">
        <v>211</v>
      </c>
      <c r="SWK1179" s="251" t="e">
        <f>SWK1194+SWK1232+SWK1261+SWK1277+SWK1299+SWK1329+SWK1345+SWK1366+SWK1381+SWK1414+#REF!+SWK1429+#REF!+SWK1435+#REF!</f>
        <v>#REF!</v>
      </c>
      <c r="SWL1179" s="245" t="s">
        <v>30</v>
      </c>
      <c r="SWM1179" s="246" t="s">
        <v>26</v>
      </c>
      <c r="SWN1179" s="247">
        <v>7</v>
      </c>
      <c r="SWO1179" s="247">
        <v>2</v>
      </c>
      <c r="SWP1179" s="248" t="s">
        <v>238</v>
      </c>
      <c r="SWQ1179" s="249">
        <v>111</v>
      </c>
      <c r="SWR1179" s="250">
        <v>211</v>
      </c>
      <c r="SWS1179" s="251" t="e">
        <f>SWS1194+SWS1232+SWS1261+SWS1277+SWS1299+SWS1329+SWS1345+SWS1366+SWS1381+SWS1414+#REF!+SWS1429+#REF!+SWS1435+#REF!</f>
        <v>#REF!</v>
      </c>
      <c r="SWT1179" s="245" t="s">
        <v>30</v>
      </c>
      <c r="SWU1179" s="246" t="s">
        <v>26</v>
      </c>
      <c r="SWV1179" s="247">
        <v>7</v>
      </c>
      <c r="SWW1179" s="247">
        <v>2</v>
      </c>
      <c r="SWX1179" s="248" t="s">
        <v>238</v>
      </c>
      <c r="SWY1179" s="249">
        <v>111</v>
      </c>
      <c r="SWZ1179" s="250">
        <v>211</v>
      </c>
      <c r="SXA1179" s="251" t="e">
        <f>SXA1194+SXA1232+SXA1261+SXA1277+SXA1299+SXA1329+SXA1345+SXA1366+SXA1381+SXA1414+#REF!+SXA1429+#REF!+SXA1435+#REF!</f>
        <v>#REF!</v>
      </c>
      <c r="SXB1179" s="245" t="s">
        <v>30</v>
      </c>
      <c r="SXC1179" s="246" t="s">
        <v>26</v>
      </c>
      <c r="SXD1179" s="247">
        <v>7</v>
      </c>
      <c r="SXE1179" s="247">
        <v>2</v>
      </c>
      <c r="SXF1179" s="248" t="s">
        <v>238</v>
      </c>
      <c r="SXG1179" s="249">
        <v>111</v>
      </c>
      <c r="SXH1179" s="250">
        <v>211</v>
      </c>
      <c r="SXI1179" s="251" t="e">
        <f>SXI1194+SXI1232+SXI1261+SXI1277+SXI1299+SXI1329+SXI1345+SXI1366+SXI1381+SXI1414+#REF!+SXI1429+#REF!+SXI1435+#REF!</f>
        <v>#REF!</v>
      </c>
      <c r="SXJ1179" s="245" t="s">
        <v>30</v>
      </c>
      <c r="SXK1179" s="246" t="s">
        <v>26</v>
      </c>
      <c r="SXL1179" s="247">
        <v>7</v>
      </c>
      <c r="SXM1179" s="247">
        <v>2</v>
      </c>
      <c r="SXN1179" s="248" t="s">
        <v>238</v>
      </c>
      <c r="SXO1179" s="249">
        <v>111</v>
      </c>
      <c r="SXP1179" s="250">
        <v>211</v>
      </c>
      <c r="SXQ1179" s="251" t="e">
        <f>SXQ1194+SXQ1232+SXQ1261+SXQ1277+SXQ1299+SXQ1329+SXQ1345+SXQ1366+SXQ1381+SXQ1414+#REF!+SXQ1429+#REF!+SXQ1435+#REF!</f>
        <v>#REF!</v>
      </c>
      <c r="SXR1179" s="245" t="s">
        <v>30</v>
      </c>
      <c r="SXS1179" s="246" t="s">
        <v>26</v>
      </c>
      <c r="SXT1179" s="247">
        <v>7</v>
      </c>
      <c r="SXU1179" s="247">
        <v>2</v>
      </c>
      <c r="SXV1179" s="248" t="s">
        <v>238</v>
      </c>
      <c r="SXW1179" s="249">
        <v>111</v>
      </c>
      <c r="SXX1179" s="250">
        <v>211</v>
      </c>
      <c r="SXY1179" s="251" t="e">
        <f>SXY1194+SXY1232+SXY1261+SXY1277+SXY1299+SXY1329+SXY1345+SXY1366+SXY1381+SXY1414+#REF!+SXY1429+#REF!+SXY1435+#REF!</f>
        <v>#REF!</v>
      </c>
      <c r="SXZ1179" s="245" t="s">
        <v>30</v>
      </c>
      <c r="SYA1179" s="246" t="s">
        <v>26</v>
      </c>
      <c r="SYB1179" s="247">
        <v>7</v>
      </c>
      <c r="SYC1179" s="247">
        <v>2</v>
      </c>
      <c r="SYD1179" s="248" t="s">
        <v>238</v>
      </c>
      <c r="SYE1179" s="249">
        <v>111</v>
      </c>
      <c r="SYF1179" s="250">
        <v>211</v>
      </c>
      <c r="SYG1179" s="251" t="e">
        <f>SYG1194+SYG1232+SYG1261+SYG1277+SYG1299+SYG1329+SYG1345+SYG1366+SYG1381+SYG1414+#REF!+SYG1429+#REF!+SYG1435+#REF!</f>
        <v>#REF!</v>
      </c>
      <c r="SYH1179" s="245" t="s">
        <v>30</v>
      </c>
      <c r="SYI1179" s="246" t="s">
        <v>26</v>
      </c>
      <c r="SYJ1179" s="247">
        <v>7</v>
      </c>
      <c r="SYK1179" s="247">
        <v>2</v>
      </c>
      <c r="SYL1179" s="248" t="s">
        <v>238</v>
      </c>
      <c r="SYM1179" s="249">
        <v>111</v>
      </c>
      <c r="SYN1179" s="250">
        <v>211</v>
      </c>
      <c r="SYO1179" s="251" t="e">
        <f>SYO1194+SYO1232+SYO1261+SYO1277+SYO1299+SYO1329+SYO1345+SYO1366+SYO1381+SYO1414+#REF!+SYO1429+#REF!+SYO1435+#REF!</f>
        <v>#REF!</v>
      </c>
      <c r="SYP1179" s="245" t="s">
        <v>30</v>
      </c>
      <c r="SYQ1179" s="246" t="s">
        <v>26</v>
      </c>
      <c r="SYR1179" s="247">
        <v>7</v>
      </c>
      <c r="SYS1179" s="247">
        <v>2</v>
      </c>
      <c r="SYT1179" s="248" t="s">
        <v>238</v>
      </c>
      <c r="SYU1179" s="249">
        <v>111</v>
      </c>
      <c r="SYV1179" s="250">
        <v>211</v>
      </c>
      <c r="SYW1179" s="251" t="e">
        <f>SYW1194+SYW1232+SYW1261+SYW1277+SYW1299+SYW1329+SYW1345+SYW1366+SYW1381+SYW1414+#REF!+SYW1429+#REF!+SYW1435+#REF!</f>
        <v>#REF!</v>
      </c>
      <c r="SYX1179" s="245" t="s">
        <v>30</v>
      </c>
      <c r="SYY1179" s="246" t="s">
        <v>26</v>
      </c>
      <c r="SYZ1179" s="247">
        <v>7</v>
      </c>
      <c r="SZA1179" s="247">
        <v>2</v>
      </c>
      <c r="SZB1179" s="248" t="s">
        <v>238</v>
      </c>
      <c r="SZC1179" s="249">
        <v>111</v>
      </c>
      <c r="SZD1179" s="250">
        <v>211</v>
      </c>
      <c r="SZE1179" s="251" t="e">
        <f>SZE1194+SZE1232+SZE1261+SZE1277+SZE1299+SZE1329+SZE1345+SZE1366+SZE1381+SZE1414+#REF!+SZE1429+#REF!+SZE1435+#REF!</f>
        <v>#REF!</v>
      </c>
      <c r="SZF1179" s="245" t="s">
        <v>30</v>
      </c>
      <c r="SZG1179" s="246" t="s">
        <v>26</v>
      </c>
      <c r="SZH1179" s="247">
        <v>7</v>
      </c>
      <c r="SZI1179" s="247">
        <v>2</v>
      </c>
      <c r="SZJ1179" s="248" t="s">
        <v>238</v>
      </c>
      <c r="SZK1179" s="249">
        <v>111</v>
      </c>
      <c r="SZL1179" s="250">
        <v>211</v>
      </c>
      <c r="SZM1179" s="251" t="e">
        <f>SZM1194+SZM1232+SZM1261+SZM1277+SZM1299+SZM1329+SZM1345+SZM1366+SZM1381+SZM1414+#REF!+SZM1429+#REF!+SZM1435+#REF!</f>
        <v>#REF!</v>
      </c>
      <c r="SZN1179" s="245" t="s">
        <v>30</v>
      </c>
      <c r="SZO1179" s="246" t="s">
        <v>26</v>
      </c>
      <c r="SZP1179" s="247">
        <v>7</v>
      </c>
      <c r="SZQ1179" s="247">
        <v>2</v>
      </c>
      <c r="SZR1179" s="248" t="s">
        <v>238</v>
      </c>
      <c r="SZS1179" s="249">
        <v>111</v>
      </c>
      <c r="SZT1179" s="250">
        <v>211</v>
      </c>
      <c r="SZU1179" s="251" t="e">
        <f>SZU1194+SZU1232+SZU1261+SZU1277+SZU1299+SZU1329+SZU1345+SZU1366+SZU1381+SZU1414+#REF!+SZU1429+#REF!+SZU1435+#REF!</f>
        <v>#REF!</v>
      </c>
      <c r="SZV1179" s="245" t="s">
        <v>30</v>
      </c>
      <c r="SZW1179" s="246" t="s">
        <v>26</v>
      </c>
      <c r="SZX1179" s="247">
        <v>7</v>
      </c>
      <c r="SZY1179" s="247">
        <v>2</v>
      </c>
      <c r="SZZ1179" s="248" t="s">
        <v>238</v>
      </c>
      <c r="TAA1179" s="249">
        <v>111</v>
      </c>
      <c r="TAB1179" s="250">
        <v>211</v>
      </c>
      <c r="TAC1179" s="251" t="e">
        <f>TAC1194+TAC1232+TAC1261+TAC1277+TAC1299+TAC1329+TAC1345+TAC1366+TAC1381+TAC1414+#REF!+TAC1429+#REF!+TAC1435+#REF!</f>
        <v>#REF!</v>
      </c>
      <c r="TAD1179" s="245" t="s">
        <v>30</v>
      </c>
      <c r="TAE1179" s="246" t="s">
        <v>26</v>
      </c>
      <c r="TAF1179" s="247">
        <v>7</v>
      </c>
      <c r="TAG1179" s="247">
        <v>2</v>
      </c>
      <c r="TAH1179" s="248" t="s">
        <v>238</v>
      </c>
      <c r="TAI1179" s="249">
        <v>111</v>
      </c>
      <c r="TAJ1179" s="250">
        <v>211</v>
      </c>
      <c r="TAK1179" s="251" t="e">
        <f>TAK1194+TAK1232+TAK1261+TAK1277+TAK1299+TAK1329+TAK1345+TAK1366+TAK1381+TAK1414+#REF!+TAK1429+#REF!+TAK1435+#REF!</f>
        <v>#REF!</v>
      </c>
      <c r="TAL1179" s="245" t="s">
        <v>30</v>
      </c>
      <c r="TAM1179" s="246" t="s">
        <v>26</v>
      </c>
      <c r="TAN1179" s="247">
        <v>7</v>
      </c>
      <c r="TAO1179" s="247">
        <v>2</v>
      </c>
      <c r="TAP1179" s="248" t="s">
        <v>238</v>
      </c>
      <c r="TAQ1179" s="249">
        <v>111</v>
      </c>
      <c r="TAR1179" s="250">
        <v>211</v>
      </c>
      <c r="TAS1179" s="251" t="e">
        <f>TAS1194+TAS1232+TAS1261+TAS1277+TAS1299+TAS1329+TAS1345+TAS1366+TAS1381+TAS1414+#REF!+TAS1429+#REF!+TAS1435+#REF!</f>
        <v>#REF!</v>
      </c>
      <c r="TAT1179" s="245" t="s">
        <v>30</v>
      </c>
      <c r="TAU1179" s="246" t="s">
        <v>26</v>
      </c>
      <c r="TAV1179" s="247">
        <v>7</v>
      </c>
      <c r="TAW1179" s="247">
        <v>2</v>
      </c>
      <c r="TAX1179" s="248" t="s">
        <v>238</v>
      </c>
      <c r="TAY1179" s="249">
        <v>111</v>
      </c>
      <c r="TAZ1179" s="250">
        <v>211</v>
      </c>
      <c r="TBA1179" s="251" t="e">
        <f>TBA1194+TBA1232+TBA1261+TBA1277+TBA1299+TBA1329+TBA1345+TBA1366+TBA1381+TBA1414+#REF!+TBA1429+#REF!+TBA1435+#REF!</f>
        <v>#REF!</v>
      </c>
      <c r="TBB1179" s="245" t="s">
        <v>30</v>
      </c>
      <c r="TBC1179" s="246" t="s">
        <v>26</v>
      </c>
      <c r="TBD1179" s="247">
        <v>7</v>
      </c>
      <c r="TBE1179" s="247">
        <v>2</v>
      </c>
      <c r="TBF1179" s="248" t="s">
        <v>238</v>
      </c>
      <c r="TBG1179" s="249">
        <v>111</v>
      </c>
      <c r="TBH1179" s="250">
        <v>211</v>
      </c>
      <c r="TBI1179" s="251" t="e">
        <f>TBI1194+TBI1232+TBI1261+TBI1277+TBI1299+TBI1329+TBI1345+TBI1366+TBI1381+TBI1414+#REF!+TBI1429+#REF!+TBI1435+#REF!</f>
        <v>#REF!</v>
      </c>
      <c r="TBJ1179" s="245" t="s">
        <v>30</v>
      </c>
      <c r="TBK1179" s="246" t="s">
        <v>26</v>
      </c>
      <c r="TBL1179" s="247">
        <v>7</v>
      </c>
      <c r="TBM1179" s="247">
        <v>2</v>
      </c>
      <c r="TBN1179" s="248" t="s">
        <v>238</v>
      </c>
      <c r="TBO1179" s="249">
        <v>111</v>
      </c>
      <c r="TBP1179" s="250">
        <v>211</v>
      </c>
      <c r="TBQ1179" s="251" t="e">
        <f>TBQ1194+TBQ1232+TBQ1261+TBQ1277+TBQ1299+TBQ1329+TBQ1345+TBQ1366+TBQ1381+TBQ1414+#REF!+TBQ1429+#REF!+TBQ1435+#REF!</f>
        <v>#REF!</v>
      </c>
      <c r="TBR1179" s="245" t="s">
        <v>30</v>
      </c>
      <c r="TBS1179" s="246" t="s">
        <v>26</v>
      </c>
      <c r="TBT1179" s="247">
        <v>7</v>
      </c>
      <c r="TBU1179" s="247">
        <v>2</v>
      </c>
      <c r="TBV1179" s="248" t="s">
        <v>238</v>
      </c>
      <c r="TBW1179" s="249">
        <v>111</v>
      </c>
      <c r="TBX1179" s="250">
        <v>211</v>
      </c>
      <c r="TBY1179" s="251" t="e">
        <f>TBY1194+TBY1232+TBY1261+TBY1277+TBY1299+TBY1329+TBY1345+TBY1366+TBY1381+TBY1414+#REF!+TBY1429+#REF!+TBY1435+#REF!</f>
        <v>#REF!</v>
      </c>
      <c r="TBZ1179" s="245" t="s">
        <v>30</v>
      </c>
      <c r="TCA1179" s="246" t="s">
        <v>26</v>
      </c>
      <c r="TCB1179" s="247">
        <v>7</v>
      </c>
      <c r="TCC1179" s="247">
        <v>2</v>
      </c>
      <c r="TCD1179" s="248" t="s">
        <v>238</v>
      </c>
      <c r="TCE1179" s="249">
        <v>111</v>
      </c>
      <c r="TCF1179" s="250">
        <v>211</v>
      </c>
      <c r="TCG1179" s="251" t="e">
        <f>TCG1194+TCG1232+TCG1261+TCG1277+TCG1299+TCG1329+TCG1345+TCG1366+TCG1381+TCG1414+#REF!+TCG1429+#REF!+TCG1435+#REF!</f>
        <v>#REF!</v>
      </c>
      <c r="TCH1179" s="245" t="s">
        <v>30</v>
      </c>
      <c r="TCI1179" s="246" t="s">
        <v>26</v>
      </c>
      <c r="TCJ1179" s="247">
        <v>7</v>
      </c>
      <c r="TCK1179" s="247">
        <v>2</v>
      </c>
      <c r="TCL1179" s="248" t="s">
        <v>238</v>
      </c>
      <c r="TCM1179" s="249">
        <v>111</v>
      </c>
      <c r="TCN1179" s="250">
        <v>211</v>
      </c>
      <c r="TCO1179" s="251" t="e">
        <f>TCO1194+TCO1232+TCO1261+TCO1277+TCO1299+TCO1329+TCO1345+TCO1366+TCO1381+TCO1414+#REF!+TCO1429+#REF!+TCO1435+#REF!</f>
        <v>#REF!</v>
      </c>
      <c r="TCP1179" s="245" t="s">
        <v>30</v>
      </c>
      <c r="TCQ1179" s="246" t="s">
        <v>26</v>
      </c>
      <c r="TCR1179" s="247">
        <v>7</v>
      </c>
      <c r="TCS1179" s="247">
        <v>2</v>
      </c>
      <c r="TCT1179" s="248" t="s">
        <v>238</v>
      </c>
      <c r="TCU1179" s="249">
        <v>111</v>
      </c>
      <c r="TCV1179" s="250">
        <v>211</v>
      </c>
      <c r="TCW1179" s="251" t="e">
        <f>TCW1194+TCW1232+TCW1261+TCW1277+TCW1299+TCW1329+TCW1345+TCW1366+TCW1381+TCW1414+#REF!+TCW1429+#REF!+TCW1435+#REF!</f>
        <v>#REF!</v>
      </c>
      <c r="TCX1179" s="245" t="s">
        <v>30</v>
      </c>
      <c r="TCY1179" s="246" t="s">
        <v>26</v>
      </c>
      <c r="TCZ1179" s="247">
        <v>7</v>
      </c>
      <c r="TDA1179" s="247">
        <v>2</v>
      </c>
      <c r="TDB1179" s="248" t="s">
        <v>238</v>
      </c>
      <c r="TDC1179" s="249">
        <v>111</v>
      </c>
      <c r="TDD1179" s="250">
        <v>211</v>
      </c>
      <c r="TDE1179" s="251" t="e">
        <f>TDE1194+TDE1232+TDE1261+TDE1277+TDE1299+TDE1329+TDE1345+TDE1366+TDE1381+TDE1414+#REF!+TDE1429+#REF!+TDE1435+#REF!</f>
        <v>#REF!</v>
      </c>
      <c r="TDF1179" s="245" t="s">
        <v>30</v>
      </c>
      <c r="TDG1179" s="246" t="s">
        <v>26</v>
      </c>
      <c r="TDH1179" s="247">
        <v>7</v>
      </c>
      <c r="TDI1179" s="247">
        <v>2</v>
      </c>
      <c r="TDJ1179" s="248" t="s">
        <v>238</v>
      </c>
      <c r="TDK1179" s="249">
        <v>111</v>
      </c>
      <c r="TDL1179" s="250">
        <v>211</v>
      </c>
      <c r="TDM1179" s="251" t="e">
        <f>TDM1194+TDM1232+TDM1261+TDM1277+TDM1299+TDM1329+TDM1345+TDM1366+TDM1381+TDM1414+#REF!+TDM1429+#REF!+TDM1435+#REF!</f>
        <v>#REF!</v>
      </c>
      <c r="TDN1179" s="245" t="s">
        <v>30</v>
      </c>
      <c r="TDO1179" s="246" t="s">
        <v>26</v>
      </c>
      <c r="TDP1179" s="247">
        <v>7</v>
      </c>
      <c r="TDQ1179" s="247">
        <v>2</v>
      </c>
      <c r="TDR1179" s="248" t="s">
        <v>238</v>
      </c>
      <c r="TDS1179" s="249">
        <v>111</v>
      </c>
      <c r="TDT1179" s="250">
        <v>211</v>
      </c>
      <c r="TDU1179" s="251" t="e">
        <f>TDU1194+TDU1232+TDU1261+TDU1277+TDU1299+TDU1329+TDU1345+TDU1366+TDU1381+TDU1414+#REF!+TDU1429+#REF!+TDU1435+#REF!</f>
        <v>#REF!</v>
      </c>
      <c r="TDV1179" s="245" t="s">
        <v>30</v>
      </c>
      <c r="TDW1179" s="246" t="s">
        <v>26</v>
      </c>
      <c r="TDX1179" s="247">
        <v>7</v>
      </c>
      <c r="TDY1179" s="247">
        <v>2</v>
      </c>
      <c r="TDZ1179" s="248" t="s">
        <v>238</v>
      </c>
      <c r="TEA1179" s="249">
        <v>111</v>
      </c>
      <c r="TEB1179" s="250">
        <v>211</v>
      </c>
      <c r="TEC1179" s="251" t="e">
        <f>TEC1194+TEC1232+TEC1261+TEC1277+TEC1299+TEC1329+TEC1345+TEC1366+TEC1381+TEC1414+#REF!+TEC1429+#REF!+TEC1435+#REF!</f>
        <v>#REF!</v>
      </c>
      <c r="TED1179" s="245" t="s">
        <v>30</v>
      </c>
      <c r="TEE1179" s="246" t="s">
        <v>26</v>
      </c>
      <c r="TEF1179" s="247">
        <v>7</v>
      </c>
      <c r="TEG1179" s="247">
        <v>2</v>
      </c>
      <c r="TEH1179" s="248" t="s">
        <v>238</v>
      </c>
      <c r="TEI1179" s="249">
        <v>111</v>
      </c>
      <c r="TEJ1179" s="250">
        <v>211</v>
      </c>
      <c r="TEK1179" s="251" t="e">
        <f>TEK1194+TEK1232+TEK1261+TEK1277+TEK1299+TEK1329+TEK1345+TEK1366+TEK1381+TEK1414+#REF!+TEK1429+#REF!+TEK1435+#REF!</f>
        <v>#REF!</v>
      </c>
      <c r="TEL1179" s="245" t="s">
        <v>30</v>
      </c>
      <c r="TEM1179" s="246" t="s">
        <v>26</v>
      </c>
      <c r="TEN1179" s="247">
        <v>7</v>
      </c>
      <c r="TEO1179" s="247">
        <v>2</v>
      </c>
      <c r="TEP1179" s="248" t="s">
        <v>238</v>
      </c>
      <c r="TEQ1179" s="249">
        <v>111</v>
      </c>
      <c r="TER1179" s="250">
        <v>211</v>
      </c>
      <c r="TES1179" s="251" t="e">
        <f>TES1194+TES1232+TES1261+TES1277+TES1299+TES1329+TES1345+TES1366+TES1381+TES1414+#REF!+TES1429+#REF!+TES1435+#REF!</f>
        <v>#REF!</v>
      </c>
      <c r="TET1179" s="245" t="s">
        <v>30</v>
      </c>
      <c r="TEU1179" s="246" t="s">
        <v>26</v>
      </c>
      <c r="TEV1179" s="247">
        <v>7</v>
      </c>
      <c r="TEW1179" s="247">
        <v>2</v>
      </c>
      <c r="TEX1179" s="248" t="s">
        <v>238</v>
      </c>
      <c r="TEY1179" s="249">
        <v>111</v>
      </c>
      <c r="TEZ1179" s="250">
        <v>211</v>
      </c>
      <c r="TFA1179" s="251" t="e">
        <f>TFA1194+TFA1232+TFA1261+TFA1277+TFA1299+TFA1329+TFA1345+TFA1366+TFA1381+TFA1414+#REF!+TFA1429+#REF!+TFA1435+#REF!</f>
        <v>#REF!</v>
      </c>
      <c r="TFB1179" s="245" t="s">
        <v>30</v>
      </c>
      <c r="TFC1179" s="246" t="s">
        <v>26</v>
      </c>
      <c r="TFD1179" s="247">
        <v>7</v>
      </c>
      <c r="TFE1179" s="247">
        <v>2</v>
      </c>
      <c r="TFF1179" s="248" t="s">
        <v>238</v>
      </c>
      <c r="TFG1179" s="249">
        <v>111</v>
      </c>
      <c r="TFH1179" s="250">
        <v>211</v>
      </c>
      <c r="TFI1179" s="251" t="e">
        <f>TFI1194+TFI1232+TFI1261+TFI1277+TFI1299+TFI1329+TFI1345+TFI1366+TFI1381+TFI1414+#REF!+TFI1429+#REF!+TFI1435+#REF!</f>
        <v>#REF!</v>
      </c>
      <c r="TFJ1179" s="245" t="s">
        <v>30</v>
      </c>
      <c r="TFK1179" s="246" t="s">
        <v>26</v>
      </c>
      <c r="TFL1179" s="247">
        <v>7</v>
      </c>
      <c r="TFM1179" s="247">
        <v>2</v>
      </c>
      <c r="TFN1179" s="248" t="s">
        <v>238</v>
      </c>
      <c r="TFO1179" s="249">
        <v>111</v>
      </c>
      <c r="TFP1179" s="250">
        <v>211</v>
      </c>
      <c r="TFQ1179" s="251" t="e">
        <f>TFQ1194+TFQ1232+TFQ1261+TFQ1277+TFQ1299+TFQ1329+TFQ1345+TFQ1366+TFQ1381+TFQ1414+#REF!+TFQ1429+#REF!+TFQ1435+#REF!</f>
        <v>#REF!</v>
      </c>
      <c r="TFR1179" s="245" t="s">
        <v>30</v>
      </c>
      <c r="TFS1179" s="246" t="s">
        <v>26</v>
      </c>
      <c r="TFT1179" s="247">
        <v>7</v>
      </c>
      <c r="TFU1179" s="247">
        <v>2</v>
      </c>
      <c r="TFV1179" s="248" t="s">
        <v>238</v>
      </c>
      <c r="TFW1179" s="249">
        <v>111</v>
      </c>
      <c r="TFX1179" s="250">
        <v>211</v>
      </c>
      <c r="TFY1179" s="251" t="e">
        <f>TFY1194+TFY1232+TFY1261+TFY1277+TFY1299+TFY1329+TFY1345+TFY1366+TFY1381+TFY1414+#REF!+TFY1429+#REF!+TFY1435+#REF!</f>
        <v>#REF!</v>
      </c>
      <c r="TFZ1179" s="245" t="s">
        <v>30</v>
      </c>
      <c r="TGA1179" s="246" t="s">
        <v>26</v>
      </c>
      <c r="TGB1179" s="247">
        <v>7</v>
      </c>
      <c r="TGC1179" s="247">
        <v>2</v>
      </c>
      <c r="TGD1179" s="248" t="s">
        <v>238</v>
      </c>
      <c r="TGE1179" s="249">
        <v>111</v>
      </c>
      <c r="TGF1179" s="250">
        <v>211</v>
      </c>
      <c r="TGG1179" s="251" t="e">
        <f>TGG1194+TGG1232+TGG1261+TGG1277+TGG1299+TGG1329+TGG1345+TGG1366+TGG1381+TGG1414+#REF!+TGG1429+#REF!+TGG1435+#REF!</f>
        <v>#REF!</v>
      </c>
      <c r="TGH1179" s="245" t="s">
        <v>30</v>
      </c>
      <c r="TGI1179" s="246" t="s">
        <v>26</v>
      </c>
      <c r="TGJ1179" s="247">
        <v>7</v>
      </c>
      <c r="TGK1179" s="247">
        <v>2</v>
      </c>
      <c r="TGL1179" s="248" t="s">
        <v>238</v>
      </c>
      <c r="TGM1179" s="249">
        <v>111</v>
      </c>
      <c r="TGN1179" s="250">
        <v>211</v>
      </c>
      <c r="TGO1179" s="251" t="e">
        <f>TGO1194+TGO1232+TGO1261+TGO1277+TGO1299+TGO1329+TGO1345+TGO1366+TGO1381+TGO1414+#REF!+TGO1429+#REF!+TGO1435+#REF!</f>
        <v>#REF!</v>
      </c>
      <c r="TGP1179" s="245" t="s">
        <v>30</v>
      </c>
      <c r="TGQ1179" s="246" t="s">
        <v>26</v>
      </c>
      <c r="TGR1179" s="247">
        <v>7</v>
      </c>
      <c r="TGS1179" s="247">
        <v>2</v>
      </c>
      <c r="TGT1179" s="248" t="s">
        <v>238</v>
      </c>
      <c r="TGU1179" s="249">
        <v>111</v>
      </c>
      <c r="TGV1179" s="250">
        <v>211</v>
      </c>
      <c r="TGW1179" s="251" t="e">
        <f>TGW1194+TGW1232+TGW1261+TGW1277+TGW1299+TGW1329+TGW1345+TGW1366+TGW1381+TGW1414+#REF!+TGW1429+#REF!+TGW1435+#REF!</f>
        <v>#REF!</v>
      </c>
      <c r="TGX1179" s="245" t="s">
        <v>30</v>
      </c>
      <c r="TGY1179" s="246" t="s">
        <v>26</v>
      </c>
      <c r="TGZ1179" s="247">
        <v>7</v>
      </c>
      <c r="THA1179" s="247">
        <v>2</v>
      </c>
      <c r="THB1179" s="248" t="s">
        <v>238</v>
      </c>
      <c r="THC1179" s="249">
        <v>111</v>
      </c>
      <c r="THD1179" s="250">
        <v>211</v>
      </c>
      <c r="THE1179" s="251" t="e">
        <f>THE1194+THE1232+THE1261+THE1277+THE1299+THE1329+THE1345+THE1366+THE1381+THE1414+#REF!+THE1429+#REF!+THE1435+#REF!</f>
        <v>#REF!</v>
      </c>
      <c r="THF1179" s="245" t="s">
        <v>30</v>
      </c>
      <c r="THG1179" s="246" t="s">
        <v>26</v>
      </c>
      <c r="THH1179" s="247">
        <v>7</v>
      </c>
      <c r="THI1179" s="247">
        <v>2</v>
      </c>
      <c r="THJ1179" s="248" t="s">
        <v>238</v>
      </c>
      <c r="THK1179" s="249">
        <v>111</v>
      </c>
      <c r="THL1179" s="250">
        <v>211</v>
      </c>
      <c r="THM1179" s="251" t="e">
        <f>THM1194+THM1232+THM1261+THM1277+THM1299+THM1329+THM1345+THM1366+THM1381+THM1414+#REF!+THM1429+#REF!+THM1435+#REF!</f>
        <v>#REF!</v>
      </c>
      <c r="THN1179" s="245" t="s">
        <v>30</v>
      </c>
      <c r="THO1179" s="246" t="s">
        <v>26</v>
      </c>
      <c r="THP1179" s="247">
        <v>7</v>
      </c>
      <c r="THQ1179" s="247">
        <v>2</v>
      </c>
      <c r="THR1179" s="248" t="s">
        <v>238</v>
      </c>
      <c r="THS1179" s="249">
        <v>111</v>
      </c>
      <c r="THT1179" s="250">
        <v>211</v>
      </c>
      <c r="THU1179" s="251" t="e">
        <f>THU1194+THU1232+THU1261+THU1277+THU1299+THU1329+THU1345+THU1366+THU1381+THU1414+#REF!+THU1429+#REF!+THU1435+#REF!</f>
        <v>#REF!</v>
      </c>
      <c r="THV1179" s="245" t="s">
        <v>30</v>
      </c>
      <c r="THW1179" s="246" t="s">
        <v>26</v>
      </c>
      <c r="THX1179" s="247">
        <v>7</v>
      </c>
      <c r="THY1179" s="247">
        <v>2</v>
      </c>
      <c r="THZ1179" s="248" t="s">
        <v>238</v>
      </c>
      <c r="TIA1179" s="249">
        <v>111</v>
      </c>
      <c r="TIB1179" s="250">
        <v>211</v>
      </c>
      <c r="TIC1179" s="251" t="e">
        <f>TIC1194+TIC1232+TIC1261+TIC1277+TIC1299+TIC1329+TIC1345+TIC1366+TIC1381+TIC1414+#REF!+TIC1429+#REF!+TIC1435+#REF!</f>
        <v>#REF!</v>
      </c>
      <c r="TID1179" s="245" t="s">
        <v>30</v>
      </c>
      <c r="TIE1179" s="246" t="s">
        <v>26</v>
      </c>
      <c r="TIF1179" s="247">
        <v>7</v>
      </c>
      <c r="TIG1179" s="247">
        <v>2</v>
      </c>
      <c r="TIH1179" s="248" t="s">
        <v>238</v>
      </c>
      <c r="TII1179" s="249">
        <v>111</v>
      </c>
      <c r="TIJ1179" s="250">
        <v>211</v>
      </c>
      <c r="TIK1179" s="251" t="e">
        <f>TIK1194+TIK1232+TIK1261+TIK1277+TIK1299+TIK1329+TIK1345+TIK1366+TIK1381+TIK1414+#REF!+TIK1429+#REF!+TIK1435+#REF!</f>
        <v>#REF!</v>
      </c>
      <c r="TIL1179" s="245" t="s">
        <v>30</v>
      </c>
      <c r="TIM1179" s="246" t="s">
        <v>26</v>
      </c>
      <c r="TIN1179" s="247">
        <v>7</v>
      </c>
      <c r="TIO1179" s="247">
        <v>2</v>
      </c>
      <c r="TIP1179" s="248" t="s">
        <v>238</v>
      </c>
      <c r="TIQ1179" s="249">
        <v>111</v>
      </c>
      <c r="TIR1179" s="250">
        <v>211</v>
      </c>
      <c r="TIS1179" s="251" t="e">
        <f>TIS1194+TIS1232+TIS1261+TIS1277+TIS1299+TIS1329+TIS1345+TIS1366+TIS1381+TIS1414+#REF!+TIS1429+#REF!+TIS1435+#REF!</f>
        <v>#REF!</v>
      </c>
      <c r="TIT1179" s="245" t="s">
        <v>30</v>
      </c>
      <c r="TIU1179" s="246" t="s">
        <v>26</v>
      </c>
      <c r="TIV1179" s="247">
        <v>7</v>
      </c>
      <c r="TIW1179" s="247">
        <v>2</v>
      </c>
      <c r="TIX1179" s="248" t="s">
        <v>238</v>
      </c>
      <c r="TIY1179" s="249">
        <v>111</v>
      </c>
      <c r="TIZ1179" s="250">
        <v>211</v>
      </c>
      <c r="TJA1179" s="251" t="e">
        <f>TJA1194+TJA1232+TJA1261+TJA1277+TJA1299+TJA1329+TJA1345+TJA1366+TJA1381+TJA1414+#REF!+TJA1429+#REF!+TJA1435+#REF!</f>
        <v>#REF!</v>
      </c>
      <c r="TJB1179" s="245" t="s">
        <v>30</v>
      </c>
      <c r="TJC1179" s="246" t="s">
        <v>26</v>
      </c>
      <c r="TJD1179" s="247">
        <v>7</v>
      </c>
      <c r="TJE1179" s="247">
        <v>2</v>
      </c>
      <c r="TJF1179" s="248" t="s">
        <v>238</v>
      </c>
      <c r="TJG1179" s="249">
        <v>111</v>
      </c>
      <c r="TJH1179" s="250">
        <v>211</v>
      </c>
      <c r="TJI1179" s="251" t="e">
        <f>TJI1194+TJI1232+TJI1261+TJI1277+TJI1299+TJI1329+TJI1345+TJI1366+TJI1381+TJI1414+#REF!+TJI1429+#REF!+TJI1435+#REF!</f>
        <v>#REF!</v>
      </c>
      <c r="TJJ1179" s="245" t="s">
        <v>30</v>
      </c>
      <c r="TJK1179" s="246" t="s">
        <v>26</v>
      </c>
      <c r="TJL1179" s="247">
        <v>7</v>
      </c>
      <c r="TJM1179" s="247">
        <v>2</v>
      </c>
      <c r="TJN1179" s="248" t="s">
        <v>238</v>
      </c>
      <c r="TJO1179" s="249">
        <v>111</v>
      </c>
      <c r="TJP1179" s="250">
        <v>211</v>
      </c>
      <c r="TJQ1179" s="251" t="e">
        <f>TJQ1194+TJQ1232+TJQ1261+TJQ1277+TJQ1299+TJQ1329+TJQ1345+TJQ1366+TJQ1381+TJQ1414+#REF!+TJQ1429+#REF!+TJQ1435+#REF!</f>
        <v>#REF!</v>
      </c>
      <c r="TJR1179" s="245" t="s">
        <v>30</v>
      </c>
      <c r="TJS1179" s="246" t="s">
        <v>26</v>
      </c>
      <c r="TJT1179" s="247">
        <v>7</v>
      </c>
      <c r="TJU1179" s="247">
        <v>2</v>
      </c>
      <c r="TJV1179" s="248" t="s">
        <v>238</v>
      </c>
      <c r="TJW1179" s="249">
        <v>111</v>
      </c>
      <c r="TJX1179" s="250">
        <v>211</v>
      </c>
      <c r="TJY1179" s="251" t="e">
        <f>TJY1194+TJY1232+TJY1261+TJY1277+TJY1299+TJY1329+TJY1345+TJY1366+TJY1381+TJY1414+#REF!+TJY1429+#REF!+TJY1435+#REF!</f>
        <v>#REF!</v>
      </c>
      <c r="TJZ1179" s="245" t="s">
        <v>30</v>
      </c>
      <c r="TKA1179" s="246" t="s">
        <v>26</v>
      </c>
      <c r="TKB1179" s="247">
        <v>7</v>
      </c>
      <c r="TKC1179" s="247">
        <v>2</v>
      </c>
      <c r="TKD1179" s="248" t="s">
        <v>238</v>
      </c>
      <c r="TKE1179" s="249">
        <v>111</v>
      </c>
      <c r="TKF1179" s="250">
        <v>211</v>
      </c>
      <c r="TKG1179" s="251" t="e">
        <f>TKG1194+TKG1232+TKG1261+TKG1277+TKG1299+TKG1329+TKG1345+TKG1366+TKG1381+TKG1414+#REF!+TKG1429+#REF!+TKG1435+#REF!</f>
        <v>#REF!</v>
      </c>
      <c r="TKH1179" s="245" t="s">
        <v>30</v>
      </c>
      <c r="TKI1179" s="246" t="s">
        <v>26</v>
      </c>
      <c r="TKJ1179" s="247">
        <v>7</v>
      </c>
      <c r="TKK1179" s="247">
        <v>2</v>
      </c>
      <c r="TKL1179" s="248" t="s">
        <v>238</v>
      </c>
      <c r="TKM1179" s="249">
        <v>111</v>
      </c>
      <c r="TKN1179" s="250">
        <v>211</v>
      </c>
      <c r="TKO1179" s="251" t="e">
        <f>TKO1194+TKO1232+TKO1261+TKO1277+TKO1299+TKO1329+TKO1345+TKO1366+TKO1381+TKO1414+#REF!+TKO1429+#REF!+TKO1435+#REF!</f>
        <v>#REF!</v>
      </c>
      <c r="TKP1179" s="245" t="s">
        <v>30</v>
      </c>
      <c r="TKQ1179" s="246" t="s">
        <v>26</v>
      </c>
      <c r="TKR1179" s="247">
        <v>7</v>
      </c>
      <c r="TKS1179" s="247">
        <v>2</v>
      </c>
      <c r="TKT1179" s="248" t="s">
        <v>238</v>
      </c>
      <c r="TKU1179" s="249">
        <v>111</v>
      </c>
      <c r="TKV1179" s="250">
        <v>211</v>
      </c>
      <c r="TKW1179" s="251" t="e">
        <f>TKW1194+TKW1232+TKW1261+TKW1277+TKW1299+TKW1329+TKW1345+TKW1366+TKW1381+TKW1414+#REF!+TKW1429+#REF!+TKW1435+#REF!</f>
        <v>#REF!</v>
      </c>
      <c r="TKX1179" s="245" t="s">
        <v>30</v>
      </c>
      <c r="TKY1179" s="246" t="s">
        <v>26</v>
      </c>
      <c r="TKZ1179" s="247">
        <v>7</v>
      </c>
      <c r="TLA1179" s="247">
        <v>2</v>
      </c>
      <c r="TLB1179" s="248" t="s">
        <v>238</v>
      </c>
      <c r="TLC1179" s="249">
        <v>111</v>
      </c>
      <c r="TLD1179" s="250">
        <v>211</v>
      </c>
      <c r="TLE1179" s="251" t="e">
        <f>TLE1194+TLE1232+TLE1261+TLE1277+TLE1299+TLE1329+TLE1345+TLE1366+TLE1381+TLE1414+#REF!+TLE1429+#REF!+TLE1435+#REF!</f>
        <v>#REF!</v>
      </c>
      <c r="TLF1179" s="245" t="s">
        <v>30</v>
      </c>
      <c r="TLG1179" s="246" t="s">
        <v>26</v>
      </c>
      <c r="TLH1179" s="247">
        <v>7</v>
      </c>
      <c r="TLI1179" s="247">
        <v>2</v>
      </c>
      <c r="TLJ1179" s="248" t="s">
        <v>238</v>
      </c>
      <c r="TLK1179" s="249">
        <v>111</v>
      </c>
      <c r="TLL1179" s="250">
        <v>211</v>
      </c>
      <c r="TLM1179" s="251" t="e">
        <f>TLM1194+TLM1232+TLM1261+TLM1277+TLM1299+TLM1329+TLM1345+TLM1366+TLM1381+TLM1414+#REF!+TLM1429+#REF!+TLM1435+#REF!</f>
        <v>#REF!</v>
      </c>
      <c r="TLN1179" s="245" t="s">
        <v>30</v>
      </c>
      <c r="TLO1179" s="246" t="s">
        <v>26</v>
      </c>
      <c r="TLP1179" s="247">
        <v>7</v>
      </c>
      <c r="TLQ1179" s="247">
        <v>2</v>
      </c>
      <c r="TLR1179" s="248" t="s">
        <v>238</v>
      </c>
      <c r="TLS1179" s="249">
        <v>111</v>
      </c>
      <c r="TLT1179" s="250">
        <v>211</v>
      </c>
      <c r="TLU1179" s="251" t="e">
        <f>TLU1194+TLU1232+TLU1261+TLU1277+TLU1299+TLU1329+TLU1345+TLU1366+TLU1381+TLU1414+#REF!+TLU1429+#REF!+TLU1435+#REF!</f>
        <v>#REF!</v>
      </c>
      <c r="TLV1179" s="245" t="s">
        <v>30</v>
      </c>
      <c r="TLW1179" s="246" t="s">
        <v>26</v>
      </c>
      <c r="TLX1179" s="247">
        <v>7</v>
      </c>
      <c r="TLY1179" s="247">
        <v>2</v>
      </c>
      <c r="TLZ1179" s="248" t="s">
        <v>238</v>
      </c>
      <c r="TMA1179" s="249">
        <v>111</v>
      </c>
      <c r="TMB1179" s="250">
        <v>211</v>
      </c>
      <c r="TMC1179" s="251" t="e">
        <f>TMC1194+TMC1232+TMC1261+TMC1277+TMC1299+TMC1329+TMC1345+TMC1366+TMC1381+TMC1414+#REF!+TMC1429+#REF!+TMC1435+#REF!</f>
        <v>#REF!</v>
      </c>
      <c r="TMD1179" s="245" t="s">
        <v>30</v>
      </c>
      <c r="TME1179" s="246" t="s">
        <v>26</v>
      </c>
      <c r="TMF1179" s="247">
        <v>7</v>
      </c>
      <c r="TMG1179" s="247">
        <v>2</v>
      </c>
      <c r="TMH1179" s="248" t="s">
        <v>238</v>
      </c>
      <c r="TMI1179" s="249">
        <v>111</v>
      </c>
      <c r="TMJ1179" s="250">
        <v>211</v>
      </c>
      <c r="TMK1179" s="251" t="e">
        <f>TMK1194+TMK1232+TMK1261+TMK1277+TMK1299+TMK1329+TMK1345+TMK1366+TMK1381+TMK1414+#REF!+TMK1429+#REF!+TMK1435+#REF!</f>
        <v>#REF!</v>
      </c>
      <c r="TML1179" s="245" t="s">
        <v>30</v>
      </c>
      <c r="TMM1179" s="246" t="s">
        <v>26</v>
      </c>
      <c r="TMN1179" s="247">
        <v>7</v>
      </c>
      <c r="TMO1179" s="247">
        <v>2</v>
      </c>
      <c r="TMP1179" s="248" t="s">
        <v>238</v>
      </c>
      <c r="TMQ1179" s="249">
        <v>111</v>
      </c>
      <c r="TMR1179" s="250">
        <v>211</v>
      </c>
      <c r="TMS1179" s="251" t="e">
        <f>TMS1194+TMS1232+TMS1261+TMS1277+TMS1299+TMS1329+TMS1345+TMS1366+TMS1381+TMS1414+#REF!+TMS1429+#REF!+TMS1435+#REF!</f>
        <v>#REF!</v>
      </c>
      <c r="TMT1179" s="245" t="s">
        <v>30</v>
      </c>
      <c r="TMU1179" s="246" t="s">
        <v>26</v>
      </c>
      <c r="TMV1179" s="247">
        <v>7</v>
      </c>
      <c r="TMW1179" s="247">
        <v>2</v>
      </c>
      <c r="TMX1179" s="248" t="s">
        <v>238</v>
      </c>
      <c r="TMY1179" s="249">
        <v>111</v>
      </c>
      <c r="TMZ1179" s="250">
        <v>211</v>
      </c>
      <c r="TNA1179" s="251" t="e">
        <f>TNA1194+TNA1232+TNA1261+TNA1277+TNA1299+TNA1329+TNA1345+TNA1366+TNA1381+TNA1414+#REF!+TNA1429+#REF!+TNA1435+#REF!</f>
        <v>#REF!</v>
      </c>
      <c r="TNB1179" s="245" t="s">
        <v>30</v>
      </c>
      <c r="TNC1179" s="246" t="s">
        <v>26</v>
      </c>
      <c r="TND1179" s="247">
        <v>7</v>
      </c>
      <c r="TNE1179" s="247">
        <v>2</v>
      </c>
      <c r="TNF1179" s="248" t="s">
        <v>238</v>
      </c>
      <c r="TNG1179" s="249">
        <v>111</v>
      </c>
      <c r="TNH1179" s="250">
        <v>211</v>
      </c>
      <c r="TNI1179" s="251" t="e">
        <f>TNI1194+TNI1232+TNI1261+TNI1277+TNI1299+TNI1329+TNI1345+TNI1366+TNI1381+TNI1414+#REF!+TNI1429+#REF!+TNI1435+#REF!</f>
        <v>#REF!</v>
      </c>
      <c r="TNJ1179" s="245" t="s">
        <v>30</v>
      </c>
      <c r="TNK1179" s="246" t="s">
        <v>26</v>
      </c>
      <c r="TNL1179" s="247">
        <v>7</v>
      </c>
      <c r="TNM1179" s="247">
        <v>2</v>
      </c>
      <c r="TNN1179" s="248" t="s">
        <v>238</v>
      </c>
      <c r="TNO1179" s="249">
        <v>111</v>
      </c>
      <c r="TNP1179" s="250">
        <v>211</v>
      </c>
      <c r="TNQ1179" s="251" t="e">
        <f>TNQ1194+TNQ1232+TNQ1261+TNQ1277+TNQ1299+TNQ1329+TNQ1345+TNQ1366+TNQ1381+TNQ1414+#REF!+TNQ1429+#REF!+TNQ1435+#REF!</f>
        <v>#REF!</v>
      </c>
      <c r="TNR1179" s="245" t="s">
        <v>30</v>
      </c>
      <c r="TNS1179" s="246" t="s">
        <v>26</v>
      </c>
      <c r="TNT1179" s="247">
        <v>7</v>
      </c>
      <c r="TNU1179" s="247">
        <v>2</v>
      </c>
      <c r="TNV1179" s="248" t="s">
        <v>238</v>
      </c>
      <c r="TNW1179" s="249">
        <v>111</v>
      </c>
      <c r="TNX1179" s="250">
        <v>211</v>
      </c>
      <c r="TNY1179" s="251" t="e">
        <f>TNY1194+TNY1232+TNY1261+TNY1277+TNY1299+TNY1329+TNY1345+TNY1366+TNY1381+TNY1414+#REF!+TNY1429+#REF!+TNY1435+#REF!</f>
        <v>#REF!</v>
      </c>
      <c r="TNZ1179" s="245" t="s">
        <v>30</v>
      </c>
      <c r="TOA1179" s="246" t="s">
        <v>26</v>
      </c>
      <c r="TOB1179" s="247">
        <v>7</v>
      </c>
      <c r="TOC1179" s="247">
        <v>2</v>
      </c>
      <c r="TOD1179" s="248" t="s">
        <v>238</v>
      </c>
      <c r="TOE1179" s="249">
        <v>111</v>
      </c>
      <c r="TOF1179" s="250">
        <v>211</v>
      </c>
      <c r="TOG1179" s="251" t="e">
        <f>TOG1194+TOG1232+TOG1261+TOG1277+TOG1299+TOG1329+TOG1345+TOG1366+TOG1381+TOG1414+#REF!+TOG1429+#REF!+TOG1435+#REF!</f>
        <v>#REF!</v>
      </c>
      <c r="TOH1179" s="245" t="s">
        <v>30</v>
      </c>
      <c r="TOI1179" s="246" t="s">
        <v>26</v>
      </c>
      <c r="TOJ1179" s="247">
        <v>7</v>
      </c>
      <c r="TOK1179" s="247">
        <v>2</v>
      </c>
      <c r="TOL1179" s="248" t="s">
        <v>238</v>
      </c>
      <c r="TOM1179" s="249">
        <v>111</v>
      </c>
      <c r="TON1179" s="250">
        <v>211</v>
      </c>
      <c r="TOO1179" s="251" t="e">
        <f>TOO1194+TOO1232+TOO1261+TOO1277+TOO1299+TOO1329+TOO1345+TOO1366+TOO1381+TOO1414+#REF!+TOO1429+#REF!+TOO1435+#REF!</f>
        <v>#REF!</v>
      </c>
      <c r="TOP1179" s="245" t="s">
        <v>30</v>
      </c>
      <c r="TOQ1179" s="246" t="s">
        <v>26</v>
      </c>
      <c r="TOR1179" s="247">
        <v>7</v>
      </c>
      <c r="TOS1179" s="247">
        <v>2</v>
      </c>
      <c r="TOT1179" s="248" t="s">
        <v>238</v>
      </c>
      <c r="TOU1179" s="249">
        <v>111</v>
      </c>
      <c r="TOV1179" s="250">
        <v>211</v>
      </c>
      <c r="TOW1179" s="251" t="e">
        <f>TOW1194+TOW1232+TOW1261+TOW1277+TOW1299+TOW1329+TOW1345+TOW1366+TOW1381+TOW1414+#REF!+TOW1429+#REF!+TOW1435+#REF!</f>
        <v>#REF!</v>
      </c>
      <c r="TOX1179" s="245" t="s">
        <v>30</v>
      </c>
      <c r="TOY1179" s="246" t="s">
        <v>26</v>
      </c>
      <c r="TOZ1179" s="247">
        <v>7</v>
      </c>
      <c r="TPA1179" s="247">
        <v>2</v>
      </c>
      <c r="TPB1179" s="248" t="s">
        <v>238</v>
      </c>
      <c r="TPC1179" s="249">
        <v>111</v>
      </c>
      <c r="TPD1179" s="250">
        <v>211</v>
      </c>
      <c r="TPE1179" s="251" t="e">
        <f>TPE1194+TPE1232+TPE1261+TPE1277+TPE1299+TPE1329+TPE1345+TPE1366+TPE1381+TPE1414+#REF!+TPE1429+#REF!+TPE1435+#REF!</f>
        <v>#REF!</v>
      </c>
      <c r="TPF1179" s="245" t="s">
        <v>30</v>
      </c>
      <c r="TPG1179" s="246" t="s">
        <v>26</v>
      </c>
      <c r="TPH1179" s="247">
        <v>7</v>
      </c>
      <c r="TPI1179" s="247">
        <v>2</v>
      </c>
      <c r="TPJ1179" s="248" t="s">
        <v>238</v>
      </c>
      <c r="TPK1179" s="249">
        <v>111</v>
      </c>
      <c r="TPL1179" s="250">
        <v>211</v>
      </c>
      <c r="TPM1179" s="251" t="e">
        <f>TPM1194+TPM1232+TPM1261+TPM1277+TPM1299+TPM1329+TPM1345+TPM1366+TPM1381+TPM1414+#REF!+TPM1429+#REF!+TPM1435+#REF!</f>
        <v>#REF!</v>
      </c>
      <c r="TPN1179" s="245" t="s">
        <v>30</v>
      </c>
      <c r="TPO1179" s="246" t="s">
        <v>26</v>
      </c>
      <c r="TPP1179" s="247">
        <v>7</v>
      </c>
      <c r="TPQ1179" s="247">
        <v>2</v>
      </c>
      <c r="TPR1179" s="248" t="s">
        <v>238</v>
      </c>
      <c r="TPS1179" s="249">
        <v>111</v>
      </c>
      <c r="TPT1179" s="250">
        <v>211</v>
      </c>
      <c r="TPU1179" s="251" t="e">
        <f>TPU1194+TPU1232+TPU1261+TPU1277+TPU1299+TPU1329+TPU1345+TPU1366+TPU1381+TPU1414+#REF!+TPU1429+#REF!+TPU1435+#REF!</f>
        <v>#REF!</v>
      </c>
      <c r="TPV1179" s="245" t="s">
        <v>30</v>
      </c>
      <c r="TPW1179" s="246" t="s">
        <v>26</v>
      </c>
      <c r="TPX1179" s="247">
        <v>7</v>
      </c>
      <c r="TPY1179" s="247">
        <v>2</v>
      </c>
      <c r="TPZ1179" s="248" t="s">
        <v>238</v>
      </c>
      <c r="TQA1179" s="249">
        <v>111</v>
      </c>
      <c r="TQB1179" s="250">
        <v>211</v>
      </c>
      <c r="TQC1179" s="251" t="e">
        <f>TQC1194+TQC1232+TQC1261+TQC1277+TQC1299+TQC1329+TQC1345+TQC1366+TQC1381+TQC1414+#REF!+TQC1429+#REF!+TQC1435+#REF!</f>
        <v>#REF!</v>
      </c>
      <c r="TQD1179" s="245" t="s">
        <v>30</v>
      </c>
      <c r="TQE1179" s="246" t="s">
        <v>26</v>
      </c>
      <c r="TQF1179" s="247">
        <v>7</v>
      </c>
      <c r="TQG1179" s="247">
        <v>2</v>
      </c>
      <c r="TQH1179" s="248" t="s">
        <v>238</v>
      </c>
      <c r="TQI1179" s="249">
        <v>111</v>
      </c>
      <c r="TQJ1179" s="250">
        <v>211</v>
      </c>
      <c r="TQK1179" s="251" t="e">
        <f>TQK1194+TQK1232+TQK1261+TQK1277+TQK1299+TQK1329+TQK1345+TQK1366+TQK1381+TQK1414+#REF!+TQK1429+#REF!+TQK1435+#REF!</f>
        <v>#REF!</v>
      </c>
      <c r="TQL1179" s="245" t="s">
        <v>30</v>
      </c>
      <c r="TQM1179" s="246" t="s">
        <v>26</v>
      </c>
      <c r="TQN1179" s="247">
        <v>7</v>
      </c>
      <c r="TQO1179" s="247">
        <v>2</v>
      </c>
      <c r="TQP1179" s="248" t="s">
        <v>238</v>
      </c>
      <c r="TQQ1179" s="249">
        <v>111</v>
      </c>
      <c r="TQR1179" s="250">
        <v>211</v>
      </c>
      <c r="TQS1179" s="251" t="e">
        <f>TQS1194+TQS1232+TQS1261+TQS1277+TQS1299+TQS1329+TQS1345+TQS1366+TQS1381+TQS1414+#REF!+TQS1429+#REF!+TQS1435+#REF!</f>
        <v>#REF!</v>
      </c>
      <c r="TQT1179" s="245" t="s">
        <v>30</v>
      </c>
      <c r="TQU1179" s="246" t="s">
        <v>26</v>
      </c>
      <c r="TQV1179" s="247">
        <v>7</v>
      </c>
      <c r="TQW1179" s="247">
        <v>2</v>
      </c>
      <c r="TQX1179" s="248" t="s">
        <v>238</v>
      </c>
      <c r="TQY1179" s="249">
        <v>111</v>
      </c>
      <c r="TQZ1179" s="250">
        <v>211</v>
      </c>
      <c r="TRA1179" s="251" t="e">
        <f>TRA1194+TRA1232+TRA1261+TRA1277+TRA1299+TRA1329+TRA1345+TRA1366+TRA1381+TRA1414+#REF!+TRA1429+#REF!+TRA1435+#REF!</f>
        <v>#REF!</v>
      </c>
      <c r="TRB1179" s="245" t="s">
        <v>30</v>
      </c>
      <c r="TRC1179" s="246" t="s">
        <v>26</v>
      </c>
      <c r="TRD1179" s="247">
        <v>7</v>
      </c>
      <c r="TRE1179" s="247">
        <v>2</v>
      </c>
      <c r="TRF1179" s="248" t="s">
        <v>238</v>
      </c>
      <c r="TRG1179" s="249">
        <v>111</v>
      </c>
      <c r="TRH1179" s="250">
        <v>211</v>
      </c>
      <c r="TRI1179" s="251" t="e">
        <f>TRI1194+TRI1232+TRI1261+TRI1277+TRI1299+TRI1329+TRI1345+TRI1366+TRI1381+TRI1414+#REF!+TRI1429+#REF!+TRI1435+#REF!</f>
        <v>#REF!</v>
      </c>
      <c r="TRJ1179" s="245" t="s">
        <v>30</v>
      </c>
      <c r="TRK1179" s="246" t="s">
        <v>26</v>
      </c>
      <c r="TRL1179" s="247">
        <v>7</v>
      </c>
      <c r="TRM1179" s="247">
        <v>2</v>
      </c>
      <c r="TRN1179" s="248" t="s">
        <v>238</v>
      </c>
      <c r="TRO1179" s="249">
        <v>111</v>
      </c>
      <c r="TRP1179" s="250">
        <v>211</v>
      </c>
      <c r="TRQ1179" s="251" t="e">
        <f>TRQ1194+TRQ1232+TRQ1261+TRQ1277+TRQ1299+TRQ1329+TRQ1345+TRQ1366+TRQ1381+TRQ1414+#REF!+TRQ1429+#REF!+TRQ1435+#REF!</f>
        <v>#REF!</v>
      </c>
      <c r="TRR1179" s="245" t="s">
        <v>30</v>
      </c>
      <c r="TRS1179" s="246" t="s">
        <v>26</v>
      </c>
      <c r="TRT1179" s="247">
        <v>7</v>
      </c>
      <c r="TRU1179" s="247">
        <v>2</v>
      </c>
      <c r="TRV1179" s="248" t="s">
        <v>238</v>
      </c>
      <c r="TRW1179" s="249">
        <v>111</v>
      </c>
      <c r="TRX1179" s="250">
        <v>211</v>
      </c>
      <c r="TRY1179" s="251" t="e">
        <f>TRY1194+TRY1232+TRY1261+TRY1277+TRY1299+TRY1329+TRY1345+TRY1366+TRY1381+TRY1414+#REF!+TRY1429+#REF!+TRY1435+#REF!</f>
        <v>#REF!</v>
      </c>
      <c r="TRZ1179" s="245" t="s">
        <v>30</v>
      </c>
      <c r="TSA1179" s="246" t="s">
        <v>26</v>
      </c>
      <c r="TSB1179" s="247">
        <v>7</v>
      </c>
      <c r="TSC1179" s="247">
        <v>2</v>
      </c>
      <c r="TSD1179" s="248" t="s">
        <v>238</v>
      </c>
      <c r="TSE1179" s="249">
        <v>111</v>
      </c>
      <c r="TSF1179" s="250">
        <v>211</v>
      </c>
      <c r="TSG1179" s="251" t="e">
        <f>TSG1194+TSG1232+TSG1261+TSG1277+TSG1299+TSG1329+TSG1345+TSG1366+TSG1381+TSG1414+#REF!+TSG1429+#REF!+TSG1435+#REF!</f>
        <v>#REF!</v>
      </c>
      <c r="TSH1179" s="245" t="s">
        <v>30</v>
      </c>
      <c r="TSI1179" s="246" t="s">
        <v>26</v>
      </c>
      <c r="TSJ1179" s="247">
        <v>7</v>
      </c>
      <c r="TSK1179" s="247">
        <v>2</v>
      </c>
      <c r="TSL1179" s="248" t="s">
        <v>238</v>
      </c>
      <c r="TSM1179" s="249">
        <v>111</v>
      </c>
      <c r="TSN1179" s="250">
        <v>211</v>
      </c>
      <c r="TSO1179" s="251" t="e">
        <f>TSO1194+TSO1232+TSO1261+TSO1277+TSO1299+TSO1329+TSO1345+TSO1366+TSO1381+TSO1414+#REF!+TSO1429+#REF!+TSO1435+#REF!</f>
        <v>#REF!</v>
      </c>
      <c r="TSP1179" s="245" t="s">
        <v>30</v>
      </c>
      <c r="TSQ1179" s="246" t="s">
        <v>26</v>
      </c>
      <c r="TSR1179" s="247">
        <v>7</v>
      </c>
      <c r="TSS1179" s="247">
        <v>2</v>
      </c>
      <c r="TST1179" s="248" t="s">
        <v>238</v>
      </c>
      <c r="TSU1179" s="249">
        <v>111</v>
      </c>
      <c r="TSV1179" s="250">
        <v>211</v>
      </c>
      <c r="TSW1179" s="251" t="e">
        <f>TSW1194+TSW1232+TSW1261+TSW1277+TSW1299+TSW1329+TSW1345+TSW1366+TSW1381+TSW1414+#REF!+TSW1429+#REF!+TSW1435+#REF!</f>
        <v>#REF!</v>
      </c>
      <c r="TSX1179" s="245" t="s">
        <v>30</v>
      </c>
      <c r="TSY1179" s="246" t="s">
        <v>26</v>
      </c>
      <c r="TSZ1179" s="247">
        <v>7</v>
      </c>
      <c r="TTA1179" s="247">
        <v>2</v>
      </c>
      <c r="TTB1179" s="248" t="s">
        <v>238</v>
      </c>
      <c r="TTC1179" s="249">
        <v>111</v>
      </c>
      <c r="TTD1179" s="250">
        <v>211</v>
      </c>
      <c r="TTE1179" s="251" t="e">
        <f>TTE1194+TTE1232+TTE1261+TTE1277+TTE1299+TTE1329+TTE1345+TTE1366+TTE1381+TTE1414+#REF!+TTE1429+#REF!+TTE1435+#REF!</f>
        <v>#REF!</v>
      </c>
      <c r="TTF1179" s="245" t="s">
        <v>30</v>
      </c>
      <c r="TTG1179" s="246" t="s">
        <v>26</v>
      </c>
      <c r="TTH1179" s="247">
        <v>7</v>
      </c>
      <c r="TTI1179" s="247">
        <v>2</v>
      </c>
      <c r="TTJ1179" s="248" t="s">
        <v>238</v>
      </c>
      <c r="TTK1179" s="249">
        <v>111</v>
      </c>
      <c r="TTL1179" s="250">
        <v>211</v>
      </c>
      <c r="TTM1179" s="251" t="e">
        <f>TTM1194+TTM1232+TTM1261+TTM1277+TTM1299+TTM1329+TTM1345+TTM1366+TTM1381+TTM1414+#REF!+TTM1429+#REF!+TTM1435+#REF!</f>
        <v>#REF!</v>
      </c>
      <c r="TTN1179" s="245" t="s">
        <v>30</v>
      </c>
      <c r="TTO1179" s="246" t="s">
        <v>26</v>
      </c>
      <c r="TTP1179" s="247">
        <v>7</v>
      </c>
      <c r="TTQ1179" s="247">
        <v>2</v>
      </c>
      <c r="TTR1179" s="248" t="s">
        <v>238</v>
      </c>
      <c r="TTS1179" s="249">
        <v>111</v>
      </c>
      <c r="TTT1179" s="250">
        <v>211</v>
      </c>
      <c r="TTU1179" s="251" t="e">
        <f>TTU1194+TTU1232+TTU1261+TTU1277+TTU1299+TTU1329+TTU1345+TTU1366+TTU1381+TTU1414+#REF!+TTU1429+#REF!+TTU1435+#REF!</f>
        <v>#REF!</v>
      </c>
      <c r="TTV1179" s="245" t="s">
        <v>30</v>
      </c>
      <c r="TTW1179" s="246" t="s">
        <v>26</v>
      </c>
      <c r="TTX1179" s="247">
        <v>7</v>
      </c>
      <c r="TTY1179" s="247">
        <v>2</v>
      </c>
      <c r="TTZ1179" s="248" t="s">
        <v>238</v>
      </c>
      <c r="TUA1179" s="249">
        <v>111</v>
      </c>
      <c r="TUB1179" s="250">
        <v>211</v>
      </c>
      <c r="TUC1179" s="251" t="e">
        <f>TUC1194+TUC1232+TUC1261+TUC1277+TUC1299+TUC1329+TUC1345+TUC1366+TUC1381+TUC1414+#REF!+TUC1429+#REF!+TUC1435+#REF!</f>
        <v>#REF!</v>
      </c>
      <c r="TUD1179" s="245" t="s">
        <v>30</v>
      </c>
      <c r="TUE1179" s="246" t="s">
        <v>26</v>
      </c>
      <c r="TUF1179" s="247">
        <v>7</v>
      </c>
      <c r="TUG1179" s="247">
        <v>2</v>
      </c>
      <c r="TUH1179" s="248" t="s">
        <v>238</v>
      </c>
      <c r="TUI1179" s="249">
        <v>111</v>
      </c>
      <c r="TUJ1179" s="250">
        <v>211</v>
      </c>
      <c r="TUK1179" s="251" t="e">
        <f>TUK1194+TUK1232+TUK1261+TUK1277+TUK1299+TUK1329+TUK1345+TUK1366+TUK1381+TUK1414+#REF!+TUK1429+#REF!+TUK1435+#REF!</f>
        <v>#REF!</v>
      </c>
      <c r="TUL1179" s="245" t="s">
        <v>30</v>
      </c>
      <c r="TUM1179" s="246" t="s">
        <v>26</v>
      </c>
      <c r="TUN1179" s="247">
        <v>7</v>
      </c>
      <c r="TUO1179" s="247">
        <v>2</v>
      </c>
      <c r="TUP1179" s="248" t="s">
        <v>238</v>
      </c>
      <c r="TUQ1179" s="249">
        <v>111</v>
      </c>
      <c r="TUR1179" s="250">
        <v>211</v>
      </c>
      <c r="TUS1179" s="251" t="e">
        <f>TUS1194+TUS1232+TUS1261+TUS1277+TUS1299+TUS1329+TUS1345+TUS1366+TUS1381+TUS1414+#REF!+TUS1429+#REF!+TUS1435+#REF!</f>
        <v>#REF!</v>
      </c>
      <c r="TUT1179" s="245" t="s">
        <v>30</v>
      </c>
      <c r="TUU1179" s="246" t="s">
        <v>26</v>
      </c>
      <c r="TUV1179" s="247">
        <v>7</v>
      </c>
      <c r="TUW1179" s="247">
        <v>2</v>
      </c>
      <c r="TUX1179" s="248" t="s">
        <v>238</v>
      </c>
      <c r="TUY1179" s="249">
        <v>111</v>
      </c>
      <c r="TUZ1179" s="250">
        <v>211</v>
      </c>
      <c r="TVA1179" s="251" t="e">
        <f>TVA1194+TVA1232+TVA1261+TVA1277+TVA1299+TVA1329+TVA1345+TVA1366+TVA1381+TVA1414+#REF!+TVA1429+#REF!+TVA1435+#REF!</f>
        <v>#REF!</v>
      </c>
      <c r="TVB1179" s="245" t="s">
        <v>30</v>
      </c>
      <c r="TVC1179" s="246" t="s">
        <v>26</v>
      </c>
      <c r="TVD1179" s="247">
        <v>7</v>
      </c>
      <c r="TVE1179" s="247">
        <v>2</v>
      </c>
      <c r="TVF1179" s="248" t="s">
        <v>238</v>
      </c>
      <c r="TVG1179" s="249">
        <v>111</v>
      </c>
      <c r="TVH1179" s="250">
        <v>211</v>
      </c>
      <c r="TVI1179" s="251" t="e">
        <f>TVI1194+TVI1232+TVI1261+TVI1277+TVI1299+TVI1329+TVI1345+TVI1366+TVI1381+TVI1414+#REF!+TVI1429+#REF!+TVI1435+#REF!</f>
        <v>#REF!</v>
      </c>
      <c r="TVJ1179" s="245" t="s">
        <v>30</v>
      </c>
      <c r="TVK1179" s="246" t="s">
        <v>26</v>
      </c>
      <c r="TVL1179" s="247">
        <v>7</v>
      </c>
      <c r="TVM1179" s="247">
        <v>2</v>
      </c>
      <c r="TVN1179" s="248" t="s">
        <v>238</v>
      </c>
      <c r="TVO1179" s="249">
        <v>111</v>
      </c>
      <c r="TVP1179" s="250">
        <v>211</v>
      </c>
      <c r="TVQ1179" s="251" t="e">
        <f>TVQ1194+TVQ1232+TVQ1261+TVQ1277+TVQ1299+TVQ1329+TVQ1345+TVQ1366+TVQ1381+TVQ1414+#REF!+TVQ1429+#REF!+TVQ1435+#REF!</f>
        <v>#REF!</v>
      </c>
      <c r="TVR1179" s="245" t="s">
        <v>30</v>
      </c>
      <c r="TVS1179" s="246" t="s">
        <v>26</v>
      </c>
      <c r="TVT1179" s="247">
        <v>7</v>
      </c>
      <c r="TVU1179" s="247">
        <v>2</v>
      </c>
      <c r="TVV1179" s="248" t="s">
        <v>238</v>
      </c>
      <c r="TVW1179" s="249">
        <v>111</v>
      </c>
      <c r="TVX1179" s="250">
        <v>211</v>
      </c>
      <c r="TVY1179" s="251" t="e">
        <f>TVY1194+TVY1232+TVY1261+TVY1277+TVY1299+TVY1329+TVY1345+TVY1366+TVY1381+TVY1414+#REF!+TVY1429+#REF!+TVY1435+#REF!</f>
        <v>#REF!</v>
      </c>
      <c r="TVZ1179" s="245" t="s">
        <v>30</v>
      </c>
      <c r="TWA1179" s="246" t="s">
        <v>26</v>
      </c>
      <c r="TWB1179" s="247">
        <v>7</v>
      </c>
      <c r="TWC1179" s="247">
        <v>2</v>
      </c>
      <c r="TWD1179" s="248" t="s">
        <v>238</v>
      </c>
      <c r="TWE1179" s="249">
        <v>111</v>
      </c>
      <c r="TWF1179" s="250">
        <v>211</v>
      </c>
      <c r="TWG1179" s="251" t="e">
        <f>TWG1194+TWG1232+TWG1261+TWG1277+TWG1299+TWG1329+TWG1345+TWG1366+TWG1381+TWG1414+#REF!+TWG1429+#REF!+TWG1435+#REF!</f>
        <v>#REF!</v>
      </c>
      <c r="TWH1179" s="245" t="s">
        <v>30</v>
      </c>
      <c r="TWI1179" s="246" t="s">
        <v>26</v>
      </c>
      <c r="TWJ1179" s="247">
        <v>7</v>
      </c>
      <c r="TWK1179" s="247">
        <v>2</v>
      </c>
      <c r="TWL1179" s="248" t="s">
        <v>238</v>
      </c>
      <c r="TWM1179" s="249">
        <v>111</v>
      </c>
      <c r="TWN1179" s="250">
        <v>211</v>
      </c>
      <c r="TWO1179" s="251" t="e">
        <f>TWO1194+TWO1232+TWO1261+TWO1277+TWO1299+TWO1329+TWO1345+TWO1366+TWO1381+TWO1414+#REF!+TWO1429+#REF!+TWO1435+#REF!</f>
        <v>#REF!</v>
      </c>
      <c r="TWP1179" s="245" t="s">
        <v>30</v>
      </c>
      <c r="TWQ1179" s="246" t="s">
        <v>26</v>
      </c>
      <c r="TWR1179" s="247">
        <v>7</v>
      </c>
      <c r="TWS1179" s="247">
        <v>2</v>
      </c>
      <c r="TWT1179" s="248" t="s">
        <v>238</v>
      </c>
      <c r="TWU1179" s="249">
        <v>111</v>
      </c>
      <c r="TWV1179" s="250">
        <v>211</v>
      </c>
      <c r="TWW1179" s="251" t="e">
        <f>TWW1194+TWW1232+TWW1261+TWW1277+TWW1299+TWW1329+TWW1345+TWW1366+TWW1381+TWW1414+#REF!+TWW1429+#REF!+TWW1435+#REF!</f>
        <v>#REF!</v>
      </c>
      <c r="TWX1179" s="245" t="s">
        <v>30</v>
      </c>
      <c r="TWY1179" s="246" t="s">
        <v>26</v>
      </c>
      <c r="TWZ1179" s="247">
        <v>7</v>
      </c>
      <c r="TXA1179" s="247">
        <v>2</v>
      </c>
      <c r="TXB1179" s="248" t="s">
        <v>238</v>
      </c>
      <c r="TXC1179" s="249">
        <v>111</v>
      </c>
      <c r="TXD1179" s="250">
        <v>211</v>
      </c>
      <c r="TXE1179" s="251" t="e">
        <f>TXE1194+TXE1232+TXE1261+TXE1277+TXE1299+TXE1329+TXE1345+TXE1366+TXE1381+TXE1414+#REF!+TXE1429+#REF!+TXE1435+#REF!</f>
        <v>#REF!</v>
      </c>
      <c r="TXF1179" s="245" t="s">
        <v>30</v>
      </c>
      <c r="TXG1179" s="246" t="s">
        <v>26</v>
      </c>
      <c r="TXH1179" s="247">
        <v>7</v>
      </c>
      <c r="TXI1179" s="247">
        <v>2</v>
      </c>
      <c r="TXJ1179" s="248" t="s">
        <v>238</v>
      </c>
      <c r="TXK1179" s="249">
        <v>111</v>
      </c>
      <c r="TXL1179" s="250">
        <v>211</v>
      </c>
      <c r="TXM1179" s="251" t="e">
        <f>TXM1194+TXM1232+TXM1261+TXM1277+TXM1299+TXM1329+TXM1345+TXM1366+TXM1381+TXM1414+#REF!+TXM1429+#REF!+TXM1435+#REF!</f>
        <v>#REF!</v>
      </c>
      <c r="TXN1179" s="245" t="s">
        <v>30</v>
      </c>
      <c r="TXO1179" s="246" t="s">
        <v>26</v>
      </c>
      <c r="TXP1179" s="247">
        <v>7</v>
      </c>
      <c r="TXQ1179" s="247">
        <v>2</v>
      </c>
      <c r="TXR1179" s="248" t="s">
        <v>238</v>
      </c>
      <c r="TXS1179" s="249">
        <v>111</v>
      </c>
      <c r="TXT1179" s="250">
        <v>211</v>
      </c>
      <c r="TXU1179" s="251" t="e">
        <f>TXU1194+TXU1232+TXU1261+TXU1277+TXU1299+TXU1329+TXU1345+TXU1366+TXU1381+TXU1414+#REF!+TXU1429+#REF!+TXU1435+#REF!</f>
        <v>#REF!</v>
      </c>
      <c r="TXV1179" s="245" t="s">
        <v>30</v>
      </c>
      <c r="TXW1179" s="246" t="s">
        <v>26</v>
      </c>
      <c r="TXX1179" s="247">
        <v>7</v>
      </c>
      <c r="TXY1179" s="247">
        <v>2</v>
      </c>
      <c r="TXZ1179" s="248" t="s">
        <v>238</v>
      </c>
      <c r="TYA1179" s="249">
        <v>111</v>
      </c>
      <c r="TYB1179" s="250">
        <v>211</v>
      </c>
      <c r="TYC1179" s="251" t="e">
        <f>TYC1194+TYC1232+TYC1261+TYC1277+TYC1299+TYC1329+TYC1345+TYC1366+TYC1381+TYC1414+#REF!+TYC1429+#REF!+TYC1435+#REF!</f>
        <v>#REF!</v>
      </c>
      <c r="TYD1179" s="245" t="s">
        <v>30</v>
      </c>
      <c r="TYE1179" s="246" t="s">
        <v>26</v>
      </c>
      <c r="TYF1179" s="247">
        <v>7</v>
      </c>
      <c r="TYG1179" s="247">
        <v>2</v>
      </c>
      <c r="TYH1179" s="248" t="s">
        <v>238</v>
      </c>
      <c r="TYI1179" s="249">
        <v>111</v>
      </c>
      <c r="TYJ1179" s="250">
        <v>211</v>
      </c>
      <c r="TYK1179" s="251" t="e">
        <f>TYK1194+TYK1232+TYK1261+TYK1277+TYK1299+TYK1329+TYK1345+TYK1366+TYK1381+TYK1414+#REF!+TYK1429+#REF!+TYK1435+#REF!</f>
        <v>#REF!</v>
      </c>
      <c r="TYL1179" s="245" t="s">
        <v>30</v>
      </c>
      <c r="TYM1179" s="246" t="s">
        <v>26</v>
      </c>
      <c r="TYN1179" s="247">
        <v>7</v>
      </c>
      <c r="TYO1179" s="247">
        <v>2</v>
      </c>
      <c r="TYP1179" s="248" t="s">
        <v>238</v>
      </c>
      <c r="TYQ1179" s="249">
        <v>111</v>
      </c>
      <c r="TYR1179" s="250">
        <v>211</v>
      </c>
      <c r="TYS1179" s="251" t="e">
        <f>TYS1194+TYS1232+TYS1261+TYS1277+TYS1299+TYS1329+TYS1345+TYS1366+TYS1381+TYS1414+#REF!+TYS1429+#REF!+TYS1435+#REF!</f>
        <v>#REF!</v>
      </c>
      <c r="TYT1179" s="245" t="s">
        <v>30</v>
      </c>
      <c r="TYU1179" s="246" t="s">
        <v>26</v>
      </c>
      <c r="TYV1179" s="247">
        <v>7</v>
      </c>
      <c r="TYW1179" s="247">
        <v>2</v>
      </c>
      <c r="TYX1179" s="248" t="s">
        <v>238</v>
      </c>
      <c r="TYY1179" s="249">
        <v>111</v>
      </c>
      <c r="TYZ1179" s="250">
        <v>211</v>
      </c>
      <c r="TZA1179" s="251" t="e">
        <f>TZA1194+TZA1232+TZA1261+TZA1277+TZA1299+TZA1329+TZA1345+TZA1366+TZA1381+TZA1414+#REF!+TZA1429+#REF!+TZA1435+#REF!</f>
        <v>#REF!</v>
      </c>
      <c r="TZB1179" s="245" t="s">
        <v>30</v>
      </c>
      <c r="TZC1179" s="246" t="s">
        <v>26</v>
      </c>
      <c r="TZD1179" s="247">
        <v>7</v>
      </c>
      <c r="TZE1179" s="247">
        <v>2</v>
      </c>
      <c r="TZF1179" s="248" t="s">
        <v>238</v>
      </c>
      <c r="TZG1179" s="249">
        <v>111</v>
      </c>
      <c r="TZH1179" s="250">
        <v>211</v>
      </c>
      <c r="TZI1179" s="251" t="e">
        <f>TZI1194+TZI1232+TZI1261+TZI1277+TZI1299+TZI1329+TZI1345+TZI1366+TZI1381+TZI1414+#REF!+TZI1429+#REF!+TZI1435+#REF!</f>
        <v>#REF!</v>
      </c>
      <c r="TZJ1179" s="245" t="s">
        <v>30</v>
      </c>
      <c r="TZK1179" s="246" t="s">
        <v>26</v>
      </c>
      <c r="TZL1179" s="247">
        <v>7</v>
      </c>
      <c r="TZM1179" s="247">
        <v>2</v>
      </c>
      <c r="TZN1179" s="248" t="s">
        <v>238</v>
      </c>
      <c r="TZO1179" s="249">
        <v>111</v>
      </c>
      <c r="TZP1179" s="250">
        <v>211</v>
      </c>
      <c r="TZQ1179" s="251" t="e">
        <f>TZQ1194+TZQ1232+TZQ1261+TZQ1277+TZQ1299+TZQ1329+TZQ1345+TZQ1366+TZQ1381+TZQ1414+#REF!+TZQ1429+#REF!+TZQ1435+#REF!</f>
        <v>#REF!</v>
      </c>
      <c r="TZR1179" s="245" t="s">
        <v>30</v>
      </c>
      <c r="TZS1179" s="246" t="s">
        <v>26</v>
      </c>
      <c r="TZT1179" s="247">
        <v>7</v>
      </c>
      <c r="TZU1179" s="247">
        <v>2</v>
      </c>
      <c r="TZV1179" s="248" t="s">
        <v>238</v>
      </c>
      <c r="TZW1179" s="249">
        <v>111</v>
      </c>
      <c r="TZX1179" s="250">
        <v>211</v>
      </c>
      <c r="TZY1179" s="251" t="e">
        <f>TZY1194+TZY1232+TZY1261+TZY1277+TZY1299+TZY1329+TZY1345+TZY1366+TZY1381+TZY1414+#REF!+TZY1429+#REF!+TZY1435+#REF!</f>
        <v>#REF!</v>
      </c>
      <c r="TZZ1179" s="245" t="s">
        <v>30</v>
      </c>
      <c r="UAA1179" s="246" t="s">
        <v>26</v>
      </c>
      <c r="UAB1179" s="247">
        <v>7</v>
      </c>
      <c r="UAC1179" s="247">
        <v>2</v>
      </c>
      <c r="UAD1179" s="248" t="s">
        <v>238</v>
      </c>
      <c r="UAE1179" s="249">
        <v>111</v>
      </c>
      <c r="UAF1179" s="250">
        <v>211</v>
      </c>
      <c r="UAG1179" s="251" t="e">
        <f>UAG1194+UAG1232+UAG1261+UAG1277+UAG1299+UAG1329+UAG1345+UAG1366+UAG1381+UAG1414+#REF!+UAG1429+#REF!+UAG1435+#REF!</f>
        <v>#REF!</v>
      </c>
      <c r="UAH1179" s="245" t="s">
        <v>30</v>
      </c>
      <c r="UAI1179" s="246" t="s">
        <v>26</v>
      </c>
      <c r="UAJ1179" s="247">
        <v>7</v>
      </c>
      <c r="UAK1179" s="247">
        <v>2</v>
      </c>
      <c r="UAL1179" s="248" t="s">
        <v>238</v>
      </c>
      <c r="UAM1179" s="249">
        <v>111</v>
      </c>
      <c r="UAN1179" s="250">
        <v>211</v>
      </c>
      <c r="UAO1179" s="251" t="e">
        <f>UAO1194+UAO1232+UAO1261+UAO1277+UAO1299+UAO1329+UAO1345+UAO1366+UAO1381+UAO1414+#REF!+UAO1429+#REF!+UAO1435+#REF!</f>
        <v>#REF!</v>
      </c>
      <c r="UAP1179" s="245" t="s">
        <v>30</v>
      </c>
      <c r="UAQ1179" s="246" t="s">
        <v>26</v>
      </c>
      <c r="UAR1179" s="247">
        <v>7</v>
      </c>
      <c r="UAS1179" s="247">
        <v>2</v>
      </c>
      <c r="UAT1179" s="248" t="s">
        <v>238</v>
      </c>
      <c r="UAU1179" s="249">
        <v>111</v>
      </c>
      <c r="UAV1179" s="250">
        <v>211</v>
      </c>
      <c r="UAW1179" s="251" t="e">
        <f>UAW1194+UAW1232+UAW1261+UAW1277+UAW1299+UAW1329+UAW1345+UAW1366+UAW1381+UAW1414+#REF!+UAW1429+#REF!+UAW1435+#REF!</f>
        <v>#REF!</v>
      </c>
      <c r="UAX1179" s="245" t="s">
        <v>30</v>
      </c>
      <c r="UAY1179" s="246" t="s">
        <v>26</v>
      </c>
      <c r="UAZ1179" s="247">
        <v>7</v>
      </c>
      <c r="UBA1179" s="247">
        <v>2</v>
      </c>
      <c r="UBB1179" s="248" t="s">
        <v>238</v>
      </c>
      <c r="UBC1179" s="249">
        <v>111</v>
      </c>
      <c r="UBD1179" s="250">
        <v>211</v>
      </c>
      <c r="UBE1179" s="251" t="e">
        <f>UBE1194+UBE1232+UBE1261+UBE1277+UBE1299+UBE1329+UBE1345+UBE1366+UBE1381+UBE1414+#REF!+UBE1429+#REF!+UBE1435+#REF!</f>
        <v>#REF!</v>
      </c>
      <c r="UBF1179" s="245" t="s">
        <v>30</v>
      </c>
      <c r="UBG1179" s="246" t="s">
        <v>26</v>
      </c>
      <c r="UBH1179" s="247">
        <v>7</v>
      </c>
      <c r="UBI1179" s="247">
        <v>2</v>
      </c>
      <c r="UBJ1179" s="248" t="s">
        <v>238</v>
      </c>
      <c r="UBK1179" s="249">
        <v>111</v>
      </c>
      <c r="UBL1179" s="250">
        <v>211</v>
      </c>
      <c r="UBM1179" s="251" t="e">
        <f>UBM1194+UBM1232+UBM1261+UBM1277+UBM1299+UBM1329+UBM1345+UBM1366+UBM1381+UBM1414+#REF!+UBM1429+#REF!+UBM1435+#REF!</f>
        <v>#REF!</v>
      </c>
      <c r="UBN1179" s="245" t="s">
        <v>30</v>
      </c>
      <c r="UBO1179" s="246" t="s">
        <v>26</v>
      </c>
      <c r="UBP1179" s="247">
        <v>7</v>
      </c>
      <c r="UBQ1179" s="247">
        <v>2</v>
      </c>
      <c r="UBR1179" s="248" t="s">
        <v>238</v>
      </c>
      <c r="UBS1179" s="249">
        <v>111</v>
      </c>
      <c r="UBT1179" s="250">
        <v>211</v>
      </c>
      <c r="UBU1179" s="251" t="e">
        <f>UBU1194+UBU1232+UBU1261+UBU1277+UBU1299+UBU1329+UBU1345+UBU1366+UBU1381+UBU1414+#REF!+UBU1429+#REF!+UBU1435+#REF!</f>
        <v>#REF!</v>
      </c>
      <c r="UBV1179" s="245" t="s">
        <v>30</v>
      </c>
      <c r="UBW1179" s="246" t="s">
        <v>26</v>
      </c>
      <c r="UBX1179" s="247">
        <v>7</v>
      </c>
      <c r="UBY1179" s="247">
        <v>2</v>
      </c>
      <c r="UBZ1179" s="248" t="s">
        <v>238</v>
      </c>
      <c r="UCA1179" s="249">
        <v>111</v>
      </c>
      <c r="UCB1179" s="250">
        <v>211</v>
      </c>
      <c r="UCC1179" s="251" t="e">
        <f>UCC1194+UCC1232+UCC1261+UCC1277+UCC1299+UCC1329+UCC1345+UCC1366+UCC1381+UCC1414+#REF!+UCC1429+#REF!+UCC1435+#REF!</f>
        <v>#REF!</v>
      </c>
      <c r="UCD1179" s="245" t="s">
        <v>30</v>
      </c>
      <c r="UCE1179" s="246" t="s">
        <v>26</v>
      </c>
      <c r="UCF1179" s="247">
        <v>7</v>
      </c>
      <c r="UCG1179" s="247">
        <v>2</v>
      </c>
      <c r="UCH1179" s="248" t="s">
        <v>238</v>
      </c>
      <c r="UCI1179" s="249">
        <v>111</v>
      </c>
      <c r="UCJ1179" s="250">
        <v>211</v>
      </c>
      <c r="UCK1179" s="251" t="e">
        <f>UCK1194+UCK1232+UCK1261+UCK1277+UCK1299+UCK1329+UCK1345+UCK1366+UCK1381+UCK1414+#REF!+UCK1429+#REF!+UCK1435+#REF!</f>
        <v>#REF!</v>
      </c>
      <c r="UCL1179" s="245" t="s">
        <v>30</v>
      </c>
      <c r="UCM1179" s="246" t="s">
        <v>26</v>
      </c>
      <c r="UCN1179" s="247">
        <v>7</v>
      </c>
      <c r="UCO1179" s="247">
        <v>2</v>
      </c>
      <c r="UCP1179" s="248" t="s">
        <v>238</v>
      </c>
      <c r="UCQ1179" s="249">
        <v>111</v>
      </c>
      <c r="UCR1179" s="250">
        <v>211</v>
      </c>
      <c r="UCS1179" s="251" t="e">
        <f>UCS1194+UCS1232+UCS1261+UCS1277+UCS1299+UCS1329+UCS1345+UCS1366+UCS1381+UCS1414+#REF!+UCS1429+#REF!+UCS1435+#REF!</f>
        <v>#REF!</v>
      </c>
      <c r="UCT1179" s="245" t="s">
        <v>30</v>
      </c>
      <c r="UCU1179" s="246" t="s">
        <v>26</v>
      </c>
      <c r="UCV1179" s="247">
        <v>7</v>
      </c>
      <c r="UCW1179" s="247">
        <v>2</v>
      </c>
      <c r="UCX1179" s="248" t="s">
        <v>238</v>
      </c>
      <c r="UCY1179" s="249">
        <v>111</v>
      </c>
      <c r="UCZ1179" s="250">
        <v>211</v>
      </c>
      <c r="UDA1179" s="251" t="e">
        <f>UDA1194+UDA1232+UDA1261+UDA1277+UDA1299+UDA1329+UDA1345+UDA1366+UDA1381+UDA1414+#REF!+UDA1429+#REF!+UDA1435+#REF!</f>
        <v>#REF!</v>
      </c>
      <c r="UDB1179" s="245" t="s">
        <v>30</v>
      </c>
      <c r="UDC1179" s="246" t="s">
        <v>26</v>
      </c>
      <c r="UDD1179" s="247">
        <v>7</v>
      </c>
      <c r="UDE1179" s="247">
        <v>2</v>
      </c>
      <c r="UDF1179" s="248" t="s">
        <v>238</v>
      </c>
      <c r="UDG1179" s="249">
        <v>111</v>
      </c>
      <c r="UDH1179" s="250">
        <v>211</v>
      </c>
      <c r="UDI1179" s="251" t="e">
        <f>UDI1194+UDI1232+UDI1261+UDI1277+UDI1299+UDI1329+UDI1345+UDI1366+UDI1381+UDI1414+#REF!+UDI1429+#REF!+UDI1435+#REF!</f>
        <v>#REF!</v>
      </c>
      <c r="UDJ1179" s="245" t="s">
        <v>30</v>
      </c>
      <c r="UDK1179" s="246" t="s">
        <v>26</v>
      </c>
      <c r="UDL1179" s="247">
        <v>7</v>
      </c>
      <c r="UDM1179" s="247">
        <v>2</v>
      </c>
      <c r="UDN1179" s="248" t="s">
        <v>238</v>
      </c>
      <c r="UDO1179" s="249">
        <v>111</v>
      </c>
      <c r="UDP1179" s="250">
        <v>211</v>
      </c>
      <c r="UDQ1179" s="251" t="e">
        <f>UDQ1194+UDQ1232+UDQ1261+UDQ1277+UDQ1299+UDQ1329+UDQ1345+UDQ1366+UDQ1381+UDQ1414+#REF!+UDQ1429+#REF!+UDQ1435+#REF!</f>
        <v>#REF!</v>
      </c>
      <c r="UDR1179" s="245" t="s">
        <v>30</v>
      </c>
      <c r="UDS1179" s="246" t="s">
        <v>26</v>
      </c>
      <c r="UDT1179" s="247">
        <v>7</v>
      </c>
      <c r="UDU1179" s="247">
        <v>2</v>
      </c>
      <c r="UDV1179" s="248" t="s">
        <v>238</v>
      </c>
      <c r="UDW1179" s="249">
        <v>111</v>
      </c>
      <c r="UDX1179" s="250">
        <v>211</v>
      </c>
      <c r="UDY1179" s="251" t="e">
        <f>UDY1194+UDY1232+UDY1261+UDY1277+UDY1299+UDY1329+UDY1345+UDY1366+UDY1381+UDY1414+#REF!+UDY1429+#REF!+UDY1435+#REF!</f>
        <v>#REF!</v>
      </c>
      <c r="UDZ1179" s="245" t="s">
        <v>30</v>
      </c>
      <c r="UEA1179" s="246" t="s">
        <v>26</v>
      </c>
      <c r="UEB1179" s="247">
        <v>7</v>
      </c>
      <c r="UEC1179" s="247">
        <v>2</v>
      </c>
      <c r="UED1179" s="248" t="s">
        <v>238</v>
      </c>
      <c r="UEE1179" s="249">
        <v>111</v>
      </c>
      <c r="UEF1179" s="250">
        <v>211</v>
      </c>
      <c r="UEG1179" s="251" t="e">
        <f>UEG1194+UEG1232+UEG1261+UEG1277+UEG1299+UEG1329+UEG1345+UEG1366+UEG1381+UEG1414+#REF!+UEG1429+#REF!+UEG1435+#REF!</f>
        <v>#REF!</v>
      </c>
      <c r="UEH1179" s="245" t="s">
        <v>30</v>
      </c>
      <c r="UEI1179" s="246" t="s">
        <v>26</v>
      </c>
      <c r="UEJ1179" s="247">
        <v>7</v>
      </c>
      <c r="UEK1179" s="247">
        <v>2</v>
      </c>
      <c r="UEL1179" s="248" t="s">
        <v>238</v>
      </c>
      <c r="UEM1179" s="249">
        <v>111</v>
      </c>
      <c r="UEN1179" s="250">
        <v>211</v>
      </c>
      <c r="UEO1179" s="251" t="e">
        <f>UEO1194+UEO1232+UEO1261+UEO1277+UEO1299+UEO1329+UEO1345+UEO1366+UEO1381+UEO1414+#REF!+UEO1429+#REF!+UEO1435+#REF!</f>
        <v>#REF!</v>
      </c>
      <c r="UEP1179" s="245" t="s">
        <v>30</v>
      </c>
      <c r="UEQ1179" s="246" t="s">
        <v>26</v>
      </c>
      <c r="UER1179" s="247">
        <v>7</v>
      </c>
      <c r="UES1179" s="247">
        <v>2</v>
      </c>
      <c r="UET1179" s="248" t="s">
        <v>238</v>
      </c>
      <c r="UEU1179" s="249">
        <v>111</v>
      </c>
      <c r="UEV1179" s="250">
        <v>211</v>
      </c>
      <c r="UEW1179" s="251" t="e">
        <f>UEW1194+UEW1232+UEW1261+UEW1277+UEW1299+UEW1329+UEW1345+UEW1366+UEW1381+UEW1414+#REF!+UEW1429+#REF!+UEW1435+#REF!</f>
        <v>#REF!</v>
      </c>
      <c r="UEX1179" s="245" t="s">
        <v>30</v>
      </c>
      <c r="UEY1179" s="246" t="s">
        <v>26</v>
      </c>
      <c r="UEZ1179" s="247">
        <v>7</v>
      </c>
      <c r="UFA1179" s="247">
        <v>2</v>
      </c>
      <c r="UFB1179" s="248" t="s">
        <v>238</v>
      </c>
      <c r="UFC1179" s="249">
        <v>111</v>
      </c>
      <c r="UFD1179" s="250">
        <v>211</v>
      </c>
      <c r="UFE1179" s="251" t="e">
        <f>UFE1194+UFE1232+UFE1261+UFE1277+UFE1299+UFE1329+UFE1345+UFE1366+UFE1381+UFE1414+#REF!+UFE1429+#REF!+UFE1435+#REF!</f>
        <v>#REF!</v>
      </c>
      <c r="UFF1179" s="245" t="s">
        <v>30</v>
      </c>
      <c r="UFG1179" s="246" t="s">
        <v>26</v>
      </c>
      <c r="UFH1179" s="247">
        <v>7</v>
      </c>
      <c r="UFI1179" s="247">
        <v>2</v>
      </c>
      <c r="UFJ1179" s="248" t="s">
        <v>238</v>
      </c>
      <c r="UFK1179" s="249">
        <v>111</v>
      </c>
      <c r="UFL1179" s="250">
        <v>211</v>
      </c>
      <c r="UFM1179" s="251" t="e">
        <f>UFM1194+UFM1232+UFM1261+UFM1277+UFM1299+UFM1329+UFM1345+UFM1366+UFM1381+UFM1414+#REF!+UFM1429+#REF!+UFM1435+#REF!</f>
        <v>#REF!</v>
      </c>
      <c r="UFN1179" s="245" t="s">
        <v>30</v>
      </c>
      <c r="UFO1179" s="246" t="s">
        <v>26</v>
      </c>
      <c r="UFP1179" s="247">
        <v>7</v>
      </c>
      <c r="UFQ1179" s="247">
        <v>2</v>
      </c>
      <c r="UFR1179" s="248" t="s">
        <v>238</v>
      </c>
      <c r="UFS1179" s="249">
        <v>111</v>
      </c>
      <c r="UFT1179" s="250">
        <v>211</v>
      </c>
      <c r="UFU1179" s="251" t="e">
        <f>UFU1194+UFU1232+UFU1261+UFU1277+UFU1299+UFU1329+UFU1345+UFU1366+UFU1381+UFU1414+#REF!+UFU1429+#REF!+UFU1435+#REF!</f>
        <v>#REF!</v>
      </c>
      <c r="UFV1179" s="245" t="s">
        <v>30</v>
      </c>
      <c r="UFW1179" s="246" t="s">
        <v>26</v>
      </c>
      <c r="UFX1179" s="247">
        <v>7</v>
      </c>
      <c r="UFY1179" s="247">
        <v>2</v>
      </c>
      <c r="UFZ1179" s="248" t="s">
        <v>238</v>
      </c>
      <c r="UGA1179" s="249">
        <v>111</v>
      </c>
      <c r="UGB1179" s="250">
        <v>211</v>
      </c>
      <c r="UGC1179" s="251" t="e">
        <f>UGC1194+UGC1232+UGC1261+UGC1277+UGC1299+UGC1329+UGC1345+UGC1366+UGC1381+UGC1414+#REF!+UGC1429+#REF!+UGC1435+#REF!</f>
        <v>#REF!</v>
      </c>
      <c r="UGD1179" s="245" t="s">
        <v>30</v>
      </c>
      <c r="UGE1179" s="246" t="s">
        <v>26</v>
      </c>
      <c r="UGF1179" s="247">
        <v>7</v>
      </c>
      <c r="UGG1179" s="247">
        <v>2</v>
      </c>
      <c r="UGH1179" s="248" t="s">
        <v>238</v>
      </c>
      <c r="UGI1179" s="249">
        <v>111</v>
      </c>
      <c r="UGJ1179" s="250">
        <v>211</v>
      </c>
      <c r="UGK1179" s="251" t="e">
        <f>UGK1194+UGK1232+UGK1261+UGK1277+UGK1299+UGK1329+UGK1345+UGK1366+UGK1381+UGK1414+#REF!+UGK1429+#REF!+UGK1435+#REF!</f>
        <v>#REF!</v>
      </c>
      <c r="UGL1179" s="245" t="s">
        <v>30</v>
      </c>
      <c r="UGM1179" s="246" t="s">
        <v>26</v>
      </c>
      <c r="UGN1179" s="247">
        <v>7</v>
      </c>
      <c r="UGO1179" s="247">
        <v>2</v>
      </c>
      <c r="UGP1179" s="248" t="s">
        <v>238</v>
      </c>
      <c r="UGQ1179" s="249">
        <v>111</v>
      </c>
      <c r="UGR1179" s="250">
        <v>211</v>
      </c>
      <c r="UGS1179" s="251" t="e">
        <f>UGS1194+UGS1232+UGS1261+UGS1277+UGS1299+UGS1329+UGS1345+UGS1366+UGS1381+UGS1414+#REF!+UGS1429+#REF!+UGS1435+#REF!</f>
        <v>#REF!</v>
      </c>
      <c r="UGT1179" s="245" t="s">
        <v>30</v>
      </c>
      <c r="UGU1179" s="246" t="s">
        <v>26</v>
      </c>
      <c r="UGV1179" s="247">
        <v>7</v>
      </c>
      <c r="UGW1179" s="247">
        <v>2</v>
      </c>
      <c r="UGX1179" s="248" t="s">
        <v>238</v>
      </c>
      <c r="UGY1179" s="249">
        <v>111</v>
      </c>
      <c r="UGZ1179" s="250">
        <v>211</v>
      </c>
      <c r="UHA1179" s="251" t="e">
        <f>UHA1194+UHA1232+UHA1261+UHA1277+UHA1299+UHA1329+UHA1345+UHA1366+UHA1381+UHA1414+#REF!+UHA1429+#REF!+UHA1435+#REF!</f>
        <v>#REF!</v>
      </c>
      <c r="UHB1179" s="245" t="s">
        <v>30</v>
      </c>
      <c r="UHC1179" s="246" t="s">
        <v>26</v>
      </c>
      <c r="UHD1179" s="247">
        <v>7</v>
      </c>
      <c r="UHE1179" s="247">
        <v>2</v>
      </c>
      <c r="UHF1179" s="248" t="s">
        <v>238</v>
      </c>
      <c r="UHG1179" s="249">
        <v>111</v>
      </c>
      <c r="UHH1179" s="250">
        <v>211</v>
      </c>
      <c r="UHI1179" s="251" t="e">
        <f>UHI1194+UHI1232+UHI1261+UHI1277+UHI1299+UHI1329+UHI1345+UHI1366+UHI1381+UHI1414+#REF!+UHI1429+#REF!+UHI1435+#REF!</f>
        <v>#REF!</v>
      </c>
      <c r="UHJ1179" s="245" t="s">
        <v>30</v>
      </c>
      <c r="UHK1179" s="246" t="s">
        <v>26</v>
      </c>
      <c r="UHL1179" s="247">
        <v>7</v>
      </c>
      <c r="UHM1179" s="247">
        <v>2</v>
      </c>
      <c r="UHN1179" s="248" t="s">
        <v>238</v>
      </c>
      <c r="UHO1179" s="249">
        <v>111</v>
      </c>
      <c r="UHP1179" s="250">
        <v>211</v>
      </c>
      <c r="UHQ1179" s="251" t="e">
        <f>UHQ1194+UHQ1232+UHQ1261+UHQ1277+UHQ1299+UHQ1329+UHQ1345+UHQ1366+UHQ1381+UHQ1414+#REF!+UHQ1429+#REF!+UHQ1435+#REF!</f>
        <v>#REF!</v>
      </c>
      <c r="UHR1179" s="245" t="s">
        <v>30</v>
      </c>
      <c r="UHS1179" s="246" t="s">
        <v>26</v>
      </c>
      <c r="UHT1179" s="247">
        <v>7</v>
      </c>
      <c r="UHU1179" s="247">
        <v>2</v>
      </c>
      <c r="UHV1179" s="248" t="s">
        <v>238</v>
      </c>
      <c r="UHW1179" s="249">
        <v>111</v>
      </c>
      <c r="UHX1179" s="250">
        <v>211</v>
      </c>
      <c r="UHY1179" s="251" t="e">
        <f>UHY1194+UHY1232+UHY1261+UHY1277+UHY1299+UHY1329+UHY1345+UHY1366+UHY1381+UHY1414+#REF!+UHY1429+#REF!+UHY1435+#REF!</f>
        <v>#REF!</v>
      </c>
      <c r="UHZ1179" s="245" t="s">
        <v>30</v>
      </c>
      <c r="UIA1179" s="246" t="s">
        <v>26</v>
      </c>
      <c r="UIB1179" s="247">
        <v>7</v>
      </c>
      <c r="UIC1179" s="247">
        <v>2</v>
      </c>
      <c r="UID1179" s="248" t="s">
        <v>238</v>
      </c>
      <c r="UIE1179" s="249">
        <v>111</v>
      </c>
      <c r="UIF1179" s="250">
        <v>211</v>
      </c>
      <c r="UIG1179" s="251" t="e">
        <f>UIG1194+UIG1232+UIG1261+UIG1277+UIG1299+UIG1329+UIG1345+UIG1366+UIG1381+UIG1414+#REF!+UIG1429+#REF!+UIG1435+#REF!</f>
        <v>#REF!</v>
      </c>
      <c r="UIH1179" s="245" t="s">
        <v>30</v>
      </c>
      <c r="UII1179" s="246" t="s">
        <v>26</v>
      </c>
      <c r="UIJ1179" s="247">
        <v>7</v>
      </c>
      <c r="UIK1179" s="247">
        <v>2</v>
      </c>
      <c r="UIL1179" s="248" t="s">
        <v>238</v>
      </c>
      <c r="UIM1179" s="249">
        <v>111</v>
      </c>
      <c r="UIN1179" s="250">
        <v>211</v>
      </c>
      <c r="UIO1179" s="251" t="e">
        <f>UIO1194+UIO1232+UIO1261+UIO1277+UIO1299+UIO1329+UIO1345+UIO1366+UIO1381+UIO1414+#REF!+UIO1429+#REF!+UIO1435+#REF!</f>
        <v>#REF!</v>
      </c>
      <c r="UIP1179" s="245" t="s">
        <v>30</v>
      </c>
      <c r="UIQ1179" s="246" t="s">
        <v>26</v>
      </c>
      <c r="UIR1179" s="247">
        <v>7</v>
      </c>
      <c r="UIS1179" s="247">
        <v>2</v>
      </c>
      <c r="UIT1179" s="248" t="s">
        <v>238</v>
      </c>
      <c r="UIU1179" s="249">
        <v>111</v>
      </c>
      <c r="UIV1179" s="250">
        <v>211</v>
      </c>
      <c r="UIW1179" s="251" t="e">
        <f>UIW1194+UIW1232+UIW1261+UIW1277+UIW1299+UIW1329+UIW1345+UIW1366+UIW1381+UIW1414+#REF!+UIW1429+#REF!+UIW1435+#REF!</f>
        <v>#REF!</v>
      </c>
      <c r="UIX1179" s="245" t="s">
        <v>30</v>
      </c>
      <c r="UIY1179" s="246" t="s">
        <v>26</v>
      </c>
      <c r="UIZ1179" s="247">
        <v>7</v>
      </c>
      <c r="UJA1179" s="247">
        <v>2</v>
      </c>
      <c r="UJB1179" s="248" t="s">
        <v>238</v>
      </c>
      <c r="UJC1179" s="249">
        <v>111</v>
      </c>
      <c r="UJD1179" s="250">
        <v>211</v>
      </c>
      <c r="UJE1179" s="251" t="e">
        <f>UJE1194+UJE1232+UJE1261+UJE1277+UJE1299+UJE1329+UJE1345+UJE1366+UJE1381+UJE1414+#REF!+UJE1429+#REF!+UJE1435+#REF!</f>
        <v>#REF!</v>
      </c>
      <c r="UJF1179" s="245" t="s">
        <v>30</v>
      </c>
      <c r="UJG1179" s="246" t="s">
        <v>26</v>
      </c>
      <c r="UJH1179" s="247">
        <v>7</v>
      </c>
      <c r="UJI1179" s="247">
        <v>2</v>
      </c>
      <c r="UJJ1179" s="248" t="s">
        <v>238</v>
      </c>
      <c r="UJK1179" s="249">
        <v>111</v>
      </c>
      <c r="UJL1179" s="250">
        <v>211</v>
      </c>
      <c r="UJM1179" s="251" t="e">
        <f>UJM1194+UJM1232+UJM1261+UJM1277+UJM1299+UJM1329+UJM1345+UJM1366+UJM1381+UJM1414+#REF!+UJM1429+#REF!+UJM1435+#REF!</f>
        <v>#REF!</v>
      </c>
      <c r="UJN1179" s="245" t="s">
        <v>30</v>
      </c>
      <c r="UJO1179" s="246" t="s">
        <v>26</v>
      </c>
      <c r="UJP1179" s="247">
        <v>7</v>
      </c>
      <c r="UJQ1179" s="247">
        <v>2</v>
      </c>
      <c r="UJR1179" s="248" t="s">
        <v>238</v>
      </c>
      <c r="UJS1179" s="249">
        <v>111</v>
      </c>
      <c r="UJT1179" s="250">
        <v>211</v>
      </c>
      <c r="UJU1179" s="251" t="e">
        <f>UJU1194+UJU1232+UJU1261+UJU1277+UJU1299+UJU1329+UJU1345+UJU1366+UJU1381+UJU1414+#REF!+UJU1429+#REF!+UJU1435+#REF!</f>
        <v>#REF!</v>
      </c>
      <c r="UJV1179" s="245" t="s">
        <v>30</v>
      </c>
      <c r="UJW1179" s="246" t="s">
        <v>26</v>
      </c>
      <c r="UJX1179" s="247">
        <v>7</v>
      </c>
      <c r="UJY1179" s="247">
        <v>2</v>
      </c>
      <c r="UJZ1179" s="248" t="s">
        <v>238</v>
      </c>
      <c r="UKA1179" s="249">
        <v>111</v>
      </c>
      <c r="UKB1179" s="250">
        <v>211</v>
      </c>
      <c r="UKC1179" s="251" t="e">
        <f>UKC1194+UKC1232+UKC1261+UKC1277+UKC1299+UKC1329+UKC1345+UKC1366+UKC1381+UKC1414+#REF!+UKC1429+#REF!+UKC1435+#REF!</f>
        <v>#REF!</v>
      </c>
      <c r="UKD1179" s="245" t="s">
        <v>30</v>
      </c>
      <c r="UKE1179" s="246" t="s">
        <v>26</v>
      </c>
      <c r="UKF1179" s="247">
        <v>7</v>
      </c>
      <c r="UKG1179" s="247">
        <v>2</v>
      </c>
      <c r="UKH1179" s="248" t="s">
        <v>238</v>
      </c>
      <c r="UKI1179" s="249">
        <v>111</v>
      </c>
      <c r="UKJ1179" s="250">
        <v>211</v>
      </c>
      <c r="UKK1179" s="251" t="e">
        <f>UKK1194+UKK1232+UKK1261+UKK1277+UKK1299+UKK1329+UKK1345+UKK1366+UKK1381+UKK1414+#REF!+UKK1429+#REF!+UKK1435+#REF!</f>
        <v>#REF!</v>
      </c>
      <c r="UKL1179" s="245" t="s">
        <v>30</v>
      </c>
      <c r="UKM1179" s="246" t="s">
        <v>26</v>
      </c>
      <c r="UKN1179" s="247">
        <v>7</v>
      </c>
      <c r="UKO1179" s="247">
        <v>2</v>
      </c>
      <c r="UKP1179" s="248" t="s">
        <v>238</v>
      </c>
      <c r="UKQ1179" s="249">
        <v>111</v>
      </c>
      <c r="UKR1179" s="250">
        <v>211</v>
      </c>
      <c r="UKS1179" s="251" t="e">
        <f>UKS1194+UKS1232+UKS1261+UKS1277+UKS1299+UKS1329+UKS1345+UKS1366+UKS1381+UKS1414+#REF!+UKS1429+#REF!+UKS1435+#REF!</f>
        <v>#REF!</v>
      </c>
      <c r="UKT1179" s="245" t="s">
        <v>30</v>
      </c>
      <c r="UKU1179" s="246" t="s">
        <v>26</v>
      </c>
      <c r="UKV1179" s="247">
        <v>7</v>
      </c>
      <c r="UKW1179" s="247">
        <v>2</v>
      </c>
      <c r="UKX1179" s="248" t="s">
        <v>238</v>
      </c>
      <c r="UKY1179" s="249">
        <v>111</v>
      </c>
      <c r="UKZ1179" s="250">
        <v>211</v>
      </c>
      <c r="ULA1179" s="251" t="e">
        <f>ULA1194+ULA1232+ULA1261+ULA1277+ULA1299+ULA1329+ULA1345+ULA1366+ULA1381+ULA1414+#REF!+ULA1429+#REF!+ULA1435+#REF!</f>
        <v>#REF!</v>
      </c>
      <c r="ULB1179" s="245" t="s">
        <v>30</v>
      </c>
      <c r="ULC1179" s="246" t="s">
        <v>26</v>
      </c>
      <c r="ULD1179" s="247">
        <v>7</v>
      </c>
      <c r="ULE1179" s="247">
        <v>2</v>
      </c>
      <c r="ULF1179" s="248" t="s">
        <v>238</v>
      </c>
      <c r="ULG1179" s="249">
        <v>111</v>
      </c>
      <c r="ULH1179" s="250">
        <v>211</v>
      </c>
      <c r="ULI1179" s="251" t="e">
        <f>ULI1194+ULI1232+ULI1261+ULI1277+ULI1299+ULI1329+ULI1345+ULI1366+ULI1381+ULI1414+#REF!+ULI1429+#REF!+ULI1435+#REF!</f>
        <v>#REF!</v>
      </c>
      <c r="ULJ1179" s="245" t="s">
        <v>30</v>
      </c>
      <c r="ULK1179" s="246" t="s">
        <v>26</v>
      </c>
      <c r="ULL1179" s="247">
        <v>7</v>
      </c>
      <c r="ULM1179" s="247">
        <v>2</v>
      </c>
      <c r="ULN1179" s="248" t="s">
        <v>238</v>
      </c>
      <c r="ULO1179" s="249">
        <v>111</v>
      </c>
      <c r="ULP1179" s="250">
        <v>211</v>
      </c>
      <c r="ULQ1179" s="251" t="e">
        <f>ULQ1194+ULQ1232+ULQ1261+ULQ1277+ULQ1299+ULQ1329+ULQ1345+ULQ1366+ULQ1381+ULQ1414+#REF!+ULQ1429+#REF!+ULQ1435+#REF!</f>
        <v>#REF!</v>
      </c>
      <c r="ULR1179" s="245" t="s">
        <v>30</v>
      </c>
      <c r="ULS1179" s="246" t="s">
        <v>26</v>
      </c>
      <c r="ULT1179" s="247">
        <v>7</v>
      </c>
      <c r="ULU1179" s="247">
        <v>2</v>
      </c>
      <c r="ULV1179" s="248" t="s">
        <v>238</v>
      </c>
      <c r="ULW1179" s="249">
        <v>111</v>
      </c>
      <c r="ULX1179" s="250">
        <v>211</v>
      </c>
      <c r="ULY1179" s="251" t="e">
        <f>ULY1194+ULY1232+ULY1261+ULY1277+ULY1299+ULY1329+ULY1345+ULY1366+ULY1381+ULY1414+#REF!+ULY1429+#REF!+ULY1435+#REF!</f>
        <v>#REF!</v>
      </c>
      <c r="ULZ1179" s="245" t="s">
        <v>30</v>
      </c>
      <c r="UMA1179" s="246" t="s">
        <v>26</v>
      </c>
      <c r="UMB1179" s="247">
        <v>7</v>
      </c>
      <c r="UMC1179" s="247">
        <v>2</v>
      </c>
      <c r="UMD1179" s="248" t="s">
        <v>238</v>
      </c>
      <c r="UME1179" s="249">
        <v>111</v>
      </c>
      <c r="UMF1179" s="250">
        <v>211</v>
      </c>
      <c r="UMG1179" s="251" t="e">
        <f>UMG1194+UMG1232+UMG1261+UMG1277+UMG1299+UMG1329+UMG1345+UMG1366+UMG1381+UMG1414+#REF!+UMG1429+#REF!+UMG1435+#REF!</f>
        <v>#REF!</v>
      </c>
      <c r="UMH1179" s="245" t="s">
        <v>30</v>
      </c>
      <c r="UMI1179" s="246" t="s">
        <v>26</v>
      </c>
      <c r="UMJ1179" s="247">
        <v>7</v>
      </c>
      <c r="UMK1179" s="247">
        <v>2</v>
      </c>
      <c r="UML1179" s="248" t="s">
        <v>238</v>
      </c>
      <c r="UMM1179" s="249">
        <v>111</v>
      </c>
      <c r="UMN1179" s="250">
        <v>211</v>
      </c>
      <c r="UMO1179" s="251" t="e">
        <f>UMO1194+UMO1232+UMO1261+UMO1277+UMO1299+UMO1329+UMO1345+UMO1366+UMO1381+UMO1414+#REF!+UMO1429+#REF!+UMO1435+#REF!</f>
        <v>#REF!</v>
      </c>
      <c r="UMP1179" s="245" t="s">
        <v>30</v>
      </c>
      <c r="UMQ1179" s="246" t="s">
        <v>26</v>
      </c>
      <c r="UMR1179" s="247">
        <v>7</v>
      </c>
      <c r="UMS1179" s="247">
        <v>2</v>
      </c>
      <c r="UMT1179" s="248" t="s">
        <v>238</v>
      </c>
      <c r="UMU1179" s="249">
        <v>111</v>
      </c>
      <c r="UMV1179" s="250">
        <v>211</v>
      </c>
      <c r="UMW1179" s="251" t="e">
        <f>UMW1194+UMW1232+UMW1261+UMW1277+UMW1299+UMW1329+UMW1345+UMW1366+UMW1381+UMW1414+#REF!+UMW1429+#REF!+UMW1435+#REF!</f>
        <v>#REF!</v>
      </c>
      <c r="UMX1179" s="245" t="s">
        <v>30</v>
      </c>
      <c r="UMY1179" s="246" t="s">
        <v>26</v>
      </c>
      <c r="UMZ1179" s="247">
        <v>7</v>
      </c>
      <c r="UNA1179" s="247">
        <v>2</v>
      </c>
      <c r="UNB1179" s="248" t="s">
        <v>238</v>
      </c>
      <c r="UNC1179" s="249">
        <v>111</v>
      </c>
      <c r="UND1179" s="250">
        <v>211</v>
      </c>
      <c r="UNE1179" s="251" t="e">
        <f>UNE1194+UNE1232+UNE1261+UNE1277+UNE1299+UNE1329+UNE1345+UNE1366+UNE1381+UNE1414+#REF!+UNE1429+#REF!+UNE1435+#REF!</f>
        <v>#REF!</v>
      </c>
      <c r="UNF1179" s="245" t="s">
        <v>30</v>
      </c>
      <c r="UNG1179" s="246" t="s">
        <v>26</v>
      </c>
      <c r="UNH1179" s="247">
        <v>7</v>
      </c>
      <c r="UNI1179" s="247">
        <v>2</v>
      </c>
      <c r="UNJ1179" s="248" t="s">
        <v>238</v>
      </c>
      <c r="UNK1179" s="249">
        <v>111</v>
      </c>
      <c r="UNL1179" s="250">
        <v>211</v>
      </c>
      <c r="UNM1179" s="251" t="e">
        <f>UNM1194+UNM1232+UNM1261+UNM1277+UNM1299+UNM1329+UNM1345+UNM1366+UNM1381+UNM1414+#REF!+UNM1429+#REF!+UNM1435+#REF!</f>
        <v>#REF!</v>
      </c>
      <c r="UNN1179" s="245" t="s">
        <v>30</v>
      </c>
      <c r="UNO1179" s="246" t="s">
        <v>26</v>
      </c>
      <c r="UNP1179" s="247">
        <v>7</v>
      </c>
      <c r="UNQ1179" s="247">
        <v>2</v>
      </c>
      <c r="UNR1179" s="248" t="s">
        <v>238</v>
      </c>
      <c r="UNS1179" s="249">
        <v>111</v>
      </c>
      <c r="UNT1179" s="250">
        <v>211</v>
      </c>
      <c r="UNU1179" s="251" t="e">
        <f>UNU1194+UNU1232+UNU1261+UNU1277+UNU1299+UNU1329+UNU1345+UNU1366+UNU1381+UNU1414+#REF!+UNU1429+#REF!+UNU1435+#REF!</f>
        <v>#REF!</v>
      </c>
      <c r="UNV1179" s="245" t="s">
        <v>30</v>
      </c>
      <c r="UNW1179" s="246" t="s">
        <v>26</v>
      </c>
      <c r="UNX1179" s="247">
        <v>7</v>
      </c>
      <c r="UNY1179" s="247">
        <v>2</v>
      </c>
      <c r="UNZ1179" s="248" t="s">
        <v>238</v>
      </c>
      <c r="UOA1179" s="249">
        <v>111</v>
      </c>
      <c r="UOB1179" s="250">
        <v>211</v>
      </c>
      <c r="UOC1179" s="251" t="e">
        <f>UOC1194+UOC1232+UOC1261+UOC1277+UOC1299+UOC1329+UOC1345+UOC1366+UOC1381+UOC1414+#REF!+UOC1429+#REF!+UOC1435+#REF!</f>
        <v>#REF!</v>
      </c>
      <c r="UOD1179" s="245" t="s">
        <v>30</v>
      </c>
      <c r="UOE1179" s="246" t="s">
        <v>26</v>
      </c>
      <c r="UOF1179" s="247">
        <v>7</v>
      </c>
      <c r="UOG1179" s="247">
        <v>2</v>
      </c>
      <c r="UOH1179" s="248" t="s">
        <v>238</v>
      </c>
      <c r="UOI1179" s="249">
        <v>111</v>
      </c>
      <c r="UOJ1179" s="250">
        <v>211</v>
      </c>
      <c r="UOK1179" s="251" t="e">
        <f>UOK1194+UOK1232+UOK1261+UOK1277+UOK1299+UOK1329+UOK1345+UOK1366+UOK1381+UOK1414+#REF!+UOK1429+#REF!+UOK1435+#REF!</f>
        <v>#REF!</v>
      </c>
      <c r="UOL1179" s="245" t="s">
        <v>30</v>
      </c>
      <c r="UOM1179" s="246" t="s">
        <v>26</v>
      </c>
      <c r="UON1179" s="247">
        <v>7</v>
      </c>
      <c r="UOO1179" s="247">
        <v>2</v>
      </c>
      <c r="UOP1179" s="248" t="s">
        <v>238</v>
      </c>
      <c r="UOQ1179" s="249">
        <v>111</v>
      </c>
      <c r="UOR1179" s="250">
        <v>211</v>
      </c>
      <c r="UOS1179" s="251" t="e">
        <f>UOS1194+UOS1232+UOS1261+UOS1277+UOS1299+UOS1329+UOS1345+UOS1366+UOS1381+UOS1414+#REF!+UOS1429+#REF!+UOS1435+#REF!</f>
        <v>#REF!</v>
      </c>
      <c r="UOT1179" s="245" t="s">
        <v>30</v>
      </c>
      <c r="UOU1179" s="246" t="s">
        <v>26</v>
      </c>
      <c r="UOV1179" s="247">
        <v>7</v>
      </c>
      <c r="UOW1179" s="247">
        <v>2</v>
      </c>
      <c r="UOX1179" s="248" t="s">
        <v>238</v>
      </c>
      <c r="UOY1179" s="249">
        <v>111</v>
      </c>
      <c r="UOZ1179" s="250">
        <v>211</v>
      </c>
      <c r="UPA1179" s="251" t="e">
        <f>UPA1194+UPA1232+UPA1261+UPA1277+UPA1299+UPA1329+UPA1345+UPA1366+UPA1381+UPA1414+#REF!+UPA1429+#REF!+UPA1435+#REF!</f>
        <v>#REF!</v>
      </c>
      <c r="UPB1179" s="245" t="s">
        <v>30</v>
      </c>
      <c r="UPC1179" s="246" t="s">
        <v>26</v>
      </c>
      <c r="UPD1179" s="247">
        <v>7</v>
      </c>
      <c r="UPE1179" s="247">
        <v>2</v>
      </c>
      <c r="UPF1179" s="248" t="s">
        <v>238</v>
      </c>
      <c r="UPG1179" s="249">
        <v>111</v>
      </c>
      <c r="UPH1179" s="250">
        <v>211</v>
      </c>
      <c r="UPI1179" s="251" t="e">
        <f>UPI1194+UPI1232+UPI1261+UPI1277+UPI1299+UPI1329+UPI1345+UPI1366+UPI1381+UPI1414+#REF!+UPI1429+#REF!+UPI1435+#REF!</f>
        <v>#REF!</v>
      </c>
      <c r="UPJ1179" s="245" t="s">
        <v>30</v>
      </c>
      <c r="UPK1179" s="246" t="s">
        <v>26</v>
      </c>
      <c r="UPL1179" s="247">
        <v>7</v>
      </c>
      <c r="UPM1179" s="247">
        <v>2</v>
      </c>
      <c r="UPN1179" s="248" t="s">
        <v>238</v>
      </c>
      <c r="UPO1179" s="249">
        <v>111</v>
      </c>
      <c r="UPP1179" s="250">
        <v>211</v>
      </c>
      <c r="UPQ1179" s="251" t="e">
        <f>UPQ1194+UPQ1232+UPQ1261+UPQ1277+UPQ1299+UPQ1329+UPQ1345+UPQ1366+UPQ1381+UPQ1414+#REF!+UPQ1429+#REF!+UPQ1435+#REF!</f>
        <v>#REF!</v>
      </c>
      <c r="UPR1179" s="245" t="s">
        <v>30</v>
      </c>
      <c r="UPS1179" s="246" t="s">
        <v>26</v>
      </c>
      <c r="UPT1179" s="247">
        <v>7</v>
      </c>
      <c r="UPU1179" s="247">
        <v>2</v>
      </c>
      <c r="UPV1179" s="248" t="s">
        <v>238</v>
      </c>
      <c r="UPW1179" s="249">
        <v>111</v>
      </c>
      <c r="UPX1179" s="250">
        <v>211</v>
      </c>
      <c r="UPY1179" s="251" t="e">
        <f>UPY1194+UPY1232+UPY1261+UPY1277+UPY1299+UPY1329+UPY1345+UPY1366+UPY1381+UPY1414+#REF!+UPY1429+#REF!+UPY1435+#REF!</f>
        <v>#REF!</v>
      </c>
      <c r="UPZ1179" s="245" t="s">
        <v>30</v>
      </c>
      <c r="UQA1179" s="246" t="s">
        <v>26</v>
      </c>
      <c r="UQB1179" s="247">
        <v>7</v>
      </c>
      <c r="UQC1179" s="247">
        <v>2</v>
      </c>
      <c r="UQD1179" s="248" t="s">
        <v>238</v>
      </c>
      <c r="UQE1179" s="249">
        <v>111</v>
      </c>
      <c r="UQF1179" s="250">
        <v>211</v>
      </c>
      <c r="UQG1179" s="251" t="e">
        <f>UQG1194+UQG1232+UQG1261+UQG1277+UQG1299+UQG1329+UQG1345+UQG1366+UQG1381+UQG1414+#REF!+UQG1429+#REF!+UQG1435+#REF!</f>
        <v>#REF!</v>
      </c>
      <c r="UQH1179" s="245" t="s">
        <v>30</v>
      </c>
      <c r="UQI1179" s="246" t="s">
        <v>26</v>
      </c>
      <c r="UQJ1179" s="247">
        <v>7</v>
      </c>
      <c r="UQK1179" s="247">
        <v>2</v>
      </c>
      <c r="UQL1179" s="248" t="s">
        <v>238</v>
      </c>
      <c r="UQM1179" s="249">
        <v>111</v>
      </c>
      <c r="UQN1179" s="250">
        <v>211</v>
      </c>
      <c r="UQO1179" s="251" t="e">
        <f>UQO1194+UQO1232+UQO1261+UQO1277+UQO1299+UQO1329+UQO1345+UQO1366+UQO1381+UQO1414+#REF!+UQO1429+#REF!+UQO1435+#REF!</f>
        <v>#REF!</v>
      </c>
      <c r="UQP1179" s="245" t="s">
        <v>30</v>
      </c>
      <c r="UQQ1179" s="246" t="s">
        <v>26</v>
      </c>
      <c r="UQR1179" s="247">
        <v>7</v>
      </c>
      <c r="UQS1179" s="247">
        <v>2</v>
      </c>
      <c r="UQT1179" s="248" t="s">
        <v>238</v>
      </c>
      <c r="UQU1179" s="249">
        <v>111</v>
      </c>
      <c r="UQV1179" s="250">
        <v>211</v>
      </c>
      <c r="UQW1179" s="251" t="e">
        <f>UQW1194+UQW1232+UQW1261+UQW1277+UQW1299+UQW1329+UQW1345+UQW1366+UQW1381+UQW1414+#REF!+UQW1429+#REF!+UQW1435+#REF!</f>
        <v>#REF!</v>
      </c>
      <c r="UQX1179" s="245" t="s">
        <v>30</v>
      </c>
      <c r="UQY1179" s="246" t="s">
        <v>26</v>
      </c>
      <c r="UQZ1179" s="247">
        <v>7</v>
      </c>
      <c r="URA1179" s="247">
        <v>2</v>
      </c>
      <c r="URB1179" s="248" t="s">
        <v>238</v>
      </c>
      <c r="URC1179" s="249">
        <v>111</v>
      </c>
      <c r="URD1179" s="250">
        <v>211</v>
      </c>
      <c r="URE1179" s="251" t="e">
        <f>URE1194+URE1232+URE1261+URE1277+URE1299+URE1329+URE1345+URE1366+URE1381+URE1414+#REF!+URE1429+#REF!+URE1435+#REF!</f>
        <v>#REF!</v>
      </c>
      <c r="URF1179" s="245" t="s">
        <v>30</v>
      </c>
      <c r="URG1179" s="246" t="s">
        <v>26</v>
      </c>
      <c r="URH1179" s="247">
        <v>7</v>
      </c>
      <c r="URI1179" s="247">
        <v>2</v>
      </c>
      <c r="URJ1179" s="248" t="s">
        <v>238</v>
      </c>
      <c r="URK1179" s="249">
        <v>111</v>
      </c>
      <c r="URL1179" s="250">
        <v>211</v>
      </c>
      <c r="URM1179" s="251" t="e">
        <f>URM1194+URM1232+URM1261+URM1277+URM1299+URM1329+URM1345+URM1366+URM1381+URM1414+#REF!+URM1429+#REF!+URM1435+#REF!</f>
        <v>#REF!</v>
      </c>
      <c r="URN1179" s="245" t="s">
        <v>30</v>
      </c>
      <c r="URO1179" s="246" t="s">
        <v>26</v>
      </c>
      <c r="URP1179" s="247">
        <v>7</v>
      </c>
      <c r="URQ1179" s="247">
        <v>2</v>
      </c>
      <c r="URR1179" s="248" t="s">
        <v>238</v>
      </c>
      <c r="URS1179" s="249">
        <v>111</v>
      </c>
      <c r="URT1179" s="250">
        <v>211</v>
      </c>
      <c r="URU1179" s="251" t="e">
        <f>URU1194+URU1232+URU1261+URU1277+URU1299+URU1329+URU1345+URU1366+URU1381+URU1414+#REF!+URU1429+#REF!+URU1435+#REF!</f>
        <v>#REF!</v>
      </c>
      <c r="URV1179" s="245" t="s">
        <v>30</v>
      </c>
      <c r="URW1179" s="246" t="s">
        <v>26</v>
      </c>
      <c r="URX1179" s="247">
        <v>7</v>
      </c>
      <c r="URY1179" s="247">
        <v>2</v>
      </c>
      <c r="URZ1179" s="248" t="s">
        <v>238</v>
      </c>
      <c r="USA1179" s="249">
        <v>111</v>
      </c>
      <c r="USB1179" s="250">
        <v>211</v>
      </c>
      <c r="USC1179" s="251" t="e">
        <f>USC1194+USC1232+USC1261+USC1277+USC1299+USC1329+USC1345+USC1366+USC1381+USC1414+#REF!+USC1429+#REF!+USC1435+#REF!</f>
        <v>#REF!</v>
      </c>
      <c r="USD1179" s="245" t="s">
        <v>30</v>
      </c>
      <c r="USE1179" s="246" t="s">
        <v>26</v>
      </c>
      <c r="USF1179" s="247">
        <v>7</v>
      </c>
      <c r="USG1179" s="247">
        <v>2</v>
      </c>
      <c r="USH1179" s="248" t="s">
        <v>238</v>
      </c>
      <c r="USI1179" s="249">
        <v>111</v>
      </c>
      <c r="USJ1179" s="250">
        <v>211</v>
      </c>
      <c r="USK1179" s="251" t="e">
        <f>USK1194+USK1232+USK1261+USK1277+USK1299+USK1329+USK1345+USK1366+USK1381+USK1414+#REF!+USK1429+#REF!+USK1435+#REF!</f>
        <v>#REF!</v>
      </c>
      <c r="USL1179" s="245" t="s">
        <v>30</v>
      </c>
      <c r="USM1179" s="246" t="s">
        <v>26</v>
      </c>
      <c r="USN1179" s="247">
        <v>7</v>
      </c>
      <c r="USO1179" s="247">
        <v>2</v>
      </c>
      <c r="USP1179" s="248" t="s">
        <v>238</v>
      </c>
      <c r="USQ1179" s="249">
        <v>111</v>
      </c>
      <c r="USR1179" s="250">
        <v>211</v>
      </c>
      <c r="USS1179" s="251" t="e">
        <f>USS1194+USS1232+USS1261+USS1277+USS1299+USS1329+USS1345+USS1366+USS1381+USS1414+#REF!+USS1429+#REF!+USS1435+#REF!</f>
        <v>#REF!</v>
      </c>
      <c r="UST1179" s="245" t="s">
        <v>30</v>
      </c>
      <c r="USU1179" s="246" t="s">
        <v>26</v>
      </c>
      <c r="USV1179" s="247">
        <v>7</v>
      </c>
      <c r="USW1179" s="247">
        <v>2</v>
      </c>
      <c r="USX1179" s="248" t="s">
        <v>238</v>
      </c>
      <c r="USY1179" s="249">
        <v>111</v>
      </c>
      <c r="USZ1179" s="250">
        <v>211</v>
      </c>
      <c r="UTA1179" s="251" t="e">
        <f>UTA1194+UTA1232+UTA1261+UTA1277+UTA1299+UTA1329+UTA1345+UTA1366+UTA1381+UTA1414+#REF!+UTA1429+#REF!+UTA1435+#REF!</f>
        <v>#REF!</v>
      </c>
      <c r="UTB1179" s="245" t="s">
        <v>30</v>
      </c>
      <c r="UTC1179" s="246" t="s">
        <v>26</v>
      </c>
      <c r="UTD1179" s="247">
        <v>7</v>
      </c>
      <c r="UTE1179" s="247">
        <v>2</v>
      </c>
      <c r="UTF1179" s="248" t="s">
        <v>238</v>
      </c>
      <c r="UTG1179" s="249">
        <v>111</v>
      </c>
      <c r="UTH1179" s="250">
        <v>211</v>
      </c>
      <c r="UTI1179" s="251" t="e">
        <f>UTI1194+UTI1232+UTI1261+UTI1277+UTI1299+UTI1329+UTI1345+UTI1366+UTI1381+UTI1414+#REF!+UTI1429+#REF!+UTI1435+#REF!</f>
        <v>#REF!</v>
      </c>
      <c r="UTJ1179" s="245" t="s">
        <v>30</v>
      </c>
      <c r="UTK1179" s="246" t="s">
        <v>26</v>
      </c>
      <c r="UTL1179" s="247">
        <v>7</v>
      </c>
      <c r="UTM1179" s="247">
        <v>2</v>
      </c>
      <c r="UTN1179" s="248" t="s">
        <v>238</v>
      </c>
      <c r="UTO1179" s="249">
        <v>111</v>
      </c>
      <c r="UTP1179" s="250">
        <v>211</v>
      </c>
      <c r="UTQ1179" s="251" t="e">
        <f>UTQ1194+UTQ1232+UTQ1261+UTQ1277+UTQ1299+UTQ1329+UTQ1345+UTQ1366+UTQ1381+UTQ1414+#REF!+UTQ1429+#REF!+UTQ1435+#REF!</f>
        <v>#REF!</v>
      </c>
      <c r="UTR1179" s="245" t="s">
        <v>30</v>
      </c>
      <c r="UTS1179" s="246" t="s">
        <v>26</v>
      </c>
      <c r="UTT1179" s="247">
        <v>7</v>
      </c>
      <c r="UTU1179" s="247">
        <v>2</v>
      </c>
      <c r="UTV1179" s="248" t="s">
        <v>238</v>
      </c>
      <c r="UTW1179" s="249">
        <v>111</v>
      </c>
      <c r="UTX1179" s="250">
        <v>211</v>
      </c>
      <c r="UTY1179" s="251" t="e">
        <f>UTY1194+UTY1232+UTY1261+UTY1277+UTY1299+UTY1329+UTY1345+UTY1366+UTY1381+UTY1414+#REF!+UTY1429+#REF!+UTY1435+#REF!</f>
        <v>#REF!</v>
      </c>
      <c r="UTZ1179" s="245" t="s">
        <v>30</v>
      </c>
      <c r="UUA1179" s="246" t="s">
        <v>26</v>
      </c>
      <c r="UUB1179" s="247">
        <v>7</v>
      </c>
      <c r="UUC1179" s="247">
        <v>2</v>
      </c>
      <c r="UUD1179" s="248" t="s">
        <v>238</v>
      </c>
      <c r="UUE1179" s="249">
        <v>111</v>
      </c>
      <c r="UUF1179" s="250">
        <v>211</v>
      </c>
      <c r="UUG1179" s="251" t="e">
        <f>UUG1194+UUG1232+UUG1261+UUG1277+UUG1299+UUG1329+UUG1345+UUG1366+UUG1381+UUG1414+#REF!+UUG1429+#REF!+UUG1435+#REF!</f>
        <v>#REF!</v>
      </c>
      <c r="UUH1179" s="245" t="s">
        <v>30</v>
      </c>
      <c r="UUI1179" s="246" t="s">
        <v>26</v>
      </c>
      <c r="UUJ1179" s="247">
        <v>7</v>
      </c>
      <c r="UUK1179" s="247">
        <v>2</v>
      </c>
      <c r="UUL1179" s="248" t="s">
        <v>238</v>
      </c>
      <c r="UUM1179" s="249">
        <v>111</v>
      </c>
      <c r="UUN1179" s="250">
        <v>211</v>
      </c>
      <c r="UUO1179" s="251" t="e">
        <f>UUO1194+UUO1232+UUO1261+UUO1277+UUO1299+UUO1329+UUO1345+UUO1366+UUO1381+UUO1414+#REF!+UUO1429+#REF!+UUO1435+#REF!</f>
        <v>#REF!</v>
      </c>
      <c r="UUP1179" s="245" t="s">
        <v>30</v>
      </c>
      <c r="UUQ1179" s="246" t="s">
        <v>26</v>
      </c>
      <c r="UUR1179" s="247">
        <v>7</v>
      </c>
      <c r="UUS1179" s="247">
        <v>2</v>
      </c>
      <c r="UUT1179" s="248" t="s">
        <v>238</v>
      </c>
      <c r="UUU1179" s="249">
        <v>111</v>
      </c>
      <c r="UUV1179" s="250">
        <v>211</v>
      </c>
      <c r="UUW1179" s="251" t="e">
        <f>UUW1194+UUW1232+UUW1261+UUW1277+UUW1299+UUW1329+UUW1345+UUW1366+UUW1381+UUW1414+#REF!+UUW1429+#REF!+UUW1435+#REF!</f>
        <v>#REF!</v>
      </c>
      <c r="UUX1179" s="245" t="s">
        <v>30</v>
      </c>
      <c r="UUY1179" s="246" t="s">
        <v>26</v>
      </c>
      <c r="UUZ1179" s="247">
        <v>7</v>
      </c>
      <c r="UVA1179" s="247">
        <v>2</v>
      </c>
      <c r="UVB1179" s="248" t="s">
        <v>238</v>
      </c>
      <c r="UVC1179" s="249">
        <v>111</v>
      </c>
      <c r="UVD1179" s="250">
        <v>211</v>
      </c>
      <c r="UVE1179" s="251" t="e">
        <f>UVE1194+UVE1232+UVE1261+UVE1277+UVE1299+UVE1329+UVE1345+UVE1366+UVE1381+UVE1414+#REF!+UVE1429+#REF!+UVE1435+#REF!</f>
        <v>#REF!</v>
      </c>
      <c r="UVF1179" s="245" t="s">
        <v>30</v>
      </c>
      <c r="UVG1179" s="246" t="s">
        <v>26</v>
      </c>
      <c r="UVH1179" s="247">
        <v>7</v>
      </c>
      <c r="UVI1179" s="247">
        <v>2</v>
      </c>
      <c r="UVJ1179" s="248" t="s">
        <v>238</v>
      </c>
      <c r="UVK1179" s="249">
        <v>111</v>
      </c>
      <c r="UVL1179" s="250">
        <v>211</v>
      </c>
      <c r="UVM1179" s="251" t="e">
        <f>UVM1194+UVM1232+UVM1261+UVM1277+UVM1299+UVM1329+UVM1345+UVM1366+UVM1381+UVM1414+#REF!+UVM1429+#REF!+UVM1435+#REF!</f>
        <v>#REF!</v>
      </c>
      <c r="UVN1179" s="245" t="s">
        <v>30</v>
      </c>
      <c r="UVO1179" s="246" t="s">
        <v>26</v>
      </c>
      <c r="UVP1179" s="247">
        <v>7</v>
      </c>
      <c r="UVQ1179" s="247">
        <v>2</v>
      </c>
      <c r="UVR1179" s="248" t="s">
        <v>238</v>
      </c>
      <c r="UVS1179" s="249">
        <v>111</v>
      </c>
      <c r="UVT1179" s="250">
        <v>211</v>
      </c>
      <c r="UVU1179" s="251" t="e">
        <f>UVU1194+UVU1232+UVU1261+UVU1277+UVU1299+UVU1329+UVU1345+UVU1366+UVU1381+UVU1414+#REF!+UVU1429+#REF!+UVU1435+#REF!</f>
        <v>#REF!</v>
      </c>
      <c r="UVV1179" s="245" t="s">
        <v>30</v>
      </c>
      <c r="UVW1179" s="246" t="s">
        <v>26</v>
      </c>
      <c r="UVX1179" s="247">
        <v>7</v>
      </c>
      <c r="UVY1179" s="247">
        <v>2</v>
      </c>
      <c r="UVZ1179" s="248" t="s">
        <v>238</v>
      </c>
      <c r="UWA1179" s="249">
        <v>111</v>
      </c>
      <c r="UWB1179" s="250">
        <v>211</v>
      </c>
      <c r="UWC1179" s="251" t="e">
        <f>UWC1194+UWC1232+UWC1261+UWC1277+UWC1299+UWC1329+UWC1345+UWC1366+UWC1381+UWC1414+#REF!+UWC1429+#REF!+UWC1435+#REF!</f>
        <v>#REF!</v>
      </c>
      <c r="UWD1179" s="245" t="s">
        <v>30</v>
      </c>
      <c r="UWE1179" s="246" t="s">
        <v>26</v>
      </c>
      <c r="UWF1179" s="247">
        <v>7</v>
      </c>
      <c r="UWG1179" s="247">
        <v>2</v>
      </c>
      <c r="UWH1179" s="248" t="s">
        <v>238</v>
      </c>
      <c r="UWI1179" s="249">
        <v>111</v>
      </c>
      <c r="UWJ1179" s="250">
        <v>211</v>
      </c>
      <c r="UWK1179" s="251" t="e">
        <f>UWK1194+UWK1232+UWK1261+UWK1277+UWK1299+UWK1329+UWK1345+UWK1366+UWK1381+UWK1414+#REF!+UWK1429+#REF!+UWK1435+#REF!</f>
        <v>#REF!</v>
      </c>
      <c r="UWL1179" s="245" t="s">
        <v>30</v>
      </c>
      <c r="UWM1179" s="246" t="s">
        <v>26</v>
      </c>
      <c r="UWN1179" s="247">
        <v>7</v>
      </c>
      <c r="UWO1179" s="247">
        <v>2</v>
      </c>
      <c r="UWP1179" s="248" t="s">
        <v>238</v>
      </c>
      <c r="UWQ1179" s="249">
        <v>111</v>
      </c>
      <c r="UWR1179" s="250">
        <v>211</v>
      </c>
      <c r="UWS1179" s="251" t="e">
        <f>UWS1194+UWS1232+UWS1261+UWS1277+UWS1299+UWS1329+UWS1345+UWS1366+UWS1381+UWS1414+#REF!+UWS1429+#REF!+UWS1435+#REF!</f>
        <v>#REF!</v>
      </c>
      <c r="UWT1179" s="245" t="s">
        <v>30</v>
      </c>
      <c r="UWU1179" s="246" t="s">
        <v>26</v>
      </c>
      <c r="UWV1179" s="247">
        <v>7</v>
      </c>
      <c r="UWW1179" s="247">
        <v>2</v>
      </c>
      <c r="UWX1179" s="248" t="s">
        <v>238</v>
      </c>
      <c r="UWY1179" s="249">
        <v>111</v>
      </c>
      <c r="UWZ1179" s="250">
        <v>211</v>
      </c>
      <c r="UXA1179" s="251" t="e">
        <f>UXA1194+UXA1232+UXA1261+UXA1277+UXA1299+UXA1329+UXA1345+UXA1366+UXA1381+UXA1414+#REF!+UXA1429+#REF!+UXA1435+#REF!</f>
        <v>#REF!</v>
      </c>
      <c r="UXB1179" s="245" t="s">
        <v>30</v>
      </c>
      <c r="UXC1179" s="246" t="s">
        <v>26</v>
      </c>
      <c r="UXD1179" s="247">
        <v>7</v>
      </c>
      <c r="UXE1179" s="247">
        <v>2</v>
      </c>
      <c r="UXF1179" s="248" t="s">
        <v>238</v>
      </c>
      <c r="UXG1179" s="249">
        <v>111</v>
      </c>
      <c r="UXH1179" s="250">
        <v>211</v>
      </c>
      <c r="UXI1179" s="251" t="e">
        <f>UXI1194+UXI1232+UXI1261+UXI1277+UXI1299+UXI1329+UXI1345+UXI1366+UXI1381+UXI1414+#REF!+UXI1429+#REF!+UXI1435+#REF!</f>
        <v>#REF!</v>
      </c>
      <c r="UXJ1179" s="245" t="s">
        <v>30</v>
      </c>
      <c r="UXK1179" s="246" t="s">
        <v>26</v>
      </c>
      <c r="UXL1179" s="247">
        <v>7</v>
      </c>
      <c r="UXM1179" s="247">
        <v>2</v>
      </c>
      <c r="UXN1179" s="248" t="s">
        <v>238</v>
      </c>
      <c r="UXO1179" s="249">
        <v>111</v>
      </c>
      <c r="UXP1179" s="250">
        <v>211</v>
      </c>
      <c r="UXQ1179" s="251" t="e">
        <f>UXQ1194+UXQ1232+UXQ1261+UXQ1277+UXQ1299+UXQ1329+UXQ1345+UXQ1366+UXQ1381+UXQ1414+#REF!+UXQ1429+#REF!+UXQ1435+#REF!</f>
        <v>#REF!</v>
      </c>
      <c r="UXR1179" s="245" t="s">
        <v>30</v>
      </c>
      <c r="UXS1179" s="246" t="s">
        <v>26</v>
      </c>
      <c r="UXT1179" s="247">
        <v>7</v>
      </c>
      <c r="UXU1179" s="247">
        <v>2</v>
      </c>
      <c r="UXV1179" s="248" t="s">
        <v>238</v>
      </c>
      <c r="UXW1179" s="249">
        <v>111</v>
      </c>
      <c r="UXX1179" s="250">
        <v>211</v>
      </c>
      <c r="UXY1179" s="251" t="e">
        <f>UXY1194+UXY1232+UXY1261+UXY1277+UXY1299+UXY1329+UXY1345+UXY1366+UXY1381+UXY1414+#REF!+UXY1429+#REF!+UXY1435+#REF!</f>
        <v>#REF!</v>
      </c>
      <c r="UXZ1179" s="245" t="s">
        <v>30</v>
      </c>
      <c r="UYA1179" s="246" t="s">
        <v>26</v>
      </c>
      <c r="UYB1179" s="247">
        <v>7</v>
      </c>
      <c r="UYC1179" s="247">
        <v>2</v>
      </c>
      <c r="UYD1179" s="248" t="s">
        <v>238</v>
      </c>
      <c r="UYE1179" s="249">
        <v>111</v>
      </c>
      <c r="UYF1179" s="250">
        <v>211</v>
      </c>
      <c r="UYG1179" s="251" t="e">
        <f>UYG1194+UYG1232+UYG1261+UYG1277+UYG1299+UYG1329+UYG1345+UYG1366+UYG1381+UYG1414+#REF!+UYG1429+#REF!+UYG1435+#REF!</f>
        <v>#REF!</v>
      </c>
      <c r="UYH1179" s="245" t="s">
        <v>30</v>
      </c>
      <c r="UYI1179" s="246" t="s">
        <v>26</v>
      </c>
      <c r="UYJ1179" s="247">
        <v>7</v>
      </c>
      <c r="UYK1179" s="247">
        <v>2</v>
      </c>
      <c r="UYL1179" s="248" t="s">
        <v>238</v>
      </c>
      <c r="UYM1179" s="249">
        <v>111</v>
      </c>
      <c r="UYN1179" s="250">
        <v>211</v>
      </c>
      <c r="UYO1179" s="251" t="e">
        <f>UYO1194+UYO1232+UYO1261+UYO1277+UYO1299+UYO1329+UYO1345+UYO1366+UYO1381+UYO1414+#REF!+UYO1429+#REF!+UYO1435+#REF!</f>
        <v>#REF!</v>
      </c>
      <c r="UYP1179" s="245" t="s">
        <v>30</v>
      </c>
      <c r="UYQ1179" s="246" t="s">
        <v>26</v>
      </c>
      <c r="UYR1179" s="247">
        <v>7</v>
      </c>
      <c r="UYS1179" s="247">
        <v>2</v>
      </c>
      <c r="UYT1179" s="248" t="s">
        <v>238</v>
      </c>
      <c r="UYU1179" s="249">
        <v>111</v>
      </c>
      <c r="UYV1179" s="250">
        <v>211</v>
      </c>
      <c r="UYW1179" s="251" t="e">
        <f>UYW1194+UYW1232+UYW1261+UYW1277+UYW1299+UYW1329+UYW1345+UYW1366+UYW1381+UYW1414+#REF!+UYW1429+#REF!+UYW1435+#REF!</f>
        <v>#REF!</v>
      </c>
      <c r="UYX1179" s="245" t="s">
        <v>30</v>
      </c>
      <c r="UYY1179" s="246" t="s">
        <v>26</v>
      </c>
      <c r="UYZ1179" s="247">
        <v>7</v>
      </c>
      <c r="UZA1179" s="247">
        <v>2</v>
      </c>
      <c r="UZB1179" s="248" t="s">
        <v>238</v>
      </c>
      <c r="UZC1179" s="249">
        <v>111</v>
      </c>
      <c r="UZD1179" s="250">
        <v>211</v>
      </c>
      <c r="UZE1179" s="251" t="e">
        <f>UZE1194+UZE1232+UZE1261+UZE1277+UZE1299+UZE1329+UZE1345+UZE1366+UZE1381+UZE1414+#REF!+UZE1429+#REF!+UZE1435+#REF!</f>
        <v>#REF!</v>
      </c>
      <c r="UZF1179" s="245" t="s">
        <v>30</v>
      </c>
      <c r="UZG1179" s="246" t="s">
        <v>26</v>
      </c>
      <c r="UZH1179" s="247">
        <v>7</v>
      </c>
      <c r="UZI1179" s="247">
        <v>2</v>
      </c>
      <c r="UZJ1179" s="248" t="s">
        <v>238</v>
      </c>
      <c r="UZK1179" s="249">
        <v>111</v>
      </c>
      <c r="UZL1179" s="250">
        <v>211</v>
      </c>
      <c r="UZM1179" s="251" t="e">
        <f>UZM1194+UZM1232+UZM1261+UZM1277+UZM1299+UZM1329+UZM1345+UZM1366+UZM1381+UZM1414+#REF!+UZM1429+#REF!+UZM1435+#REF!</f>
        <v>#REF!</v>
      </c>
      <c r="UZN1179" s="245" t="s">
        <v>30</v>
      </c>
      <c r="UZO1179" s="246" t="s">
        <v>26</v>
      </c>
      <c r="UZP1179" s="247">
        <v>7</v>
      </c>
      <c r="UZQ1179" s="247">
        <v>2</v>
      </c>
      <c r="UZR1179" s="248" t="s">
        <v>238</v>
      </c>
      <c r="UZS1179" s="249">
        <v>111</v>
      </c>
      <c r="UZT1179" s="250">
        <v>211</v>
      </c>
      <c r="UZU1179" s="251" t="e">
        <f>UZU1194+UZU1232+UZU1261+UZU1277+UZU1299+UZU1329+UZU1345+UZU1366+UZU1381+UZU1414+#REF!+UZU1429+#REF!+UZU1435+#REF!</f>
        <v>#REF!</v>
      </c>
      <c r="UZV1179" s="245" t="s">
        <v>30</v>
      </c>
      <c r="UZW1179" s="246" t="s">
        <v>26</v>
      </c>
      <c r="UZX1179" s="247">
        <v>7</v>
      </c>
      <c r="UZY1179" s="247">
        <v>2</v>
      </c>
      <c r="UZZ1179" s="248" t="s">
        <v>238</v>
      </c>
      <c r="VAA1179" s="249">
        <v>111</v>
      </c>
      <c r="VAB1179" s="250">
        <v>211</v>
      </c>
      <c r="VAC1179" s="251" t="e">
        <f>VAC1194+VAC1232+VAC1261+VAC1277+VAC1299+VAC1329+VAC1345+VAC1366+VAC1381+VAC1414+#REF!+VAC1429+#REF!+VAC1435+#REF!</f>
        <v>#REF!</v>
      </c>
      <c r="VAD1179" s="245" t="s">
        <v>30</v>
      </c>
      <c r="VAE1179" s="246" t="s">
        <v>26</v>
      </c>
      <c r="VAF1179" s="247">
        <v>7</v>
      </c>
      <c r="VAG1179" s="247">
        <v>2</v>
      </c>
      <c r="VAH1179" s="248" t="s">
        <v>238</v>
      </c>
      <c r="VAI1179" s="249">
        <v>111</v>
      </c>
      <c r="VAJ1179" s="250">
        <v>211</v>
      </c>
      <c r="VAK1179" s="251" t="e">
        <f>VAK1194+VAK1232+VAK1261+VAK1277+VAK1299+VAK1329+VAK1345+VAK1366+VAK1381+VAK1414+#REF!+VAK1429+#REF!+VAK1435+#REF!</f>
        <v>#REF!</v>
      </c>
      <c r="VAL1179" s="245" t="s">
        <v>30</v>
      </c>
      <c r="VAM1179" s="246" t="s">
        <v>26</v>
      </c>
      <c r="VAN1179" s="247">
        <v>7</v>
      </c>
      <c r="VAO1179" s="247">
        <v>2</v>
      </c>
      <c r="VAP1179" s="248" t="s">
        <v>238</v>
      </c>
      <c r="VAQ1179" s="249">
        <v>111</v>
      </c>
      <c r="VAR1179" s="250">
        <v>211</v>
      </c>
      <c r="VAS1179" s="251" t="e">
        <f>VAS1194+VAS1232+VAS1261+VAS1277+VAS1299+VAS1329+VAS1345+VAS1366+VAS1381+VAS1414+#REF!+VAS1429+#REF!+VAS1435+#REF!</f>
        <v>#REF!</v>
      </c>
      <c r="VAT1179" s="245" t="s">
        <v>30</v>
      </c>
      <c r="VAU1179" s="246" t="s">
        <v>26</v>
      </c>
      <c r="VAV1179" s="247">
        <v>7</v>
      </c>
      <c r="VAW1179" s="247">
        <v>2</v>
      </c>
      <c r="VAX1179" s="248" t="s">
        <v>238</v>
      </c>
      <c r="VAY1179" s="249">
        <v>111</v>
      </c>
      <c r="VAZ1179" s="250">
        <v>211</v>
      </c>
      <c r="VBA1179" s="251" t="e">
        <f>VBA1194+VBA1232+VBA1261+VBA1277+VBA1299+VBA1329+VBA1345+VBA1366+VBA1381+VBA1414+#REF!+VBA1429+#REF!+VBA1435+#REF!</f>
        <v>#REF!</v>
      </c>
      <c r="VBB1179" s="245" t="s">
        <v>30</v>
      </c>
      <c r="VBC1179" s="246" t="s">
        <v>26</v>
      </c>
      <c r="VBD1179" s="247">
        <v>7</v>
      </c>
      <c r="VBE1179" s="247">
        <v>2</v>
      </c>
      <c r="VBF1179" s="248" t="s">
        <v>238</v>
      </c>
      <c r="VBG1179" s="249">
        <v>111</v>
      </c>
      <c r="VBH1179" s="250">
        <v>211</v>
      </c>
      <c r="VBI1179" s="251" t="e">
        <f>VBI1194+VBI1232+VBI1261+VBI1277+VBI1299+VBI1329+VBI1345+VBI1366+VBI1381+VBI1414+#REF!+VBI1429+#REF!+VBI1435+#REF!</f>
        <v>#REF!</v>
      </c>
      <c r="VBJ1179" s="245" t="s">
        <v>30</v>
      </c>
      <c r="VBK1179" s="246" t="s">
        <v>26</v>
      </c>
      <c r="VBL1179" s="247">
        <v>7</v>
      </c>
      <c r="VBM1179" s="247">
        <v>2</v>
      </c>
      <c r="VBN1179" s="248" t="s">
        <v>238</v>
      </c>
      <c r="VBO1179" s="249">
        <v>111</v>
      </c>
      <c r="VBP1179" s="250">
        <v>211</v>
      </c>
      <c r="VBQ1179" s="251" t="e">
        <f>VBQ1194+VBQ1232+VBQ1261+VBQ1277+VBQ1299+VBQ1329+VBQ1345+VBQ1366+VBQ1381+VBQ1414+#REF!+VBQ1429+#REF!+VBQ1435+#REF!</f>
        <v>#REF!</v>
      </c>
      <c r="VBR1179" s="245" t="s">
        <v>30</v>
      </c>
      <c r="VBS1179" s="246" t="s">
        <v>26</v>
      </c>
      <c r="VBT1179" s="247">
        <v>7</v>
      </c>
      <c r="VBU1179" s="247">
        <v>2</v>
      </c>
      <c r="VBV1179" s="248" t="s">
        <v>238</v>
      </c>
      <c r="VBW1179" s="249">
        <v>111</v>
      </c>
      <c r="VBX1179" s="250">
        <v>211</v>
      </c>
      <c r="VBY1179" s="251" t="e">
        <f>VBY1194+VBY1232+VBY1261+VBY1277+VBY1299+VBY1329+VBY1345+VBY1366+VBY1381+VBY1414+#REF!+VBY1429+#REF!+VBY1435+#REF!</f>
        <v>#REF!</v>
      </c>
      <c r="VBZ1179" s="245" t="s">
        <v>30</v>
      </c>
      <c r="VCA1179" s="246" t="s">
        <v>26</v>
      </c>
      <c r="VCB1179" s="247">
        <v>7</v>
      </c>
      <c r="VCC1179" s="247">
        <v>2</v>
      </c>
      <c r="VCD1179" s="248" t="s">
        <v>238</v>
      </c>
      <c r="VCE1179" s="249">
        <v>111</v>
      </c>
      <c r="VCF1179" s="250">
        <v>211</v>
      </c>
      <c r="VCG1179" s="251" t="e">
        <f>VCG1194+VCG1232+VCG1261+VCG1277+VCG1299+VCG1329+VCG1345+VCG1366+VCG1381+VCG1414+#REF!+VCG1429+#REF!+VCG1435+#REF!</f>
        <v>#REF!</v>
      </c>
      <c r="VCH1179" s="245" t="s">
        <v>30</v>
      </c>
      <c r="VCI1179" s="246" t="s">
        <v>26</v>
      </c>
      <c r="VCJ1179" s="247">
        <v>7</v>
      </c>
      <c r="VCK1179" s="247">
        <v>2</v>
      </c>
      <c r="VCL1179" s="248" t="s">
        <v>238</v>
      </c>
      <c r="VCM1179" s="249">
        <v>111</v>
      </c>
      <c r="VCN1179" s="250">
        <v>211</v>
      </c>
      <c r="VCO1179" s="251" t="e">
        <f>VCO1194+VCO1232+VCO1261+VCO1277+VCO1299+VCO1329+VCO1345+VCO1366+VCO1381+VCO1414+#REF!+VCO1429+#REF!+VCO1435+#REF!</f>
        <v>#REF!</v>
      </c>
      <c r="VCP1179" s="245" t="s">
        <v>30</v>
      </c>
      <c r="VCQ1179" s="246" t="s">
        <v>26</v>
      </c>
      <c r="VCR1179" s="247">
        <v>7</v>
      </c>
      <c r="VCS1179" s="247">
        <v>2</v>
      </c>
      <c r="VCT1179" s="248" t="s">
        <v>238</v>
      </c>
      <c r="VCU1179" s="249">
        <v>111</v>
      </c>
      <c r="VCV1179" s="250">
        <v>211</v>
      </c>
      <c r="VCW1179" s="251" t="e">
        <f>VCW1194+VCW1232+VCW1261+VCW1277+VCW1299+VCW1329+VCW1345+VCW1366+VCW1381+VCW1414+#REF!+VCW1429+#REF!+VCW1435+#REF!</f>
        <v>#REF!</v>
      </c>
      <c r="VCX1179" s="245" t="s">
        <v>30</v>
      </c>
      <c r="VCY1179" s="246" t="s">
        <v>26</v>
      </c>
      <c r="VCZ1179" s="247">
        <v>7</v>
      </c>
      <c r="VDA1179" s="247">
        <v>2</v>
      </c>
      <c r="VDB1179" s="248" t="s">
        <v>238</v>
      </c>
      <c r="VDC1179" s="249">
        <v>111</v>
      </c>
      <c r="VDD1179" s="250">
        <v>211</v>
      </c>
      <c r="VDE1179" s="251" t="e">
        <f>VDE1194+VDE1232+VDE1261+VDE1277+VDE1299+VDE1329+VDE1345+VDE1366+VDE1381+VDE1414+#REF!+VDE1429+#REF!+VDE1435+#REF!</f>
        <v>#REF!</v>
      </c>
      <c r="VDF1179" s="245" t="s">
        <v>30</v>
      </c>
      <c r="VDG1179" s="246" t="s">
        <v>26</v>
      </c>
      <c r="VDH1179" s="247">
        <v>7</v>
      </c>
      <c r="VDI1179" s="247">
        <v>2</v>
      </c>
      <c r="VDJ1179" s="248" t="s">
        <v>238</v>
      </c>
      <c r="VDK1179" s="249">
        <v>111</v>
      </c>
      <c r="VDL1179" s="250">
        <v>211</v>
      </c>
      <c r="VDM1179" s="251" t="e">
        <f>VDM1194+VDM1232+VDM1261+VDM1277+VDM1299+VDM1329+VDM1345+VDM1366+VDM1381+VDM1414+#REF!+VDM1429+#REF!+VDM1435+#REF!</f>
        <v>#REF!</v>
      </c>
      <c r="VDN1179" s="245" t="s">
        <v>30</v>
      </c>
      <c r="VDO1179" s="246" t="s">
        <v>26</v>
      </c>
      <c r="VDP1179" s="247">
        <v>7</v>
      </c>
      <c r="VDQ1179" s="247">
        <v>2</v>
      </c>
      <c r="VDR1179" s="248" t="s">
        <v>238</v>
      </c>
      <c r="VDS1179" s="249">
        <v>111</v>
      </c>
      <c r="VDT1179" s="250">
        <v>211</v>
      </c>
      <c r="VDU1179" s="251" t="e">
        <f>VDU1194+VDU1232+VDU1261+VDU1277+VDU1299+VDU1329+VDU1345+VDU1366+VDU1381+VDU1414+#REF!+VDU1429+#REF!+VDU1435+#REF!</f>
        <v>#REF!</v>
      </c>
      <c r="VDV1179" s="245" t="s">
        <v>30</v>
      </c>
      <c r="VDW1179" s="246" t="s">
        <v>26</v>
      </c>
      <c r="VDX1179" s="247">
        <v>7</v>
      </c>
      <c r="VDY1179" s="247">
        <v>2</v>
      </c>
      <c r="VDZ1179" s="248" t="s">
        <v>238</v>
      </c>
      <c r="VEA1179" s="249">
        <v>111</v>
      </c>
      <c r="VEB1179" s="250">
        <v>211</v>
      </c>
      <c r="VEC1179" s="251" t="e">
        <f>VEC1194+VEC1232+VEC1261+VEC1277+VEC1299+VEC1329+VEC1345+VEC1366+VEC1381+VEC1414+#REF!+VEC1429+#REF!+VEC1435+#REF!</f>
        <v>#REF!</v>
      </c>
      <c r="VED1179" s="245" t="s">
        <v>30</v>
      </c>
      <c r="VEE1179" s="246" t="s">
        <v>26</v>
      </c>
      <c r="VEF1179" s="247">
        <v>7</v>
      </c>
      <c r="VEG1179" s="247">
        <v>2</v>
      </c>
      <c r="VEH1179" s="248" t="s">
        <v>238</v>
      </c>
      <c r="VEI1179" s="249">
        <v>111</v>
      </c>
      <c r="VEJ1179" s="250">
        <v>211</v>
      </c>
      <c r="VEK1179" s="251" t="e">
        <f>VEK1194+VEK1232+VEK1261+VEK1277+VEK1299+VEK1329+VEK1345+VEK1366+VEK1381+VEK1414+#REF!+VEK1429+#REF!+VEK1435+#REF!</f>
        <v>#REF!</v>
      </c>
      <c r="VEL1179" s="245" t="s">
        <v>30</v>
      </c>
      <c r="VEM1179" s="246" t="s">
        <v>26</v>
      </c>
      <c r="VEN1179" s="247">
        <v>7</v>
      </c>
      <c r="VEO1179" s="247">
        <v>2</v>
      </c>
      <c r="VEP1179" s="248" t="s">
        <v>238</v>
      </c>
      <c r="VEQ1179" s="249">
        <v>111</v>
      </c>
      <c r="VER1179" s="250">
        <v>211</v>
      </c>
      <c r="VES1179" s="251" t="e">
        <f>VES1194+VES1232+VES1261+VES1277+VES1299+VES1329+VES1345+VES1366+VES1381+VES1414+#REF!+VES1429+#REF!+VES1435+#REF!</f>
        <v>#REF!</v>
      </c>
      <c r="VET1179" s="245" t="s">
        <v>30</v>
      </c>
      <c r="VEU1179" s="246" t="s">
        <v>26</v>
      </c>
      <c r="VEV1179" s="247">
        <v>7</v>
      </c>
      <c r="VEW1179" s="247">
        <v>2</v>
      </c>
      <c r="VEX1179" s="248" t="s">
        <v>238</v>
      </c>
      <c r="VEY1179" s="249">
        <v>111</v>
      </c>
      <c r="VEZ1179" s="250">
        <v>211</v>
      </c>
      <c r="VFA1179" s="251" t="e">
        <f>VFA1194+VFA1232+VFA1261+VFA1277+VFA1299+VFA1329+VFA1345+VFA1366+VFA1381+VFA1414+#REF!+VFA1429+#REF!+VFA1435+#REF!</f>
        <v>#REF!</v>
      </c>
      <c r="VFB1179" s="245" t="s">
        <v>30</v>
      </c>
      <c r="VFC1179" s="246" t="s">
        <v>26</v>
      </c>
      <c r="VFD1179" s="247">
        <v>7</v>
      </c>
      <c r="VFE1179" s="247">
        <v>2</v>
      </c>
      <c r="VFF1179" s="248" t="s">
        <v>238</v>
      </c>
      <c r="VFG1179" s="249">
        <v>111</v>
      </c>
      <c r="VFH1179" s="250">
        <v>211</v>
      </c>
      <c r="VFI1179" s="251" t="e">
        <f>VFI1194+VFI1232+VFI1261+VFI1277+VFI1299+VFI1329+VFI1345+VFI1366+VFI1381+VFI1414+#REF!+VFI1429+#REF!+VFI1435+#REF!</f>
        <v>#REF!</v>
      </c>
      <c r="VFJ1179" s="245" t="s">
        <v>30</v>
      </c>
      <c r="VFK1179" s="246" t="s">
        <v>26</v>
      </c>
      <c r="VFL1179" s="247">
        <v>7</v>
      </c>
      <c r="VFM1179" s="247">
        <v>2</v>
      </c>
      <c r="VFN1179" s="248" t="s">
        <v>238</v>
      </c>
      <c r="VFO1179" s="249">
        <v>111</v>
      </c>
      <c r="VFP1179" s="250">
        <v>211</v>
      </c>
      <c r="VFQ1179" s="251" t="e">
        <f>VFQ1194+VFQ1232+VFQ1261+VFQ1277+VFQ1299+VFQ1329+VFQ1345+VFQ1366+VFQ1381+VFQ1414+#REF!+VFQ1429+#REF!+VFQ1435+#REF!</f>
        <v>#REF!</v>
      </c>
      <c r="VFR1179" s="245" t="s">
        <v>30</v>
      </c>
      <c r="VFS1179" s="246" t="s">
        <v>26</v>
      </c>
      <c r="VFT1179" s="247">
        <v>7</v>
      </c>
      <c r="VFU1179" s="247">
        <v>2</v>
      </c>
      <c r="VFV1179" s="248" t="s">
        <v>238</v>
      </c>
      <c r="VFW1179" s="249">
        <v>111</v>
      </c>
      <c r="VFX1179" s="250">
        <v>211</v>
      </c>
      <c r="VFY1179" s="251" t="e">
        <f>VFY1194+VFY1232+VFY1261+VFY1277+VFY1299+VFY1329+VFY1345+VFY1366+VFY1381+VFY1414+#REF!+VFY1429+#REF!+VFY1435+#REF!</f>
        <v>#REF!</v>
      </c>
      <c r="VFZ1179" s="245" t="s">
        <v>30</v>
      </c>
      <c r="VGA1179" s="246" t="s">
        <v>26</v>
      </c>
      <c r="VGB1179" s="247">
        <v>7</v>
      </c>
      <c r="VGC1179" s="247">
        <v>2</v>
      </c>
      <c r="VGD1179" s="248" t="s">
        <v>238</v>
      </c>
      <c r="VGE1179" s="249">
        <v>111</v>
      </c>
      <c r="VGF1179" s="250">
        <v>211</v>
      </c>
      <c r="VGG1179" s="251" t="e">
        <f>VGG1194+VGG1232+VGG1261+VGG1277+VGG1299+VGG1329+VGG1345+VGG1366+VGG1381+VGG1414+#REF!+VGG1429+#REF!+VGG1435+#REF!</f>
        <v>#REF!</v>
      </c>
      <c r="VGH1179" s="245" t="s">
        <v>30</v>
      </c>
      <c r="VGI1179" s="246" t="s">
        <v>26</v>
      </c>
      <c r="VGJ1179" s="247">
        <v>7</v>
      </c>
      <c r="VGK1179" s="247">
        <v>2</v>
      </c>
      <c r="VGL1179" s="248" t="s">
        <v>238</v>
      </c>
      <c r="VGM1179" s="249">
        <v>111</v>
      </c>
      <c r="VGN1179" s="250">
        <v>211</v>
      </c>
      <c r="VGO1179" s="251" t="e">
        <f>VGO1194+VGO1232+VGO1261+VGO1277+VGO1299+VGO1329+VGO1345+VGO1366+VGO1381+VGO1414+#REF!+VGO1429+#REF!+VGO1435+#REF!</f>
        <v>#REF!</v>
      </c>
      <c r="VGP1179" s="245" t="s">
        <v>30</v>
      </c>
      <c r="VGQ1179" s="246" t="s">
        <v>26</v>
      </c>
      <c r="VGR1179" s="247">
        <v>7</v>
      </c>
      <c r="VGS1179" s="247">
        <v>2</v>
      </c>
      <c r="VGT1179" s="248" t="s">
        <v>238</v>
      </c>
      <c r="VGU1179" s="249">
        <v>111</v>
      </c>
      <c r="VGV1179" s="250">
        <v>211</v>
      </c>
      <c r="VGW1179" s="251" t="e">
        <f>VGW1194+VGW1232+VGW1261+VGW1277+VGW1299+VGW1329+VGW1345+VGW1366+VGW1381+VGW1414+#REF!+VGW1429+#REF!+VGW1435+#REF!</f>
        <v>#REF!</v>
      </c>
      <c r="VGX1179" s="245" t="s">
        <v>30</v>
      </c>
      <c r="VGY1179" s="246" t="s">
        <v>26</v>
      </c>
      <c r="VGZ1179" s="247">
        <v>7</v>
      </c>
      <c r="VHA1179" s="247">
        <v>2</v>
      </c>
      <c r="VHB1179" s="248" t="s">
        <v>238</v>
      </c>
      <c r="VHC1179" s="249">
        <v>111</v>
      </c>
      <c r="VHD1179" s="250">
        <v>211</v>
      </c>
      <c r="VHE1179" s="251" t="e">
        <f>VHE1194+VHE1232+VHE1261+VHE1277+VHE1299+VHE1329+VHE1345+VHE1366+VHE1381+VHE1414+#REF!+VHE1429+#REF!+VHE1435+#REF!</f>
        <v>#REF!</v>
      </c>
      <c r="VHF1179" s="245" t="s">
        <v>30</v>
      </c>
      <c r="VHG1179" s="246" t="s">
        <v>26</v>
      </c>
      <c r="VHH1179" s="247">
        <v>7</v>
      </c>
      <c r="VHI1179" s="247">
        <v>2</v>
      </c>
      <c r="VHJ1179" s="248" t="s">
        <v>238</v>
      </c>
      <c r="VHK1179" s="249">
        <v>111</v>
      </c>
      <c r="VHL1179" s="250">
        <v>211</v>
      </c>
      <c r="VHM1179" s="251" t="e">
        <f>VHM1194+VHM1232+VHM1261+VHM1277+VHM1299+VHM1329+VHM1345+VHM1366+VHM1381+VHM1414+#REF!+VHM1429+#REF!+VHM1435+#REF!</f>
        <v>#REF!</v>
      </c>
      <c r="VHN1179" s="245" t="s">
        <v>30</v>
      </c>
      <c r="VHO1179" s="246" t="s">
        <v>26</v>
      </c>
      <c r="VHP1179" s="247">
        <v>7</v>
      </c>
      <c r="VHQ1179" s="247">
        <v>2</v>
      </c>
      <c r="VHR1179" s="248" t="s">
        <v>238</v>
      </c>
      <c r="VHS1179" s="249">
        <v>111</v>
      </c>
      <c r="VHT1179" s="250">
        <v>211</v>
      </c>
      <c r="VHU1179" s="251" t="e">
        <f>VHU1194+VHU1232+VHU1261+VHU1277+VHU1299+VHU1329+VHU1345+VHU1366+VHU1381+VHU1414+#REF!+VHU1429+#REF!+VHU1435+#REF!</f>
        <v>#REF!</v>
      </c>
      <c r="VHV1179" s="245" t="s">
        <v>30</v>
      </c>
      <c r="VHW1179" s="246" t="s">
        <v>26</v>
      </c>
      <c r="VHX1179" s="247">
        <v>7</v>
      </c>
      <c r="VHY1179" s="247">
        <v>2</v>
      </c>
      <c r="VHZ1179" s="248" t="s">
        <v>238</v>
      </c>
      <c r="VIA1179" s="249">
        <v>111</v>
      </c>
      <c r="VIB1179" s="250">
        <v>211</v>
      </c>
      <c r="VIC1179" s="251" t="e">
        <f>VIC1194+VIC1232+VIC1261+VIC1277+VIC1299+VIC1329+VIC1345+VIC1366+VIC1381+VIC1414+#REF!+VIC1429+#REF!+VIC1435+#REF!</f>
        <v>#REF!</v>
      </c>
      <c r="VID1179" s="245" t="s">
        <v>30</v>
      </c>
      <c r="VIE1179" s="246" t="s">
        <v>26</v>
      </c>
      <c r="VIF1179" s="247">
        <v>7</v>
      </c>
      <c r="VIG1179" s="247">
        <v>2</v>
      </c>
      <c r="VIH1179" s="248" t="s">
        <v>238</v>
      </c>
      <c r="VII1179" s="249">
        <v>111</v>
      </c>
      <c r="VIJ1179" s="250">
        <v>211</v>
      </c>
      <c r="VIK1179" s="251" t="e">
        <f>VIK1194+VIK1232+VIK1261+VIK1277+VIK1299+VIK1329+VIK1345+VIK1366+VIK1381+VIK1414+#REF!+VIK1429+#REF!+VIK1435+#REF!</f>
        <v>#REF!</v>
      </c>
      <c r="VIL1179" s="245" t="s">
        <v>30</v>
      </c>
      <c r="VIM1179" s="246" t="s">
        <v>26</v>
      </c>
      <c r="VIN1179" s="247">
        <v>7</v>
      </c>
      <c r="VIO1179" s="247">
        <v>2</v>
      </c>
      <c r="VIP1179" s="248" t="s">
        <v>238</v>
      </c>
      <c r="VIQ1179" s="249">
        <v>111</v>
      </c>
      <c r="VIR1179" s="250">
        <v>211</v>
      </c>
      <c r="VIS1179" s="251" t="e">
        <f>VIS1194+VIS1232+VIS1261+VIS1277+VIS1299+VIS1329+VIS1345+VIS1366+VIS1381+VIS1414+#REF!+VIS1429+#REF!+VIS1435+#REF!</f>
        <v>#REF!</v>
      </c>
      <c r="VIT1179" s="245" t="s">
        <v>30</v>
      </c>
      <c r="VIU1179" s="246" t="s">
        <v>26</v>
      </c>
      <c r="VIV1179" s="247">
        <v>7</v>
      </c>
      <c r="VIW1179" s="247">
        <v>2</v>
      </c>
      <c r="VIX1179" s="248" t="s">
        <v>238</v>
      </c>
      <c r="VIY1179" s="249">
        <v>111</v>
      </c>
      <c r="VIZ1179" s="250">
        <v>211</v>
      </c>
      <c r="VJA1179" s="251" t="e">
        <f>VJA1194+VJA1232+VJA1261+VJA1277+VJA1299+VJA1329+VJA1345+VJA1366+VJA1381+VJA1414+#REF!+VJA1429+#REF!+VJA1435+#REF!</f>
        <v>#REF!</v>
      </c>
      <c r="VJB1179" s="245" t="s">
        <v>30</v>
      </c>
      <c r="VJC1179" s="246" t="s">
        <v>26</v>
      </c>
      <c r="VJD1179" s="247">
        <v>7</v>
      </c>
      <c r="VJE1179" s="247">
        <v>2</v>
      </c>
      <c r="VJF1179" s="248" t="s">
        <v>238</v>
      </c>
      <c r="VJG1179" s="249">
        <v>111</v>
      </c>
      <c r="VJH1179" s="250">
        <v>211</v>
      </c>
      <c r="VJI1179" s="251" t="e">
        <f>VJI1194+VJI1232+VJI1261+VJI1277+VJI1299+VJI1329+VJI1345+VJI1366+VJI1381+VJI1414+#REF!+VJI1429+#REF!+VJI1435+#REF!</f>
        <v>#REF!</v>
      </c>
      <c r="VJJ1179" s="245" t="s">
        <v>30</v>
      </c>
      <c r="VJK1179" s="246" t="s">
        <v>26</v>
      </c>
      <c r="VJL1179" s="247">
        <v>7</v>
      </c>
      <c r="VJM1179" s="247">
        <v>2</v>
      </c>
      <c r="VJN1179" s="248" t="s">
        <v>238</v>
      </c>
      <c r="VJO1179" s="249">
        <v>111</v>
      </c>
      <c r="VJP1179" s="250">
        <v>211</v>
      </c>
      <c r="VJQ1179" s="251" t="e">
        <f>VJQ1194+VJQ1232+VJQ1261+VJQ1277+VJQ1299+VJQ1329+VJQ1345+VJQ1366+VJQ1381+VJQ1414+#REF!+VJQ1429+#REF!+VJQ1435+#REF!</f>
        <v>#REF!</v>
      </c>
      <c r="VJR1179" s="245" t="s">
        <v>30</v>
      </c>
      <c r="VJS1179" s="246" t="s">
        <v>26</v>
      </c>
      <c r="VJT1179" s="247">
        <v>7</v>
      </c>
      <c r="VJU1179" s="247">
        <v>2</v>
      </c>
      <c r="VJV1179" s="248" t="s">
        <v>238</v>
      </c>
      <c r="VJW1179" s="249">
        <v>111</v>
      </c>
      <c r="VJX1179" s="250">
        <v>211</v>
      </c>
      <c r="VJY1179" s="251" t="e">
        <f>VJY1194+VJY1232+VJY1261+VJY1277+VJY1299+VJY1329+VJY1345+VJY1366+VJY1381+VJY1414+#REF!+VJY1429+#REF!+VJY1435+#REF!</f>
        <v>#REF!</v>
      </c>
      <c r="VJZ1179" s="245" t="s">
        <v>30</v>
      </c>
      <c r="VKA1179" s="246" t="s">
        <v>26</v>
      </c>
      <c r="VKB1179" s="247">
        <v>7</v>
      </c>
      <c r="VKC1179" s="247">
        <v>2</v>
      </c>
      <c r="VKD1179" s="248" t="s">
        <v>238</v>
      </c>
      <c r="VKE1179" s="249">
        <v>111</v>
      </c>
      <c r="VKF1179" s="250">
        <v>211</v>
      </c>
      <c r="VKG1179" s="251" t="e">
        <f>VKG1194+VKG1232+VKG1261+VKG1277+VKG1299+VKG1329+VKG1345+VKG1366+VKG1381+VKG1414+#REF!+VKG1429+#REF!+VKG1435+#REF!</f>
        <v>#REF!</v>
      </c>
      <c r="VKH1179" s="245" t="s">
        <v>30</v>
      </c>
      <c r="VKI1179" s="246" t="s">
        <v>26</v>
      </c>
      <c r="VKJ1179" s="247">
        <v>7</v>
      </c>
      <c r="VKK1179" s="247">
        <v>2</v>
      </c>
      <c r="VKL1179" s="248" t="s">
        <v>238</v>
      </c>
      <c r="VKM1179" s="249">
        <v>111</v>
      </c>
      <c r="VKN1179" s="250">
        <v>211</v>
      </c>
      <c r="VKO1179" s="251" t="e">
        <f>VKO1194+VKO1232+VKO1261+VKO1277+VKO1299+VKO1329+VKO1345+VKO1366+VKO1381+VKO1414+#REF!+VKO1429+#REF!+VKO1435+#REF!</f>
        <v>#REF!</v>
      </c>
      <c r="VKP1179" s="245" t="s">
        <v>30</v>
      </c>
      <c r="VKQ1179" s="246" t="s">
        <v>26</v>
      </c>
      <c r="VKR1179" s="247">
        <v>7</v>
      </c>
      <c r="VKS1179" s="247">
        <v>2</v>
      </c>
      <c r="VKT1179" s="248" t="s">
        <v>238</v>
      </c>
      <c r="VKU1179" s="249">
        <v>111</v>
      </c>
      <c r="VKV1179" s="250">
        <v>211</v>
      </c>
      <c r="VKW1179" s="251" t="e">
        <f>VKW1194+VKW1232+VKW1261+VKW1277+VKW1299+VKW1329+VKW1345+VKW1366+VKW1381+VKW1414+#REF!+VKW1429+#REF!+VKW1435+#REF!</f>
        <v>#REF!</v>
      </c>
      <c r="VKX1179" s="245" t="s">
        <v>30</v>
      </c>
      <c r="VKY1179" s="246" t="s">
        <v>26</v>
      </c>
      <c r="VKZ1179" s="247">
        <v>7</v>
      </c>
      <c r="VLA1179" s="247">
        <v>2</v>
      </c>
      <c r="VLB1179" s="248" t="s">
        <v>238</v>
      </c>
      <c r="VLC1179" s="249">
        <v>111</v>
      </c>
      <c r="VLD1179" s="250">
        <v>211</v>
      </c>
      <c r="VLE1179" s="251" t="e">
        <f>VLE1194+VLE1232+VLE1261+VLE1277+VLE1299+VLE1329+VLE1345+VLE1366+VLE1381+VLE1414+#REF!+VLE1429+#REF!+VLE1435+#REF!</f>
        <v>#REF!</v>
      </c>
      <c r="VLF1179" s="245" t="s">
        <v>30</v>
      </c>
      <c r="VLG1179" s="246" t="s">
        <v>26</v>
      </c>
      <c r="VLH1179" s="247">
        <v>7</v>
      </c>
      <c r="VLI1179" s="247">
        <v>2</v>
      </c>
      <c r="VLJ1179" s="248" t="s">
        <v>238</v>
      </c>
      <c r="VLK1179" s="249">
        <v>111</v>
      </c>
      <c r="VLL1179" s="250">
        <v>211</v>
      </c>
      <c r="VLM1179" s="251" t="e">
        <f>VLM1194+VLM1232+VLM1261+VLM1277+VLM1299+VLM1329+VLM1345+VLM1366+VLM1381+VLM1414+#REF!+VLM1429+#REF!+VLM1435+#REF!</f>
        <v>#REF!</v>
      </c>
      <c r="VLN1179" s="245" t="s">
        <v>30</v>
      </c>
      <c r="VLO1179" s="246" t="s">
        <v>26</v>
      </c>
      <c r="VLP1179" s="247">
        <v>7</v>
      </c>
      <c r="VLQ1179" s="247">
        <v>2</v>
      </c>
      <c r="VLR1179" s="248" t="s">
        <v>238</v>
      </c>
      <c r="VLS1179" s="249">
        <v>111</v>
      </c>
      <c r="VLT1179" s="250">
        <v>211</v>
      </c>
      <c r="VLU1179" s="251" t="e">
        <f>VLU1194+VLU1232+VLU1261+VLU1277+VLU1299+VLU1329+VLU1345+VLU1366+VLU1381+VLU1414+#REF!+VLU1429+#REF!+VLU1435+#REF!</f>
        <v>#REF!</v>
      </c>
      <c r="VLV1179" s="245" t="s">
        <v>30</v>
      </c>
      <c r="VLW1179" s="246" t="s">
        <v>26</v>
      </c>
      <c r="VLX1179" s="247">
        <v>7</v>
      </c>
      <c r="VLY1179" s="247">
        <v>2</v>
      </c>
      <c r="VLZ1179" s="248" t="s">
        <v>238</v>
      </c>
      <c r="VMA1179" s="249">
        <v>111</v>
      </c>
      <c r="VMB1179" s="250">
        <v>211</v>
      </c>
      <c r="VMC1179" s="251" t="e">
        <f>VMC1194+VMC1232+VMC1261+VMC1277+VMC1299+VMC1329+VMC1345+VMC1366+VMC1381+VMC1414+#REF!+VMC1429+#REF!+VMC1435+#REF!</f>
        <v>#REF!</v>
      </c>
      <c r="VMD1179" s="245" t="s">
        <v>30</v>
      </c>
      <c r="VME1179" s="246" t="s">
        <v>26</v>
      </c>
      <c r="VMF1179" s="247">
        <v>7</v>
      </c>
      <c r="VMG1179" s="247">
        <v>2</v>
      </c>
      <c r="VMH1179" s="248" t="s">
        <v>238</v>
      </c>
      <c r="VMI1179" s="249">
        <v>111</v>
      </c>
      <c r="VMJ1179" s="250">
        <v>211</v>
      </c>
      <c r="VMK1179" s="251" t="e">
        <f>VMK1194+VMK1232+VMK1261+VMK1277+VMK1299+VMK1329+VMK1345+VMK1366+VMK1381+VMK1414+#REF!+VMK1429+#REF!+VMK1435+#REF!</f>
        <v>#REF!</v>
      </c>
      <c r="VML1179" s="245" t="s">
        <v>30</v>
      </c>
      <c r="VMM1179" s="246" t="s">
        <v>26</v>
      </c>
      <c r="VMN1179" s="247">
        <v>7</v>
      </c>
      <c r="VMO1179" s="247">
        <v>2</v>
      </c>
      <c r="VMP1179" s="248" t="s">
        <v>238</v>
      </c>
      <c r="VMQ1179" s="249">
        <v>111</v>
      </c>
      <c r="VMR1179" s="250">
        <v>211</v>
      </c>
      <c r="VMS1179" s="251" t="e">
        <f>VMS1194+VMS1232+VMS1261+VMS1277+VMS1299+VMS1329+VMS1345+VMS1366+VMS1381+VMS1414+#REF!+VMS1429+#REF!+VMS1435+#REF!</f>
        <v>#REF!</v>
      </c>
      <c r="VMT1179" s="245" t="s">
        <v>30</v>
      </c>
      <c r="VMU1179" s="246" t="s">
        <v>26</v>
      </c>
      <c r="VMV1179" s="247">
        <v>7</v>
      </c>
      <c r="VMW1179" s="247">
        <v>2</v>
      </c>
      <c r="VMX1179" s="248" t="s">
        <v>238</v>
      </c>
      <c r="VMY1179" s="249">
        <v>111</v>
      </c>
      <c r="VMZ1179" s="250">
        <v>211</v>
      </c>
      <c r="VNA1179" s="251" t="e">
        <f>VNA1194+VNA1232+VNA1261+VNA1277+VNA1299+VNA1329+VNA1345+VNA1366+VNA1381+VNA1414+#REF!+VNA1429+#REF!+VNA1435+#REF!</f>
        <v>#REF!</v>
      </c>
      <c r="VNB1179" s="245" t="s">
        <v>30</v>
      </c>
      <c r="VNC1179" s="246" t="s">
        <v>26</v>
      </c>
      <c r="VND1179" s="247">
        <v>7</v>
      </c>
      <c r="VNE1179" s="247">
        <v>2</v>
      </c>
      <c r="VNF1179" s="248" t="s">
        <v>238</v>
      </c>
      <c r="VNG1179" s="249">
        <v>111</v>
      </c>
      <c r="VNH1179" s="250">
        <v>211</v>
      </c>
      <c r="VNI1179" s="251" t="e">
        <f>VNI1194+VNI1232+VNI1261+VNI1277+VNI1299+VNI1329+VNI1345+VNI1366+VNI1381+VNI1414+#REF!+VNI1429+#REF!+VNI1435+#REF!</f>
        <v>#REF!</v>
      </c>
      <c r="VNJ1179" s="245" t="s">
        <v>30</v>
      </c>
      <c r="VNK1179" s="246" t="s">
        <v>26</v>
      </c>
      <c r="VNL1179" s="247">
        <v>7</v>
      </c>
      <c r="VNM1179" s="247">
        <v>2</v>
      </c>
      <c r="VNN1179" s="248" t="s">
        <v>238</v>
      </c>
      <c r="VNO1179" s="249">
        <v>111</v>
      </c>
      <c r="VNP1179" s="250">
        <v>211</v>
      </c>
      <c r="VNQ1179" s="251" t="e">
        <f>VNQ1194+VNQ1232+VNQ1261+VNQ1277+VNQ1299+VNQ1329+VNQ1345+VNQ1366+VNQ1381+VNQ1414+#REF!+VNQ1429+#REF!+VNQ1435+#REF!</f>
        <v>#REF!</v>
      </c>
      <c r="VNR1179" s="245" t="s">
        <v>30</v>
      </c>
      <c r="VNS1179" s="246" t="s">
        <v>26</v>
      </c>
      <c r="VNT1179" s="247">
        <v>7</v>
      </c>
      <c r="VNU1179" s="247">
        <v>2</v>
      </c>
      <c r="VNV1179" s="248" t="s">
        <v>238</v>
      </c>
      <c r="VNW1179" s="249">
        <v>111</v>
      </c>
      <c r="VNX1179" s="250">
        <v>211</v>
      </c>
      <c r="VNY1179" s="251" t="e">
        <f>VNY1194+VNY1232+VNY1261+VNY1277+VNY1299+VNY1329+VNY1345+VNY1366+VNY1381+VNY1414+#REF!+VNY1429+#REF!+VNY1435+#REF!</f>
        <v>#REF!</v>
      </c>
      <c r="VNZ1179" s="245" t="s">
        <v>30</v>
      </c>
      <c r="VOA1179" s="246" t="s">
        <v>26</v>
      </c>
      <c r="VOB1179" s="247">
        <v>7</v>
      </c>
      <c r="VOC1179" s="247">
        <v>2</v>
      </c>
      <c r="VOD1179" s="248" t="s">
        <v>238</v>
      </c>
      <c r="VOE1179" s="249">
        <v>111</v>
      </c>
      <c r="VOF1179" s="250">
        <v>211</v>
      </c>
      <c r="VOG1179" s="251" t="e">
        <f>VOG1194+VOG1232+VOG1261+VOG1277+VOG1299+VOG1329+VOG1345+VOG1366+VOG1381+VOG1414+#REF!+VOG1429+#REF!+VOG1435+#REF!</f>
        <v>#REF!</v>
      </c>
      <c r="VOH1179" s="245" t="s">
        <v>30</v>
      </c>
      <c r="VOI1179" s="246" t="s">
        <v>26</v>
      </c>
      <c r="VOJ1179" s="247">
        <v>7</v>
      </c>
      <c r="VOK1179" s="247">
        <v>2</v>
      </c>
      <c r="VOL1179" s="248" t="s">
        <v>238</v>
      </c>
      <c r="VOM1179" s="249">
        <v>111</v>
      </c>
      <c r="VON1179" s="250">
        <v>211</v>
      </c>
      <c r="VOO1179" s="251" t="e">
        <f>VOO1194+VOO1232+VOO1261+VOO1277+VOO1299+VOO1329+VOO1345+VOO1366+VOO1381+VOO1414+#REF!+VOO1429+#REF!+VOO1435+#REF!</f>
        <v>#REF!</v>
      </c>
      <c r="VOP1179" s="245" t="s">
        <v>30</v>
      </c>
      <c r="VOQ1179" s="246" t="s">
        <v>26</v>
      </c>
      <c r="VOR1179" s="247">
        <v>7</v>
      </c>
      <c r="VOS1179" s="247">
        <v>2</v>
      </c>
      <c r="VOT1179" s="248" t="s">
        <v>238</v>
      </c>
      <c r="VOU1179" s="249">
        <v>111</v>
      </c>
      <c r="VOV1179" s="250">
        <v>211</v>
      </c>
      <c r="VOW1179" s="251" t="e">
        <f>VOW1194+VOW1232+VOW1261+VOW1277+VOW1299+VOW1329+VOW1345+VOW1366+VOW1381+VOW1414+#REF!+VOW1429+#REF!+VOW1435+#REF!</f>
        <v>#REF!</v>
      </c>
      <c r="VOX1179" s="245" t="s">
        <v>30</v>
      </c>
      <c r="VOY1179" s="246" t="s">
        <v>26</v>
      </c>
      <c r="VOZ1179" s="247">
        <v>7</v>
      </c>
      <c r="VPA1179" s="247">
        <v>2</v>
      </c>
      <c r="VPB1179" s="248" t="s">
        <v>238</v>
      </c>
      <c r="VPC1179" s="249">
        <v>111</v>
      </c>
      <c r="VPD1179" s="250">
        <v>211</v>
      </c>
      <c r="VPE1179" s="251" t="e">
        <f>VPE1194+VPE1232+VPE1261+VPE1277+VPE1299+VPE1329+VPE1345+VPE1366+VPE1381+VPE1414+#REF!+VPE1429+#REF!+VPE1435+#REF!</f>
        <v>#REF!</v>
      </c>
      <c r="VPF1179" s="245" t="s">
        <v>30</v>
      </c>
      <c r="VPG1179" s="246" t="s">
        <v>26</v>
      </c>
      <c r="VPH1179" s="247">
        <v>7</v>
      </c>
      <c r="VPI1179" s="247">
        <v>2</v>
      </c>
      <c r="VPJ1179" s="248" t="s">
        <v>238</v>
      </c>
      <c r="VPK1179" s="249">
        <v>111</v>
      </c>
      <c r="VPL1179" s="250">
        <v>211</v>
      </c>
      <c r="VPM1179" s="251" t="e">
        <f>VPM1194+VPM1232+VPM1261+VPM1277+VPM1299+VPM1329+VPM1345+VPM1366+VPM1381+VPM1414+#REF!+VPM1429+#REF!+VPM1435+#REF!</f>
        <v>#REF!</v>
      </c>
      <c r="VPN1179" s="245" t="s">
        <v>30</v>
      </c>
      <c r="VPO1179" s="246" t="s">
        <v>26</v>
      </c>
      <c r="VPP1179" s="247">
        <v>7</v>
      </c>
      <c r="VPQ1179" s="247">
        <v>2</v>
      </c>
      <c r="VPR1179" s="248" t="s">
        <v>238</v>
      </c>
      <c r="VPS1179" s="249">
        <v>111</v>
      </c>
      <c r="VPT1179" s="250">
        <v>211</v>
      </c>
      <c r="VPU1179" s="251" t="e">
        <f>VPU1194+VPU1232+VPU1261+VPU1277+VPU1299+VPU1329+VPU1345+VPU1366+VPU1381+VPU1414+#REF!+VPU1429+#REF!+VPU1435+#REF!</f>
        <v>#REF!</v>
      </c>
      <c r="VPV1179" s="245" t="s">
        <v>30</v>
      </c>
      <c r="VPW1179" s="246" t="s">
        <v>26</v>
      </c>
      <c r="VPX1179" s="247">
        <v>7</v>
      </c>
      <c r="VPY1179" s="247">
        <v>2</v>
      </c>
      <c r="VPZ1179" s="248" t="s">
        <v>238</v>
      </c>
      <c r="VQA1179" s="249">
        <v>111</v>
      </c>
      <c r="VQB1179" s="250">
        <v>211</v>
      </c>
      <c r="VQC1179" s="251" t="e">
        <f>VQC1194+VQC1232+VQC1261+VQC1277+VQC1299+VQC1329+VQC1345+VQC1366+VQC1381+VQC1414+#REF!+VQC1429+#REF!+VQC1435+#REF!</f>
        <v>#REF!</v>
      </c>
      <c r="VQD1179" s="245" t="s">
        <v>30</v>
      </c>
      <c r="VQE1179" s="246" t="s">
        <v>26</v>
      </c>
      <c r="VQF1179" s="247">
        <v>7</v>
      </c>
      <c r="VQG1179" s="247">
        <v>2</v>
      </c>
      <c r="VQH1179" s="248" t="s">
        <v>238</v>
      </c>
      <c r="VQI1179" s="249">
        <v>111</v>
      </c>
      <c r="VQJ1179" s="250">
        <v>211</v>
      </c>
      <c r="VQK1179" s="251" t="e">
        <f>VQK1194+VQK1232+VQK1261+VQK1277+VQK1299+VQK1329+VQK1345+VQK1366+VQK1381+VQK1414+#REF!+VQK1429+#REF!+VQK1435+#REF!</f>
        <v>#REF!</v>
      </c>
      <c r="VQL1179" s="245" t="s">
        <v>30</v>
      </c>
      <c r="VQM1179" s="246" t="s">
        <v>26</v>
      </c>
      <c r="VQN1179" s="247">
        <v>7</v>
      </c>
      <c r="VQO1179" s="247">
        <v>2</v>
      </c>
      <c r="VQP1179" s="248" t="s">
        <v>238</v>
      </c>
      <c r="VQQ1179" s="249">
        <v>111</v>
      </c>
      <c r="VQR1179" s="250">
        <v>211</v>
      </c>
      <c r="VQS1179" s="251" t="e">
        <f>VQS1194+VQS1232+VQS1261+VQS1277+VQS1299+VQS1329+VQS1345+VQS1366+VQS1381+VQS1414+#REF!+VQS1429+#REF!+VQS1435+#REF!</f>
        <v>#REF!</v>
      </c>
      <c r="VQT1179" s="245" t="s">
        <v>30</v>
      </c>
      <c r="VQU1179" s="246" t="s">
        <v>26</v>
      </c>
      <c r="VQV1179" s="247">
        <v>7</v>
      </c>
      <c r="VQW1179" s="247">
        <v>2</v>
      </c>
      <c r="VQX1179" s="248" t="s">
        <v>238</v>
      </c>
      <c r="VQY1179" s="249">
        <v>111</v>
      </c>
      <c r="VQZ1179" s="250">
        <v>211</v>
      </c>
      <c r="VRA1179" s="251" t="e">
        <f>VRA1194+VRA1232+VRA1261+VRA1277+VRA1299+VRA1329+VRA1345+VRA1366+VRA1381+VRA1414+#REF!+VRA1429+#REF!+VRA1435+#REF!</f>
        <v>#REF!</v>
      </c>
      <c r="VRB1179" s="245" t="s">
        <v>30</v>
      </c>
      <c r="VRC1179" s="246" t="s">
        <v>26</v>
      </c>
      <c r="VRD1179" s="247">
        <v>7</v>
      </c>
      <c r="VRE1179" s="247">
        <v>2</v>
      </c>
      <c r="VRF1179" s="248" t="s">
        <v>238</v>
      </c>
      <c r="VRG1179" s="249">
        <v>111</v>
      </c>
      <c r="VRH1179" s="250">
        <v>211</v>
      </c>
      <c r="VRI1179" s="251" t="e">
        <f>VRI1194+VRI1232+VRI1261+VRI1277+VRI1299+VRI1329+VRI1345+VRI1366+VRI1381+VRI1414+#REF!+VRI1429+#REF!+VRI1435+#REF!</f>
        <v>#REF!</v>
      </c>
      <c r="VRJ1179" s="245" t="s">
        <v>30</v>
      </c>
      <c r="VRK1179" s="246" t="s">
        <v>26</v>
      </c>
      <c r="VRL1179" s="247">
        <v>7</v>
      </c>
      <c r="VRM1179" s="247">
        <v>2</v>
      </c>
      <c r="VRN1179" s="248" t="s">
        <v>238</v>
      </c>
      <c r="VRO1179" s="249">
        <v>111</v>
      </c>
      <c r="VRP1179" s="250">
        <v>211</v>
      </c>
      <c r="VRQ1179" s="251" t="e">
        <f>VRQ1194+VRQ1232+VRQ1261+VRQ1277+VRQ1299+VRQ1329+VRQ1345+VRQ1366+VRQ1381+VRQ1414+#REF!+VRQ1429+#REF!+VRQ1435+#REF!</f>
        <v>#REF!</v>
      </c>
      <c r="VRR1179" s="245" t="s">
        <v>30</v>
      </c>
      <c r="VRS1179" s="246" t="s">
        <v>26</v>
      </c>
      <c r="VRT1179" s="247">
        <v>7</v>
      </c>
      <c r="VRU1179" s="247">
        <v>2</v>
      </c>
      <c r="VRV1179" s="248" t="s">
        <v>238</v>
      </c>
      <c r="VRW1179" s="249">
        <v>111</v>
      </c>
      <c r="VRX1179" s="250">
        <v>211</v>
      </c>
      <c r="VRY1179" s="251" t="e">
        <f>VRY1194+VRY1232+VRY1261+VRY1277+VRY1299+VRY1329+VRY1345+VRY1366+VRY1381+VRY1414+#REF!+VRY1429+#REF!+VRY1435+#REF!</f>
        <v>#REF!</v>
      </c>
      <c r="VRZ1179" s="245" t="s">
        <v>30</v>
      </c>
      <c r="VSA1179" s="246" t="s">
        <v>26</v>
      </c>
      <c r="VSB1179" s="247">
        <v>7</v>
      </c>
      <c r="VSC1179" s="247">
        <v>2</v>
      </c>
      <c r="VSD1179" s="248" t="s">
        <v>238</v>
      </c>
      <c r="VSE1179" s="249">
        <v>111</v>
      </c>
      <c r="VSF1179" s="250">
        <v>211</v>
      </c>
      <c r="VSG1179" s="251" t="e">
        <f>VSG1194+VSG1232+VSG1261+VSG1277+VSG1299+VSG1329+VSG1345+VSG1366+VSG1381+VSG1414+#REF!+VSG1429+#REF!+VSG1435+#REF!</f>
        <v>#REF!</v>
      </c>
      <c r="VSH1179" s="245" t="s">
        <v>30</v>
      </c>
      <c r="VSI1179" s="246" t="s">
        <v>26</v>
      </c>
      <c r="VSJ1179" s="247">
        <v>7</v>
      </c>
      <c r="VSK1179" s="247">
        <v>2</v>
      </c>
      <c r="VSL1179" s="248" t="s">
        <v>238</v>
      </c>
      <c r="VSM1179" s="249">
        <v>111</v>
      </c>
      <c r="VSN1179" s="250">
        <v>211</v>
      </c>
      <c r="VSO1179" s="251" t="e">
        <f>VSO1194+VSO1232+VSO1261+VSO1277+VSO1299+VSO1329+VSO1345+VSO1366+VSO1381+VSO1414+#REF!+VSO1429+#REF!+VSO1435+#REF!</f>
        <v>#REF!</v>
      </c>
      <c r="VSP1179" s="245" t="s">
        <v>30</v>
      </c>
      <c r="VSQ1179" s="246" t="s">
        <v>26</v>
      </c>
      <c r="VSR1179" s="247">
        <v>7</v>
      </c>
      <c r="VSS1179" s="247">
        <v>2</v>
      </c>
      <c r="VST1179" s="248" t="s">
        <v>238</v>
      </c>
      <c r="VSU1179" s="249">
        <v>111</v>
      </c>
      <c r="VSV1179" s="250">
        <v>211</v>
      </c>
      <c r="VSW1179" s="251" t="e">
        <f>VSW1194+VSW1232+VSW1261+VSW1277+VSW1299+VSW1329+VSW1345+VSW1366+VSW1381+VSW1414+#REF!+VSW1429+#REF!+VSW1435+#REF!</f>
        <v>#REF!</v>
      </c>
      <c r="VSX1179" s="245" t="s">
        <v>30</v>
      </c>
      <c r="VSY1179" s="246" t="s">
        <v>26</v>
      </c>
      <c r="VSZ1179" s="247">
        <v>7</v>
      </c>
      <c r="VTA1179" s="247">
        <v>2</v>
      </c>
      <c r="VTB1179" s="248" t="s">
        <v>238</v>
      </c>
      <c r="VTC1179" s="249">
        <v>111</v>
      </c>
      <c r="VTD1179" s="250">
        <v>211</v>
      </c>
      <c r="VTE1179" s="251" t="e">
        <f>VTE1194+VTE1232+VTE1261+VTE1277+VTE1299+VTE1329+VTE1345+VTE1366+VTE1381+VTE1414+#REF!+VTE1429+#REF!+VTE1435+#REF!</f>
        <v>#REF!</v>
      </c>
      <c r="VTF1179" s="245" t="s">
        <v>30</v>
      </c>
      <c r="VTG1179" s="246" t="s">
        <v>26</v>
      </c>
      <c r="VTH1179" s="247">
        <v>7</v>
      </c>
      <c r="VTI1179" s="247">
        <v>2</v>
      </c>
      <c r="VTJ1179" s="248" t="s">
        <v>238</v>
      </c>
      <c r="VTK1179" s="249">
        <v>111</v>
      </c>
      <c r="VTL1179" s="250">
        <v>211</v>
      </c>
      <c r="VTM1179" s="251" t="e">
        <f>VTM1194+VTM1232+VTM1261+VTM1277+VTM1299+VTM1329+VTM1345+VTM1366+VTM1381+VTM1414+#REF!+VTM1429+#REF!+VTM1435+#REF!</f>
        <v>#REF!</v>
      </c>
      <c r="VTN1179" s="245" t="s">
        <v>30</v>
      </c>
      <c r="VTO1179" s="246" t="s">
        <v>26</v>
      </c>
      <c r="VTP1179" s="247">
        <v>7</v>
      </c>
      <c r="VTQ1179" s="247">
        <v>2</v>
      </c>
      <c r="VTR1179" s="248" t="s">
        <v>238</v>
      </c>
      <c r="VTS1179" s="249">
        <v>111</v>
      </c>
      <c r="VTT1179" s="250">
        <v>211</v>
      </c>
      <c r="VTU1179" s="251" t="e">
        <f>VTU1194+VTU1232+VTU1261+VTU1277+VTU1299+VTU1329+VTU1345+VTU1366+VTU1381+VTU1414+#REF!+VTU1429+#REF!+VTU1435+#REF!</f>
        <v>#REF!</v>
      </c>
      <c r="VTV1179" s="245" t="s">
        <v>30</v>
      </c>
      <c r="VTW1179" s="246" t="s">
        <v>26</v>
      </c>
      <c r="VTX1179" s="247">
        <v>7</v>
      </c>
      <c r="VTY1179" s="247">
        <v>2</v>
      </c>
      <c r="VTZ1179" s="248" t="s">
        <v>238</v>
      </c>
      <c r="VUA1179" s="249">
        <v>111</v>
      </c>
      <c r="VUB1179" s="250">
        <v>211</v>
      </c>
      <c r="VUC1179" s="251" t="e">
        <f>VUC1194+VUC1232+VUC1261+VUC1277+VUC1299+VUC1329+VUC1345+VUC1366+VUC1381+VUC1414+#REF!+VUC1429+#REF!+VUC1435+#REF!</f>
        <v>#REF!</v>
      </c>
      <c r="VUD1179" s="245" t="s">
        <v>30</v>
      </c>
      <c r="VUE1179" s="246" t="s">
        <v>26</v>
      </c>
      <c r="VUF1179" s="247">
        <v>7</v>
      </c>
      <c r="VUG1179" s="247">
        <v>2</v>
      </c>
      <c r="VUH1179" s="248" t="s">
        <v>238</v>
      </c>
      <c r="VUI1179" s="249">
        <v>111</v>
      </c>
      <c r="VUJ1179" s="250">
        <v>211</v>
      </c>
      <c r="VUK1179" s="251" t="e">
        <f>VUK1194+VUK1232+VUK1261+VUK1277+VUK1299+VUK1329+VUK1345+VUK1366+VUK1381+VUK1414+#REF!+VUK1429+#REF!+VUK1435+#REF!</f>
        <v>#REF!</v>
      </c>
      <c r="VUL1179" s="245" t="s">
        <v>30</v>
      </c>
      <c r="VUM1179" s="246" t="s">
        <v>26</v>
      </c>
      <c r="VUN1179" s="247">
        <v>7</v>
      </c>
      <c r="VUO1179" s="247">
        <v>2</v>
      </c>
      <c r="VUP1179" s="248" t="s">
        <v>238</v>
      </c>
      <c r="VUQ1179" s="249">
        <v>111</v>
      </c>
      <c r="VUR1179" s="250">
        <v>211</v>
      </c>
      <c r="VUS1179" s="251" t="e">
        <f>VUS1194+VUS1232+VUS1261+VUS1277+VUS1299+VUS1329+VUS1345+VUS1366+VUS1381+VUS1414+#REF!+VUS1429+#REF!+VUS1435+#REF!</f>
        <v>#REF!</v>
      </c>
      <c r="VUT1179" s="245" t="s">
        <v>30</v>
      </c>
      <c r="VUU1179" s="246" t="s">
        <v>26</v>
      </c>
      <c r="VUV1179" s="247">
        <v>7</v>
      </c>
      <c r="VUW1179" s="247">
        <v>2</v>
      </c>
      <c r="VUX1179" s="248" t="s">
        <v>238</v>
      </c>
      <c r="VUY1179" s="249">
        <v>111</v>
      </c>
      <c r="VUZ1179" s="250">
        <v>211</v>
      </c>
      <c r="VVA1179" s="251" t="e">
        <f>VVA1194+VVA1232+VVA1261+VVA1277+VVA1299+VVA1329+VVA1345+VVA1366+VVA1381+VVA1414+#REF!+VVA1429+#REF!+VVA1435+#REF!</f>
        <v>#REF!</v>
      </c>
      <c r="VVB1179" s="245" t="s">
        <v>30</v>
      </c>
      <c r="VVC1179" s="246" t="s">
        <v>26</v>
      </c>
      <c r="VVD1179" s="247">
        <v>7</v>
      </c>
      <c r="VVE1179" s="247">
        <v>2</v>
      </c>
      <c r="VVF1179" s="248" t="s">
        <v>238</v>
      </c>
      <c r="VVG1179" s="249">
        <v>111</v>
      </c>
      <c r="VVH1179" s="250">
        <v>211</v>
      </c>
      <c r="VVI1179" s="251" t="e">
        <f>VVI1194+VVI1232+VVI1261+VVI1277+VVI1299+VVI1329+VVI1345+VVI1366+VVI1381+VVI1414+#REF!+VVI1429+#REF!+VVI1435+#REF!</f>
        <v>#REF!</v>
      </c>
      <c r="VVJ1179" s="245" t="s">
        <v>30</v>
      </c>
      <c r="VVK1179" s="246" t="s">
        <v>26</v>
      </c>
      <c r="VVL1179" s="247">
        <v>7</v>
      </c>
      <c r="VVM1179" s="247">
        <v>2</v>
      </c>
      <c r="VVN1179" s="248" t="s">
        <v>238</v>
      </c>
      <c r="VVO1179" s="249">
        <v>111</v>
      </c>
      <c r="VVP1179" s="250">
        <v>211</v>
      </c>
      <c r="VVQ1179" s="251" t="e">
        <f>VVQ1194+VVQ1232+VVQ1261+VVQ1277+VVQ1299+VVQ1329+VVQ1345+VVQ1366+VVQ1381+VVQ1414+#REF!+VVQ1429+#REF!+VVQ1435+#REF!</f>
        <v>#REF!</v>
      </c>
      <c r="VVR1179" s="245" t="s">
        <v>30</v>
      </c>
      <c r="VVS1179" s="246" t="s">
        <v>26</v>
      </c>
      <c r="VVT1179" s="247">
        <v>7</v>
      </c>
      <c r="VVU1179" s="247">
        <v>2</v>
      </c>
      <c r="VVV1179" s="248" t="s">
        <v>238</v>
      </c>
      <c r="VVW1179" s="249">
        <v>111</v>
      </c>
      <c r="VVX1179" s="250">
        <v>211</v>
      </c>
      <c r="VVY1179" s="251" t="e">
        <f>VVY1194+VVY1232+VVY1261+VVY1277+VVY1299+VVY1329+VVY1345+VVY1366+VVY1381+VVY1414+#REF!+VVY1429+#REF!+VVY1435+#REF!</f>
        <v>#REF!</v>
      </c>
      <c r="VVZ1179" s="245" t="s">
        <v>30</v>
      </c>
      <c r="VWA1179" s="246" t="s">
        <v>26</v>
      </c>
      <c r="VWB1179" s="247">
        <v>7</v>
      </c>
      <c r="VWC1179" s="247">
        <v>2</v>
      </c>
      <c r="VWD1179" s="248" t="s">
        <v>238</v>
      </c>
      <c r="VWE1179" s="249">
        <v>111</v>
      </c>
      <c r="VWF1179" s="250">
        <v>211</v>
      </c>
      <c r="VWG1179" s="251" t="e">
        <f>VWG1194+VWG1232+VWG1261+VWG1277+VWG1299+VWG1329+VWG1345+VWG1366+VWG1381+VWG1414+#REF!+VWG1429+#REF!+VWG1435+#REF!</f>
        <v>#REF!</v>
      </c>
      <c r="VWH1179" s="245" t="s">
        <v>30</v>
      </c>
      <c r="VWI1179" s="246" t="s">
        <v>26</v>
      </c>
      <c r="VWJ1179" s="247">
        <v>7</v>
      </c>
      <c r="VWK1179" s="247">
        <v>2</v>
      </c>
      <c r="VWL1179" s="248" t="s">
        <v>238</v>
      </c>
      <c r="VWM1179" s="249">
        <v>111</v>
      </c>
      <c r="VWN1179" s="250">
        <v>211</v>
      </c>
      <c r="VWO1179" s="251" t="e">
        <f>VWO1194+VWO1232+VWO1261+VWO1277+VWO1299+VWO1329+VWO1345+VWO1366+VWO1381+VWO1414+#REF!+VWO1429+#REF!+VWO1435+#REF!</f>
        <v>#REF!</v>
      </c>
      <c r="VWP1179" s="245" t="s">
        <v>30</v>
      </c>
      <c r="VWQ1179" s="246" t="s">
        <v>26</v>
      </c>
      <c r="VWR1179" s="247">
        <v>7</v>
      </c>
      <c r="VWS1179" s="247">
        <v>2</v>
      </c>
      <c r="VWT1179" s="248" t="s">
        <v>238</v>
      </c>
      <c r="VWU1179" s="249">
        <v>111</v>
      </c>
      <c r="VWV1179" s="250">
        <v>211</v>
      </c>
      <c r="VWW1179" s="251" t="e">
        <f>VWW1194+VWW1232+VWW1261+VWW1277+VWW1299+VWW1329+VWW1345+VWW1366+VWW1381+VWW1414+#REF!+VWW1429+#REF!+VWW1435+#REF!</f>
        <v>#REF!</v>
      </c>
      <c r="VWX1179" s="245" t="s">
        <v>30</v>
      </c>
      <c r="VWY1179" s="246" t="s">
        <v>26</v>
      </c>
      <c r="VWZ1179" s="247">
        <v>7</v>
      </c>
      <c r="VXA1179" s="247">
        <v>2</v>
      </c>
      <c r="VXB1179" s="248" t="s">
        <v>238</v>
      </c>
      <c r="VXC1179" s="249">
        <v>111</v>
      </c>
      <c r="VXD1179" s="250">
        <v>211</v>
      </c>
      <c r="VXE1179" s="251" t="e">
        <f>VXE1194+VXE1232+VXE1261+VXE1277+VXE1299+VXE1329+VXE1345+VXE1366+VXE1381+VXE1414+#REF!+VXE1429+#REF!+VXE1435+#REF!</f>
        <v>#REF!</v>
      </c>
      <c r="VXF1179" s="245" t="s">
        <v>30</v>
      </c>
      <c r="VXG1179" s="246" t="s">
        <v>26</v>
      </c>
      <c r="VXH1179" s="247">
        <v>7</v>
      </c>
      <c r="VXI1179" s="247">
        <v>2</v>
      </c>
      <c r="VXJ1179" s="248" t="s">
        <v>238</v>
      </c>
      <c r="VXK1179" s="249">
        <v>111</v>
      </c>
      <c r="VXL1179" s="250">
        <v>211</v>
      </c>
      <c r="VXM1179" s="251" t="e">
        <f>VXM1194+VXM1232+VXM1261+VXM1277+VXM1299+VXM1329+VXM1345+VXM1366+VXM1381+VXM1414+#REF!+VXM1429+#REF!+VXM1435+#REF!</f>
        <v>#REF!</v>
      </c>
      <c r="VXN1179" s="245" t="s">
        <v>30</v>
      </c>
      <c r="VXO1179" s="246" t="s">
        <v>26</v>
      </c>
      <c r="VXP1179" s="247">
        <v>7</v>
      </c>
      <c r="VXQ1179" s="247">
        <v>2</v>
      </c>
      <c r="VXR1179" s="248" t="s">
        <v>238</v>
      </c>
      <c r="VXS1179" s="249">
        <v>111</v>
      </c>
      <c r="VXT1179" s="250">
        <v>211</v>
      </c>
      <c r="VXU1179" s="251" t="e">
        <f>VXU1194+VXU1232+VXU1261+VXU1277+VXU1299+VXU1329+VXU1345+VXU1366+VXU1381+VXU1414+#REF!+VXU1429+#REF!+VXU1435+#REF!</f>
        <v>#REF!</v>
      </c>
      <c r="VXV1179" s="245" t="s">
        <v>30</v>
      </c>
      <c r="VXW1179" s="246" t="s">
        <v>26</v>
      </c>
      <c r="VXX1179" s="247">
        <v>7</v>
      </c>
      <c r="VXY1179" s="247">
        <v>2</v>
      </c>
      <c r="VXZ1179" s="248" t="s">
        <v>238</v>
      </c>
      <c r="VYA1179" s="249">
        <v>111</v>
      </c>
      <c r="VYB1179" s="250">
        <v>211</v>
      </c>
      <c r="VYC1179" s="251" t="e">
        <f>VYC1194+VYC1232+VYC1261+VYC1277+VYC1299+VYC1329+VYC1345+VYC1366+VYC1381+VYC1414+#REF!+VYC1429+#REF!+VYC1435+#REF!</f>
        <v>#REF!</v>
      </c>
      <c r="VYD1179" s="245" t="s">
        <v>30</v>
      </c>
      <c r="VYE1179" s="246" t="s">
        <v>26</v>
      </c>
      <c r="VYF1179" s="247">
        <v>7</v>
      </c>
      <c r="VYG1179" s="247">
        <v>2</v>
      </c>
      <c r="VYH1179" s="248" t="s">
        <v>238</v>
      </c>
      <c r="VYI1179" s="249">
        <v>111</v>
      </c>
      <c r="VYJ1179" s="250">
        <v>211</v>
      </c>
      <c r="VYK1179" s="251" t="e">
        <f>VYK1194+VYK1232+VYK1261+VYK1277+VYK1299+VYK1329+VYK1345+VYK1366+VYK1381+VYK1414+#REF!+VYK1429+#REF!+VYK1435+#REF!</f>
        <v>#REF!</v>
      </c>
      <c r="VYL1179" s="245" t="s">
        <v>30</v>
      </c>
      <c r="VYM1179" s="246" t="s">
        <v>26</v>
      </c>
      <c r="VYN1179" s="247">
        <v>7</v>
      </c>
      <c r="VYO1179" s="247">
        <v>2</v>
      </c>
      <c r="VYP1179" s="248" t="s">
        <v>238</v>
      </c>
      <c r="VYQ1179" s="249">
        <v>111</v>
      </c>
      <c r="VYR1179" s="250">
        <v>211</v>
      </c>
      <c r="VYS1179" s="251" t="e">
        <f>VYS1194+VYS1232+VYS1261+VYS1277+VYS1299+VYS1329+VYS1345+VYS1366+VYS1381+VYS1414+#REF!+VYS1429+#REF!+VYS1435+#REF!</f>
        <v>#REF!</v>
      </c>
      <c r="VYT1179" s="245" t="s">
        <v>30</v>
      </c>
      <c r="VYU1179" s="246" t="s">
        <v>26</v>
      </c>
      <c r="VYV1179" s="247">
        <v>7</v>
      </c>
      <c r="VYW1179" s="247">
        <v>2</v>
      </c>
      <c r="VYX1179" s="248" t="s">
        <v>238</v>
      </c>
      <c r="VYY1179" s="249">
        <v>111</v>
      </c>
      <c r="VYZ1179" s="250">
        <v>211</v>
      </c>
      <c r="VZA1179" s="251" t="e">
        <f>VZA1194+VZA1232+VZA1261+VZA1277+VZA1299+VZA1329+VZA1345+VZA1366+VZA1381+VZA1414+#REF!+VZA1429+#REF!+VZA1435+#REF!</f>
        <v>#REF!</v>
      </c>
      <c r="VZB1179" s="245" t="s">
        <v>30</v>
      </c>
      <c r="VZC1179" s="246" t="s">
        <v>26</v>
      </c>
      <c r="VZD1179" s="247">
        <v>7</v>
      </c>
      <c r="VZE1179" s="247">
        <v>2</v>
      </c>
      <c r="VZF1179" s="248" t="s">
        <v>238</v>
      </c>
      <c r="VZG1179" s="249">
        <v>111</v>
      </c>
      <c r="VZH1179" s="250">
        <v>211</v>
      </c>
      <c r="VZI1179" s="251" t="e">
        <f>VZI1194+VZI1232+VZI1261+VZI1277+VZI1299+VZI1329+VZI1345+VZI1366+VZI1381+VZI1414+#REF!+VZI1429+#REF!+VZI1435+#REF!</f>
        <v>#REF!</v>
      </c>
      <c r="VZJ1179" s="245" t="s">
        <v>30</v>
      </c>
      <c r="VZK1179" s="246" t="s">
        <v>26</v>
      </c>
      <c r="VZL1179" s="247">
        <v>7</v>
      </c>
      <c r="VZM1179" s="247">
        <v>2</v>
      </c>
      <c r="VZN1179" s="248" t="s">
        <v>238</v>
      </c>
      <c r="VZO1179" s="249">
        <v>111</v>
      </c>
      <c r="VZP1179" s="250">
        <v>211</v>
      </c>
      <c r="VZQ1179" s="251" t="e">
        <f>VZQ1194+VZQ1232+VZQ1261+VZQ1277+VZQ1299+VZQ1329+VZQ1345+VZQ1366+VZQ1381+VZQ1414+#REF!+VZQ1429+#REF!+VZQ1435+#REF!</f>
        <v>#REF!</v>
      </c>
      <c r="VZR1179" s="245" t="s">
        <v>30</v>
      </c>
      <c r="VZS1179" s="246" t="s">
        <v>26</v>
      </c>
      <c r="VZT1179" s="247">
        <v>7</v>
      </c>
      <c r="VZU1179" s="247">
        <v>2</v>
      </c>
      <c r="VZV1179" s="248" t="s">
        <v>238</v>
      </c>
      <c r="VZW1179" s="249">
        <v>111</v>
      </c>
      <c r="VZX1179" s="250">
        <v>211</v>
      </c>
      <c r="VZY1179" s="251" t="e">
        <f>VZY1194+VZY1232+VZY1261+VZY1277+VZY1299+VZY1329+VZY1345+VZY1366+VZY1381+VZY1414+#REF!+VZY1429+#REF!+VZY1435+#REF!</f>
        <v>#REF!</v>
      </c>
      <c r="VZZ1179" s="245" t="s">
        <v>30</v>
      </c>
      <c r="WAA1179" s="246" t="s">
        <v>26</v>
      </c>
      <c r="WAB1179" s="247">
        <v>7</v>
      </c>
      <c r="WAC1179" s="247">
        <v>2</v>
      </c>
      <c r="WAD1179" s="248" t="s">
        <v>238</v>
      </c>
      <c r="WAE1179" s="249">
        <v>111</v>
      </c>
      <c r="WAF1179" s="250">
        <v>211</v>
      </c>
      <c r="WAG1179" s="251" t="e">
        <f>WAG1194+WAG1232+WAG1261+WAG1277+WAG1299+WAG1329+WAG1345+WAG1366+WAG1381+WAG1414+#REF!+WAG1429+#REF!+WAG1435+#REF!</f>
        <v>#REF!</v>
      </c>
      <c r="WAH1179" s="245" t="s">
        <v>30</v>
      </c>
      <c r="WAI1179" s="246" t="s">
        <v>26</v>
      </c>
      <c r="WAJ1179" s="247">
        <v>7</v>
      </c>
      <c r="WAK1179" s="247">
        <v>2</v>
      </c>
      <c r="WAL1179" s="248" t="s">
        <v>238</v>
      </c>
      <c r="WAM1179" s="249">
        <v>111</v>
      </c>
      <c r="WAN1179" s="250">
        <v>211</v>
      </c>
      <c r="WAO1179" s="251" t="e">
        <f>WAO1194+WAO1232+WAO1261+WAO1277+WAO1299+WAO1329+WAO1345+WAO1366+WAO1381+WAO1414+#REF!+WAO1429+#REF!+WAO1435+#REF!</f>
        <v>#REF!</v>
      </c>
      <c r="WAP1179" s="245" t="s">
        <v>30</v>
      </c>
      <c r="WAQ1179" s="246" t="s">
        <v>26</v>
      </c>
      <c r="WAR1179" s="247">
        <v>7</v>
      </c>
      <c r="WAS1179" s="247">
        <v>2</v>
      </c>
      <c r="WAT1179" s="248" t="s">
        <v>238</v>
      </c>
      <c r="WAU1179" s="249">
        <v>111</v>
      </c>
      <c r="WAV1179" s="250">
        <v>211</v>
      </c>
      <c r="WAW1179" s="251" t="e">
        <f>WAW1194+WAW1232+WAW1261+WAW1277+WAW1299+WAW1329+WAW1345+WAW1366+WAW1381+WAW1414+#REF!+WAW1429+#REF!+WAW1435+#REF!</f>
        <v>#REF!</v>
      </c>
      <c r="WAX1179" s="245" t="s">
        <v>30</v>
      </c>
      <c r="WAY1179" s="246" t="s">
        <v>26</v>
      </c>
      <c r="WAZ1179" s="247">
        <v>7</v>
      </c>
      <c r="WBA1179" s="247">
        <v>2</v>
      </c>
      <c r="WBB1179" s="248" t="s">
        <v>238</v>
      </c>
      <c r="WBC1179" s="249">
        <v>111</v>
      </c>
      <c r="WBD1179" s="250">
        <v>211</v>
      </c>
      <c r="WBE1179" s="251" t="e">
        <f>WBE1194+WBE1232+WBE1261+WBE1277+WBE1299+WBE1329+WBE1345+WBE1366+WBE1381+WBE1414+#REF!+WBE1429+#REF!+WBE1435+#REF!</f>
        <v>#REF!</v>
      </c>
      <c r="WBF1179" s="245" t="s">
        <v>30</v>
      </c>
      <c r="WBG1179" s="246" t="s">
        <v>26</v>
      </c>
      <c r="WBH1179" s="247">
        <v>7</v>
      </c>
      <c r="WBI1179" s="247">
        <v>2</v>
      </c>
      <c r="WBJ1179" s="248" t="s">
        <v>238</v>
      </c>
      <c r="WBK1179" s="249">
        <v>111</v>
      </c>
      <c r="WBL1179" s="250">
        <v>211</v>
      </c>
      <c r="WBM1179" s="251" t="e">
        <f>WBM1194+WBM1232+WBM1261+WBM1277+WBM1299+WBM1329+WBM1345+WBM1366+WBM1381+WBM1414+#REF!+WBM1429+#REF!+WBM1435+#REF!</f>
        <v>#REF!</v>
      </c>
      <c r="WBN1179" s="245" t="s">
        <v>30</v>
      </c>
      <c r="WBO1179" s="246" t="s">
        <v>26</v>
      </c>
      <c r="WBP1179" s="247">
        <v>7</v>
      </c>
      <c r="WBQ1179" s="247">
        <v>2</v>
      </c>
      <c r="WBR1179" s="248" t="s">
        <v>238</v>
      </c>
      <c r="WBS1179" s="249">
        <v>111</v>
      </c>
      <c r="WBT1179" s="250">
        <v>211</v>
      </c>
      <c r="WBU1179" s="251" t="e">
        <f>WBU1194+WBU1232+WBU1261+WBU1277+WBU1299+WBU1329+WBU1345+WBU1366+WBU1381+WBU1414+#REF!+WBU1429+#REF!+WBU1435+#REF!</f>
        <v>#REF!</v>
      </c>
      <c r="WBV1179" s="245" t="s">
        <v>30</v>
      </c>
      <c r="WBW1179" s="246" t="s">
        <v>26</v>
      </c>
      <c r="WBX1179" s="247">
        <v>7</v>
      </c>
      <c r="WBY1179" s="247">
        <v>2</v>
      </c>
      <c r="WBZ1179" s="248" t="s">
        <v>238</v>
      </c>
      <c r="WCA1179" s="249">
        <v>111</v>
      </c>
      <c r="WCB1179" s="250">
        <v>211</v>
      </c>
      <c r="WCC1179" s="251" t="e">
        <f>WCC1194+WCC1232+WCC1261+WCC1277+WCC1299+WCC1329+WCC1345+WCC1366+WCC1381+WCC1414+#REF!+WCC1429+#REF!+WCC1435+#REF!</f>
        <v>#REF!</v>
      </c>
      <c r="WCD1179" s="245" t="s">
        <v>30</v>
      </c>
      <c r="WCE1179" s="246" t="s">
        <v>26</v>
      </c>
      <c r="WCF1179" s="247">
        <v>7</v>
      </c>
      <c r="WCG1179" s="247">
        <v>2</v>
      </c>
      <c r="WCH1179" s="248" t="s">
        <v>238</v>
      </c>
      <c r="WCI1179" s="249">
        <v>111</v>
      </c>
      <c r="WCJ1179" s="250">
        <v>211</v>
      </c>
      <c r="WCK1179" s="251" t="e">
        <f>WCK1194+WCK1232+WCK1261+WCK1277+WCK1299+WCK1329+WCK1345+WCK1366+WCK1381+WCK1414+#REF!+WCK1429+#REF!+WCK1435+#REF!</f>
        <v>#REF!</v>
      </c>
      <c r="WCL1179" s="245" t="s">
        <v>30</v>
      </c>
      <c r="WCM1179" s="246" t="s">
        <v>26</v>
      </c>
      <c r="WCN1179" s="247">
        <v>7</v>
      </c>
      <c r="WCO1179" s="247">
        <v>2</v>
      </c>
      <c r="WCP1179" s="248" t="s">
        <v>238</v>
      </c>
      <c r="WCQ1179" s="249">
        <v>111</v>
      </c>
      <c r="WCR1179" s="250">
        <v>211</v>
      </c>
      <c r="WCS1179" s="251" t="e">
        <f>WCS1194+WCS1232+WCS1261+WCS1277+WCS1299+WCS1329+WCS1345+WCS1366+WCS1381+WCS1414+#REF!+WCS1429+#REF!+WCS1435+#REF!</f>
        <v>#REF!</v>
      </c>
      <c r="WCT1179" s="245" t="s">
        <v>30</v>
      </c>
      <c r="WCU1179" s="246" t="s">
        <v>26</v>
      </c>
      <c r="WCV1179" s="247">
        <v>7</v>
      </c>
      <c r="WCW1179" s="247">
        <v>2</v>
      </c>
      <c r="WCX1179" s="248" t="s">
        <v>238</v>
      </c>
      <c r="WCY1179" s="249">
        <v>111</v>
      </c>
      <c r="WCZ1179" s="250">
        <v>211</v>
      </c>
      <c r="WDA1179" s="251" t="e">
        <f>WDA1194+WDA1232+WDA1261+WDA1277+WDA1299+WDA1329+WDA1345+WDA1366+WDA1381+WDA1414+#REF!+WDA1429+#REF!+WDA1435+#REF!</f>
        <v>#REF!</v>
      </c>
      <c r="WDB1179" s="245" t="s">
        <v>30</v>
      </c>
      <c r="WDC1179" s="246" t="s">
        <v>26</v>
      </c>
      <c r="WDD1179" s="247">
        <v>7</v>
      </c>
      <c r="WDE1179" s="247">
        <v>2</v>
      </c>
      <c r="WDF1179" s="248" t="s">
        <v>238</v>
      </c>
      <c r="WDG1179" s="249">
        <v>111</v>
      </c>
      <c r="WDH1179" s="250">
        <v>211</v>
      </c>
      <c r="WDI1179" s="251" t="e">
        <f>WDI1194+WDI1232+WDI1261+WDI1277+WDI1299+WDI1329+WDI1345+WDI1366+WDI1381+WDI1414+#REF!+WDI1429+#REF!+WDI1435+#REF!</f>
        <v>#REF!</v>
      </c>
      <c r="WDJ1179" s="245" t="s">
        <v>30</v>
      </c>
      <c r="WDK1179" s="246" t="s">
        <v>26</v>
      </c>
      <c r="WDL1179" s="247">
        <v>7</v>
      </c>
      <c r="WDM1179" s="247">
        <v>2</v>
      </c>
      <c r="WDN1179" s="248" t="s">
        <v>238</v>
      </c>
      <c r="WDO1179" s="249">
        <v>111</v>
      </c>
      <c r="WDP1179" s="250">
        <v>211</v>
      </c>
      <c r="WDQ1179" s="251" t="e">
        <f>WDQ1194+WDQ1232+WDQ1261+WDQ1277+WDQ1299+WDQ1329+WDQ1345+WDQ1366+WDQ1381+WDQ1414+#REF!+WDQ1429+#REF!+WDQ1435+#REF!</f>
        <v>#REF!</v>
      </c>
      <c r="WDR1179" s="245" t="s">
        <v>30</v>
      </c>
      <c r="WDS1179" s="246" t="s">
        <v>26</v>
      </c>
      <c r="WDT1179" s="247">
        <v>7</v>
      </c>
      <c r="WDU1179" s="247">
        <v>2</v>
      </c>
      <c r="WDV1179" s="248" t="s">
        <v>238</v>
      </c>
      <c r="WDW1179" s="249">
        <v>111</v>
      </c>
      <c r="WDX1179" s="250">
        <v>211</v>
      </c>
      <c r="WDY1179" s="251" t="e">
        <f>WDY1194+WDY1232+WDY1261+WDY1277+WDY1299+WDY1329+WDY1345+WDY1366+WDY1381+WDY1414+#REF!+WDY1429+#REF!+WDY1435+#REF!</f>
        <v>#REF!</v>
      </c>
      <c r="WDZ1179" s="245" t="s">
        <v>30</v>
      </c>
      <c r="WEA1179" s="246" t="s">
        <v>26</v>
      </c>
      <c r="WEB1179" s="247">
        <v>7</v>
      </c>
      <c r="WEC1179" s="247">
        <v>2</v>
      </c>
      <c r="WED1179" s="248" t="s">
        <v>238</v>
      </c>
      <c r="WEE1179" s="249">
        <v>111</v>
      </c>
      <c r="WEF1179" s="250">
        <v>211</v>
      </c>
      <c r="WEG1179" s="251" t="e">
        <f>WEG1194+WEG1232+WEG1261+WEG1277+WEG1299+WEG1329+WEG1345+WEG1366+WEG1381+WEG1414+#REF!+WEG1429+#REF!+WEG1435+#REF!</f>
        <v>#REF!</v>
      </c>
      <c r="WEH1179" s="245" t="s">
        <v>30</v>
      </c>
      <c r="WEI1179" s="246" t="s">
        <v>26</v>
      </c>
      <c r="WEJ1179" s="247">
        <v>7</v>
      </c>
      <c r="WEK1179" s="247">
        <v>2</v>
      </c>
      <c r="WEL1179" s="248" t="s">
        <v>238</v>
      </c>
      <c r="WEM1179" s="249">
        <v>111</v>
      </c>
      <c r="WEN1179" s="250">
        <v>211</v>
      </c>
      <c r="WEO1179" s="251" t="e">
        <f>WEO1194+WEO1232+WEO1261+WEO1277+WEO1299+WEO1329+WEO1345+WEO1366+WEO1381+WEO1414+#REF!+WEO1429+#REF!+WEO1435+#REF!</f>
        <v>#REF!</v>
      </c>
      <c r="WEP1179" s="245" t="s">
        <v>30</v>
      </c>
      <c r="WEQ1179" s="246" t="s">
        <v>26</v>
      </c>
      <c r="WER1179" s="247">
        <v>7</v>
      </c>
      <c r="WES1179" s="247">
        <v>2</v>
      </c>
      <c r="WET1179" s="248" t="s">
        <v>238</v>
      </c>
      <c r="WEU1179" s="249">
        <v>111</v>
      </c>
      <c r="WEV1179" s="250">
        <v>211</v>
      </c>
      <c r="WEW1179" s="251" t="e">
        <f>WEW1194+WEW1232+WEW1261+WEW1277+WEW1299+WEW1329+WEW1345+WEW1366+WEW1381+WEW1414+#REF!+WEW1429+#REF!+WEW1435+#REF!</f>
        <v>#REF!</v>
      </c>
      <c r="WEX1179" s="245" t="s">
        <v>30</v>
      </c>
      <c r="WEY1179" s="246" t="s">
        <v>26</v>
      </c>
      <c r="WEZ1179" s="247">
        <v>7</v>
      </c>
      <c r="WFA1179" s="247">
        <v>2</v>
      </c>
      <c r="WFB1179" s="248" t="s">
        <v>238</v>
      </c>
      <c r="WFC1179" s="249">
        <v>111</v>
      </c>
      <c r="WFD1179" s="250">
        <v>211</v>
      </c>
      <c r="WFE1179" s="251" t="e">
        <f>WFE1194+WFE1232+WFE1261+WFE1277+WFE1299+WFE1329+WFE1345+WFE1366+WFE1381+WFE1414+#REF!+WFE1429+#REF!+WFE1435+#REF!</f>
        <v>#REF!</v>
      </c>
      <c r="WFF1179" s="245" t="s">
        <v>30</v>
      </c>
      <c r="WFG1179" s="246" t="s">
        <v>26</v>
      </c>
      <c r="WFH1179" s="247">
        <v>7</v>
      </c>
      <c r="WFI1179" s="247">
        <v>2</v>
      </c>
      <c r="WFJ1179" s="248" t="s">
        <v>238</v>
      </c>
      <c r="WFK1179" s="249">
        <v>111</v>
      </c>
      <c r="WFL1179" s="250">
        <v>211</v>
      </c>
      <c r="WFM1179" s="251" t="e">
        <f>WFM1194+WFM1232+WFM1261+WFM1277+WFM1299+WFM1329+WFM1345+WFM1366+WFM1381+WFM1414+#REF!+WFM1429+#REF!+WFM1435+#REF!</f>
        <v>#REF!</v>
      </c>
      <c r="WFN1179" s="245" t="s">
        <v>30</v>
      </c>
      <c r="WFO1179" s="246" t="s">
        <v>26</v>
      </c>
      <c r="WFP1179" s="247">
        <v>7</v>
      </c>
      <c r="WFQ1179" s="247">
        <v>2</v>
      </c>
      <c r="WFR1179" s="248" t="s">
        <v>238</v>
      </c>
      <c r="WFS1179" s="249">
        <v>111</v>
      </c>
      <c r="WFT1179" s="250">
        <v>211</v>
      </c>
      <c r="WFU1179" s="251" t="e">
        <f>WFU1194+WFU1232+WFU1261+WFU1277+WFU1299+WFU1329+WFU1345+WFU1366+WFU1381+WFU1414+#REF!+WFU1429+#REF!+WFU1435+#REF!</f>
        <v>#REF!</v>
      </c>
      <c r="WFV1179" s="245" t="s">
        <v>30</v>
      </c>
      <c r="WFW1179" s="246" t="s">
        <v>26</v>
      </c>
      <c r="WFX1179" s="247">
        <v>7</v>
      </c>
      <c r="WFY1179" s="247">
        <v>2</v>
      </c>
      <c r="WFZ1179" s="248" t="s">
        <v>238</v>
      </c>
      <c r="WGA1179" s="249">
        <v>111</v>
      </c>
      <c r="WGB1179" s="250">
        <v>211</v>
      </c>
      <c r="WGC1179" s="251" t="e">
        <f>WGC1194+WGC1232+WGC1261+WGC1277+WGC1299+WGC1329+WGC1345+WGC1366+WGC1381+WGC1414+#REF!+WGC1429+#REF!+WGC1435+#REF!</f>
        <v>#REF!</v>
      </c>
      <c r="WGD1179" s="245" t="s">
        <v>30</v>
      </c>
      <c r="WGE1179" s="246" t="s">
        <v>26</v>
      </c>
      <c r="WGF1179" s="247">
        <v>7</v>
      </c>
      <c r="WGG1179" s="247">
        <v>2</v>
      </c>
      <c r="WGH1179" s="248" t="s">
        <v>238</v>
      </c>
      <c r="WGI1179" s="249">
        <v>111</v>
      </c>
      <c r="WGJ1179" s="250">
        <v>211</v>
      </c>
      <c r="WGK1179" s="251" t="e">
        <f>WGK1194+WGK1232+WGK1261+WGK1277+WGK1299+WGK1329+WGK1345+WGK1366+WGK1381+WGK1414+#REF!+WGK1429+#REF!+WGK1435+#REF!</f>
        <v>#REF!</v>
      </c>
      <c r="WGL1179" s="245" t="s">
        <v>30</v>
      </c>
      <c r="WGM1179" s="246" t="s">
        <v>26</v>
      </c>
      <c r="WGN1179" s="247">
        <v>7</v>
      </c>
      <c r="WGO1179" s="247">
        <v>2</v>
      </c>
      <c r="WGP1179" s="248" t="s">
        <v>238</v>
      </c>
      <c r="WGQ1179" s="249">
        <v>111</v>
      </c>
      <c r="WGR1179" s="250">
        <v>211</v>
      </c>
      <c r="WGS1179" s="251" t="e">
        <f>WGS1194+WGS1232+WGS1261+WGS1277+WGS1299+WGS1329+WGS1345+WGS1366+WGS1381+WGS1414+#REF!+WGS1429+#REF!+WGS1435+#REF!</f>
        <v>#REF!</v>
      </c>
      <c r="WGT1179" s="245" t="s">
        <v>30</v>
      </c>
      <c r="WGU1179" s="246" t="s">
        <v>26</v>
      </c>
      <c r="WGV1179" s="247">
        <v>7</v>
      </c>
      <c r="WGW1179" s="247">
        <v>2</v>
      </c>
      <c r="WGX1179" s="248" t="s">
        <v>238</v>
      </c>
      <c r="WGY1179" s="249">
        <v>111</v>
      </c>
      <c r="WGZ1179" s="250">
        <v>211</v>
      </c>
      <c r="WHA1179" s="251" t="e">
        <f>WHA1194+WHA1232+WHA1261+WHA1277+WHA1299+WHA1329+WHA1345+WHA1366+WHA1381+WHA1414+#REF!+WHA1429+#REF!+WHA1435+#REF!</f>
        <v>#REF!</v>
      </c>
      <c r="WHB1179" s="245" t="s">
        <v>30</v>
      </c>
      <c r="WHC1179" s="246" t="s">
        <v>26</v>
      </c>
      <c r="WHD1179" s="247">
        <v>7</v>
      </c>
      <c r="WHE1179" s="247">
        <v>2</v>
      </c>
      <c r="WHF1179" s="248" t="s">
        <v>238</v>
      </c>
      <c r="WHG1179" s="249">
        <v>111</v>
      </c>
      <c r="WHH1179" s="250">
        <v>211</v>
      </c>
      <c r="WHI1179" s="251" t="e">
        <f>WHI1194+WHI1232+WHI1261+WHI1277+WHI1299+WHI1329+WHI1345+WHI1366+WHI1381+WHI1414+#REF!+WHI1429+#REF!+WHI1435+#REF!</f>
        <v>#REF!</v>
      </c>
      <c r="WHJ1179" s="245" t="s">
        <v>30</v>
      </c>
      <c r="WHK1179" s="246" t="s">
        <v>26</v>
      </c>
      <c r="WHL1179" s="247">
        <v>7</v>
      </c>
      <c r="WHM1179" s="247">
        <v>2</v>
      </c>
      <c r="WHN1179" s="248" t="s">
        <v>238</v>
      </c>
      <c r="WHO1179" s="249">
        <v>111</v>
      </c>
      <c r="WHP1179" s="250">
        <v>211</v>
      </c>
      <c r="WHQ1179" s="251" t="e">
        <f>WHQ1194+WHQ1232+WHQ1261+WHQ1277+WHQ1299+WHQ1329+WHQ1345+WHQ1366+WHQ1381+WHQ1414+#REF!+WHQ1429+#REF!+WHQ1435+#REF!</f>
        <v>#REF!</v>
      </c>
      <c r="WHR1179" s="245" t="s">
        <v>30</v>
      </c>
      <c r="WHS1179" s="246" t="s">
        <v>26</v>
      </c>
      <c r="WHT1179" s="247">
        <v>7</v>
      </c>
      <c r="WHU1179" s="247">
        <v>2</v>
      </c>
      <c r="WHV1179" s="248" t="s">
        <v>238</v>
      </c>
      <c r="WHW1179" s="249">
        <v>111</v>
      </c>
      <c r="WHX1179" s="250">
        <v>211</v>
      </c>
      <c r="WHY1179" s="251" t="e">
        <f>WHY1194+WHY1232+WHY1261+WHY1277+WHY1299+WHY1329+WHY1345+WHY1366+WHY1381+WHY1414+#REF!+WHY1429+#REF!+WHY1435+#REF!</f>
        <v>#REF!</v>
      </c>
      <c r="WHZ1179" s="245" t="s">
        <v>30</v>
      </c>
      <c r="WIA1179" s="246" t="s">
        <v>26</v>
      </c>
      <c r="WIB1179" s="247">
        <v>7</v>
      </c>
      <c r="WIC1179" s="247">
        <v>2</v>
      </c>
      <c r="WID1179" s="248" t="s">
        <v>238</v>
      </c>
      <c r="WIE1179" s="249">
        <v>111</v>
      </c>
      <c r="WIF1179" s="250">
        <v>211</v>
      </c>
      <c r="WIG1179" s="251" t="e">
        <f>WIG1194+WIG1232+WIG1261+WIG1277+WIG1299+WIG1329+WIG1345+WIG1366+WIG1381+WIG1414+#REF!+WIG1429+#REF!+WIG1435+#REF!</f>
        <v>#REF!</v>
      </c>
      <c r="WIH1179" s="245" t="s">
        <v>30</v>
      </c>
      <c r="WII1179" s="246" t="s">
        <v>26</v>
      </c>
      <c r="WIJ1179" s="247">
        <v>7</v>
      </c>
      <c r="WIK1179" s="247">
        <v>2</v>
      </c>
      <c r="WIL1179" s="248" t="s">
        <v>238</v>
      </c>
      <c r="WIM1179" s="249">
        <v>111</v>
      </c>
      <c r="WIN1179" s="250">
        <v>211</v>
      </c>
      <c r="WIO1179" s="251" t="e">
        <f>WIO1194+WIO1232+WIO1261+WIO1277+WIO1299+WIO1329+WIO1345+WIO1366+WIO1381+WIO1414+#REF!+WIO1429+#REF!+WIO1435+#REF!</f>
        <v>#REF!</v>
      </c>
      <c r="WIP1179" s="245" t="s">
        <v>30</v>
      </c>
      <c r="WIQ1179" s="246" t="s">
        <v>26</v>
      </c>
      <c r="WIR1179" s="247">
        <v>7</v>
      </c>
      <c r="WIS1179" s="247">
        <v>2</v>
      </c>
      <c r="WIT1179" s="248" t="s">
        <v>238</v>
      </c>
      <c r="WIU1179" s="249">
        <v>111</v>
      </c>
      <c r="WIV1179" s="250">
        <v>211</v>
      </c>
      <c r="WIW1179" s="251" t="e">
        <f>WIW1194+WIW1232+WIW1261+WIW1277+WIW1299+WIW1329+WIW1345+WIW1366+WIW1381+WIW1414+#REF!+WIW1429+#REF!+WIW1435+#REF!</f>
        <v>#REF!</v>
      </c>
      <c r="WIX1179" s="245" t="s">
        <v>30</v>
      </c>
      <c r="WIY1179" s="246" t="s">
        <v>26</v>
      </c>
      <c r="WIZ1179" s="247">
        <v>7</v>
      </c>
      <c r="WJA1179" s="247">
        <v>2</v>
      </c>
      <c r="WJB1179" s="248" t="s">
        <v>238</v>
      </c>
      <c r="WJC1179" s="249">
        <v>111</v>
      </c>
      <c r="WJD1179" s="250">
        <v>211</v>
      </c>
      <c r="WJE1179" s="251" t="e">
        <f>WJE1194+WJE1232+WJE1261+WJE1277+WJE1299+WJE1329+WJE1345+WJE1366+WJE1381+WJE1414+#REF!+WJE1429+#REF!+WJE1435+#REF!</f>
        <v>#REF!</v>
      </c>
      <c r="WJF1179" s="245" t="s">
        <v>30</v>
      </c>
      <c r="WJG1179" s="246" t="s">
        <v>26</v>
      </c>
      <c r="WJH1179" s="247">
        <v>7</v>
      </c>
      <c r="WJI1179" s="247">
        <v>2</v>
      </c>
      <c r="WJJ1179" s="248" t="s">
        <v>238</v>
      </c>
      <c r="WJK1179" s="249">
        <v>111</v>
      </c>
      <c r="WJL1179" s="250">
        <v>211</v>
      </c>
      <c r="WJM1179" s="251" t="e">
        <f>WJM1194+WJM1232+WJM1261+WJM1277+WJM1299+WJM1329+WJM1345+WJM1366+WJM1381+WJM1414+#REF!+WJM1429+#REF!+WJM1435+#REF!</f>
        <v>#REF!</v>
      </c>
      <c r="WJN1179" s="245" t="s">
        <v>30</v>
      </c>
      <c r="WJO1179" s="246" t="s">
        <v>26</v>
      </c>
      <c r="WJP1179" s="247">
        <v>7</v>
      </c>
      <c r="WJQ1179" s="247">
        <v>2</v>
      </c>
      <c r="WJR1179" s="248" t="s">
        <v>238</v>
      </c>
      <c r="WJS1179" s="249">
        <v>111</v>
      </c>
      <c r="WJT1179" s="250">
        <v>211</v>
      </c>
      <c r="WJU1179" s="251" t="e">
        <f>WJU1194+WJU1232+WJU1261+WJU1277+WJU1299+WJU1329+WJU1345+WJU1366+WJU1381+WJU1414+#REF!+WJU1429+#REF!+WJU1435+#REF!</f>
        <v>#REF!</v>
      </c>
      <c r="WJV1179" s="245" t="s">
        <v>30</v>
      </c>
      <c r="WJW1179" s="246" t="s">
        <v>26</v>
      </c>
      <c r="WJX1179" s="247">
        <v>7</v>
      </c>
      <c r="WJY1179" s="247">
        <v>2</v>
      </c>
      <c r="WJZ1179" s="248" t="s">
        <v>238</v>
      </c>
      <c r="WKA1179" s="249">
        <v>111</v>
      </c>
      <c r="WKB1179" s="250">
        <v>211</v>
      </c>
      <c r="WKC1179" s="251" t="e">
        <f>WKC1194+WKC1232+WKC1261+WKC1277+WKC1299+WKC1329+WKC1345+WKC1366+WKC1381+WKC1414+#REF!+WKC1429+#REF!+WKC1435+#REF!</f>
        <v>#REF!</v>
      </c>
      <c r="WKD1179" s="245" t="s">
        <v>30</v>
      </c>
      <c r="WKE1179" s="246" t="s">
        <v>26</v>
      </c>
      <c r="WKF1179" s="247">
        <v>7</v>
      </c>
      <c r="WKG1179" s="247">
        <v>2</v>
      </c>
      <c r="WKH1179" s="248" t="s">
        <v>238</v>
      </c>
      <c r="WKI1179" s="249">
        <v>111</v>
      </c>
      <c r="WKJ1179" s="250">
        <v>211</v>
      </c>
      <c r="WKK1179" s="251" t="e">
        <f>WKK1194+WKK1232+WKK1261+WKK1277+WKK1299+WKK1329+WKK1345+WKK1366+WKK1381+WKK1414+#REF!+WKK1429+#REF!+WKK1435+#REF!</f>
        <v>#REF!</v>
      </c>
      <c r="WKL1179" s="245" t="s">
        <v>30</v>
      </c>
      <c r="WKM1179" s="246" t="s">
        <v>26</v>
      </c>
      <c r="WKN1179" s="247">
        <v>7</v>
      </c>
      <c r="WKO1179" s="247">
        <v>2</v>
      </c>
      <c r="WKP1179" s="248" t="s">
        <v>238</v>
      </c>
      <c r="WKQ1179" s="249">
        <v>111</v>
      </c>
      <c r="WKR1179" s="250">
        <v>211</v>
      </c>
      <c r="WKS1179" s="251" t="e">
        <f>WKS1194+WKS1232+WKS1261+WKS1277+WKS1299+WKS1329+WKS1345+WKS1366+WKS1381+WKS1414+#REF!+WKS1429+#REF!+WKS1435+#REF!</f>
        <v>#REF!</v>
      </c>
      <c r="WKT1179" s="245" t="s">
        <v>30</v>
      </c>
      <c r="WKU1179" s="246" t="s">
        <v>26</v>
      </c>
      <c r="WKV1179" s="247">
        <v>7</v>
      </c>
      <c r="WKW1179" s="247">
        <v>2</v>
      </c>
      <c r="WKX1179" s="248" t="s">
        <v>238</v>
      </c>
      <c r="WKY1179" s="249">
        <v>111</v>
      </c>
      <c r="WKZ1179" s="250">
        <v>211</v>
      </c>
      <c r="WLA1179" s="251" t="e">
        <f>WLA1194+WLA1232+WLA1261+WLA1277+WLA1299+WLA1329+WLA1345+WLA1366+WLA1381+WLA1414+#REF!+WLA1429+#REF!+WLA1435+#REF!</f>
        <v>#REF!</v>
      </c>
      <c r="WLB1179" s="245" t="s">
        <v>30</v>
      </c>
      <c r="WLC1179" s="246" t="s">
        <v>26</v>
      </c>
      <c r="WLD1179" s="247">
        <v>7</v>
      </c>
      <c r="WLE1179" s="247">
        <v>2</v>
      </c>
      <c r="WLF1179" s="248" t="s">
        <v>238</v>
      </c>
      <c r="WLG1179" s="249">
        <v>111</v>
      </c>
      <c r="WLH1179" s="250">
        <v>211</v>
      </c>
      <c r="WLI1179" s="251" t="e">
        <f>WLI1194+WLI1232+WLI1261+WLI1277+WLI1299+WLI1329+WLI1345+WLI1366+WLI1381+WLI1414+#REF!+WLI1429+#REF!+WLI1435+#REF!</f>
        <v>#REF!</v>
      </c>
      <c r="WLJ1179" s="245" t="s">
        <v>30</v>
      </c>
      <c r="WLK1179" s="246" t="s">
        <v>26</v>
      </c>
      <c r="WLL1179" s="247">
        <v>7</v>
      </c>
      <c r="WLM1179" s="247">
        <v>2</v>
      </c>
      <c r="WLN1179" s="248" t="s">
        <v>238</v>
      </c>
      <c r="WLO1179" s="249">
        <v>111</v>
      </c>
      <c r="WLP1179" s="250">
        <v>211</v>
      </c>
      <c r="WLQ1179" s="251" t="e">
        <f>WLQ1194+WLQ1232+WLQ1261+WLQ1277+WLQ1299+WLQ1329+WLQ1345+WLQ1366+WLQ1381+WLQ1414+#REF!+WLQ1429+#REF!+WLQ1435+#REF!</f>
        <v>#REF!</v>
      </c>
      <c r="WLR1179" s="245" t="s">
        <v>30</v>
      </c>
      <c r="WLS1179" s="246" t="s">
        <v>26</v>
      </c>
      <c r="WLT1179" s="247">
        <v>7</v>
      </c>
      <c r="WLU1179" s="247">
        <v>2</v>
      </c>
      <c r="WLV1179" s="248" t="s">
        <v>238</v>
      </c>
      <c r="WLW1179" s="249">
        <v>111</v>
      </c>
      <c r="WLX1179" s="250">
        <v>211</v>
      </c>
      <c r="WLY1179" s="251" t="e">
        <f>WLY1194+WLY1232+WLY1261+WLY1277+WLY1299+WLY1329+WLY1345+WLY1366+WLY1381+WLY1414+#REF!+WLY1429+#REF!+WLY1435+#REF!</f>
        <v>#REF!</v>
      </c>
      <c r="WLZ1179" s="245" t="s">
        <v>30</v>
      </c>
      <c r="WMA1179" s="246" t="s">
        <v>26</v>
      </c>
      <c r="WMB1179" s="247">
        <v>7</v>
      </c>
      <c r="WMC1179" s="247">
        <v>2</v>
      </c>
      <c r="WMD1179" s="248" t="s">
        <v>238</v>
      </c>
      <c r="WME1179" s="249">
        <v>111</v>
      </c>
      <c r="WMF1179" s="250">
        <v>211</v>
      </c>
      <c r="WMG1179" s="251" t="e">
        <f>WMG1194+WMG1232+WMG1261+WMG1277+WMG1299+WMG1329+WMG1345+WMG1366+WMG1381+WMG1414+#REF!+WMG1429+#REF!+WMG1435+#REF!</f>
        <v>#REF!</v>
      </c>
      <c r="WMH1179" s="245" t="s">
        <v>30</v>
      </c>
      <c r="WMI1179" s="246" t="s">
        <v>26</v>
      </c>
      <c r="WMJ1179" s="247">
        <v>7</v>
      </c>
      <c r="WMK1179" s="247">
        <v>2</v>
      </c>
      <c r="WML1179" s="248" t="s">
        <v>238</v>
      </c>
      <c r="WMM1179" s="249">
        <v>111</v>
      </c>
      <c r="WMN1179" s="250">
        <v>211</v>
      </c>
      <c r="WMO1179" s="251" t="e">
        <f>WMO1194+WMO1232+WMO1261+WMO1277+WMO1299+WMO1329+WMO1345+WMO1366+WMO1381+WMO1414+#REF!+WMO1429+#REF!+WMO1435+#REF!</f>
        <v>#REF!</v>
      </c>
      <c r="WMP1179" s="245" t="s">
        <v>30</v>
      </c>
      <c r="WMQ1179" s="246" t="s">
        <v>26</v>
      </c>
      <c r="WMR1179" s="247">
        <v>7</v>
      </c>
      <c r="WMS1179" s="247">
        <v>2</v>
      </c>
      <c r="WMT1179" s="248" t="s">
        <v>238</v>
      </c>
      <c r="WMU1179" s="249">
        <v>111</v>
      </c>
      <c r="WMV1179" s="250">
        <v>211</v>
      </c>
      <c r="WMW1179" s="251" t="e">
        <f>WMW1194+WMW1232+WMW1261+WMW1277+WMW1299+WMW1329+WMW1345+WMW1366+WMW1381+WMW1414+#REF!+WMW1429+#REF!+WMW1435+#REF!</f>
        <v>#REF!</v>
      </c>
      <c r="WMX1179" s="245" t="s">
        <v>30</v>
      </c>
      <c r="WMY1179" s="246" t="s">
        <v>26</v>
      </c>
      <c r="WMZ1179" s="247">
        <v>7</v>
      </c>
      <c r="WNA1179" s="247">
        <v>2</v>
      </c>
      <c r="WNB1179" s="248" t="s">
        <v>238</v>
      </c>
      <c r="WNC1179" s="249">
        <v>111</v>
      </c>
      <c r="WND1179" s="250">
        <v>211</v>
      </c>
      <c r="WNE1179" s="251" t="e">
        <f>WNE1194+WNE1232+WNE1261+WNE1277+WNE1299+WNE1329+WNE1345+WNE1366+WNE1381+WNE1414+#REF!+WNE1429+#REF!+WNE1435+#REF!</f>
        <v>#REF!</v>
      </c>
      <c r="WNF1179" s="245" t="s">
        <v>30</v>
      </c>
      <c r="WNG1179" s="246" t="s">
        <v>26</v>
      </c>
      <c r="WNH1179" s="247">
        <v>7</v>
      </c>
      <c r="WNI1179" s="247">
        <v>2</v>
      </c>
      <c r="WNJ1179" s="248" t="s">
        <v>238</v>
      </c>
      <c r="WNK1179" s="249">
        <v>111</v>
      </c>
      <c r="WNL1179" s="250">
        <v>211</v>
      </c>
      <c r="WNM1179" s="251" t="e">
        <f>WNM1194+WNM1232+WNM1261+WNM1277+WNM1299+WNM1329+WNM1345+WNM1366+WNM1381+WNM1414+#REF!+WNM1429+#REF!+WNM1435+#REF!</f>
        <v>#REF!</v>
      </c>
      <c r="WNN1179" s="245" t="s">
        <v>30</v>
      </c>
      <c r="WNO1179" s="246" t="s">
        <v>26</v>
      </c>
      <c r="WNP1179" s="247">
        <v>7</v>
      </c>
      <c r="WNQ1179" s="247">
        <v>2</v>
      </c>
      <c r="WNR1179" s="248" t="s">
        <v>238</v>
      </c>
      <c r="WNS1179" s="249">
        <v>111</v>
      </c>
      <c r="WNT1179" s="250">
        <v>211</v>
      </c>
      <c r="WNU1179" s="251" t="e">
        <f>WNU1194+WNU1232+WNU1261+WNU1277+WNU1299+WNU1329+WNU1345+WNU1366+WNU1381+WNU1414+#REF!+WNU1429+#REF!+WNU1435+#REF!</f>
        <v>#REF!</v>
      </c>
      <c r="WNV1179" s="245" t="s">
        <v>30</v>
      </c>
      <c r="WNW1179" s="246" t="s">
        <v>26</v>
      </c>
      <c r="WNX1179" s="247">
        <v>7</v>
      </c>
      <c r="WNY1179" s="247">
        <v>2</v>
      </c>
      <c r="WNZ1179" s="248" t="s">
        <v>238</v>
      </c>
      <c r="WOA1179" s="249">
        <v>111</v>
      </c>
      <c r="WOB1179" s="250">
        <v>211</v>
      </c>
      <c r="WOC1179" s="251" t="e">
        <f>WOC1194+WOC1232+WOC1261+WOC1277+WOC1299+WOC1329+WOC1345+WOC1366+WOC1381+WOC1414+#REF!+WOC1429+#REF!+WOC1435+#REF!</f>
        <v>#REF!</v>
      </c>
      <c r="WOD1179" s="245" t="s">
        <v>30</v>
      </c>
      <c r="WOE1179" s="246" t="s">
        <v>26</v>
      </c>
      <c r="WOF1179" s="247">
        <v>7</v>
      </c>
      <c r="WOG1179" s="247">
        <v>2</v>
      </c>
      <c r="WOH1179" s="248" t="s">
        <v>238</v>
      </c>
      <c r="WOI1179" s="249">
        <v>111</v>
      </c>
      <c r="WOJ1179" s="250">
        <v>211</v>
      </c>
      <c r="WOK1179" s="251" t="e">
        <f>WOK1194+WOK1232+WOK1261+WOK1277+WOK1299+WOK1329+WOK1345+WOK1366+WOK1381+WOK1414+#REF!+WOK1429+#REF!+WOK1435+#REF!</f>
        <v>#REF!</v>
      </c>
      <c r="WOL1179" s="245" t="s">
        <v>30</v>
      </c>
      <c r="WOM1179" s="246" t="s">
        <v>26</v>
      </c>
      <c r="WON1179" s="247">
        <v>7</v>
      </c>
      <c r="WOO1179" s="247">
        <v>2</v>
      </c>
      <c r="WOP1179" s="248" t="s">
        <v>238</v>
      </c>
      <c r="WOQ1179" s="249">
        <v>111</v>
      </c>
      <c r="WOR1179" s="250">
        <v>211</v>
      </c>
      <c r="WOS1179" s="251" t="e">
        <f>WOS1194+WOS1232+WOS1261+WOS1277+WOS1299+WOS1329+WOS1345+WOS1366+WOS1381+WOS1414+#REF!+WOS1429+#REF!+WOS1435+#REF!</f>
        <v>#REF!</v>
      </c>
      <c r="WOT1179" s="245" t="s">
        <v>30</v>
      </c>
      <c r="WOU1179" s="246" t="s">
        <v>26</v>
      </c>
      <c r="WOV1179" s="247">
        <v>7</v>
      </c>
      <c r="WOW1179" s="247">
        <v>2</v>
      </c>
      <c r="WOX1179" s="248" t="s">
        <v>238</v>
      </c>
      <c r="WOY1179" s="249">
        <v>111</v>
      </c>
      <c r="WOZ1179" s="250">
        <v>211</v>
      </c>
      <c r="WPA1179" s="251" t="e">
        <f>WPA1194+WPA1232+WPA1261+WPA1277+WPA1299+WPA1329+WPA1345+WPA1366+WPA1381+WPA1414+#REF!+WPA1429+#REF!+WPA1435+#REF!</f>
        <v>#REF!</v>
      </c>
      <c r="WPB1179" s="245" t="s">
        <v>30</v>
      </c>
      <c r="WPC1179" s="246" t="s">
        <v>26</v>
      </c>
      <c r="WPD1179" s="247">
        <v>7</v>
      </c>
      <c r="WPE1179" s="247">
        <v>2</v>
      </c>
      <c r="WPF1179" s="248" t="s">
        <v>238</v>
      </c>
      <c r="WPG1179" s="249">
        <v>111</v>
      </c>
      <c r="WPH1179" s="250">
        <v>211</v>
      </c>
      <c r="WPI1179" s="251" t="e">
        <f>WPI1194+WPI1232+WPI1261+WPI1277+WPI1299+WPI1329+WPI1345+WPI1366+WPI1381+WPI1414+#REF!+WPI1429+#REF!+WPI1435+#REF!</f>
        <v>#REF!</v>
      </c>
      <c r="WPJ1179" s="245" t="s">
        <v>30</v>
      </c>
      <c r="WPK1179" s="246" t="s">
        <v>26</v>
      </c>
      <c r="WPL1179" s="247">
        <v>7</v>
      </c>
      <c r="WPM1179" s="247">
        <v>2</v>
      </c>
      <c r="WPN1179" s="248" t="s">
        <v>238</v>
      </c>
      <c r="WPO1179" s="249">
        <v>111</v>
      </c>
      <c r="WPP1179" s="250">
        <v>211</v>
      </c>
      <c r="WPQ1179" s="251" t="e">
        <f>WPQ1194+WPQ1232+WPQ1261+WPQ1277+WPQ1299+WPQ1329+WPQ1345+WPQ1366+WPQ1381+WPQ1414+#REF!+WPQ1429+#REF!+WPQ1435+#REF!</f>
        <v>#REF!</v>
      </c>
      <c r="WPR1179" s="245" t="s">
        <v>30</v>
      </c>
      <c r="WPS1179" s="246" t="s">
        <v>26</v>
      </c>
      <c r="WPT1179" s="247">
        <v>7</v>
      </c>
      <c r="WPU1179" s="247">
        <v>2</v>
      </c>
      <c r="WPV1179" s="248" t="s">
        <v>238</v>
      </c>
      <c r="WPW1179" s="249">
        <v>111</v>
      </c>
      <c r="WPX1179" s="250">
        <v>211</v>
      </c>
      <c r="WPY1179" s="251" t="e">
        <f>WPY1194+WPY1232+WPY1261+WPY1277+WPY1299+WPY1329+WPY1345+WPY1366+WPY1381+WPY1414+#REF!+WPY1429+#REF!+WPY1435+#REF!</f>
        <v>#REF!</v>
      </c>
      <c r="WPZ1179" s="245" t="s">
        <v>30</v>
      </c>
      <c r="WQA1179" s="246" t="s">
        <v>26</v>
      </c>
      <c r="WQB1179" s="247">
        <v>7</v>
      </c>
      <c r="WQC1179" s="247">
        <v>2</v>
      </c>
      <c r="WQD1179" s="248" t="s">
        <v>238</v>
      </c>
      <c r="WQE1179" s="249">
        <v>111</v>
      </c>
      <c r="WQF1179" s="250">
        <v>211</v>
      </c>
      <c r="WQG1179" s="251" t="e">
        <f>WQG1194+WQG1232+WQG1261+WQG1277+WQG1299+WQG1329+WQG1345+WQG1366+WQG1381+WQG1414+#REF!+WQG1429+#REF!+WQG1435+#REF!</f>
        <v>#REF!</v>
      </c>
      <c r="WQH1179" s="245" t="s">
        <v>30</v>
      </c>
      <c r="WQI1179" s="246" t="s">
        <v>26</v>
      </c>
      <c r="WQJ1179" s="247">
        <v>7</v>
      </c>
      <c r="WQK1179" s="247">
        <v>2</v>
      </c>
      <c r="WQL1179" s="248" t="s">
        <v>238</v>
      </c>
      <c r="WQM1179" s="249">
        <v>111</v>
      </c>
      <c r="WQN1179" s="250">
        <v>211</v>
      </c>
      <c r="WQO1179" s="251" t="e">
        <f>WQO1194+WQO1232+WQO1261+WQO1277+WQO1299+WQO1329+WQO1345+WQO1366+WQO1381+WQO1414+#REF!+WQO1429+#REF!+WQO1435+#REF!</f>
        <v>#REF!</v>
      </c>
      <c r="WQP1179" s="245" t="s">
        <v>30</v>
      </c>
      <c r="WQQ1179" s="246" t="s">
        <v>26</v>
      </c>
      <c r="WQR1179" s="247">
        <v>7</v>
      </c>
      <c r="WQS1179" s="247">
        <v>2</v>
      </c>
      <c r="WQT1179" s="248" t="s">
        <v>238</v>
      </c>
      <c r="WQU1179" s="249">
        <v>111</v>
      </c>
      <c r="WQV1179" s="250">
        <v>211</v>
      </c>
      <c r="WQW1179" s="251" t="e">
        <f>WQW1194+WQW1232+WQW1261+WQW1277+WQW1299+WQW1329+WQW1345+WQW1366+WQW1381+WQW1414+#REF!+WQW1429+#REF!+WQW1435+#REF!</f>
        <v>#REF!</v>
      </c>
      <c r="WQX1179" s="245" t="s">
        <v>30</v>
      </c>
      <c r="WQY1179" s="246" t="s">
        <v>26</v>
      </c>
      <c r="WQZ1179" s="247">
        <v>7</v>
      </c>
      <c r="WRA1179" s="247">
        <v>2</v>
      </c>
      <c r="WRB1179" s="248" t="s">
        <v>238</v>
      </c>
      <c r="WRC1179" s="249">
        <v>111</v>
      </c>
      <c r="WRD1179" s="250">
        <v>211</v>
      </c>
      <c r="WRE1179" s="251" t="e">
        <f>WRE1194+WRE1232+WRE1261+WRE1277+WRE1299+WRE1329+WRE1345+WRE1366+WRE1381+WRE1414+#REF!+WRE1429+#REF!+WRE1435+#REF!</f>
        <v>#REF!</v>
      </c>
      <c r="WRF1179" s="245" t="s">
        <v>30</v>
      </c>
      <c r="WRG1179" s="246" t="s">
        <v>26</v>
      </c>
      <c r="WRH1179" s="247">
        <v>7</v>
      </c>
      <c r="WRI1179" s="247">
        <v>2</v>
      </c>
      <c r="WRJ1179" s="248" t="s">
        <v>238</v>
      </c>
      <c r="WRK1179" s="249">
        <v>111</v>
      </c>
      <c r="WRL1179" s="250">
        <v>211</v>
      </c>
      <c r="WRM1179" s="251" t="e">
        <f>WRM1194+WRM1232+WRM1261+WRM1277+WRM1299+WRM1329+WRM1345+WRM1366+WRM1381+WRM1414+#REF!+WRM1429+#REF!+WRM1435+#REF!</f>
        <v>#REF!</v>
      </c>
      <c r="WRN1179" s="245" t="s">
        <v>30</v>
      </c>
      <c r="WRO1179" s="246" t="s">
        <v>26</v>
      </c>
      <c r="WRP1179" s="247">
        <v>7</v>
      </c>
      <c r="WRQ1179" s="247">
        <v>2</v>
      </c>
      <c r="WRR1179" s="248" t="s">
        <v>238</v>
      </c>
      <c r="WRS1179" s="249">
        <v>111</v>
      </c>
      <c r="WRT1179" s="250">
        <v>211</v>
      </c>
      <c r="WRU1179" s="251" t="e">
        <f>WRU1194+WRU1232+WRU1261+WRU1277+WRU1299+WRU1329+WRU1345+WRU1366+WRU1381+WRU1414+#REF!+WRU1429+#REF!+WRU1435+#REF!</f>
        <v>#REF!</v>
      </c>
      <c r="WRV1179" s="245" t="s">
        <v>30</v>
      </c>
      <c r="WRW1179" s="246" t="s">
        <v>26</v>
      </c>
      <c r="WRX1179" s="247">
        <v>7</v>
      </c>
      <c r="WRY1179" s="247">
        <v>2</v>
      </c>
      <c r="WRZ1179" s="248" t="s">
        <v>238</v>
      </c>
      <c r="WSA1179" s="249">
        <v>111</v>
      </c>
      <c r="WSB1179" s="250">
        <v>211</v>
      </c>
      <c r="WSC1179" s="251" t="e">
        <f>WSC1194+WSC1232+WSC1261+WSC1277+WSC1299+WSC1329+WSC1345+WSC1366+WSC1381+WSC1414+#REF!+WSC1429+#REF!+WSC1435+#REF!</f>
        <v>#REF!</v>
      </c>
      <c r="WSD1179" s="245" t="s">
        <v>30</v>
      </c>
      <c r="WSE1179" s="246" t="s">
        <v>26</v>
      </c>
      <c r="WSF1179" s="247">
        <v>7</v>
      </c>
      <c r="WSG1179" s="247">
        <v>2</v>
      </c>
      <c r="WSH1179" s="248" t="s">
        <v>238</v>
      </c>
      <c r="WSI1179" s="249">
        <v>111</v>
      </c>
      <c r="WSJ1179" s="250">
        <v>211</v>
      </c>
      <c r="WSK1179" s="251" t="e">
        <f>WSK1194+WSK1232+WSK1261+WSK1277+WSK1299+WSK1329+WSK1345+WSK1366+WSK1381+WSK1414+#REF!+WSK1429+#REF!+WSK1435+#REF!</f>
        <v>#REF!</v>
      </c>
      <c r="WSL1179" s="245" t="s">
        <v>30</v>
      </c>
      <c r="WSM1179" s="246" t="s">
        <v>26</v>
      </c>
      <c r="WSN1179" s="247">
        <v>7</v>
      </c>
      <c r="WSO1179" s="247">
        <v>2</v>
      </c>
      <c r="WSP1179" s="248" t="s">
        <v>238</v>
      </c>
      <c r="WSQ1179" s="249">
        <v>111</v>
      </c>
      <c r="WSR1179" s="250">
        <v>211</v>
      </c>
      <c r="WSS1179" s="251" t="e">
        <f>WSS1194+WSS1232+WSS1261+WSS1277+WSS1299+WSS1329+WSS1345+WSS1366+WSS1381+WSS1414+#REF!+WSS1429+#REF!+WSS1435+#REF!</f>
        <v>#REF!</v>
      </c>
      <c r="WST1179" s="245" t="s">
        <v>30</v>
      </c>
      <c r="WSU1179" s="246" t="s">
        <v>26</v>
      </c>
      <c r="WSV1179" s="247">
        <v>7</v>
      </c>
      <c r="WSW1179" s="247">
        <v>2</v>
      </c>
      <c r="WSX1179" s="248" t="s">
        <v>238</v>
      </c>
      <c r="WSY1179" s="249">
        <v>111</v>
      </c>
      <c r="WSZ1179" s="250">
        <v>211</v>
      </c>
      <c r="WTA1179" s="251" t="e">
        <f>WTA1194+WTA1232+WTA1261+WTA1277+WTA1299+WTA1329+WTA1345+WTA1366+WTA1381+WTA1414+#REF!+WTA1429+#REF!+WTA1435+#REF!</f>
        <v>#REF!</v>
      </c>
      <c r="WTB1179" s="245" t="s">
        <v>30</v>
      </c>
      <c r="WTC1179" s="246" t="s">
        <v>26</v>
      </c>
      <c r="WTD1179" s="247">
        <v>7</v>
      </c>
      <c r="WTE1179" s="247">
        <v>2</v>
      </c>
      <c r="WTF1179" s="248" t="s">
        <v>238</v>
      </c>
      <c r="WTG1179" s="249">
        <v>111</v>
      </c>
      <c r="WTH1179" s="250">
        <v>211</v>
      </c>
      <c r="WTI1179" s="251" t="e">
        <f>WTI1194+WTI1232+WTI1261+WTI1277+WTI1299+WTI1329+WTI1345+WTI1366+WTI1381+WTI1414+#REF!+WTI1429+#REF!+WTI1435+#REF!</f>
        <v>#REF!</v>
      </c>
      <c r="WTJ1179" s="245" t="s">
        <v>30</v>
      </c>
      <c r="WTK1179" s="246" t="s">
        <v>26</v>
      </c>
      <c r="WTL1179" s="247">
        <v>7</v>
      </c>
      <c r="WTM1179" s="247">
        <v>2</v>
      </c>
      <c r="WTN1179" s="248" t="s">
        <v>238</v>
      </c>
      <c r="WTO1179" s="249">
        <v>111</v>
      </c>
      <c r="WTP1179" s="250">
        <v>211</v>
      </c>
      <c r="WTQ1179" s="251" t="e">
        <f>WTQ1194+WTQ1232+WTQ1261+WTQ1277+WTQ1299+WTQ1329+WTQ1345+WTQ1366+WTQ1381+WTQ1414+#REF!+WTQ1429+#REF!+WTQ1435+#REF!</f>
        <v>#REF!</v>
      </c>
      <c r="WTR1179" s="245" t="s">
        <v>30</v>
      </c>
      <c r="WTS1179" s="246" t="s">
        <v>26</v>
      </c>
      <c r="WTT1179" s="247">
        <v>7</v>
      </c>
      <c r="WTU1179" s="247">
        <v>2</v>
      </c>
      <c r="WTV1179" s="248" t="s">
        <v>238</v>
      </c>
      <c r="WTW1179" s="249">
        <v>111</v>
      </c>
      <c r="WTX1179" s="250">
        <v>211</v>
      </c>
      <c r="WTY1179" s="251" t="e">
        <f>WTY1194+WTY1232+WTY1261+WTY1277+WTY1299+WTY1329+WTY1345+WTY1366+WTY1381+WTY1414+#REF!+WTY1429+#REF!+WTY1435+#REF!</f>
        <v>#REF!</v>
      </c>
      <c r="WTZ1179" s="245" t="s">
        <v>30</v>
      </c>
      <c r="WUA1179" s="246" t="s">
        <v>26</v>
      </c>
      <c r="WUB1179" s="247">
        <v>7</v>
      </c>
      <c r="WUC1179" s="247">
        <v>2</v>
      </c>
      <c r="WUD1179" s="248" t="s">
        <v>238</v>
      </c>
      <c r="WUE1179" s="249">
        <v>111</v>
      </c>
      <c r="WUF1179" s="250">
        <v>211</v>
      </c>
      <c r="WUG1179" s="251" t="e">
        <f>WUG1194+WUG1232+WUG1261+WUG1277+WUG1299+WUG1329+WUG1345+WUG1366+WUG1381+WUG1414+#REF!+WUG1429+#REF!+WUG1435+#REF!</f>
        <v>#REF!</v>
      </c>
      <c r="WUH1179" s="245" t="s">
        <v>30</v>
      </c>
      <c r="WUI1179" s="246" t="s">
        <v>26</v>
      </c>
      <c r="WUJ1179" s="247">
        <v>7</v>
      </c>
      <c r="WUK1179" s="247">
        <v>2</v>
      </c>
      <c r="WUL1179" s="248" t="s">
        <v>238</v>
      </c>
      <c r="WUM1179" s="249">
        <v>111</v>
      </c>
      <c r="WUN1179" s="250">
        <v>211</v>
      </c>
      <c r="WUO1179" s="251" t="e">
        <f>WUO1194+WUO1232+WUO1261+WUO1277+WUO1299+WUO1329+WUO1345+WUO1366+WUO1381+WUO1414+#REF!+WUO1429+#REF!+WUO1435+#REF!</f>
        <v>#REF!</v>
      </c>
      <c r="WUP1179" s="245" t="s">
        <v>30</v>
      </c>
      <c r="WUQ1179" s="246" t="s">
        <v>26</v>
      </c>
      <c r="WUR1179" s="247">
        <v>7</v>
      </c>
      <c r="WUS1179" s="247">
        <v>2</v>
      </c>
      <c r="WUT1179" s="248" t="s">
        <v>238</v>
      </c>
      <c r="WUU1179" s="249">
        <v>111</v>
      </c>
      <c r="WUV1179" s="250">
        <v>211</v>
      </c>
      <c r="WUW1179" s="251" t="e">
        <f>WUW1194+WUW1232+WUW1261+WUW1277+WUW1299+WUW1329+WUW1345+WUW1366+WUW1381+WUW1414+#REF!+WUW1429+#REF!+WUW1435+#REF!</f>
        <v>#REF!</v>
      </c>
      <c r="WUX1179" s="245" t="s">
        <v>30</v>
      </c>
      <c r="WUY1179" s="246" t="s">
        <v>26</v>
      </c>
      <c r="WUZ1179" s="247">
        <v>7</v>
      </c>
      <c r="WVA1179" s="247">
        <v>2</v>
      </c>
      <c r="WVB1179" s="248" t="s">
        <v>238</v>
      </c>
      <c r="WVC1179" s="249">
        <v>111</v>
      </c>
      <c r="WVD1179" s="250">
        <v>211</v>
      </c>
      <c r="WVE1179" s="251" t="e">
        <f>WVE1194+WVE1232+WVE1261+WVE1277+WVE1299+WVE1329+WVE1345+WVE1366+WVE1381+WVE1414+#REF!+WVE1429+#REF!+WVE1435+#REF!</f>
        <v>#REF!</v>
      </c>
      <c r="WVF1179" s="245" t="s">
        <v>30</v>
      </c>
      <c r="WVG1179" s="246" t="s">
        <v>26</v>
      </c>
      <c r="WVH1179" s="247">
        <v>7</v>
      </c>
      <c r="WVI1179" s="247">
        <v>2</v>
      </c>
      <c r="WVJ1179" s="248" t="s">
        <v>238</v>
      </c>
      <c r="WVK1179" s="249">
        <v>111</v>
      </c>
      <c r="WVL1179" s="250">
        <v>211</v>
      </c>
      <c r="WVM1179" s="251" t="e">
        <f>WVM1194+WVM1232+WVM1261+WVM1277+WVM1299+WVM1329+WVM1345+WVM1366+WVM1381+WVM1414+#REF!+WVM1429+#REF!+WVM1435+#REF!</f>
        <v>#REF!</v>
      </c>
      <c r="WVN1179" s="245" t="s">
        <v>30</v>
      </c>
      <c r="WVO1179" s="246" t="s">
        <v>26</v>
      </c>
      <c r="WVP1179" s="247">
        <v>7</v>
      </c>
      <c r="WVQ1179" s="247">
        <v>2</v>
      </c>
      <c r="WVR1179" s="248" t="s">
        <v>238</v>
      </c>
      <c r="WVS1179" s="249">
        <v>111</v>
      </c>
      <c r="WVT1179" s="250">
        <v>211</v>
      </c>
      <c r="WVU1179" s="251" t="e">
        <f>WVU1194+WVU1232+WVU1261+WVU1277+WVU1299+WVU1329+WVU1345+WVU1366+WVU1381+WVU1414+#REF!+WVU1429+#REF!+WVU1435+#REF!</f>
        <v>#REF!</v>
      </c>
      <c r="WVV1179" s="245" t="s">
        <v>30</v>
      </c>
      <c r="WVW1179" s="246" t="s">
        <v>26</v>
      </c>
      <c r="WVX1179" s="247">
        <v>7</v>
      </c>
      <c r="WVY1179" s="247">
        <v>2</v>
      </c>
      <c r="WVZ1179" s="248" t="s">
        <v>238</v>
      </c>
      <c r="WWA1179" s="249">
        <v>111</v>
      </c>
      <c r="WWB1179" s="250">
        <v>211</v>
      </c>
      <c r="WWC1179" s="251" t="e">
        <f>WWC1194+WWC1232+WWC1261+WWC1277+WWC1299+WWC1329+WWC1345+WWC1366+WWC1381+WWC1414+#REF!+WWC1429+#REF!+WWC1435+#REF!</f>
        <v>#REF!</v>
      </c>
      <c r="WWD1179" s="245" t="s">
        <v>30</v>
      </c>
      <c r="WWE1179" s="246" t="s">
        <v>26</v>
      </c>
      <c r="WWF1179" s="247">
        <v>7</v>
      </c>
      <c r="WWG1179" s="247">
        <v>2</v>
      </c>
      <c r="WWH1179" s="248" t="s">
        <v>238</v>
      </c>
      <c r="WWI1179" s="249">
        <v>111</v>
      </c>
      <c r="WWJ1179" s="250">
        <v>211</v>
      </c>
      <c r="WWK1179" s="251" t="e">
        <f>WWK1194+WWK1232+WWK1261+WWK1277+WWK1299+WWK1329+WWK1345+WWK1366+WWK1381+WWK1414+#REF!+WWK1429+#REF!+WWK1435+#REF!</f>
        <v>#REF!</v>
      </c>
      <c r="WWL1179" s="245" t="s">
        <v>30</v>
      </c>
      <c r="WWM1179" s="246" t="s">
        <v>26</v>
      </c>
      <c r="WWN1179" s="247">
        <v>7</v>
      </c>
      <c r="WWO1179" s="247">
        <v>2</v>
      </c>
      <c r="WWP1179" s="248" t="s">
        <v>238</v>
      </c>
      <c r="WWQ1179" s="249">
        <v>111</v>
      </c>
      <c r="WWR1179" s="250">
        <v>211</v>
      </c>
      <c r="WWS1179" s="251" t="e">
        <f>WWS1194+WWS1232+WWS1261+WWS1277+WWS1299+WWS1329+WWS1345+WWS1366+WWS1381+WWS1414+#REF!+WWS1429+#REF!+WWS1435+#REF!</f>
        <v>#REF!</v>
      </c>
      <c r="WWT1179" s="245" t="s">
        <v>30</v>
      </c>
      <c r="WWU1179" s="246" t="s">
        <v>26</v>
      </c>
      <c r="WWV1179" s="247">
        <v>7</v>
      </c>
      <c r="WWW1179" s="247">
        <v>2</v>
      </c>
      <c r="WWX1179" s="248" t="s">
        <v>238</v>
      </c>
      <c r="WWY1179" s="249">
        <v>111</v>
      </c>
      <c r="WWZ1179" s="250">
        <v>211</v>
      </c>
      <c r="WXA1179" s="251" t="e">
        <f>WXA1194+WXA1232+WXA1261+WXA1277+WXA1299+WXA1329+WXA1345+WXA1366+WXA1381+WXA1414+#REF!+WXA1429+#REF!+WXA1435+#REF!</f>
        <v>#REF!</v>
      </c>
      <c r="WXB1179" s="245" t="s">
        <v>30</v>
      </c>
      <c r="WXC1179" s="246" t="s">
        <v>26</v>
      </c>
      <c r="WXD1179" s="247">
        <v>7</v>
      </c>
      <c r="WXE1179" s="247">
        <v>2</v>
      </c>
      <c r="WXF1179" s="248" t="s">
        <v>238</v>
      </c>
      <c r="WXG1179" s="249">
        <v>111</v>
      </c>
      <c r="WXH1179" s="250">
        <v>211</v>
      </c>
      <c r="WXI1179" s="251" t="e">
        <f>WXI1194+WXI1232+WXI1261+WXI1277+WXI1299+WXI1329+WXI1345+WXI1366+WXI1381+WXI1414+#REF!+WXI1429+#REF!+WXI1435+#REF!</f>
        <v>#REF!</v>
      </c>
      <c r="WXJ1179" s="245" t="s">
        <v>30</v>
      </c>
      <c r="WXK1179" s="246" t="s">
        <v>26</v>
      </c>
      <c r="WXL1179" s="247">
        <v>7</v>
      </c>
      <c r="WXM1179" s="247">
        <v>2</v>
      </c>
      <c r="WXN1179" s="248" t="s">
        <v>238</v>
      </c>
      <c r="WXO1179" s="249">
        <v>111</v>
      </c>
      <c r="WXP1179" s="250">
        <v>211</v>
      </c>
      <c r="WXQ1179" s="251" t="e">
        <f>WXQ1194+WXQ1232+WXQ1261+WXQ1277+WXQ1299+WXQ1329+WXQ1345+WXQ1366+WXQ1381+WXQ1414+#REF!+WXQ1429+#REF!+WXQ1435+#REF!</f>
        <v>#REF!</v>
      </c>
      <c r="WXR1179" s="245" t="s">
        <v>30</v>
      </c>
      <c r="WXS1179" s="246" t="s">
        <v>26</v>
      </c>
      <c r="WXT1179" s="247">
        <v>7</v>
      </c>
      <c r="WXU1179" s="247">
        <v>2</v>
      </c>
      <c r="WXV1179" s="248" t="s">
        <v>238</v>
      </c>
      <c r="WXW1179" s="249">
        <v>111</v>
      </c>
      <c r="WXX1179" s="250">
        <v>211</v>
      </c>
      <c r="WXY1179" s="251" t="e">
        <f>WXY1194+WXY1232+WXY1261+WXY1277+WXY1299+WXY1329+WXY1345+WXY1366+WXY1381+WXY1414+#REF!+WXY1429+#REF!+WXY1435+#REF!</f>
        <v>#REF!</v>
      </c>
      <c r="WXZ1179" s="245" t="s">
        <v>30</v>
      </c>
      <c r="WYA1179" s="246" t="s">
        <v>26</v>
      </c>
      <c r="WYB1179" s="247">
        <v>7</v>
      </c>
      <c r="WYC1179" s="247">
        <v>2</v>
      </c>
      <c r="WYD1179" s="248" t="s">
        <v>238</v>
      </c>
      <c r="WYE1179" s="249">
        <v>111</v>
      </c>
      <c r="WYF1179" s="250">
        <v>211</v>
      </c>
      <c r="WYG1179" s="251" t="e">
        <f>WYG1194+WYG1232+WYG1261+WYG1277+WYG1299+WYG1329+WYG1345+WYG1366+WYG1381+WYG1414+#REF!+WYG1429+#REF!+WYG1435+#REF!</f>
        <v>#REF!</v>
      </c>
      <c r="WYH1179" s="245" t="s">
        <v>30</v>
      </c>
      <c r="WYI1179" s="246" t="s">
        <v>26</v>
      </c>
      <c r="WYJ1179" s="247">
        <v>7</v>
      </c>
      <c r="WYK1179" s="247">
        <v>2</v>
      </c>
      <c r="WYL1179" s="248" t="s">
        <v>238</v>
      </c>
      <c r="WYM1179" s="249">
        <v>111</v>
      </c>
      <c r="WYN1179" s="250">
        <v>211</v>
      </c>
      <c r="WYO1179" s="251" t="e">
        <f>WYO1194+WYO1232+WYO1261+WYO1277+WYO1299+WYO1329+WYO1345+WYO1366+WYO1381+WYO1414+#REF!+WYO1429+#REF!+WYO1435+#REF!</f>
        <v>#REF!</v>
      </c>
      <c r="WYP1179" s="245" t="s">
        <v>30</v>
      </c>
      <c r="WYQ1179" s="246" t="s">
        <v>26</v>
      </c>
      <c r="WYR1179" s="247">
        <v>7</v>
      </c>
      <c r="WYS1179" s="247">
        <v>2</v>
      </c>
      <c r="WYT1179" s="248" t="s">
        <v>238</v>
      </c>
      <c r="WYU1179" s="249">
        <v>111</v>
      </c>
      <c r="WYV1179" s="250">
        <v>211</v>
      </c>
      <c r="WYW1179" s="251" t="e">
        <f>WYW1194+WYW1232+WYW1261+WYW1277+WYW1299+WYW1329+WYW1345+WYW1366+WYW1381+WYW1414+#REF!+WYW1429+#REF!+WYW1435+#REF!</f>
        <v>#REF!</v>
      </c>
      <c r="WYX1179" s="245" t="s">
        <v>30</v>
      </c>
      <c r="WYY1179" s="246" t="s">
        <v>26</v>
      </c>
      <c r="WYZ1179" s="247">
        <v>7</v>
      </c>
      <c r="WZA1179" s="247">
        <v>2</v>
      </c>
      <c r="WZB1179" s="248" t="s">
        <v>238</v>
      </c>
      <c r="WZC1179" s="249">
        <v>111</v>
      </c>
      <c r="WZD1179" s="250">
        <v>211</v>
      </c>
      <c r="WZE1179" s="251" t="e">
        <f>WZE1194+WZE1232+WZE1261+WZE1277+WZE1299+WZE1329+WZE1345+WZE1366+WZE1381+WZE1414+#REF!+WZE1429+#REF!+WZE1435+#REF!</f>
        <v>#REF!</v>
      </c>
      <c r="WZF1179" s="245" t="s">
        <v>30</v>
      </c>
      <c r="WZG1179" s="246" t="s">
        <v>26</v>
      </c>
      <c r="WZH1179" s="247">
        <v>7</v>
      </c>
      <c r="WZI1179" s="247">
        <v>2</v>
      </c>
      <c r="WZJ1179" s="248" t="s">
        <v>238</v>
      </c>
      <c r="WZK1179" s="249">
        <v>111</v>
      </c>
      <c r="WZL1179" s="250">
        <v>211</v>
      </c>
      <c r="WZM1179" s="251" t="e">
        <f>WZM1194+WZM1232+WZM1261+WZM1277+WZM1299+WZM1329+WZM1345+WZM1366+WZM1381+WZM1414+#REF!+WZM1429+#REF!+WZM1435+#REF!</f>
        <v>#REF!</v>
      </c>
      <c r="WZN1179" s="245" t="s">
        <v>30</v>
      </c>
      <c r="WZO1179" s="246" t="s">
        <v>26</v>
      </c>
      <c r="WZP1179" s="247">
        <v>7</v>
      </c>
      <c r="WZQ1179" s="247">
        <v>2</v>
      </c>
      <c r="WZR1179" s="248" t="s">
        <v>238</v>
      </c>
      <c r="WZS1179" s="249">
        <v>111</v>
      </c>
      <c r="WZT1179" s="250">
        <v>211</v>
      </c>
      <c r="WZU1179" s="251" t="e">
        <f>WZU1194+WZU1232+WZU1261+WZU1277+WZU1299+WZU1329+WZU1345+WZU1366+WZU1381+WZU1414+#REF!+WZU1429+#REF!+WZU1435+#REF!</f>
        <v>#REF!</v>
      </c>
      <c r="WZV1179" s="245" t="s">
        <v>30</v>
      </c>
      <c r="WZW1179" s="246" t="s">
        <v>26</v>
      </c>
      <c r="WZX1179" s="247">
        <v>7</v>
      </c>
      <c r="WZY1179" s="247">
        <v>2</v>
      </c>
      <c r="WZZ1179" s="248" t="s">
        <v>238</v>
      </c>
      <c r="XAA1179" s="249">
        <v>111</v>
      </c>
      <c r="XAB1179" s="250">
        <v>211</v>
      </c>
      <c r="XAC1179" s="251" t="e">
        <f>XAC1194+XAC1232+XAC1261+XAC1277+XAC1299+XAC1329+XAC1345+XAC1366+XAC1381+XAC1414+#REF!+XAC1429+#REF!+XAC1435+#REF!</f>
        <v>#REF!</v>
      </c>
      <c r="XAD1179" s="245" t="s">
        <v>30</v>
      </c>
      <c r="XAE1179" s="246" t="s">
        <v>26</v>
      </c>
      <c r="XAF1179" s="247">
        <v>7</v>
      </c>
      <c r="XAG1179" s="247">
        <v>2</v>
      </c>
      <c r="XAH1179" s="248" t="s">
        <v>238</v>
      </c>
      <c r="XAI1179" s="249">
        <v>111</v>
      </c>
      <c r="XAJ1179" s="250">
        <v>211</v>
      </c>
      <c r="XAK1179" s="251" t="e">
        <f>XAK1194+XAK1232+XAK1261+XAK1277+XAK1299+XAK1329+XAK1345+XAK1366+XAK1381+XAK1414+#REF!+XAK1429+#REF!+XAK1435+#REF!</f>
        <v>#REF!</v>
      </c>
      <c r="XAL1179" s="245" t="s">
        <v>30</v>
      </c>
      <c r="XAM1179" s="246" t="s">
        <v>26</v>
      </c>
      <c r="XAN1179" s="247">
        <v>7</v>
      </c>
      <c r="XAO1179" s="247">
        <v>2</v>
      </c>
      <c r="XAP1179" s="248" t="s">
        <v>238</v>
      </c>
      <c r="XAQ1179" s="249">
        <v>111</v>
      </c>
      <c r="XAR1179" s="250">
        <v>211</v>
      </c>
      <c r="XAS1179" s="251" t="e">
        <f>XAS1194+XAS1232+XAS1261+XAS1277+XAS1299+XAS1329+XAS1345+XAS1366+XAS1381+XAS1414+#REF!+XAS1429+#REF!+XAS1435+#REF!</f>
        <v>#REF!</v>
      </c>
      <c r="XAT1179" s="245" t="s">
        <v>30</v>
      </c>
      <c r="XAU1179" s="246" t="s">
        <v>26</v>
      </c>
      <c r="XAV1179" s="247">
        <v>7</v>
      </c>
      <c r="XAW1179" s="247">
        <v>2</v>
      </c>
      <c r="XAX1179" s="248" t="s">
        <v>238</v>
      </c>
      <c r="XAY1179" s="249">
        <v>111</v>
      </c>
      <c r="XAZ1179" s="250">
        <v>211</v>
      </c>
      <c r="XBA1179" s="251" t="e">
        <f>XBA1194+XBA1232+XBA1261+XBA1277+XBA1299+XBA1329+XBA1345+XBA1366+XBA1381+XBA1414+#REF!+XBA1429+#REF!+XBA1435+#REF!</f>
        <v>#REF!</v>
      </c>
      <c r="XBB1179" s="245" t="s">
        <v>30</v>
      </c>
      <c r="XBC1179" s="246" t="s">
        <v>26</v>
      </c>
      <c r="XBD1179" s="247">
        <v>7</v>
      </c>
      <c r="XBE1179" s="247">
        <v>2</v>
      </c>
      <c r="XBF1179" s="248" t="s">
        <v>238</v>
      </c>
      <c r="XBG1179" s="249">
        <v>111</v>
      </c>
      <c r="XBH1179" s="250">
        <v>211</v>
      </c>
      <c r="XBI1179" s="251" t="e">
        <f>XBI1194+XBI1232+XBI1261+XBI1277+XBI1299+XBI1329+XBI1345+XBI1366+XBI1381+XBI1414+#REF!+XBI1429+#REF!+XBI1435+#REF!</f>
        <v>#REF!</v>
      </c>
      <c r="XBJ1179" s="245" t="s">
        <v>30</v>
      </c>
      <c r="XBK1179" s="246" t="s">
        <v>26</v>
      </c>
      <c r="XBL1179" s="247">
        <v>7</v>
      </c>
      <c r="XBM1179" s="247">
        <v>2</v>
      </c>
      <c r="XBN1179" s="248" t="s">
        <v>238</v>
      </c>
      <c r="XBO1179" s="249">
        <v>111</v>
      </c>
      <c r="XBP1179" s="250">
        <v>211</v>
      </c>
      <c r="XBQ1179" s="251" t="e">
        <f>XBQ1194+XBQ1232+XBQ1261+XBQ1277+XBQ1299+XBQ1329+XBQ1345+XBQ1366+XBQ1381+XBQ1414+#REF!+XBQ1429+#REF!+XBQ1435+#REF!</f>
        <v>#REF!</v>
      </c>
      <c r="XBR1179" s="245" t="s">
        <v>30</v>
      </c>
      <c r="XBS1179" s="246" t="s">
        <v>26</v>
      </c>
      <c r="XBT1179" s="247">
        <v>7</v>
      </c>
      <c r="XBU1179" s="247">
        <v>2</v>
      </c>
      <c r="XBV1179" s="248" t="s">
        <v>238</v>
      </c>
      <c r="XBW1179" s="249">
        <v>111</v>
      </c>
      <c r="XBX1179" s="250">
        <v>211</v>
      </c>
      <c r="XBY1179" s="251" t="e">
        <f>XBY1194+XBY1232+XBY1261+XBY1277+XBY1299+XBY1329+XBY1345+XBY1366+XBY1381+XBY1414+#REF!+XBY1429+#REF!+XBY1435+#REF!</f>
        <v>#REF!</v>
      </c>
      <c r="XBZ1179" s="245" t="s">
        <v>30</v>
      </c>
      <c r="XCA1179" s="246" t="s">
        <v>26</v>
      </c>
      <c r="XCB1179" s="247">
        <v>7</v>
      </c>
      <c r="XCC1179" s="247">
        <v>2</v>
      </c>
      <c r="XCD1179" s="248" t="s">
        <v>238</v>
      </c>
      <c r="XCE1179" s="249">
        <v>111</v>
      </c>
      <c r="XCF1179" s="250">
        <v>211</v>
      </c>
      <c r="XCG1179" s="251" t="e">
        <f>XCG1194+XCG1232+XCG1261+XCG1277+XCG1299+XCG1329+XCG1345+XCG1366+XCG1381+XCG1414+#REF!+XCG1429+#REF!+XCG1435+#REF!</f>
        <v>#REF!</v>
      </c>
      <c r="XCH1179" s="245" t="s">
        <v>30</v>
      </c>
      <c r="XCI1179" s="246" t="s">
        <v>26</v>
      </c>
      <c r="XCJ1179" s="247">
        <v>7</v>
      </c>
      <c r="XCK1179" s="247">
        <v>2</v>
      </c>
      <c r="XCL1179" s="248" t="s">
        <v>238</v>
      </c>
      <c r="XCM1179" s="249">
        <v>111</v>
      </c>
      <c r="XCN1179" s="250">
        <v>211</v>
      </c>
      <c r="XCO1179" s="251" t="e">
        <f>XCO1194+XCO1232+XCO1261+XCO1277+XCO1299+XCO1329+XCO1345+XCO1366+XCO1381+XCO1414+#REF!+XCO1429+#REF!+XCO1435+#REF!</f>
        <v>#REF!</v>
      </c>
      <c r="XCP1179" s="245" t="s">
        <v>30</v>
      </c>
      <c r="XCQ1179" s="246" t="s">
        <v>26</v>
      </c>
      <c r="XCR1179" s="247">
        <v>7</v>
      </c>
      <c r="XCS1179" s="247">
        <v>2</v>
      </c>
      <c r="XCT1179" s="248" t="s">
        <v>238</v>
      </c>
      <c r="XCU1179" s="249">
        <v>111</v>
      </c>
      <c r="XCV1179" s="250">
        <v>211</v>
      </c>
      <c r="XCW1179" s="251" t="e">
        <f>XCW1194+XCW1232+XCW1261+XCW1277+XCW1299+XCW1329+XCW1345+XCW1366+XCW1381+XCW1414+#REF!+XCW1429+#REF!+XCW1435+#REF!</f>
        <v>#REF!</v>
      </c>
      <c r="XCX1179" s="245" t="s">
        <v>30</v>
      </c>
      <c r="XCY1179" s="246" t="s">
        <v>26</v>
      </c>
      <c r="XCZ1179" s="247">
        <v>7</v>
      </c>
      <c r="XDA1179" s="247">
        <v>2</v>
      </c>
      <c r="XDB1179" s="248" t="s">
        <v>238</v>
      </c>
      <c r="XDC1179" s="249">
        <v>111</v>
      </c>
      <c r="XDD1179" s="250">
        <v>211</v>
      </c>
      <c r="XDE1179" s="251" t="e">
        <f>XDE1194+XDE1232+XDE1261+XDE1277+XDE1299+XDE1329+XDE1345+XDE1366+XDE1381+XDE1414+#REF!+XDE1429+#REF!+XDE1435+#REF!</f>
        <v>#REF!</v>
      </c>
      <c r="XDF1179" s="245" t="s">
        <v>30</v>
      </c>
      <c r="XDG1179" s="246" t="s">
        <v>26</v>
      </c>
      <c r="XDH1179" s="247">
        <v>7</v>
      </c>
      <c r="XDI1179" s="247">
        <v>2</v>
      </c>
      <c r="XDJ1179" s="248" t="s">
        <v>238</v>
      </c>
      <c r="XDK1179" s="249">
        <v>111</v>
      </c>
      <c r="XDL1179" s="250">
        <v>211</v>
      </c>
      <c r="XDM1179" s="251" t="e">
        <f>XDM1194+XDM1232+XDM1261+XDM1277+XDM1299+XDM1329+XDM1345+XDM1366+XDM1381+XDM1414+#REF!+XDM1429+#REF!+XDM1435+#REF!</f>
        <v>#REF!</v>
      </c>
    </row>
    <row r="1180" spans="1:16341" ht="30" thickBot="1" x14ac:dyDescent="0.3">
      <c r="A1180" s="470" t="s">
        <v>548</v>
      </c>
      <c r="B1180" s="471" t="s">
        <v>26</v>
      </c>
      <c r="C1180" s="472">
        <v>7</v>
      </c>
      <c r="D1180" s="472">
        <v>2</v>
      </c>
      <c r="E1180" s="473" t="s">
        <v>365</v>
      </c>
      <c r="F1180" s="474">
        <v>0</v>
      </c>
      <c r="G1180" s="475"/>
      <c r="H1180" s="1383">
        <f>H1181</f>
        <v>43128.492000000006</v>
      </c>
      <c r="I1180" s="668">
        <f t="shared" ref="I1180:J1180" si="244">I1181</f>
        <v>43128.492000000006</v>
      </c>
      <c r="J1180" s="1193">
        <f t="shared" si="244"/>
        <v>43128.492000000006</v>
      </c>
      <c r="K1180" s="249"/>
      <c r="L1180" s="250"/>
      <c r="M1180" s="251"/>
      <c r="N1180" s="245"/>
      <c r="O1180" s="246"/>
      <c r="P1180" s="247"/>
      <c r="Q1180" s="247"/>
      <c r="R1180" s="248"/>
      <c r="S1180" s="249"/>
      <c r="T1180" s="250"/>
      <c r="U1180" s="251"/>
      <c r="V1180" s="245"/>
      <c r="W1180" s="246"/>
      <c r="X1180" s="247"/>
      <c r="Y1180" s="247"/>
      <c r="Z1180" s="248"/>
      <c r="AA1180" s="249"/>
      <c r="AB1180" s="250"/>
      <c r="AC1180" s="251"/>
      <c r="AD1180" s="245"/>
      <c r="AE1180" s="246"/>
      <c r="AF1180" s="247"/>
      <c r="AG1180" s="247"/>
      <c r="AH1180" s="248"/>
      <c r="AI1180" s="249"/>
      <c r="AJ1180" s="250"/>
      <c r="AK1180" s="251"/>
      <c r="AL1180" s="245"/>
      <c r="AM1180" s="246"/>
      <c r="AN1180" s="247"/>
      <c r="AO1180" s="247"/>
      <c r="AP1180" s="248"/>
      <c r="AQ1180" s="249"/>
      <c r="AR1180" s="250"/>
      <c r="AS1180" s="251"/>
      <c r="AT1180" s="245"/>
      <c r="AU1180" s="246"/>
      <c r="AV1180" s="247"/>
      <c r="AW1180" s="247"/>
      <c r="AX1180" s="248"/>
      <c r="AY1180" s="249"/>
      <c r="AZ1180" s="250"/>
      <c r="BA1180" s="251"/>
      <c r="BB1180" s="245"/>
      <c r="BC1180" s="246"/>
      <c r="BD1180" s="247"/>
      <c r="BE1180" s="247"/>
      <c r="BF1180" s="248"/>
      <c r="BG1180" s="249"/>
      <c r="BH1180" s="250"/>
      <c r="BI1180" s="251"/>
      <c r="BJ1180" s="245"/>
      <c r="BK1180" s="246"/>
      <c r="BL1180" s="247"/>
      <c r="BM1180" s="247"/>
      <c r="BN1180" s="248"/>
      <c r="BO1180" s="249"/>
      <c r="BP1180" s="250"/>
      <c r="BQ1180" s="251"/>
      <c r="BR1180" s="245"/>
      <c r="BS1180" s="246"/>
      <c r="BT1180" s="247"/>
      <c r="BU1180" s="247"/>
      <c r="BV1180" s="248"/>
      <c r="BW1180" s="249"/>
      <c r="BX1180" s="250"/>
      <c r="BY1180" s="251"/>
      <c r="BZ1180" s="245"/>
      <c r="CA1180" s="246"/>
      <c r="CB1180" s="247"/>
      <c r="CC1180" s="247"/>
      <c r="CD1180" s="248"/>
      <c r="CE1180" s="249"/>
      <c r="CF1180" s="250"/>
      <c r="CG1180" s="251"/>
      <c r="CH1180" s="245"/>
      <c r="CI1180" s="246"/>
      <c r="CJ1180" s="247"/>
      <c r="CK1180" s="247"/>
      <c r="CL1180" s="248"/>
      <c r="CM1180" s="249"/>
      <c r="CN1180" s="250"/>
      <c r="CO1180" s="251"/>
      <c r="CP1180" s="245"/>
      <c r="CQ1180" s="246"/>
      <c r="CR1180" s="247"/>
      <c r="CS1180" s="247"/>
      <c r="CT1180" s="248"/>
      <c r="CU1180" s="249"/>
      <c r="CV1180" s="250"/>
      <c r="CW1180" s="251"/>
      <c r="CX1180" s="245"/>
      <c r="CY1180" s="246"/>
      <c r="CZ1180" s="247"/>
      <c r="DA1180" s="247"/>
      <c r="DB1180" s="248"/>
      <c r="DC1180" s="249"/>
      <c r="DD1180" s="250"/>
      <c r="DE1180" s="251"/>
      <c r="DF1180" s="245"/>
      <c r="DG1180" s="246"/>
      <c r="DH1180" s="247"/>
      <c r="DI1180" s="247"/>
      <c r="DJ1180" s="248"/>
      <c r="DK1180" s="249"/>
      <c r="DL1180" s="250"/>
      <c r="DM1180" s="251"/>
      <c r="DN1180" s="245"/>
      <c r="DO1180" s="246"/>
      <c r="DP1180" s="247"/>
      <c r="DQ1180" s="247"/>
      <c r="DR1180" s="248"/>
      <c r="DS1180" s="249"/>
      <c r="DT1180" s="250"/>
      <c r="DU1180" s="251"/>
      <c r="DV1180" s="245"/>
      <c r="DW1180" s="246"/>
      <c r="DX1180" s="247"/>
      <c r="DY1180" s="247"/>
      <c r="DZ1180" s="248"/>
      <c r="EA1180" s="249"/>
      <c r="EB1180" s="250"/>
      <c r="EC1180" s="251"/>
      <c r="ED1180" s="245"/>
      <c r="EE1180" s="246"/>
      <c r="EF1180" s="247"/>
      <c r="EG1180" s="247"/>
      <c r="EH1180" s="248"/>
      <c r="EI1180" s="249"/>
      <c r="EJ1180" s="250"/>
      <c r="EK1180" s="251"/>
      <c r="EL1180" s="245"/>
      <c r="EM1180" s="246"/>
      <c r="EN1180" s="247"/>
      <c r="EO1180" s="247"/>
      <c r="EP1180" s="248"/>
      <c r="EQ1180" s="249"/>
      <c r="ER1180" s="250"/>
      <c r="ES1180" s="251"/>
      <c r="ET1180" s="245"/>
      <c r="EU1180" s="246"/>
      <c r="EV1180" s="247"/>
      <c r="EW1180" s="247"/>
      <c r="EX1180" s="248"/>
      <c r="EY1180" s="249"/>
      <c r="EZ1180" s="250"/>
      <c r="FA1180" s="251"/>
      <c r="FB1180" s="245"/>
      <c r="FC1180" s="246"/>
      <c r="FD1180" s="247"/>
      <c r="FE1180" s="247"/>
      <c r="FF1180" s="248"/>
      <c r="FG1180" s="249"/>
      <c r="FH1180" s="250"/>
      <c r="FI1180" s="251"/>
      <c r="FJ1180" s="245"/>
      <c r="FK1180" s="246"/>
      <c r="FL1180" s="247"/>
      <c r="FM1180" s="247"/>
      <c r="FN1180" s="248"/>
      <c r="FO1180" s="249"/>
      <c r="FP1180" s="250"/>
      <c r="FQ1180" s="251"/>
      <c r="FR1180" s="245"/>
      <c r="FS1180" s="246"/>
      <c r="FT1180" s="247"/>
      <c r="FU1180" s="247"/>
      <c r="FV1180" s="248"/>
      <c r="FW1180" s="249"/>
      <c r="FX1180" s="250"/>
      <c r="FY1180" s="251"/>
      <c r="FZ1180" s="245"/>
      <c r="GA1180" s="246"/>
      <c r="GB1180" s="247"/>
      <c r="GC1180" s="247"/>
      <c r="GD1180" s="248"/>
      <c r="GE1180" s="249"/>
      <c r="GF1180" s="250"/>
      <c r="GG1180" s="251"/>
      <c r="GH1180" s="245"/>
      <c r="GI1180" s="246"/>
      <c r="GJ1180" s="247"/>
      <c r="GK1180" s="247"/>
      <c r="GL1180" s="248"/>
      <c r="GM1180" s="249"/>
      <c r="GN1180" s="250"/>
      <c r="GO1180" s="251"/>
      <c r="GP1180" s="245"/>
      <c r="GQ1180" s="246"/>
      <c r="GR1180" s="247"/>
      <c r="GS1180" s="247"/>
      <c r="GT1180" s="248"/>
      <c r="GU1180" s="249"/>
      <c r="GV1180" s="250"/>
      <c r="GW1180" s="251"/>
      <c r="GX1180" s="245"/>
      <c r="GY1180" s="246"/>
      <c r="GZ1180" s="247"/>
      <c r="HA1180" s="247"/>
      <c r="HB1180" s="248"/>
      <c r="HC1180" s="249"/>
      <c r="HD1180" s="250"/>
      <c r="HE1180" s="251"/>
      <c r="HF1180" s="245"/>
      <c r="HG1180" s="246"/>
      <c r="HH1180" s="247"/>
      <c r="HI1180" s="247"/>
      <c r="HJ1180" s="248"/>
      <c r="HK1180" s="249"/>
      <c r="HL1180" s="250"/>
      <c r="HM1180" s="251"/>
      <c r="HN1180" s="245"/>
      <c r="HO1180" s="246"/>
      <c r="HP1180" s="247"/>
      <c r="HQ1180" s="247"/>
      <c r="HR1180" s="248"/>
      <c r="HS1180" s="249"/>
      <c r="HT1180" s="250"/>
      <c r="HU1180" s="251"/>
      <c r="HV1180" s="245"/>
      <c r="HW1180" s="246"/>
      <c r="HX1180" s="247"/>
      <c r="HY1180" s="247"/>
      <c r="HZ1180" s="248"/>
      <c r="IA1180" s="249"/>
      <c r="IB1180" s="250"/>
      <c r="IC1180" s="251"/>
      <c r="ID1180" s="245"/>
      <c r="IE1180" s="246"/>
      <c r="IF1180" s="247"/>
      <c r="IG1180" s="247"/>
      <c r="IH1180" s="248"/>
      <c r="II1180" s="249"/>
      <c r="IJ1180" s="250"/>
      <c r="IK1180" s="251"/>
      <c r="IL1180" s="245"/>
      <c r="IM1180" s="246"/>
      <c r="IN1180" s="247"/>
      <c r="IO1180" s="247"/>
      <c r="IP1180" s="248"/>
      <c r="IQ1180" s="249"/>
      <c r="IR1180" s="250"/>
      <c r="IS1180" s="251"/>
      <c r="IT1180" s="245"/>
      <c r="IU1180" s="246"/>
      <c r="IV1180" s="247"/>
      <c r="IW1180" s="247"/>
      <c r="IX1180" s="248"/>
      <c r="IY1180" s="249"/>
      <c r="IZ1180" s="250"/>
      <c r="JA1180" s="251"/>
      <c r="JB1180" s="245"/>
      <c r="JC1180" s="246"/>
      <c r="JD1180" s="247"/>
      <c r="JE1180" s="247"/>
      <c r="JF1180" s="248"/>
      <c r="JG1180" s="249"/>
      <c r="JH1180" s="250"/>
      <c r="JI1180" s="251"/>
      <c r="JJ1180" s="245"/>
      <c r="JK1180" s="246"/>
      <c r="JL1180" s="247"/>
      <c r="JM1180" s="247"/>
      <c r="JN1180" s="248"/>
      <c r="JO1180" s="249"/>
      <c r="JP1180" s="250"/>
      <c r="JQ1180" s="251"/>
      <c r="JR1180" s="245"/>
      <c r="JS1180" s="246"/>
      <c r="JT1180" s="247"/>
      <c r="JU1180" s="247"/>
      <c r="JV1180" s="248"/>
      <c r="JW1180" s="249"/>
      <c r="JX1180" s="250"/>
      <c r="JY1180" s="251"/>
      <c r="JZ1180" s="245"/>
      <c r="KA1180" s="246"/>
      <c r="KB1180" s="247"/>
      <c r="KC1180" s="247"/>
      <c r="KD1180" s="248"/>
      <c r="KE1180" s="249"/>
      <c r="KF1180" s="250"/>
      <c r="KG1180" s="251"/>
      <c r="KH1180" s="245"/>
      <c r="KI1180" s="246"/>
      <c r="KJ1180" s="247"/>
      <c r="KK1180" s="247"/>
      <c r="KL1180" s="248"/>
      <c r="KM1180" s="249"/>
      <c r="KN1180" s="250"/>
      <c r="KO1180" s="251"/>
      <c r="KP1180" s="245"/>
      <c r="KQ1180" s="246"/>
      <c r="KR1180" s="247"/>
      <c r="KS1180" s="247"/>
      <c r="KT1180" s="248"/>
      <c r="KU1180" s="249"/>
      <c r="KV1180" s="250"/>
      <c r="KW1180" s="251"/>
      <c r="KX1180" s="245"/>
      <c r="KY1180" s="246"/>
      <c r="KZ1180" s="247"/>
      <c r="LA1180" s="247"/>
      <c r="LB1180" s="248"/>
      <c r="LC1180" s="249"/>
      <c r="LD1180" s="250"/>
      <c r="LE1180" s="251"/>
      <c r="LF1180" s="245"/>
      <c r="LG1180" s="246"/>
      <c r="LH1180" s="247"/>
      <c r="LI1180" s="247"/>
      <c r="LJ1180" s="248"/>
      <c r="LK1180" s="249"/>
      <c r="LL1180" s="250"/>
      <c r="LM1180" s="251"/>
      <c r="LN1180" s="245"/>
      <c r="LO1180" s="246"/>
      <c r="LP1180" s="247"/>
      <c r="LQ1180" s="247"/>
      <c r="LR1180" s="248"/>
      <c r="LS1180" s="249"/>
      <c r="LT1180" s="250"/>
      <c r="LU1180" s="251"/>
      <c r="LV1180" s="245"/>
      <c r="LW1180" s="246"/>
      <c r="LX1180" s="247"/>
      <c r="LY1180" s="247"/>
      <c r="LZ1180" s="248"/>
      <c r="MA1180" s="249"/>
      <c r="MB1180" s="250"/>
      <c r="MC1180" s="251"/>
      <c r="MD1180" s="245"/>
      <c r="ME1180" s="246"/>
      <c r="MF1180" s="247"/>
      <c r="MG1180" s="247"/>
      <c r="MH1180" s="248"/>
      <c r="MI1180" s="249"/>
      <c r="MJ1180" s="250"/>
      <c r="MK1180" s="251"/>
      <c r="ML1180" s="245"/>
      <c r="MM1180" s="246"/>
      <c r="MN1180" s="247"/>
      <c r="MO1180" s="247"/>
      <c r="MP1180" s="248"/>
      <c r="MQ1180" s="249"/>
      <c r="MR1180" s="250"/>
      <c r="MS1180" s="251"/>
      <c r="MT1180" s="245"/>
      <c r="MU1180" s="246"/>
      <c r="MV1180" s="247"/>
      <c r="MW1180" s="247"/>
      <c r="MX1180" s="248"/>
      <c r="MY1180" s="249"/>
      <c r="MZ1180" s="250"/>
      <c r="NA1180" s="251"/>
      <c r="NB1180" s="245"/>
      <c r="NC1180" s="246"/>
      <c r="ND1180" s="247"/>
      <c r="NE1180" s="247"/>
      <c r="NF1180" s="248"/>
      <c r="NG1180" s="249"/>
      <c r="NH1180" s="250"/>
      <c r="NI1180" s="251"/>
      <c r="NJ1180" s="245"/>
      <c r="NK1180" s="246"/>
      <c r="NL1180" s="247"/>
      <c r="NM1180" s="247"/>
      <c r="NN1180" s="248"/>
      <c r="NO1180" s="249"/>
      <c r="NP1180" s="250"/>
      <c r="NQ1180" s="251"/>
      <c r="NR1180" s="245"/>
      <c r="NS1180" s="246"/>
      <c r="NT1180" s="247"/>
      <c r="NU1180" s="247"/>
      <c r="NV1180" s="248"/>
      <c r="NW1180" s="249"/>
      <c r="NX1180" s="250"/>
      <c r="NY1180" s="251"/>
      <c r="NZ1180" s="245"/>
      <c r="OA1180" s="246"/>
      <c r="OB1180" s="247"/>
      <c r="OC1180" s="247"/>
      <c r="OD1180" s="248"/>
      <c r="OE1180" s="249"/>
      <c r="OF1180" s="250"/>
      <c r="OG1180" s="251"/>
      <c r="OH1180" s="245"/>
      <c r="OI1180" s="246"/>
      <c r="OJ1180" s="247"/>
      <c r="OK1180" s="247"/>
      <c r="OL1180" s="248"/>
      <c r="OM1180" s="249"/>
      <c r="ON1180" s="250"/>
      <c r="OO1180" s="251"/>
      <c r="OP1180" s="245"/>
      <c r="OQ1180" s="246"/>
      <c r="OR1180" s="247"/>
      <c r="OS1180" s="247"/>
      <c r="OT1180" s="248"/>
      <c r="OU1180" s="249"/>
      <c r="OV1180" s="250"/>
      <c r="OW1180" s="251"/>
      <c r="OX1180" s="245"/>
      <c r="OY1180" s="246"/>
      <c r="OZ1180" s="247"/>
      <c r="PA1180" s="247"/>
      <c r="PB1180" s="248"/>
      <c r="PC1180" s="249"/>
      <c r="PD1180" s="250"/>
      <c r="PE1180" s="251"/>
      <c r="PF1180" s="245"/>
      <c r="PG1180" s="246"/>
      <c r="PH1180" s="247"/>
      <c r="PI1180" s="247"/>
      <c r="PJ1180" s="248"/>
      <c r="PK1180" s="249"/>
      <c r="PL1180" s="250"/>
      <c r="PM1180" s="251"/>
      <c r="PN1180" s="245"/>
      <c r="PO1180" s="246"/>
      <c r="PP1180" s="247"/>
      <c r="PQ1180" s="247"/>
      <c r="PR1180" s="248"/>
      <c r="PS1180" s="249"/>
      <c r="PT1180" s="250"/>
      <c r="PU1180" s="251"/>
      <c r="PV1180" s="245"/>
      <c r="PW1180" s="246"/>
      <c r="PX1180" s="247"/>
      <c r="PY1180" s="247"/>
      <c r="PZ1180" s="248"/>
      <c r="QA1180" s="249"/>
      <c r="QB1180" s="250"/>
      <c r="QC1180" s="251"/>
      <c r="QD1180" s="245"/>
      <c r="QE1180" s="246"/>
      <c r="QF1180" s="247"/>
      <c r="QG1180" s="247"/>
      <c r="QH1180" s="248"/>
      <c r="QI1180" s="249"/>
      <c r="QJ1180" s="250"/>
      <c r="QK1180" s="251"/>
      <c r="QL1180" s="245"/>
      <c r="QM1180" s="246"/>
      <c r="QN1180" s="247"/>
      <c r="QO1180" s="247"/>
      <c r="QP1180" s="248"/>
      <c r="QQ1180" s="249"/>
      <c r="QR1180" s="250"/>
      <c r="QS1180" s="251"/>
      <c r="QT1180" s="245"/>
      <c r="QU1180" s="246"/>
      <c r="QV1180" s="247"/>
      <c r="QW1180" s="247"/>
      <c r="QX1180" s="248"/>
      <c r="QY1180" s="249"/>
      <c r="QZ1180" s="250"/>
      <c r="RA1180" s="251"/>
      <c r="RB1180" s="245"/>
      <c r="RC1180" s="246"/>
      <c r="RD1180" s="247"/>
      <c r="RE1180" s="247"/>
      <c r="RF1180" s="248"/>
      <c r="RG1180" s="249"/>
      <c r="RH1180" s="250"/>
      <c r="RI1180" s="251"/>
      <c r="RJ1180" s="245"/>
      <c r="RK1180" s="246"/>
      <c r="RL1180" s="247"/>
      <c r="RM1180" s="247"/>
      <c r="RN1180" s="248"/>
      <c r="RO1180" s="249"/>
      <c r="RP1180" s="250"/>
      <c r="RQ1180" s="251"/>
      <c r="RR1180" s="245"/>
      <c r="RS1180" s="246"/>
      <c r="RT1180" s="247"/>
      <c r="RU1180" s="247"/>
      <c r="RV1180" s="248"/>
      <c r="RW1180" s="249"/>
      <c r="RX1180" s="250"/>
      <c r="RY1180" s="251"/>
      <c r="RZ1180" s="245"/>
      <c r="SA1180" s="246"/>
      <c r="SB1180" s="247"/>
      <c r="SC1180" s="247"/>
      <c r="SD1180" s="248"/>
      <c r="SE1180" s="249"/>
      <c r="SF1180" s="250"/>
      <c r="SG1180" s="251"/>
      <c r="SH1180" s="245"/>
      <c r="SI1180" s="246"/>
      <c r="SJ1180" s="247"/>
      <c r="SK1180" s="247"/>
      <c r="SL1180" s="248"/>
      <c r="SM1180" s="249"/>
      <c r="SN1180" s="250"/>
      <c r="SO1180" s="251"/>
      <c r="SP1180" s="245"/>
      <c r="SQ1180" s="246"/>
      <c r="SR1180" s="247"/>
      <c r="SS1180" s="247"/>
      <c r="ST1180" s="248"/>
      <c r="SU1180" s="249"/>
      <c r="SV1180" s="250"/>
      <c r="SW1180" s="251"/>
      <c r="SX1180" s="245"/>
      <c r="SY1180" s="246"/>
      <c r="SZ1180" s="247"/>
      <c r="TA1180" s="247"/>
      <c r="TB1180" s="248"/>
      <c r="TC1180" s="249"/>
      <c r="TD1180" s="250"/>
      <c r="TE1180" s="251"/>
      <c r="TF1180" s="245"/>
      <c r="TG1180" s="246"/>
      <c r="TH1180" s="247"/>
      <c r="TI1180" s="247"/>
      <c r="TJ1180" s="248"/>
      <c r="TK1180" s="249"/>
      <c r="TL1180" s="250"/>
      <c r="TM1180" s="251"/>
      <c r="TN1180" s="245"/>
      <c r="TO1180" s="246"/>
      <c r="TP1180" s="247"/>
      <c r="TQ1180" s="247"/>
      <c r="TR1180" s="248"/>
      <c r="TS1180" s="249"/>
      <c r="TT1180" s="250"/>
      <c r="TU1180" s="251"/>
      <c r="TV1180" s="245"/>
      <c r="TW1180" s="246"/>
      <c r="TX1180" s="247"/>
      <c r="TY1180" s="247"/>
      <c r="TZ1180" s="248"/>
      <c r="UA1180" s="249"/>
      <c r="UB1180" s="250"/>
      <c r="UC1180" s="251"/>
      <c r="UD1180" s="245"/>
      <c r="UE1180" s="246"/>
      <c r="UF1180" s="247"/>
      <c r="UG1180" s="247"/>
      <c r="UH1180" s="248"/>
      <c r="UI1180" s="249"/>
      <c r="UJ1180" s="250"/>
      <c r="UK1180" s="251"/>
      <c r="UL1180" s="245"/>
      <c r="UM1180" s="246"/>
      <c r="UN1180" s="247"/>
      <c r="UO1180" s="247"/>
      <c r="UP1180" s="248"/>
      <c r="UQ1180" s="249"/>
      <c r="UR1180" s="250"/>
      <c r="US1180" s="251"/>
      <c r="UT1180" s="245"/>
      <c r="UU1180" s="246"/>
      <c r="UV1180" s="247"/>
      <c r="UW1180" s="247"/>
      <c r="UX1180" s="248"/>
      <c r="UY1180" s="249"/>
      <c r="UZ1180" s="250"/>
      <c r="VA1180" s="251"/>
      <c r="VB1180" s="245"/>
      <c r="VC1180" s="246"/>
      <c r="VD1180" s="247"/>
      <c r="VE1180" s="247"/>
      <c r="VF1180" s="248"/>
      <c r="VG1180" s="249"/>
      <c r="VH1180" s="250"/>
      <c r="VI1180" s="251"/>
      <c r="VJ1180" s="245"/>
      <c r="VK1180" s="246"/>
      <c r="VL1180" s="247"/>
      <c r="VM1180" s="247"/>
      <c r="VN1180" s="248"/>
      <c r="VO1180" s="249"/>
      <c r="VP1180" s="250"/>
      <c r="VQ1180" s="251"/>
      <c r="VR1180" s="245"/>
      <c r="VS1180" s="246"/>
      <c r="VT1180" s="247"/>
      <c r="VU1180" s="247"/>
      <c r="VV1180" s="248"/>
      <c r="VW1180" s="249"/>
      <c r="VX1180" s="250"/>
      <c r="VY1180" s="251"/>
      <c r="VZ1180" s="245"/>
      <c r="WA1180" s="246"/>
      <c r="WB1180" s="247"/>
      <c r="WC1180" s="247"/>
      <c r="WD1180" s="248"/>
      <c r="WE1180" s="249"/>
      <c r="WF1180" s="250"/>
      <c r="WG1180" s="251"/>
      <c r="WH1180" s="245"/>
      <c r="WI1180" s="246"/>
      <c r="WJ1180" s="247"/>
      <c r="WK1180" s="247"/>
      <c r="WL1180" s="248"/>
      <c r="WM1180" s="249"/>
      <c r="WN1180" s="250"/>
      <c r="WO1180" s="251"/>
      <c r="WP1180" s="245"/>
      <c r="WQ1180" s="246"/>
      <c r="WR1180" s="247"/>
      <c r="WS1180" s="247"/>
      <c r="WT1180" s="248"/>
      <c r="WU1180" s="249"/>
      <c r="WV1180" s="250"/>
      <c r="WW1180" s="251"/>
      <c r="WX1180" s="245"/>
      <c r="WY1180" s="246"/>
      <c r="WZ1180" s="247"/>
      <c r="XA1180" s="247"/>
      <c r="XB1180" s="248"/>
      <c r="XC1180" s="249"/>
      <c r="XD1180" s="250"/>
      <c r="XE1180" s="251"/>
      <c r="XF1180" s="245"/>
      <c r="XG1180" s="246"/>
      <c r="XH1180" s="247"/>
      <c r="XI1180" s="247"/>
      <c r="XJ1180" s="248"/>
      <c r="XK1180" s="249"/>
      <c r="XL1180" s="250"/>
      <c r="XM1180" s="251"/>
      <c r="XN1180" s="245"/>
      <c r="XO1180" s="246"/>
      <c r="XP1180" s="247"/>
      <c r="XQ1180" s="247"/>
      <c r="XR1180" s="248"/>
      <c r="XS1180" s="249"/>
      <c r="XT1180" s="250"/>
      <c r="XU1180" s="251"/>
      <c r="XV1180" s="245"/>
      <c r="XW1180" s="246"/>
      <c r="XX1180" s="247"/>
      <c r="XY1180" s="247"/>
      <c r="XZ1180" s="248"/>
      <c r="YA1180" s="249"/>
      <c r="YB1180" s="250"/>
      <c r="YC1180" s="251"/>
      <c r="YD1180" s="245"/>
      <c r="YE1180" s="246"/>
      <c r="YF1180" s="247"/>
      <c r="YG1180" s="247"/>
      <c r="YH1180" s="248"/>
      <c r="YI1180" s="249"/>
      <c r="YJ1180" s="250"/>
      <c r="YK1180" s="251"/>
      <c r="YL1180" s="245"/>
      <c r="YM1180" s="246"/>
      <c r="YN1180" s="247"/>
      <c r="YO1180" s="247"/>
      <c r="YP1180" s="248"/>
      <c r="YQ1180" s="249"/>
      <c r="YR1180" s="250"/>
      <c r="YS1180" s="251"/>
      <c r="YT1180" s="245"/>
      <c r="YU1180" s="246"/>
      <c r="YV1180" s="247"/>
      <c r="YW1180" s="247"/>
      <c r="YX1180" s="248"/>
      <c r="YY1180" s="249"/>
      <c r="YZ1180" s="250"/>
      <c r="ZA1180" s="251"/>
      <c r="ZB1180" s="245"/>
      <c r="ZC1180" s="246"/>
      <c r="ZD1180" s="247"/>
      <c r="ZE1180" s="247"/>
      <c r="ZF1180" s="248"/>
      <c r="ZG1180" s="249"/>
      <c r="ZH1180" s="250"/>
      <c r="ZI1180" s="251"/>
      <c r="ZJ1180" s="245"/>
      <c r="ZK1180" s="246"/>
      <c r="ZL1180" s="247"/>
      <c r="ZM1180" s="247"/>
      <c r="ZN1180" s="248"/>
      <c r="ZO1180" s="249"/>
      <c r="ZP1180" s="250"/>
      <c r="ZQ1180" s="251"/>
      <c r="ZR1180" s="245"/>
      <c r="ZS1180" s="246"/>
      <c r="ZT1180" s="247"/>
      <c r="ZU1180" s="247"/>
      <c r="ZV1180" s="248"/>
      <c r="ZW1180" s="249"/>
      <c r="ZX1180" s="250"/>
      <c r="ZY1180" s="251"/>
      <c r="ZZ1180" s="245"/>
      <c r="AAA1180" s="246"/>
      <c r="AAB1180" s="247"/>
      <c r="AAC1180" s="247"/>
      <c r="AAD1180" s="248"/>
      <c r="AAE1180" s="249"/>
      <c r="AAF1180" s="250"/>
      <c r="AAG1180" s="251"/>
      <c r="AAH1180" s="245"/>
      <c r="AAI1180" s="246"/>
      <c r="AAJ1180" s="247"/>
      <c r="AAK1180" s="247"/>
      <c r="AAL1180" s="248"/>
      <c r="AAM1180" s="249"/>
      <c r="AAN1180" s="250"/>
      <c r="AAO1180" s="251"/>
      <c r="AAP1180" s="245"/>
      <c r="AAQ1180" s="246"/>
      <c r="AAR1180" s="247"/>
      <c r="AAS1180" s="247"/>
      <c r="AAT1180" s="248"/>
      <c r="AAU1180" s="249"/>
      <c r="AAV1180" s="250"/>
      <c r="AAW1180" s="251"/>
      <c r="AAX1180" s="245"/>
      <c r="AAY1180" s="246"/>
      <c r="AAZ1180" s="247"/>
      <c r="ABA1180" s="247"/>
      <c r="ABB1180" s="248"/>
      <c r="ABC1180" s="249"/>
      <c r="ABD1180" s="250"/>
      <c r="ABE1180" s="251"/>
      <c r="ABF1180" s="245"/>
      <c r="ABG1180" s="246"/>
      <c r="ABH1180" s="247"/>
      <c r="ABI1180" s="247"/>
      <c r="ABJ1180" s="248"/>
      <c r="ABK1180" s="249"/>
      <c r="ABL1180" s="250"/>
      <c r="ABM1180" s="251"/>
      <c r="ABN1180" s="245"/>
      <c r="ABO1180" s="246"/>
      <c r="ABP1180" s="247"/>
      <c r="ABQ1180" s="247"/>
      <c r="ABR1180" s="248"/>
      <c r="ABS1180" s="249"/>
      <c r="ABT1180" s="250"/>
      <c r="ABU1180" s="251"/>
      <c r="ABV1180" s="245"/>
      <c r="ABW1180" s="246"/>
      <c r="ABX1180" s="247"/>
      <c r="ABY1180" s="247"/>
      <c r="ABZ1180" s="248"/>
      <c r="ACA1180" s="249"/>
      <c r="ACB1180" s="250"/>
      <c r="ACC1180" s="251"/>
      <c r="ACD1180" s="245"/>
      <c r="ACE1180" s="246"/>
      <c r="ACF1180" s="247"/>
      <c r="ACG1180" s="247"/>
      <c r="ACH1180" s="248"/>
      <c r="ACI1180" s="249"/>
      <c r="ACJ1180" s="250"/>
      <c r="ACK1180" s="251"/>
      <c r="ACL1180" s="245"/>
      <c r="ACM1180" s="246"/>
      <c r="ACN1180" s="247"/>
      <c r="ACO1180" s="247"/>
      <c r="ACP1180" s="248"/>
      <c r="ACQ1180" s="249"/>
      <c r="ACR1180" s="250"/>
      <c r="ACS1180" s="251"/>
      <c r="ACT1180" s="245"/>
      <c r="ACU1180" s="246"/>
      <c r="ACV1180" s="247"/>
      <c r="ACW1180" s="247"/>
      <c r="ACX1180" s="248"/>
      <c r="ACY1180" s="249"/>
      <c r="ACZ1180" s="250"/>
      <c r="ADA1180" s="251"/>
      <c r="ADB1180" s="245"/>
      <c r="ADC1180" s="246"/>
      <c r="ADD1180" s="247"/>
      <c r="ADE1180" s="247"/>
      <c r="ADF1180" s="248"/>
      <c r="ADG1180" s="249"/>
      <c r="ADH1180" s="250"/>
      <c r="ADI1180" s="251"/>
      <c r="ADJ1180" s="245"/>
      <c r="ADK1180" s="246"/>
      <c r="ADL1180" s="247"/>
      <c r="ADM1180" s="247"/>
      <c r="ADN1180" s="248"/>
      <c r="ADO1180" s="249"/>
      <c r="ADP1180" s="250"/>
      <c r="ADQ1180" s="251"/>
      <c r="ADR1180" s="245"/>
      <c r="ADS1180" s="246"/>
      <c r="ADT1180" s="247"/>
      <c r="ADU1180" s="247"/>
      <c r="ADV1180" s="248"/>
      <c r="ADW1180" s="249"/>
      <c r="ADX1180" s="250"/>
      <c r="ADY1180" s="251"/>
      <c r="ADZ1180" s="245"/>
      <c r="AEA1180" s="246"/>
      <c r="AEB1180" s="247"/>
      <c r="AEC1180" s="247"/>
      <c r="AED1180" s="248"/>
      <c r="AEE1180" s="249"/>
      <c r="AEF1180" s="250"/>
      <c r="AEG1180" s="251"/>
      <c r="AEH1180" s="245"/>
      <c r="AEI1180" s="246"/>
      <c r="AEJ1180" s="247"/>
      <c r="AEK1180" s="247"/>
      <c r="AEL1180" s="248"/>
      <c r="AEM1180" s="249"/>
      <c r="AEN1180" s="250"/>
      <c r="AEO1180" s="251"/>
      <c r="AEP1180" s="245"/>
      <c r="AEQ1180" s="246"/>
      <c r="AER1180" s="247"/>
      <c r="AES1180" s="247"/>
      <c r="AET1180" s="248"/>
      <c r="AEU1180" s="249"/>
      <c r="AEV1180" s="250"/>
      <c r="AEW1180" s="251"/>
      <c r="AEX1180" s="245"/>
      <c r="AEY1180" s="246"/>
      <c r="AEZ1180" s="247"/>
      <c r="AFA1180" s="247"/>
      <c r="AFB1180" s="248"/>
      <c r="AFC1180" s="249"/>
      <c r="AFD1180" s="250"/>
      <c r="AFE1180" s="251"/>
      <c r="AFF1180" s="245"/>
      <c r="AFG1180" s="246"/>
      <c r="AFH1180" s="247"/>
      <c r="AFI1180" s="247"/>
      <c r="AFJ1180" s="248"/>
      <c r="AFK1180" s="249"/>
      <c r="AFL1180" s="250"/>
      <c r="AFM1180" s="251"/>
      <c r="AFN1180" s="245"/>
      <c r="AFO1180" s="246"/>
      <c r="AFP1180" s="247"/>
      <c r="AFQ1180" s="247"/>
      <c r="AFR1180" s="248"/>
      <c r="AFS1180" s="249"/>
      <c r="AFT1180" s="250"/>
      <c r="AFU1180" s="251"/>
      <c r="AFV1180" s="245"/>
      <c r="AFW1180" s="246"/>
      <c r="AFX1180" s="247"/>
      <c r="AFY1180" s="247"/>
      <c r="AFZ1180" s="248"/>
      <c r="AGA1180" s="249"/>
      <c r="AGB1180" s="250"/>
      <c r="AGC1180" s="251"/>
      <c r="AGD1180" s="245"/>
      <c r="AGE1180" s="246"/>
      <c r="AGF1180" s="247"/>
      <c r="AGG1180" s="247"/>
      <c r="AGH1180" s="248"/>
      <c r="AGI1180" s="249"/>
      <c r="AGJ1180" s="250"/>
      <c r="AGK1180" s="251"/>
      <c r="AGL1180" s="245"/>
      <c r="AGM1180" s="246"/>
      <c r="AGN1180" s="247"/>
      <c r="AGO1180" s="247"/>
      <c r="AGP1180" s="248"/>
      <c r="AGQ1180" s="249"/>
      <c r="AGR1180" s="250"/>
      <c r="AGS1180" s="251"/>
      <c r="AGT1180" s="245"/>
      <c r="AGU1180" s="246"/>
      <c r="AGV1180" s="247"/>
      <c r="AGW1180" s="247"/>
      <c r="AGX1180" s="248"/>
      <c r="AGY1180" s="249"/>
      <c r="AGZ1180" s="250"/>
      <c r="AHA1180" s="251"/>
      <c r="AHB1180" s="245"/>
      <c r="AHC1180" s="246"/>
      <c r="AHD1180" s="247"/>
      <c r="AHE1180" s="247"/>
      <c r="AHF1180" s="248"/>
      <c r="AHG1180" s="249"/>
      <c r="AHH1180" s="250"/>
      <c r="AHI1180" s="251"/>
      <c r="AHJ1180" s="245"/>
      <c r="AHK1180" s="246"/>
      <c r="AHL1180" s="247"/>
      <c r="AHM1180" s="247"/>
      <c r="AHN1180" s="248"/>
      <c r="AHO1180" s="249"/>
      <c r="AHP1180" s="250"/>
      <c r="AHQ1180" s="251"/>
      <c r="AHR1180" s="245"/>
      <c r="AHS1180" s="246"/>
      <c r="AHT1180" s="247"/>
      <c r="AHU1180" s="247"/>
      <c r="AHV1180" s="248"/>
      <c r="AHW1180" s="249"/>
      <c r="AHX1180" s="250"/>
      <c r="AHY1180" s="251"/>
      <c r="AHZ1180" s="245"/>
      <c r="AIA1180" s="246"/>
      <c r="AIB1180" s="247"/>
      <c r="AIC1180" s="247"/>
      <c r="AID1180" s="248"/>
      <c r="AIE1180" s="249"/>
      <c r="AIF1180" s="250"/>
      <c r="AIG1180" s="251"/>
      <c r="AIH1180" s="245"/>
      <c r="AII1180" s="246"/>
      <c r="AIJ1180" s="247"/>
      <c r="AIK1180" s="247"/>
      <c r="AIL1180" s="248"/>
      <c r="AIM1180" s="249"/>
      <c r="AIN1180" s="250"/>
      <c r="AIO1180" s="251"/>
      <c r="AIP1180" s="245"/>
      <c r="AIQ1180" s="246"/>
      <c r="AIR1180" s="247"/>
      <c r="AIS1180" s="247"/>
      <c r="AIT1180" s="248"/>
      <c r="AIU1180" s="249"/>
      <c r="AIV1180" s="250"/>
      <c r="AIW1180" s="251"/>
      <c r="AIX1180" s="245"/>
      <c r="AIY1180" s="246"/>
      <c r="AIZ1180" s="247"/>
      <c r="AJA1180" s="247"/>
      <c r="AJB1180" s="248"/>
      <c r="AJC1180" s="249"/>
      <c r="AJD1180" s="250"/>
      <c r="AJE1180" s="251"/>
      <c r="AJF1180" s="245"/>
      <c r="AJG1180" s="246"/>
      <c r="AJH1180" s="247"/>
      <c r="AJI1180" s="247"/>
      <c r="AJJ1180" s="248"/>
      <c r="AJK1180" s="249"/>
      <c r="AJL1180" s="250"/>
      <c r="AJM1180" s="251"/>
      <c r="AJN1180" s="245"/>
      <c r="AJO1180" s="246"/>
      <c r="AJP1180" s="247"/>
      <c r="AJQ1180" s="247"/>
      <c r="AJR1180" s="248"/>
      <c r="AJS1180" s="249"/>
      <c r="AJT1180" s="250"/>
      <c r="AJU1180" s="251"/>
      <c r="AJV1180" s="245"/>
      <c r="AJW1180" s="246"/>
      <c r="AJX1180" s="247"/>
      <c r="AJY1180" s="247"/>
      <c r="AJZ1180" s="248"/>
      <c r="AKA1180" s="249"/>
      <c r="AKB1180" s="250"/>
      <c r="AKC1180" s="251"/>
      <c r="AKD1180" s="245"/>
      <c r="AKE1180" s="246"/>
      <c r="AKF1180" s="247"/>
      <c r="AKG1180" s="247"/>
      <c r="AKH1180" s="248"/>
      <c r="AKI1180" s="249"/>
      <c r="AKJ1180" s="250"/>
      <c r="AKK1180" s="251"/>
      <c r="AKL1180" s="245"/>
      <c r="AKM1180" s="246"/>
      <c r="AKN1180" s="247"/>
      <c r="AKO1180" s="247"/>
      <c r="AKP1180" s="248"/>
      <c r="AKQ1180" s="249"/>
      <c r="AKR1180" s="250"/>
      <c r="AKS1180" s="251"/>
      <c r="AKT1180" s="245"/>
      <c r="AKU1180" s="246"/>
      <c r="AKV1180" s="247"/>
      <c r="AKW1180" s="247"/>
      <c r="AKX1180" s="248"/>
      <c r="AKY1180" s="249"/>
      <c r="AKZ1180" s="250"/>
      <c r="ALA1180" s="251"/>
      <c r="ALB1180" s="245"/>
      <c r="ALC1180" s="246"/>
      <c r="ALD1180" s="247"/>
      <c r="ALE1180" s="247"/>
      <c r="ALF1180" s="248"/>
      <c r="ALG1180" s="249"/>
      <c r="ALH1180" s="250"/>
      <c r="ALI1180" s="251"/>
      <c r="ALJ1180" s="245"/>
      <c r="ALK1180" s="246"/>
      <c r="ALL1180" s="247"/>
      <c r="ALM1180" s="247"/>
      <c r="ALN1180" s="248"/>
      <c r="ALO1180" s="249"/>
      <c r="ALP1180" s="250"/>
      <c r="ALQ1180" s="251"/>
      <c r="ALR1180" s="245"/>
      <c r="ALS1180" s="246"/>
      <c r="ALT1180" s="247"/>
      <c r="ALU1180" s="247"/>
      <c r="ALV1180" s="248"/>
      <c r="ALW1180" s="249"/>
      <c r="ALX1180" s="250"/>
      <c r="ALY1180" s="251"/>
      <c r="ALZ1180" s="245"/>
      <c r="AMA1180" s="246"/>
      <c r="AMB1180" s="247"/>
      <c r="AMC1180" s="247"/>
      <c r="AMD1180" s="248"/>
      <c r="AME1180" s="249"/>
      <c r="AMF1180" s="250"/>
      <c r="AMG1180" s="251"/>
      <c r="AMH1180" s="245"/>
      <c r="AMI1180" s="246"/>
      <c r="AMJ1180" s="247"/>
      <c r="AMK1180" s="247"/>
      <c r="AML1180" s="248"/>
      <c r="AMM1180" s="249"/>
      <c r="AMN1180" s="250"/>
      <c r="AMO1180" s="251"/>
      <c r="AMP1180" s="245"/>
      <c r="AMQ1180" s="246"/>
      <c r="AMR1180" s="247"/>
      <c r="AMS1180" s="247"/>
      <c r="AMT1180" s="248"/>
      <c r="AMU1180" s="249"/>
      <c r="AMV1180" s="250"/>
      <c r="AMW1180" s="251"/>
      <c r="AMX1180" s="245"/>
      <c r="AMY1180" s="246"/>
      <c r="AMZ1180" s="247"/>
      <c r="ANA1180" s="247"/>
      <c r="ANB1180" s="248"/>
      <c r="ANC1180" s="249"/>
      <c r="AND1180" s="250"/>
      <c r="ANE1180" s="251"/>
      <c r="ANF1180" s="245"/>
      <c r="ANG1180" s="246"/>
      <c r="ANH1180" s="247"/>
      <c r="ANI1180" s="247"/>
      <c r="ANJ1180" s="248"/>
      <c r="ANK1180" s="249"/>
      <c r="ANL1180" s="250"/>
      <c r="ANM1180" s="251"/>
      <c r="ANN1180" s="245"/>
      <c r="ANO1180" s="246"/>
      <c r="ANP1180" s="247"/>
      <c r="ANQ1180" s="247"/>
      <c r="ANR1180" s="248"/>
      <c r="ANS1180" s="249"/>
      <c r="ANT1180" s="250"/>
      <c r="ANU1180" s="251"/>
      <c r="ANV1180" s="245"/>
      <c r="ANW1180" s="246"/>
      <c r="ANX1180" s="247"/>
      <c r="ANY1180" s="247"/>
      <c r="ANZ1180" s="248"/>
      <c r="AOA1180" s="249"/>
      <c r="AOB1180" s="250"/>
      <c r="AOC1180" s="251"/>
      <c r="AOD1180" s="245"/>
      <c r="AOE1180" s="246"/>
      <c r="AOF1180" s="247"/>
      <c r="AOG1180" s="247"/>
      <c r="AOH1180" s="248"/>
      <c r="AOI1180" s="249"/>
      <c r="AOJ1180" s="250"/>
      <c r="AOK1180" s="251"/>
      <c r="AOL1180" s="245"/>
      <c r="AOM1180" s="246"/>
      <c r="AON1180" s="247"/>
      <c r="AOO1180" s="247"/>
      <c r="AOP1180" s="248"/>
      <c r="AOQ1180" s="249"/>
      <c r="AOR1180" s="250"/>
      <c r="AOS1180" s="251"/>
      <c r="AOT1180" s="245"/>
      <c r="AOU1180" s="246"/>
      <c r="AOV1180" s="247"/>
      <c r="AOW1180" s="247"/>
      <c r="AOX1180" s="248"/>
      <c r="AOY1180" s="249"/>
      <c r="AOZ1180" s="250"/>
      <c r="APA1180" s="251"/>
      <c r="APB1180" s="245"/>
      <c r="APC1180" s="246"/>
      <c r="APD1180" s="247"/>
      <c r="APE1180" s="247"/>
      <c r="APF1180" s="248"/>
      <c r="APG1180" s="249"/>
      <c r="APH1180" s="250"/>
      <c r="API1180" s="251"/>
      <c r="APJ1180" s="245"/>
      <c r="APK1180" s="246"/>
      <c r="APL1180" s="247"/>
      <c r="APM1180" s="247"/>
      <c r="APN1180" s="248"/>
      <c r="APO1180" s="249"/>
      <c r="APP1180" s="250"/>
      <c r="APQ1180" s="251"/>
      <c r="APR1180" s="245"/>
      <c r="APS1180" s="246"/>
      <c r="APT1180" s="247"/>
      <c r="APU1180" s="247"/>
      <c r="APV1180" s="248"/>
      <c r="APW1180" s="249"/>
      <c r="APX1180" s="250"/>
      <c r="APY1180" s="251"/>
      <c r="APZ1180" s="245"/>
      <c r="AQA1180" s="246"/>
      <c r="AQB1180" s="247"/>
      <c r="AQC1180" s="247"/>
      <c r="AQD1180" s="248"/>
      <c r="AQE1180" s="249"/>
      <c r="AQF1180" s="250"/>
      <c r="AQG1180" s="251"/>
      <c r="AQH1180" s="245"/>
      <c r="AQI1180" s="246"/>
      <c r="AQJ1180" s="247"/>
      <c r="AQK1180" s="247"/>
      <c r="AQL1180" s="248"/>
      <c r="AQM1180" s="249"/>
      <c r="AQN1180" s="250"/>
      <c r="AQO1180" s="251"/>
      <c r="AQP1180" s="245"/>
      <c r="AQQ1180" s="246"/>
      <c r="AQR1180" s="247"/>
      <c r="AQS1180" s="247"/>
      <c r="AQT1180" s="248"/>
      <c r="AQU1180" s="249"/>
      <c r="AQV1180" s="250"/>
      <c r="AQW1180" s="251"/>
      <c r="AQX1180" s="245"/>
      <c r="AQY1180" s="246"/>
      <c r="AQZ1180" s="247"/>
      <c r="ARA1180" s="247"/>
      <c r="ARB1180" s="248"/>
      <c r="ARC1180" s="249"/>
      <c r="ARD1180" s="250"/>
      <c r="ARE1180" s="251"/>
      <c r="ARF1180" s="245"/>
      <c r="ARG1180" s="246"/>
      <c r="ARH1180" s="247"/>
      <c r="ARI1180" s="247"/>
      <c r="ARJ1180" s="248"/>
      <c r="ARK1180" s="249"/>
      <c r="ARL1180" s="250"/>
      <c r="ARM1180" s="251"/>
      <c r="ARN1180" s="245"/>
      <c r="ARO1180" s="246"/>
      <c r="ARP1180" s="247"/>
      <c r="ARQ1180" s="247"/>
      <c r="ARR1180" s="248"/>
      <c r="ARS1180" s="249"/>
      <c r="ART1180" s="250"/>
      <c r="ARU1180" s="251"/>
      <c r="ARV1180" s="245"/>
      <c r="ARW1180" s="246"/>
      <c r="ARX1180" s="247"/>
      <c r="ARY1180" s="247"/>
      <c r="ARZ1180" s="248"/>
      <c r="ASA1180" s="249"/>
      <c r="ASB1180" s="250"/>
      <c r="ASC1180" s="251"/>
      <c r="ASD1180" s="245"/>
      <c r="ASE1180" s="246"/>
      <c r="ASF1180" s="247"/>
      <c r="ASG1180" s="247"/>
      <c r="ASH1180" s="248"/>
      <c r="ASI1180" s="249"/>
      <c r="ASJ1180" s="250"/>
      <c r="ASK1180" s="251"/>
      <c r="ASL1180" s="245"/>
      <c r="ASM1180" s="246"/>
      <c r="ASN1180" s="247"/>
      <c r="ASO1180" s="247"/>
      <c r="ASP1180" s="248"/>
      <c r="ASQ1180" s="249"/>
      <c r="ASR1180" s="250"/>
      <c r="ASS1180" s="251"/>
      <c r="AST1180" s="245"/>
      <c r="ASU1180" s="246"/>
      <c r="ASV1180" s="247"/>
      <c r="ASW1180" s="247"/>
      <c r="ASX1180" s="248"/>
      <c r="ASY1180" s="249"/>
      <c r="ASZ1180" s="250"/>
      <c r="ATA1180" s="251"/>
      <c r="ATB1180" s="245"/>
      <c r="ATC1180" s="246"/>
      <c r="ATD1180" s="247"/>
      <c r="ATE1180" s="247"/>
      <c r="ATF1180" s="248"/>
      <c r="ATG1180" s="249"/>
      <c r="ATH1180" s="250"/>
      <c r="ATI1180" s="251"/>
      <c r="ATJ1180" s="245"/>
      <c r="ATK1180" s="246"/>
      <c r="ATL1180" s="247"/>
      <c r="ATM1180" s="247"/>
      <c r="ATN1180" s="248"/>
      <c r="ATO1180" s="249"/>
      <c r="ATP1180" s="250"/>
      <c r="ATQ1180" s="251"/>
      <c r="ATR1180" s="245"/>
      <c r="ATS1180" s="246"/>
      <c r="ATT1180" s="247"/>
      <c r="ATU1180" s="247"/>
      <c r="ATV1180" s="248"/>
      <c r="ATW1180" s="249"/>
      <c r="ATX1180" s="250"/>
      <c r="ATY1180" s="251"/>
      <c r="ATZ1180" s="245"/>
      <c r="AUA1180" s="246"/>
      <c r="AUB1180" s="247"/>
      <c r="AUC1180" s="247"/>
      <c r="AUD1180" s="248"/>
      <c r="AUE1180" s="249"/>
      <c r="AUF1180" s="250"/>
      <c r="AUG1180" s="251"/>
      <c r="AUH1180" s="245"/>
      <c r="AUI1180" s="246"/>
      <c r="AUJ1180" s="247"/>
      <c r="AUK1180" s="247"/>
      <c r="AUL1180" s="248"/>
      <c r="AUM1180" s="249"/>
      <c r="AUN1180" s="250"/>
      <c r="AUO1180" s="251"/>
      <c r="AUP1180" s="245"/>
      <c r="AUQ1180" s="246"/>
      <c r="AUR1180" s="247"/>
      <c r="AUS1180" s="247"/>
      <c r="AUT1180" s="248"/>
      <c r="AUU1180" s="249"/>
      <c r="AUV1180" s="250"/>
      <c r="AUW1180" s="251"/>
      <c r="AUX1180" s="245"/>
      <c r="AUY1180" s="246"/>
      <c r="AUZ1180" s="247"/>
      <c r="AVA1180" s="247"/>
      <c r="AVB1180" s="248"/>
      <c r="AVC1180" s="249"/>
      <c r="AVD1180" s="250"/>
      <c r="AVE1180" s="251"/>
      <c r="AVF1180" s="245"/>
      <c r="AVG1180" s="246"/>
      <c r="AVH1180" s="247"/>
      <c r="AVI1180" s="247"/>
      <c r="AVJ1180" s="248"/>
      <c r="AVK1180" s="249"/>
      <c r="AVL1180" s="250"/>
      <c r="AVM1180" s="251"/>
      <c r="AVN1180" s="245"/>
      <c r="AVO1180" s="246"/>
      <c r="AVP1180" s="247"/>
      <c r="AVQ1180" s="247"/>
      <c r="AVR1180" s="248"/>
      <c r="AVS1180" s="249"/>
      <c r="AVT1180" s="250"/>
      <c r="AVU1180" s="251"/>
      <c r="AVV1180" s="245"/>
      <c r="AVW1180" s="246"/>
      <c r="AVX1180" s="247"/>
      <c r="AVY1180" s="247"/>
      <c r="AVZ1180" s="248"/>
      <c r="AWA1180" s="249"/>
      <c r="AWB1180" s="250"/>
      <c r="AWC1180" s="251"/>
      <c r="AWD1180" s="245"/>
      <c r="AWE1180" s="246"/>
      <c r="AWF1180" s="247"/>
      <c r="AWG1180" s="247"/>
      <c r="AWH1180" s="248"/>
      <c r="AWI1180" s="249"/>
      <c r="AWJ1180" s="250"/>
      <c r="AWK1180" s="251"/>
      <c r="AWL1180" s="245"/>
      <c r="AWM1180" s="246"/>
      <c r="AWN1180" s="247"/>
      <c r="AWO1180" s="247"/>
      <c r="AWP1180" s="248"/>
      <c r="AWQ1180" s="249"/>
      <c r="AWR1180" s="250"/>
      <c r="AWS1180" s="251"/>
      <c r="AWT1180" s="245"/>
      <c r="AWU1180" s="246"/>
      <c r="AWV1180" s="247"/>
      <c r="AWW1180" s="247"/>
      <c r="AWX1180" s="248"/>
      <c r="AWY1180" s="249"/>
      <c r="AWZ1180" s="250"/>
      <c r="AXA1180" s="251"/>
      <c r="AXB1180" s="245"/>
      <c r="AXC1180" s="246"/>
      <c r="AXD1180" s="247"/>
      <c r="AXE1180" s="247"/>
      <c r="AXF1180" s="248"/>
      <c r="AXG1180" s="249"/>
      <c r="AXH1180" s="250"/>
      <c r="AXI1180" s="251"/>
      <c r="AXJ1180" s="245"/>
      <c r="AXK1180" s="246"/>
      <c r="AXL1180" s="247"/>
      <c r="AXM1180" s="247"/>
      <c r="AXN1180" s="248"/>
      <c r="AXO1180" s="249"/>
      <c r="AXP1180" s="250"/>
      <c r="AXQ1180" s="251"/>
      <c r="AXR1180" s="245"/>
      <c r="AXS1180" s="246"/>
      <c r="AXT1180" s="247"/>
      <c r="AXU1180" s="247"/>
      <c r="AXV1180" s="248"/>
      <c r="AXW1180" s="249"/>
      <c r="AXX1180" s="250"/>
      <c r="AXY1180" s="251"/>
      <c r="AXZ1180" s="245"/>
      <c r="AYA1180" s="246"/>
      <c r="AYB1180" s="247"/>
      <c r="AYC1180" s="247"/>
      <c r="AYD1180" s="248"/>
      <c r="AYE1180" s="249"/>
      <c r="AYF1180" s="250"/>
      <c r="AYG1180" s="251"/>
      <c r="AYH1180" s="245"/>
      <c r="AYI1180" s="246"/>
      <c r="AYJ1180" s="247"/>
      <c r="AYK1180" s="247"/>
      <c r="AYL1180" s="248"/>
      <c r="AYM1180" s="249"/>
      <c r="AYN1180" s="250"/>
      <c r="AYO1180" s="251"/>
      <c r="AYP1180" s="245"/>
      <c r="AYQ1180" s="246"/>
      <c r="AYR1180" s="247"/>
      <c r="AYS1180" s="247"/>
      <c r="AYT1180" s="248"/>
      <c r="AYU1180" s="249"/>
      <c r="AYV1180" s="250"/>
      <c r="AYW1180" s="251"/>
      <c r="AYX1180" s="245"/>
      <c r="AYY1180" s="246"/>
      <c r="AYZ1180" s="247"/>
      <c r="AZA1180" s="247"/>
      <c r="AZB1180" s="248"/>
      <c r="AZC1180" s="249"/>
      <c r="AZD1180" s="250"/>
      <c r="AZE1180" s="251"/>
      <c r="AZF1180" s="245"/>
      <c r="AZG1180" s="246"/>
      <c r="AZH1180" s="247"/>
      <c r="AZI1180" s="247"/>
      <c r="AZJ1180" s="248"/>
      <c r="AZK1180" s="249"/>
      <c r="AZL1180" s="250"/>
      <c r="AZM1180" s="251"/>
      <c r="AZN1180" s="245"/>
      <c r="AZO1180" s="246"/>
      <c r="AZP1180" s="247"/>
      <c r="AZQ1180" s="247"/>
      <c r="AZR1180" s="248"/>
      <c r="AZS1180" s="249"/>
      <c r="AZT1180" s="250"/>
      <c r="AZU1180" s="251"/>
      <c r="AZV1180" s="245"/>
      <c r="AZW1180" s="246"/>
      <c r="AZX1180" s="247"/>
      <c r="AZY1180" s="247"/>
      <c r="AZZ1180" s="248"/>
      <c r="BAA1180" s="249"/>
      <c r="BAB1180" s="250"/>
      <c r="BAC1180" s="251"/>
      <c r="BAD1180" s="245"/>
      <c r="BAE1180" s="246"/>
      <c r="BAF1180" s="247"/>
      <c r="BAG1180" s="247"/>
      <c r="BAH1180" s="248"/>
      <c r="BAI1180" s="249"/>
      <c r="BAJ1180" s="250"/>
      <c r="BAK1180" s="251"/>
      <c r="BAL1180" s="245"/>
      <c r="BAM1180" s="246"/>
      <c r="BAN1180" s="247"/>
      <c r="BAO1180" s="247"/>
      <c r="BAP1180" s="248"/>
      <c r="BAQ1180" s="249"/>
      <c r="BAR1180" s="250"/>
      <c r="BAS1180" s="251"/>
      <c r="BAT1180" s="245"/>
      <c r="BAU1180" s="246"/>
      <c r="BAV1180" s="247"/>
      <c r="BAW1180" s="247"/>
      <c r="BAX1180" s="248"/>
      <c r="BAY1180" s="249"/>
      <c r="BAZ1180" s="250"/>
      <c r="BBA1180" s="251"/>
      <c r="BBB1180" s="245"/>
      <c r="BBC1180" s="246"/>
      <c r="BBD1180" s="247"/>
      <c r="BBE1180" s="247"/>
      <c r="BBF1180" s="248"/>
      <c r="BBG1180" s="249"/>
      <c r="BBH1180" s="250"/>
      <c r="BBI1180" s="251"/>
      <c r="BBJ1180" s="245"/>
      <c r="BBK1180" s="246"/>
      <c r="BBL1180" s="247"/>
      <c r="BBM1180" s="247"/>
      <c r="BBN1180" s="248"/>
      <c r="BBO1180" s="249"/>
      <c r="BBP1180" s="250"/>
      <c r="BBQ1180" s="251"/>
      <c r="BBR1180" s="245"/>
      <c r="BBS1180" s="246"/>
      <c r="BBT1180" s="247"/>
      <c r="BBU1180" s="247"/>
      <c r="BBV1180" s="248"/>
      <c r="BBW1180" s="249"/>
      <c r="BBX1180" s="250"/>
      <c r="BBY1180" s="251"/>
      <c r="BBZ1180" s="245"/>
      <c r="BCA1180" s="246"/>
      <c r="BCB1180" s="247"/>
      <c r="BCC1180" s="247"/>
      <c r="BCD1180" s="248"/>
      <c r="BCE1180" s="249"/>
      <c r="BCF1180" s="250"/>
      <c r="BCG1180" s="251"/>
      <c r="BCH1180" s="245"/>
      <c r="BCI1180" s="246"/>
      <c r="BCJ1180" s="247"/>
      <c r="BCK1180" s="247"/>
      <c r="BCL1180" s="248"/>
      <c r="BCM1180" s="249"/>
      <c r="BCN1180" s="250"/>
      <c r="BCO1180" s="251"/>
      <c r="BCP1180" s="245"/>
      <c r="BCQ1180" s="246"/>
      <c r="BCR1180" s="247"/>
      <c r="BCS1180" s="247"/>
      <c r="BCT1180" s="248"/>
      <c r="BCU1180" s="249"/>
      <c r="BCV1180" s="250"/>
      <c r="BCW1180" s="251"/>
      <c r="BCX1180" s="245"/>
      <c r="BCY1180" s="246"/>
      <c r="BCZ1180" s="247"/>
      <c r="BDA1180" s="247"/>
      <c r="BDB1180" s="248"/>
      <c r="BDC1180" s="249"/>
      <c r="BDD1180" s="250"/>
      <c r="BDE1180" s="251"/>
      <c r="BDF1180" s="245"/>
      <c r="BDG1180" s="246"/>
      <c r="BDH1180" s="247"/>
      <c r="BDI1180" s="247"/>
      <c r="BDJ1180" s="248"/>
      <c r="BDK1180" s="249"/>
      <c r="BDL1180" s="250"/>
      <c r="BDM1180" s="251"/>
      <c r="BDN1180" s="245"/>
      <c r="BDO1180" s="246"/>
      <c r="BDP1180" s="247"/>
      <c r="BDQ1180" s="247"/>
      <c r="BDR1180" s="248"/>
      <c r="BDS1180" s="249"/>
      <c r="BDT1180" s="250"/>
      <c r="BDU1180" s="251"/>
      <c r="BDV1180" s="245"/>
      <c r="BDW1180" s="246"/>
      <c r="BDX1180" s="247"/>
      <c r="BDY1180" s="247"/>
      <c r="BDZ1180" s="248"/>
      <c r="BEA1180" s="249"/>
      <c r="BEB1180" s="250"/>
      <c r="BEC1180" s="251"/>
      <c r="BED1180" s="245"/>
      <c r="BEE1180" s="246"/>
      <c r="BEF1180" s="247"/>
      <c r="BEG1180" s="247"/>
      <c r="BEH1180" s="248"/>
      <c r="BEI1180" s="249"/>
      <c r="BEJ1180" s="250"/>
      <c r="BEK1180" s="251"/>
      <c r="BEL1180" s="245"/>
      <c r="BEM1180" s="246"/>
      <c r="BEN1180" s="247"/>
      <c r="BEO1180" s="247"/>
      <c r="BEP1180" s="248"/>
      <c r="BEQ1180" s="249"/>
      <c r="BER1180" s="250"/>
      <c r="BES1180" s="251"/>
      <c r="BET1180" s="245"/>
      <c r="BEU1180" s="246"/>
      <c r="BEV1180" s="247"/>
      <c r="BEW1180" s="247"/>
      <c r="BEX1180" s="248"/>
      <c r="BEY1180" s="249"/>
      <c r="BEZ1180" s="250"/>
      <c r="BFA1180" s="251"/>
      <c r="BFB1180" s="245"/>
      <c r="BFC1180" s="246"/>
      <c r="BFD1180" s="247"/>
      <c r="BFE1180" s="247"/>
      <c r="BFF1180" s="248"/>
      <c r="BFG1180" s="249"/>
      <c r="BFH1180" s="250"/>
      <c r="BFI1180" s="251"/>
      <c r="BFJ1180" s="245"/>
      <c r="BFK1180" s="246"/>
      <c r="BFL1180" s="247"/>
      <c r="BFM1180" s="247"/>
      <c r="BFN1180" s="248"/>
      <c r="BFO1180" s="249"/>
      <c r="BFP1180" s="250"/>
      <c r="BFQ1180" s="251"/>
      <c r="BFR1180" s="245"/>
      <c r="BFS1180" s="246"/>
      <c r="BFT1180" s="247"/>
      <c r="BFU1180" s="247"/>
      <c r="BFV1180" s="248"/>
      <c r="BFW1180" s="249"/>
      <c r="BFX1180" s="250"/>
      <c r="BFY1180" s="251"/>
      <c r="BFZ1180" s="245"/>
      <c r="BGA1180" s="246"/>
      <c r="BGB1180" s="247"/>
      <c r="BGC1180" s="247"/>
      <c r="BGD1180" s="248"/>
      <c r="BGE1180" s="249"/>
      <c r="BGF1180" s="250"/>
      <c r="BGG1180" s="251"/>
      <c r="BGH1180" s="245"/>
      <c r="BGI1180" s="246"/>
      <c r="BGJ1180" s="247"/>
      <c r="BGK1180" s="247"/>
      <c r="BGL1180" s="248"/>
      <c r="BGM1180" s="249"/>
      <c r="BGN1180" s="250"/>
      <c r="BGO1180" s="251"/>
      <c r="BGP1180" s="245"/>
      <c r="BGQ1180" s="246"/>
      <c r="BGR1180" s="247"/>
      <c r="BGS1180" s="247"/>
      <c r="BGT1180" s="248"/>
      <c r="BGU1180" s="249"/>
      <c r="BGV1180" s="250"/>
      <c r="BGW1180" s="251"/>
      <c r="BGX1180" s="245"/>
      <c r="BGY1180" s="246"/>
      <c r="BGZ1180" s="247"/>
      <c r="BHA1180" s="247"/>
      <c r="BHB1180" s="248"/>
      <c r="BHC1180" s="249"/>
      <c r="BHD1180" s="250"/>
      <c r="BHE1180" s="251"/>
      <c r="BHF1180" s="245"/>
      <c r="BHG1180" s="246"/>
      <c r="BHH1180" s="247"/>
      <c r="BHI1180" s="247"/>
      <c r="BHJ1180" s="248"/>
      <c r="BHK1180" s="249"/>
      <c r="BHL1180" s="250"/>
      <c r="BHM1180" s="251"/>
      <c r="BHN1180" s="245"/>
      <c r="BHO1180" s="246"/>
      <c r="BHP1180" s="247"/>
      <c r="BHQ1180" s="247"/>
      <c r="BHR1180" s="248"/>
      <c r="BHS1180" s="249"/>
      <c r="BHT1180" s="250"/>
      <c r="BHU1180" s="251"/>
      <c r="BHV1180" s="245"/>
      <c r="BHW1180" s="246"/>
      <c r="BHX1180" s="247"/>
      <c r="BHY1180" s="247"/>
      <c r="BHZ1180" s="248"/>
      <c r="BIA1180" s="249"/>
      <c r="BIB1180" s="250"/>
      <c r="BIC1180" s="251"/>
      <c r="BID1180" s="245"/>
      <c r="BIE1180" s="246"/>
      <c r="BIF1180" s="247"/>
      <c r="BIG1180" s="247"/>
      <c r="BIH1180" s="248"/>
      <c r="BII1180" s="249"/>
      <c r="BIJ1180" s="250"/>
      <c r="BIK1180" s="251"/>
      <c r="BIL1180" s="245"/>
      <c r="BIM1180" s="246"/>
      <c r="BIN1180" s="247"/>
      <c r="BIO1180" s="247"/>
      <c r="BIP1180" s="248"/>
      <c r="BIQ1180" s="249"/>
      <c r="BIR1180" s="250"/>
      <c r="BIS1180" s="251"/>
      <c r="BIT1180" s="245"/>
      <c r="BIU1180" s="246"/>
      <c r="BIV1180" s="247"/>
      <c r="BIW1180" s="247"/>
      <c r="BIX1180" s="248"/>
      <c r="BIY1180" s="249"/>
      <c r="BIZ1180" s="250"/>
      <c r="BJA1180" s="251"/>
      <c r="BJB1180" s="245"/>
      <c r="BJC1180" s="246"/>
      <c r="BJD1180" s="247"/>
      <c r="BJE1180" s="247"/>
      <c r="BJF1180" s="248"/>
      <c r="BJG1180" s="249"/>
      <c r="BJH1180" s="250"/>
      <c r="BJI1180" s="251"/>
      <c r="BJJ1180" s="245"/>
      <c r="BJK1180" s="246"/>
      <c r="BJL1180" s="247"/>
      <c r="BJM1180" s="247"/>
      <c r="BJN1180" s="248"/>
      <c r="BJO1180" s="249"/>
      <c r="BJP1180" s="250"/>
      <c r="BJQ1180" s="251"/>
      <c r="BJR1180" s="245"/>
      <c r="BJS1180" s="246"/>
      <c r="BJT1180" s="247"/>
      <c r="BJU1180" s="247"/>
      <c r="BJV1180" s="248"/>
      <c r="BJW1180" s="249"/>
      <c r="BJX1180" s="250"/>
      <c r="BJY1180" s="251"/>
      <c r="BJZ1180" s="245"/>
      <c r="BKA1180" s="246"/>
      <c r="BKB1180" s="247"/>
      <c r="BKC1180" s="247"/>
      <c r="BKD1180" s="248"/>
      <c r="BKE1180" s="249"/>
      <c r="BKF1180" s="250"/>
      <c r="BKG1180" s="251"/>
      <c r="BKH1180" s="245"/>
      <c r="BKI1180" s="246"/>
      <c r="BKJ1180" s="247"/>
      <c r="BKK1180" s="247"/>
      <c r="BKL1180" s="248"/>
      <c r="BKM1180" s="249"/>
      <c r="BKN1180" s="250"/>
      <c r="BKO1180" s="251"/>
      <c r="BKP1180" s="245"/>
      <c r="BKQ1180" s="246"/>
      <c r="BKR1180" s="247"/>
      <c r="BKS1180" s="247"/>
      <c r="BKT1180" s="248"/>
      <c r="BKU1180" s="249"/>
      <c r="BKV1180" s="250"/>
      <c r="BKW1180" s="251"/>
      <c r="BKX1180" s="245"/>
      <c r="BKY1180" s="246"/>
      <c r="BKZ1180" s="247"/>
      <c r="BLA1180" s="247"/>
      <c r="BLB1180" s="248"/>
      <c r="BLC1180" s="249"/>
      <c r="BLD1180" s="250"/>
      <c r="BLE1180" s="251"/>
      <c r="BLF1180" s="245"/>
      <c r="BLG1180" s="246"/>
      <c r="BLH1180" s="247"/>
      <c r="BLI1180" s="247"/>
      <c r="BLJ1180" s="248"/>
      <c r="BLK1180" s="249"/>
      <c r="BLL1180" s="250"/>
      <c r="BLM1180" s="251"/>
      <c r="BLN1180" s="245"/>
      <c r="BLO1180" s="246"/>
      <c r="BLP1180" s="247"/>
      <c r="BLQ1180" s="247"/>
      <c r="BLR1180" s="248"/>
      <c r="BLS1180" s="249"/>
      <c r="BLT1180" s="250"/>
      <c r="BLU1180" s="251"/>
      <c r="BLV1180" s="245"/>
      <c r="BLW1180" s="246"/>
      <c r="BLX1180" s="247"/>
      <c r="BLY1180" s="247"/>
      <c r="BLZ1180" s="248"/>
      <c r="BMA1180" s="249"/>
      <c r="BMB1180" s="250"/>
      <c r="BMC1180" s="251"/>
      <c r="BMD1180" s="245"/>
      <c r="BME1180" s="246"/>
      <c r="BMF1180" s="247"/>
      <c r="BMG1180" s="247"/>
      <c r="BMH1180" s="248"/>
      <c r="BMI1180" s="249"/>
      <c r="BMJ1180" s="250"/>
      <c r="BMK1180" s="251"/>
      <c r="BML1180" s="245"/>
      <c r="BMM1180" s="246"/>
      <c r="BMN1180" s="247"/>
      <c r="BMO1180" s="247"/>
      <c r="BMP1180" s="248"/>
      <c r="BMQ1180" s="249"/>
      <c r="BMR1180" s="250"/>
      <c r="BMS1180" s="251"/>
      <c r="BMT1180" s="245"/>
      <c r="BMU1180" s="246"/>
      <c r="BMV1180" s="247"/>
      <c r="BMW1180" s="247"/>
      <c r="BMX1180" s="248"/>
      <c r="BMY1180" s="249"/>
      <c r="BMZ1180" s="250"/>
      <c r="BNA1180" s="251"/>
      <c r="BNB1180" s="245"/>
      <c r="BNC1180" s="246"/>
      <c r="BND1180" s="247"/>
      <c r="BNE1180" s="247"/>
      <c r="BNF1180" s="248"/>
      <c r="BNG1180" s="249"/>
      <c r="BNH1180" s="250"/>
      <c r="BNI1180" s="251"/>
      <c r="BNJ1180" s="245"/>
      <c r="BNK1180" s="246"/>
      <c r="BNL1180" s="247"/>
      <c r="BNM1180" s="247"/>
      <c r="BNN1180" s="248"/>
      <c r="BNO1180" s="249"/>
      <c r="BNP1180" s="250"/>
      <c r="BNQ1180" s="251"/>
      <c r="BNR1180" s="245"/>
      <c r="BNS1180" s="246"/>
      <c r="BNT1180" s="247"/>
      <c r="BNU1180" s="247"/>
      <c r="BNV1180" s="248"/>
      <c r="BNW1180" s="249"/>
      <c r="BNX1180" s="250"/>
      <c r="BNY1180" s="251"/>
      <c r="BNZ1180" s="245"/>
      <c r="BOA1180" s="246"/>
      <c r="BOB1180" s="247"/>
      <c r="BOC1180" s="247"/>
      <c r="BOD1180" s="248"/>
      <c r="BOE1180" s="249"/>
      <c r="BOF1180" s="250"/>
      <c r="BOG1180" s="251"/>
      <c r="BOH1180" s="245"/>
      <c r="BOI1180" s="246"/>
      <c r="BOJ1180" s="247"/>
      <c r="BOK1180" s="247"/>
      <c r="BOL1180" s="248"/>
      <c r="BOM1180" s="249"/>
      <c r="BON1180" s="250"/>
      <c r="BOO1180" s="251"/>
      <c r="BOP1180" s="245"/>
      <c r="BOQ1180" s="246"/>
      <c r="BOR1180" s="247"/>
      <c r="BOS1180" s="247"/>
      <c r="BOT1180" s="248"/>
      <c r="BOU1180" s="249"/>
      <c r="BOV1180" s="250"/>
      <c r="BOW1180" s="251"/>
      <c r="BOX1180" s="245"/>
      <c r="BOY1180" s="246"/>
      <c r="BOZ1180" s="247"/>
      <c r="BPA1180" s="247"/>
      <c r="BPB1180" s="248"/>
      <c r="BPC1180" s="249"/>
      <c r="BPD1180" s="250"/>
      <c r="BPE1180" s="251"/>
      <c r="BPF1180" s="245"/>
      <c r="BPG1180" s="246"/>
      <c r="BPH1180" s="247"/>
      <c r="BPI1180" s="247"/>
      <c r="BPJ1180" s="248"/>
      <c r="BPK1180" s="249"/>
      <c r="BPL1180" s="250"/>
      <c r="BPM1180" s="251"/>
      <c r="BPN1180" s="245"/>
      <c r="BPO1180" s="246"/>
      <c r="BPP1180" s="247"/>
      <c r="BPQ1180" s="247"/>
      <c r="BPR1180" s="248"/>
      <c r="BPS1180" s="249"/>
      <c r="BPT1180" s="250"/>
      <c r="BPU1180" s="251"/>
      <c r="BPV1180" s="245"/>
      <c r="BPW1180" s="246"/>
      <c r="BPX1180" s="247"/>
      <c r="BPY1180" s="247"/>
      <c r="BPZ1180" s="248"/>
      <c r="BQA1180" s="249"/>
      <c r="BQB1180" s="250"/>
      <c r="BQC1180" s="251"/>
      <c r="BQD1180" s="245"/>
      <c r="BQE1180" s="246"/>
      <c r="BQF1180" s="247"/>
      <c r="BQG1180" s="247"/>
      <c r="BQH1180" s="248"/>
      <c r="BQI1180" s="249"/>
      <c r="BQJ1180" s="250"/>
      <c r="BQK1180" s="251"/>
      <c r="BQL1180" s="245"/>
      <c r="BQM1180" s="246"/>
      <c r="BQN1180" s="247"/>
      <c r="BQO1180" s="247"/>
      <c r="BQP1180" s="248"/>
      <c r="BQQ1180" s="249"/>
      <c r="BQR1180" s="250"/>
      <c r="BQS1180" s="251"/>
      <c r="BQT1180" s="245"/>
      <c r="BQU1180" s="246"/>
      <c r="BQV1180" s="247"/>
      <c r="BQW1180" s="247"/>
      <c r="BQX1180" s="248"/>
      <c r="BQY1180" s="249"/>
      <c r="BQZ1180" s="250"/>
      <c r="BRA1180" s="251"/>
      <c r="BRB1180" s="245"/>
      <c r="BRC1180" s="246"/>
      <c r="BRD1180" s="247"/>
      <c r="BRE1180" s="247"/>
      <c r="BRF1180" s="248"/>
      <c r="BRG1180" s="249"/>
      <c r="BRH1180" s="250"/>
      <c r="BRI1180" s="251"/>
      <c r="BRJ1180" s="245"/>
      <c r="BRK1180" s="246"/>
      <c r="BRL1180" s="247"/>
      <c r="BRM1180" s="247"/>
      <c r="BRN1180" s="248"/>
      <c r="BRO1180" s="249"/>
      <c r="BRP1180" s="250"/>
      <c r="BRQ1180" s="251"/>
      <c r="BRR1180" s="245"/>
      <c r="BRS1180" s="246"/>
      <c r="BRT1180" s="247"/>
      <c r="BRU1180" s="247"/>
      <c r="BRV1180" s="248"/>
      <c r="BRW1180" s="249"/>
      <c r="BRX1180" s="250"/>
      <c r="BRY1180" s="251"/>
      <c r="BRZ1180" s="245"/>
      <c r="BSA1180" s="246"/>
      <c r="BSB1180" s="247"/>
      <c r="BSC1180" s="247"/>
      <c r="BSD1180" s="248"/>
      <c r="BSE1180" s="249"/>
      <c r="BSF1180" s="250"/>
      <c r="BSG1180" s="251"/>
      <c r="BSH1180" s="245"/>
      <c r="BSI1180" s="246"/>
      <c r="BSJ1180" s="247"/>
      <c r="BSK1180" s="247"/>
      <c r="BSL1180" s="248"/>
      <c r="BSM1180" s="249"/>
      <c r="BSN1180" s="250"/>
      <c r="BSO1180" s="251"/>
      <c r="BSP1180" s="245"/>
      <c r="BSQ1180" s="246"/>
      <c r="BSR1180" s="247"/>
      <c r="BSS1180" s="247"/>
      <c r="BST1180" s="248"/>
      <c r="BSU1180" s="249"/>
      <c r="BSV1180" s="250"/>
      <c r="BSW1180" s="251"/>
      <c r="BSX1180" s="245"/>
      <c r="BSY1180" s="246"/>
      <c r="BSZ1180" s="247"/>
      <c r="BTA1180" s="247"/>
      <c r="BTB1180" s="248"/>
      <c r="BTC1180" s="249"/>
      <c r="BTD1180" s="250"/>
      <c r="BTE1180" s="251"/>
      <c r="BTF1180" s="245"/>
      <c r="BTG1180" s="246"/>
      <c r="BTH1180" s="247"/>
      <c r="BTI1180" s="247"/>
      <c r="BTJ1180" s="248"/>
      <c r="BTK1180" s="249"/>
      <c r="BTL1180" s="250"/>
      <c r="BTM1180" s="251"/>
      <c r="BTN1180" s="245"/>
      <c r="BTO1180" s="246"/>
      <c r="BTP1180" s="247"/>
      <c r="BTQ1180" s="247"/>
      <c r="BTR1180" s="248"/>
      <c r="BTS1180" s="249"/>
      <c r="BTT1180" s="250"/>
      <c r="BTU1180" s="251"/>
      <c r="BTV1180" s="245"/>
      <c r="BTW1180" s="246"/>
      <c r="BTX1180" s="247"/>
      <c r="BTY1180" s="247"/>
      <c r="BTZ1180" s="248"/>
      <c r="BUA1180" s="249"/>
      <c r="BUB1180" s="250"/>
      <c r="BUC1180" s="251"/>
      <c r="BUD1180" s="245"/>
      <c r="BUE1180" s="246"/>
      <c r="BUF1180" s="247"/>
      <c r="BUG1180" s="247"/>
      <c r="BUH1180" s="248"/>
      <c r="BUI1180" s="249"/>
      <c r="BUJ1180" s="250"/>
      <c r="BUK1180" s="251"/>
      <c r="BUL1180" s="245"/>
      <c r="BUM1180" s="246"/>
      <c r="BUN1180" s="247"/>
      <c r="BUO1180" s="247"/>
      <c r="BUP1180" s="248"/>
      <c r="BUQ1180" s="249"/>
      <c r="BUR1180" s="250"/>
      <c r="BUS1180" s="251"/>
      <c r="BUT1180" s="245"/>
      <c r="BUU1180" s="246"/>
      <c r="BUV1180" s="247"/>
      <c r="BUW1180" s="247"/>
      <c r="BUX1180" s="248"/>
      <c r="BUY1180" s="249"/>
      <c r="BUZ1180" s="250"/>
      <c r="BVA1180" s="251"/>
      <c r="BVB1180" s="245"/>
      <c r="BVC1180" s="246"/>
      <c r="BVD1180" s="247"/>
      <c r="BVE1180" s="247"/>
      <c r="BVF1180" s="248"/>
      <c r="BVG1180" s="249"/>
      <c r="BVH1180" s="250"/>
      <c r="BVI1180" s="251"/>
      <c r="BVJ1180" s="245"/>
      <c r="BVK1180" s="246"/>
      <c r="BVL1180" s="247"/>
      <c r="BVM1180" s="247"/>
      <c r="BVN1180" s="248"/>
      <c r="BVO1180" s="249"/>
      <c r="BVP1180" s="250"/>
      <c r="BVQ1180" s="251"/>
      <c r="BVR1180" s="245"/>
      <c r="BVS1180" s="246"/>
      <c r="BVT1180" s="247"/>
      <c r="BVU1180" s="247"/>
      <c r="BVV1180" s="248"/>
      <c r="BVW1180" s="249"/>
      <c r="BVX1180" s="250"/>
      <c r="BVY1180" s="251"/>
      <c r="BVZ1180" s="245"/>
      <c r="BWA1180" s="246"/>
      <c r="BWB1180" s="247"/>
      <c r="BWC1180" s="247"/>
      <c r="BWD1180" s="248"/>
      <c r="BWE1180" s="249"/>
      <c r="BWF1180" s="250"/>
      <c r="BWG1180" s="251"/>
      <c r="BWH1180" s="245"/>
      <c r="BWI1180" s="246"/>
      <c r="BWJ1180" s="247"/>
      <c r="BWK1180" s="247"/>
      <c r="BWL1180" s="248"/>
      <c r="BWM1180" s="249"/>
      <c r="BWN1180" s="250"/>
      <c r="BWO1180" s="251"/>
      <c r="BWP1180" s="245"/>
      <c r="BWQ1180" s="246"/>
      <c r="BWR1180" s="247"/>
      <c r="BWS1180" s="247"/>
      <c r="BWT1180" s="248"/>
      <c r="BWU1180" s="249"/>
      <c r="BWV1180" s="250"/>
      <c r="BWW1180" s="251"/>
      <c r="BWX1180" s="245"/>
      <c r="BWY1180" s="246"/>
      <c r="BWZ1180" s="247"/>
      <c r="BXA1180" s="247"/>
      <c r="BXB1180" s="248"/>
      <c r="BXC1180" s="249"/>
      <c r="BXD1180" s="250"/>
      <c r="BXE1180" s="251"/>
      <c r="BXF1180" s="245"/>
      <c r="BXG1180" s="246"/>
      <c r="BXH1180" s="247"/>
      <c r="BXI1180" s="247"/>
      <c r="BXJ1180" s="248"/>
      <c r="BXK1180" s="249"/>
      <c r="BXL1180" s="250"/>
      <c r="BXM1180" s="251"/>
      <c r="BXN1180" s="245"/>
      <c r="BXO1180" s="246"/>
      <c r="BXP1180" s="247"/>
      <c r="BXQ1180" s="247"/>
      <c r="BXR1180" s="248"/>
      <c r="BXS1180" s="249"/>
      <c r="BXT1180" s="250"/>
      <c r="BXU1180" s="251"/>
      <c r="BXV1180" s="245"/>
      <c r="BXW1180" s="246"/>
      <c r="BXX1180" s="247"/>
      <c r="BXY1180" s="247"/>
      <c r="BXZ1180" s="248"/>
      <c r="BYA1180" s="249"/>
      <c r="BYB1180" s="250"/>
      <c r="BYC1180" s="251"/>
      <c r="BYD1180" s="245"/>
      <c r="BYE1180" s="246"/>
      <c r="BYF1180" s="247"/>
      <c r="BYG1180" s="247"/>
      <c r="BYH1180" s="248"/>
      <c r="BYI1180" s="249"/>
      <c r="BYJ1180" s="250"/>
      <c r="BYK1180" s="251"/>
      <c r="BYL1180" s="245"/>
      <c r="BYM1180" s="246"/>
      <c r="BYN1180" s="247"/>
      <c r="BYO1180" s="247"/>
      <c r="BYP1180" s="248"/>
      <c r="BYQ1180" s="249"/>
      <c r="BYR1180" s="250"/>
      <c r="BYS1180" s="251"/>
      <c r="BYT1180" s="245"/>
      <c r="BYU1180" s="246"/>
      <c r="BYV1180" s="247"/>
      <c r="BYW1180" s="247"/>
      <c r="BYX1180" s="248"/>
      <c r="BYY1180" s="249"/>
      <c r="BYZ1180" s="250"/>
      <c r="BZA1180" s="251"/>
      <c r="BZB1180" s="245"/>
      <c r="BZC1180" s="246"/>
      <c r="BZD1180" s="247"/>
      <c r="BZE1180" s="247"/>
      <c r="BZF1180" s="248"/>
      <c r="BZG1180" s="249"/>
      <c r="BZH1180" s="250"/>
      <c r="BZI1180" s="251"/>
      <c r="BZJ1180" s="245"/>
      <c r="BZK1180" s="246"/>
      <c r="BZL1180" s="247"/>
      <c r="BZM1180" s="247"/>
      <c r="BZN1180" s="248"/>
      <c r="BZO1180" s="249"/>
      <c r="BZP1180" s="250"/>
      <c r="BZQ1180" s="251"/>
      <c r="BZR1180" s="245"/>
      <c r="BZS1180" s="246"/>
      <c r="BZT1180" s="247"/>
      <c r="BZU1180" s="247"/>
      <c r="BZV1180" s="248"/>
      <c r="BZW1180" s="249"/>
      <c r="BZX1180" s="250"/>
      <c r="BZY1180" s="251"/>
      <c r="BZZ1180" s="245"/>
      <c r="CAA1180" s="246"/>
      <c r="CAB1180" s="247"/>
      <c r="CAC1180" s="247"/>
      <c r="CAD1180" s="248"/>
      <c r="CAE1180" s="249"/>
      <c r="CAF1180" s="250"/>
      <c r="CAG1180" s="251"/>
      <c r="CAH1180" s="245"/>
      <c r="CAI1180" s="246"/>
      <c r="CAJ1180" s="247"/>
      <c r="CAK1180" s="247"/>
      <c r="CAL1180" s="248"/>
      <c r="CAM1180" s="249"/>
      <c r="CAN1180" s="250"/>
      <c r="CAO1180" s="251"/>
      <c r="CAP1180" s="245"/>
      <c r="CAQ1180" s="246"/>
      <c r="CAR1180" s="247"/>
      <c r="CAS1180" s="247"/>
      <c r="CAT1180" s="248"/>
      <c r="CAU1180" s="249"/>
      <c r="CAV1180" s="250"/>
      <c r="CAW1180" s="251"/>
      <c r="CAX1180" s="245"/>
      <c r="CAY1180" s="246"/>
      <c r="CAZ1180" s="247"/>
      <c r="CBA1180" s="247"/>
      <c r="CBB1180" s="248"/>
      <c r="CBC1180" s="249"/>
      <c r="CBD1180" s="250"/>
      <c r="CBE1180" s="251"/>
      <c r="CBF1180" s="245"/>
      <c r="CBG1180" s="246"/>
      <c r="CBH1180" s="247"/>
      <c r="CBI1180" s="247"/>
      <c r="CBJ1180" s="248"/>
      <c r="CBK1180" s="249"/>
      <c r="CBL1180" s="250"/>
      <c r="CBM1180" s="251"/>
      <c r="CBN1180" s="245"/>
      <c r="CBO1180" s="246"/>
      <c r="CBP1180" s="247"/>
      <c r="CBQ1180" s="247"/>
      <c r="CBR1180" s="248"/>
      <c r="CBS1180" s="249"/>
      <c r="CBT1180" s="250"/>
      <c r="CBU1180" s="251"/>
      <c r="CBV1180" s="245"/>
      <c r="CBW1180" s="246"/>
      <c r="CBX1180" s="247"/>
      <c r="CBY1180" s="247"/>
      <c r="CBZ1180" s="248"/>
      <c r="CCA1180" s="249"/>
      <c r="CCB1180" s="250"/>
      <c r="CCC1180" s="251"/>
      <c r="CCD1180" s="245"/>
      <c r="CCE1180" s="246"/>
      <c r="CCF1180" s="247"/>
      <c r="CCG1180" s="247"/>
      <c r="CCH1180" s="248"/>
      <c r="CCI1180" s="249"/>
      <c r="CCJ1180" s="250"/>
      <c r="CCK1180" s="251"/>
      <c r="CCL1180" s="245"/>
      <c r="CCM1180" s="246"/>
      <c r="CCN1180" s="247"/>
      <c r="CCO1180" s="247"/>
      <c r="CCP1180" s="248"/>
      <c r="CCQ1180" s="249"/>
      <c r="CCR1180" s="250"/>
      <c r="CCS1180" s="251"/>
      <c r="CCT1180" s="245"/>
      <c r="CCU1180" s="246"/>
      <c r="CCV1180" s="247"/>
      <c r="CCW1180" s="247"/>
      <c r="CCX1180" s="248"/>
      <c r="CCY1180" s="249"/>
      <c r="CCZ1180" s="250"/>
      <c r="CDA1180" s="251"/>
      <c r="CDB1180" s="245"/>
      <c r="CDC1180" s="246"/>
      <c r="CDD1180" s="247"/>
      <c r="CDE1180" s="247"/>
      <c r="CDF1180" s="248"/>
      <c r="CDG1180" s="249"/>
      <c r="CDH1180" s="250"/>
      <c r="CDI1180" s="251"/>
      <c r="CDJ1180" s="245"/>
      <c r="CDK1180" s="246"/>
      <c r="CDL1180" s="247"/>
      <c r="CDM1180" s="247"/>
      <c r="CDN1180" s="248"/>
      <c r="CDO1180" s="249"/>
      <c r="CDP1180" s="250"/>
      <c r="CDQ1180" s="251"/>
      <c r="CDR1180" s="245"/>
      <c r="CDS1180" s="246"/>
      <c r="CDT1180" s="247"/>
      <c r="CDU1180" s="247"/>
      <c r="CDV1180" s="248"/>
      <c r="CDW1180" s="249"/>
      <c r="CDX1180" s="250"/>
      <c r="CDY1180" s="251"/>
      <c r="CDZ1180" s="245"/>
      <c r="CEA1180" s="246"/>
      <c r="CEB1180" s="247"/>
      <c r="CEC1180" s="247"/>
      <c r="CED1180" s="248"/>
      <c r="CEE1180" s="249"/>
      <c r="CEF1180" s="250"/>
      <c r="CEG1180" s="251"/>
      <c r="CEH1180" s="245"/>
      <c r="CEI1180" s="246"/>
      <c r="CEJ1180" s="247"/>
      <c r="CEK1180" s="247"/>
      <c r="CEL1180" s="248"/>
      <c r="CEM1180" s="249"/>
      <c r="CEN1180" s="250"/>
      <c r="CEO1180" s="251"/>
      <c r="CEP1180" s="245"/>
      <c r="CEQ1180" s="246"/>
      <c r="CER1180" s="247"/>
      <c r="CES1180" s="247"/>
      <c r="CET1180" s="248"/>
      <c r="CEU1180" s="249"/>
      <c r="CEV1180" s="250"/>
      <c r="CEW1180" s="251"/>
      <c r="CEX1180" s="245"/>
      <c r="CEY1180" s="246"/>
      <c r="CEZ1180" s="247"/>
      <c r="CFA1180" s="247"/>
      <c r="CFB1180" s="248"/>
      <c r="CFC1180" s="249"/>
      <c r="CFD1180" s="250"/>
      <c r="CFE1180" s="251"/>
      <c r="CFF1180" s="245"/>
      <c r="CFG1180" s="246"/>
      <c r="CFH1180" s="247"/>
      <c r="CFI1180" s="247"/>
      <c r="CFJ1180" s="248"/>
      <c r="CFK1180" s="249"/>
      <c r="CFL1180" s="250"/>
      <c r="CFM1180" s="251"/>
      <c r="CFN1180" s="245"/>
      <c r="CFO1180" s="246"/>
      <c r="CFP1180" s="247"/>
      <c r="CFQ1180" s="247"/>
      <c r="CFR1180" s="248"/>
      <c r="CFS1180" s="249"/>
      <c r="CFT1180" s="250"/>
      <c r="CFU1180" s="251"/>
      <c r="CFV1180" s="245"/>
      <c r="CFW1180" s="246"/>
      <c r="CFX1180" s="247"/>
      <c r="CFY1180" s="247"/>
      <c r="CFZ1180" s="248"/>
      <c r="CGA1180" s="249"/>
      <c r="CGB1180" s="250"/>
      <c r="CGC1180" s="251"/>
      <c r="CGD1180" s="245"/>
      <c r="CGE1180" s="246"/>
      <c r="CGF1180" s="247"/>
      <c r="CGG1180" s="247"/>
      <c r="CGH1180" s="248"/>
      <c r="CGI1180" s="249"/>
      <c r="CGJ1180" s="250"/>
      <c r="CGK1180" s="251"/>
      <c r="CGL1180" s="245"/>
      <c r="CGM1180" s="246"/>
      <c r="CGN1180" s="247"/>
      <c r="CGO1180" s="247"/>
      <c r="CGP1180" s="248"/>
      <c r="CGQ1180" s="249"/>
      <c r="CGR1180" s="250"/>
      <c r="CGS1180" s="251"/>
      <c r="CGT1180" s="245"/>
      <c r="CGU1180" s="246"/>
      <c r="CGV1180" s="247"/>
      <c r="CGW1180" s="247"/>
      <c r="CGX1180" s="248"/>
      <c r="CGY1180" s="249"/>
      <c r="CGZ1180" s="250"/>
      <c r="CHA1180" s="251"/>
      <c r="CHB1180" s="245"/>
      <c r="CHC1180" s="246"/>
      <c r="CHD1180" s="247"/>
      <c r="CHE1180" s="247"/>
      <c r="CHF1180" s="248"/>
      <c r="CHG1180" s="249"/>
      <c r="CHH1180" s="250"/>
      <c r="CHI1180" s="251"/>
      <c r="CHJ1180" s="245"/>
      <c r="CHK1180" s="246"/>
      <c r="CHL1180" s="247"/>
      <c r="CHM1180" s="247"/>
      <c r="CHN1180" s="248"/>
      <c r="CHO1180" s="249"/>
      <c r="CHP1180" s="250"/>
      <c r="CHQ1180" s="251"/>
      <c r="CHR1180" s="245"/>
      <c r="CHS1180" s="246"/>
      <c r="CHT1180" s="247"/>
      <c r="CHU1180" s="247"/>
      <c r="CHV1180" s="248"/>
      <c r="CHW1180" s="249"/>
      <c r="CHX1180" s="250"/>
      <c r="CHY1180" s="251"/>
      <c r="CHZ1180" s="245"/>
      <c r="CIA1180" s="246"/>
      <c r="CIB1180" s="247"/>
      <c r="CIC1180" s="247"/>
      <c r="CID1180" s="248"/>
      <c r="CIE1180" s="249"/>
      <c r="CIF1180" s="250"/>
      <c r="CIG1180" s="251"/>
      <c r="CIH1180" s="245"/>
      <c r="CII1180" s="246"/>
      <c r="CIJ1180" s="247"/>
      <c r="CIK1180" s="247"/>
      <c r="CIL1180" s="248"/>
      <c r="CIM1180" s="249"/>
      <c r="CIN1180" s="250"/>
      <c r="CIO1180" s="251"/>
      <c r="CIP1180" s="245"/>
      <c r="CIQ1180" s="246"/>
      <c r="CIR1180" s="247"/>
      <c r="CIS1180" s="247"/>
      <c r="CIT1180" s="248"/>
      <c r="CIU1180" s="249"/>
      <c r="CIV1180" s="250"/>
      <c r="CIW1180" s="251"/>
      <c r="CIX1180" s="245"/>
      <c r="CIY1180" s="246"/>
      <c r="CIZ1180" s="247"/>
      <c r="CJA1180" s="247"/>
      <c r="CJB1180" s="248"/>
      <c r="CJC1180" s="249"/>
      <c r="CJD1180" s="250"/>
      <c r="CJE1180" s="251"/>
      <c r="CJF1180" s="245"/>
      <c r="CJG1180" s="246"/>
      <c r="CJH1180" s="247"/>
      <c r="CJI1180" s="247"/>
      <c r="CJJ1180" s="248"/>
      <c r="CJK1180" s="249"/>
      <c r="CJL1180" s="250"/>
      <c r="CJM1180" s="251"/>
      <c r="CJN1180" s="245"/>
      <c r="CJO1180" s="246"/>
      <c r="CJP1180" s="247"/>
      <c r="CJQ1180" s="247"/>
      <c r="CJR1180" s="248"/>
      <c r="CJS1180" s="249"/>
      <c r="CJT1180" s="250"/>
      <c r="CJU1180" s="251"/>
      <c r="CJV1180" s="245"/>
      <c r="CJW1180" s="246"/>
      <c r="CJX1180" s="247"/>
      <c r="CJY1180" s="247"/>
      <c r="CJZ1180" s="248"/>
      <c r="CKA1180" s="249"/>
      <c r="CKB1180" s="250"/>
      <c r="CKC1180" s="251"/>
      <c r="CKD1180" s="245"/>
      <c r="CKE1180" s="246"/>
      <c r="CKF1180" s="247"/>
      <c r="CKG1180" s="247"/>
      <c r="CKH1180" s="248"/>
      <c r="CKI1180" s="249"/>
      <c r="CKJ1180" s="250"/>
      <c r="CKK1180" s="251"/>
      <c r="CKL1180" s="245"/>
      <c r="CKM1180" s="246"/>
      <c r="CKN1180" s="247"/>
      <c r="CKO1180" s="247"/>
      <c r="CKP1180" s="248"/>
      <c r="CKQ1180" s="249"/>
      <c r="CKR1180" s="250"/>
      <c r="CKS1180" s="251"/>
      <c r="CKT1180" s="245"/>
      <c r="CKU1180" s="246"/>
      <c r="CKV1180" s="247"/>
      <c r="CKW1180" s="247"/>
      <c r="CKX1180" s="248"/>
      <c r="CKY1180" s="249"/>
      <c r="CKZ1180" s="250"/>
      <c r="CLA1180" s="251"/>
      <c r="CLB1180" s="245"/>
      <c r="CLC1180" s="246"/>
      <c r="CLD1180" s="247"/>
      <c r="CLE1180" s="247"/>
      <c r="CLF1180" s="248"/>
      <c r="CLG1180" s="249"/>
      <c r="CLH1180" s="250"/>
      <c r="CLI1180" s="251"/>
      <c r="CLJ1180" s="245"/>
      <c r="CLK1180" s="246"/>
      <c r="CLL1180" s="247"/>
      <c r="CLM1180" s="247"/>
      <c r="CLN1180" s="248"/>
      <c r="CLO1180" s="249"/>
      <c r="CLP1180" s="250"/>
      <c r="CLQ1180" s="251"/>
      <c r="CLR1180" s="245"/>
      <c r="CLS1180" s="246"/>
      <c r="CLT1180" s="247"/>
      <c r="CLU1180" s="247"/>
      <c r="CLV1180" s="248"/>
      <c r="CLW1180" s="249"/>
      <c r="CLX1180" s="250"/>
      <c r="CLY1180" s="251"/>
      <c r="CLZ1180" s="245"/>
      <c r="CMA1180" s="246"/>
      <c r="CMB1180" s="247"/>
      <c r="CMC1180" s="247"/>
      <c r="CMD1180" s="248"/>
      <c r="CME1180" s="249"/>
      <c r="CMF1180" s="250"/>
      <c r="CMG1180" s="251"/>
      <c r="CMH1180" s="245"/>
      <c r="CMI1180" s="246"/>
      <c r="CMJ1180" s="247"/>
      <c r="CMK1180" s="247"/>
      <c r="CML1180" s="248"/>
      <c r="CMM1180" s="249"/>
      <c r="CMN1180" s="250"/>
      <c r="CMO1180" s="251"/>
      <c r="CMP1180" s="245"/>
      <c r="CMQ1180" s="246"/>
      <c r="CMR1180" s="247"/>
      <c r="CMS1180" s="247"/>
      <c r="CMT1180" s="248"/>
      <c r="CMU1180" s="249"/>
      <c r="CMV1180" s="250"/>
      <c r="CMW1180" s="251"/>
      <c r="CMX1180" s="245"/>
      <c r="CMY1180" s="246"/>
      <c r="CMZ1180" s="247"/>
      <c r="CNA1180" s="247"/>
      <c r="CNB1180" s="248"/>
      <c r="CNC1180" s="249"/>
      <c r="CND1180" s="250"/>
      <c r="CNE1180" s="251"/>
      <c r="CNF1180" s="245"/>
      <c r="CNG1180" s="246"/>
      <c r="CNH1180" s="247"/>
      <c r="CNI1180" s="247"/>
      <c r="CNJ1180" s="248"/>
      <c r="CNK1180" s="249"/>
      <c r="CNL1180" s="250"/>
      <c r="CNM1180" s="251"/>
      <c r="CNN1180" s="245"/>
      <c r="CNO1180" s="246"/>
      <c r="CNP1180" s="247"/>
      <c r="CNQ1180" s="247"/>
      <c r="CNR1180" s="248"/>
      <c r="CNS1180" s="249"/>
      <c r="CNT1180" s="250"/>
      <c r="CNU1180" s="251"/>
      <c r="CNV1180" s="245"/>
      <c r="CNW1180" s="246"/>
      <c r="CNX1180" s="247"/>
      <c r="CNY1180" s="247"/>
      <c r="CNZ1180" s="248"/>
      <c r="COA1180" s="249"/>
      <c r="COB1180" s="250"/>
      <c r="COC1180" s="251"/>
      <c r="COD1180" s="245"/>
      <c r="COE1180" s="246"/>
      <c r="COF1180" s="247"/>
      <c r="COG1180" s="247"/>
      <c r="COH1180" s="248"/>
      <c r="COI1180" s="249"/>
      <c r="COJ1180" s="250"/>
      <c r="COK1180" s="251"/>
      <c r="COL1180" s="245"/>
      <c r="COM1180" s="246"/>
      <c r="CON1180" s="247"/>
      <c r="COO1180" s="247"/>
      <c r="COP1180" s="248"/>
      <c r="COQ1180" s="249"/>
      <c r="COR1180" s="250"/>
      <c r="COS1180" s="251"/>
      <c r="COT1180" s="245"/>
      <c r="COU1180" s="246"/>
      <c r="COV1180" s="247"/>
      <c r="COW1180" s="247"/>
      <c r="COX1180" s="248"/>
      <c r="COY1180" s="249"/>
      <c r="COZ1180" s="250"/>
      <c r="CPA1180" s="251"/>
      <c r="CPB1180" s="245"/>
      <c r="CPC1180" s="246"/>
      <c r="CPD1180" s="247"/>
      <c r="CPE1180" s="247"/>
      <c r="CPF1180" s="248"/>
      <c r="CPG1180" s="249"/>
      <c r="CPH1180" s="250"/>
      <c r="CPI1180" s="251"/>
      <c r="CPJ1180" s="245"/>
      <c r="CPK1180" s="246"/>
      <c r="CPL1180" s="247"/>
      <c r="CPM1180" s="247"/>
      <c r="CPN1180" s="248"/>
      <c r="CPO1180" s="249"/>
      <c r="CPP1180" s="250"/>
      <c r="CPQ1180" s="251"/>
      <c r="CPR1180" s="245"/>
      <c r="CPS1180" s="246"/>
      <c r="CPT1180" s="247"/>
      <c r="CPU1180" s="247"/>
      <c r="CPV1180" s="248"/>
      <c r="CPW1180" s="249"/>
      <c r="CPX1180" s="250"/>
      <c r="CPY1180" s="251"/>
      <c r="CPZ1180" s="245"/>
      <c r="CQA1180" s="246"/>
      <c r="CQB1180" s="247"/>
      <c r="CQC1180" s="247"/>
      <c r="CQD1180" s="248"/>
      <c r="CQE1180" s="249"/>
      <c r="CQF1180" s="250"/>
      <c r="CQG1180" s="251"/>
      <c r="CQH1180" s="245"/>
      <c r="CQI1180" s="246"/>
      <c r="CQJ1180" s="247"/>
      <c r="CQK1180" s="247"/>
      <c r="CQL1180" s="248"/>
      <c r="CQM1180" s="249"/>
      <c r="CQN1180" s="250"/>
      <c r="CQO1180" s="251"/>
      <c r="CQP1180" s="245"/>
      <c r="CQQ1180" s="246"/>
      <c r="CQR1180" s="247"/>
      <c r="CQS1180" s="247"/>
      <c r="CQT1180" s="248"/>
      <c r="CQU1180" s="249"/>
      <c r="CQV1180" s="250"/>
      <c r="CQW1180" s="251"/>
      <c r="CQX1180" s="245"/>
      <c r="CQY1180" s="246"/>
      <c r="CQZ1180" s="247"/>
      <c r="CRA1180" s="247"/>
      <c r="CRB1180" s="248"/>
      <c r="CRC1180" s="249"/>
      <c r="CRD1180" s="250"/>
      <c r="CRE1180" s="251"/>
      <c r="CRF1180" s="245"/>
      <c r="CRG1180" s="246"/>
      <c r="CRH1180" s="247"/>
      <c r="CRI1180" s="247"/>
      <c r="CRJ1180" s="248"/>
      <c r="CRK1180" s="249"/>
      <c r="CRL1180" s="250"/>
      <c r="CRM1180" s="251"/>
      <c r="CRN1180" s="245"/>
      <c r="CRO1180" s="246"/>
      <c r="CRP1180" s="247"/>
      <c r="CRQ1180" s="247"/>
      <c r="CRR1180" s="248"/>
      <c r="CRS1180" s="249"/>
      <c r="CRT1180" s="250"/>
      <c r="CRU1180" s="251"/>
      <c r="CRV1180" s="245"/>
      <c r="CRW1180" s="246"/>
      <c r="CRX1180" s="247"/>
      <c r="CRY1180" s="247"/>
      <c r="CRZ1180" s="248"/>
      <c r="CSA1180" s="249"/>
      <c r="CSB1180" s="250"/>
      <c r="CSC1180" s="251"/>
      <c r="CSD1180" s="245"/>
      <c r="CSE1180" s="246"/>
      <c r="CSF1180" s="247"/>
      <c r="CSG1180" s="247"/>
      <c r="CSH1180" s="248"/>
      <c r="CSI1180" s="249"/>
      <c r="CSJ1180" s="250"/>
      <c r="CSK1180" s="251"/>
      <c r="CSL1180" s="245"/>
      <c r="CSM1180" s="246"/>
      <c r="CSN1180" s="247"/>
      <c r="CSO1180" s="247"/>
      <c r="CSP1180" s="248"/>
      <c r="CSQ1180" s="249"/>
      <c r="CSR1180" s="250"/>
      <c r="CSS1180" s="251"/>
      <c r="CST1180" s="245"/>
      <c r="CSU1180" s="246"/>
      <c r="CSV1180" s="247"/>
      <c r="CSW1180" s="247"/>
      <c r="CSX1180" s="248"/>
      <c r="CSY1180" s="249"/>
      <c r="CSZ1180" s="250"/>
      <c r="CTA1180" s="251"/>
      <c r="CTB1180" s="245"/>
      <c r="CTC1180" s="246"/>
      <c r="CTD1180" s="247"/>
      <c r="CTE1180" s="247"/>
      <c r="CTF1180" s="248"/>
      <c r="CTG1180" s="249"/>
      <c r="CTH1180" s="250"/>
      <c r="CTI1180" s="251"/>
      <c r="CTJ1180" s="245"/>
      <c r="CTK1180" s="246"/>
      <c r="CTL1180" s="247"/>
      <c r="CTM1180" s="247"/>
      <c r="CTN1180" s="248"/>
      <c r="CTO1180" s="249"/>
      <c r="CTP1180" s="250"/>
      <c r="CTQ1180" s="251"/>
      <c r="CTR1180" s="245"/>
      <c r="CTS1180" s="246"/>
      <c r="CTT1180" s="247"/>
      <c r="CTU1180" s="247"/>
      <c r="CTV1180" s="248"/>
      <c r="CTW1180" s="249"/>
      <c r="CTX1180" s="250"/>
      <c r="CTY1180" s="251"/>
      <c r="CTZ1180" s="245"/>
      <c r="CUA1180" s="246"/>
      <c r="CUB1180" s="247"/>
      <c r="CUC1180" s="247"/>
      <c r="CUD1180" s="248"/>
      <c r="CUE1180" s="249"/>
      <c r="CUF1180" s="250"/>
      <c r="CUG1180" s="251"/>
      <c r="CUH1180" s="245"/>
      <c r="CUI1180" s="246"/>
      <c r="CUJ1180" s="247"/>
      <c r="CUK1180" s="247"/>
      <c r="CUL1180" s="248"/>
      <c r="CUM1180" s="249"/>
      <c r="CUN1180" s="250"/>
      <c r="CUO1180" s="251"/>
      <c r="CUP1180" s="245"/>
      <c r="CUQ1180" s="246"/>
      <c r="CUR1180" s="247"/>
      <c r="CUS1180" s="247"/>
      <c r="CUT1180" s="248"/>
      <c r="CUU1180" s="249"/>
      <c r="CUV1180" s="250"/>
      <c r="CUW1180" s="251"/>
      <c r="CUX1180" s="245"/>
      <c r="CUY1180" s="246"/>
      <c r="CUZ1180" s="247"/>
      <c r="CVA1180" s="247"/>
      <c r="CVB1180" s="248"/>
      <c r="CVC1180" s="249"/>
      <c r="CVD1180" s="250"/>
      <c r="CVE1180" s="251"/>
      <c r="CVF1180" s="245"/>
      <c r="CVG1180" s="246"/>
      <c r="CVH1180" s="247"/>
      <c r="CVI1180" s="247"/>
      <c r="CVJ1180" s="248"/>
      <c r="CVK1180" s="249"/>
      <c r="CVL1180" s="250"/>
      <c r="CVM1180" s="251"/>
      <c r="CVN1180" s="245"/>
      <c r="CVO1180" s="246"/>
      <c r="CVP1180" s="247"/>
      <c r="CVQ1180" s="247"/>
      <c r="CVR1180" s="248"/>
      <c r="CVS1180" s="249"/>
      <c r="CVT1180" s="250"/>
      <c r="CVU1180" s="251"/>
      <c r="CVV1180" s="245"/>
      <c r="CVW1180" s="246"/>
      <c r="CVX1180" s="247"/>
      <c r="CVY1180" s="247"/>
      <c r="CVZ1180" s="248"/>
      <c r="CWA1180" s="249"/>
      <c r="CWB1180" s="250"/>
      <c r="CWC1180" s="251"/>
      <c r="CWD1180" s="245"/>
      <c r="CWE1180" s="246"/>
      <c r="CWF1180" s="247"/>
      <c r="CWG1180" s="247"/>
      <c r="CWH1180" s="248"/>
      <c r="CWI1180" s="249"/>
      <c r="CWJ1180" s="250"/>
      <c r="CWK1180" s="251"/>
      <c r="CWL1180" s="245"/>
      <c r="CWM1180" s="246"/>
      <c r="CWN1180" s="247"/>
      <c r="CWO1180" s="247"/>
      <c r="CWP1180" s="248"/>
      <c r="CWQ1180" s="249"/>
      <c r="CWR1180" s="250"/>
      <c r="CWS1180" s="251"/>
      <c r="CWT1180" s="245"/>
      <c r="CWU1180" s="246"/>
      <c r="CWV1180" s="247"/>
      <c r="CWW1180" s="247"/>
      <c r="CWX1180" s="248"/>
      <c r="CWY1180" s="249"/>
      <c r="CWZ1180" s="250"/>
      <c r="CXA1180" s="251"/>
      <c r="CXB1180" s="245"/>
      <c r="CXC1180" s="246"/>
      <c r="CXD1180" s="247"/>
      <c r="CXE1180" s="247"/>
      <c r="CXF1180" s="248"/>
      <c r="CXG1180" s="249"/>
      <c r="CXH1180" s="250"/>
      <c r="CXI1180" s="251"/>
      <c r="CXJ1180" s="245"/>
      <c r="CXK1180" s="246"/>
      <c r="CXL1180" s="247"/>
      <c r="CXM1180" s="247"/>
      <c r="CXN1180" s="248"/>
      <c r="CXO1180" s="249"/>
      <c r="CXP1180" s="250"/>
      <c r="CXQ1180" s="251"/>
      <c r="CXR1180" s="245"/>
      <c r="CXS1180" s="246"/>
      <c r="CXT1180" s="247"/>
      <c r="CXU1180" s="247"/>
      <c r="CXV1180" s="248"/>
      <c r="CXW1180" s="249"/>
      <c r="CXX1180" s="250"/>
      <c r="CXY1180" s="251"/>
      <c r="CXZ1180" s="245"/>
      <c r="CYA1180" s="246"/>
      <c r="CYB1180" s="247"/>
      <c r="CYC1180" s="247"/>
      <c r="CYD1180" s="248"/>
      <c r="CYE1180" s="249"/>
      <c r="CYF1180" s="250"/>
      <c r="CYG1180" s="251"/>
      <c r="CYH1180" s="245"/>
      <c r="CYI1180" s="246"/>
      <c r="CYJ1180" s="247"/>
      <c r="CYK1180" s="247"/>
      <c r="CYL1180" s="248"/>
      <c r="CYM1180" s="249"/>
      <c r="CYN1180" s="250"/>
      <c r="CYO1180" s="251"/>
      <c r="CYP1180" s="245"/>
      <c r="CYQ1180" s="246"/>
      <c r="CYR1180" s="247"/>
      <c r="CYS1180" s="247"/>
      <c r="CYT1180" s="248"/>
      <c r="CYU1180" s="249"/>
      <c r="CYV1180" s="250"/>
      <c r="CYW1180" s="251"/>
      <c r="CYX1180" s="245"/>
      <c r="CYY1180" s="246"/>
      <c r="CYZ1180" s="247"/>
      <c r="CZA1180" s="247"/>
      <c r="CZB1180" s="248"/>
      <c r="CZC1180" s="249"/>
      <c r="CZD1180" s="250"/>
      <c r="CZE1180" s="251"/>
      <c r="CZF1180" s="245"/>
      <c r="CZG1180" s="246"/>
      <c r="CZH1180" s="247"/>
      <c r="CZI1180" s="247"/>
      <c r="CZJ1180" s="248"/>
      <c r="CZK1180" s="249"/>
      <c r="CZL1180" s="250"/>
      <c r="CZM1180" s="251"/>
      <c r="CZN1180" s="245"/>
      <c r="CZO1180" s="246"/>
      <c r="CZP1180" s="247"/>
      <c r="CZQ1180" s="247"/>
      <c r="CZR1180" s="248"/>
      <c r="CZS1180" s="249"/>
      <c r="CZT1180" s="250"/>
      <c r="CZU1180" s="251"/>
      <c r="CZV1180" s="245"/>
      <c r="CZW1180" s="246"/>
      <c r="CZX1180" s="247"/>
      <c r="CZY1180" s="247"/>
      <c r="CZZ1180" s="248"/>
      <c r="DAA1180" s="249"/>
      <c r="DAB1180" s="250"/>
      <c r="DAC1180" s="251"/>
      <c r="DAD1180" s="245"/>
      <c r="DAE1180" s="246"/>
      <c r="DAF1180" s="247"/>
      <c r="DAG1180" s="247"/>
      <c r="DAH1180" s="248"/>
      <c r="DAI1180" s="249"/>
      <c r="DAJ1180" s="250"/>
      <c r="DAK1180" s="251"/>
      <c r="DAL1180" s="245"/>
      <c r="DAM1180" s="246"/>
      <c r="DAN1180" s="247"/>
      <c r="DAO1180" s="247"/>
      <c r="DAP1180" s="248"/>
      <c r="DAQ1180" s="249"/>
      <c r="DAR1180" s="250"/>
      <c r="DAS1180" s="251"/>
      <c r="DAT1180" s="245"/>
      <c r="DAU1180" s="246"/>
      <c r="DAV1180" s="247"/>
      <c r="DAW1180" s="247"/>
      <c r="DAX1180" s="248"/>
      <c r="DAY1180" s="249"/>
      <c r="DAZ1180" s="250"/>
      <c r="DBA1180" s="251"/>
      <c r="DBB1180" s="245"/>
      <c r="DBC1180" s="246"/>
      <c r="DBD1180" s="247"/>
      <c r="DBE1180" s="247"/>
      <c r="DBF1180" s="248"/>
      <c r="DBG1180" s="249"/>
      <c r="DBH1180" s="250"/>
      <c r="DBI1180" s="251"/>
      <c r="DBJ1180" s="245"/>
      <c r="DBK1180" s="246"/>
      <c r="DBL1180" s="247"/>
      <c r="DBM1180" s="247"/>
      <c r="DBN1180" s="248"/>
      <c r="DBO1180" s="249"/>
      <c r="DBP1180" s="250"/>
      <c r="DBQ1180" s="251"/>
      <c r="DBR1180" s="245"/>
      <c r="DBS1180" s="246"/>
      <c r="DBT1180" s="247"/>
      <c r="DBU1180" s="247"/>
      <c r="DBV1180" s="248"/>
      <c r="DBW1180" s="249"/>
      <c r="DBX1180" s="250"/>
      <c r="DBY1180" s="251"/>
      <c r="DBZ1180" s="245"/>
      <c r="DCA1180" s="246"/>
      <c r="DCB1180" s="247"/>
      <c r="DCC1180" s="247"/>
      <c r="DCD1180" s="248"/>
      <c r="DCE1180" s="249"/>
      <c r="DCF1180" s="250"/>
      <c r="DCG1180" s="251"/>
      <c r="DCH1180" s="245"/>
      <c r="DCI1180" s="246"/>
      <c r="DCJ1180" s="247"/>
      <c r="DCK1180" s="247"/>
      <c r="DCL1180" s="248"/>
      <c r="DCM1180" s="249"/>
      <c r="DCN1180" s="250"/>
      <c r="DCO1180" s="251"/>
      <c r="DCP1180" s="245"/>
      <c r="DCQ1180" s="246"/>
      <c r="DCR1180" s="247"/>
      <c r="DCS1180" s="247"/>
      <c r="DCT1180" s="248"/>
      <c r="DCU1180" s="249"/>
      <c r="DCV1180" s="250"/>
      <c r="DCW1180" s="251"/>
      <c r="DCX1180" s="245"/>
      <c r="DCY1180" s="246"/>
      <c r="DCZ1180" s="247"/>
      <c r="DDA1180" s="247"/>
      <c r="DDB1180" s="248"/>
      <c r="DDC1180" s="249"/>
      <c r="DDD1180" s="250"/>
      <c r="DDE1180" s="251"/>
      <c r="DDF1180" s="245"/>
      <c r="DDG1180" s="246"/>
      <c r="DDH1180" s="247"/>
      <c r="DDI1180" s="247"/>
      <c r="DDJ1180" s="248"/>
      <c r="DDK1180" s="249"/>
      <c r="DDL1180" s="250"/>
      <c r="DDM1180" s="251"/>
      <c r="DDN1180" s="245"/>
      <c r="DDO1180" s="246"/>
      <c r="DDP1180" s="247"/>
      <c r="DDQ1180" s="247"/>
      <c r="DDR1180" s="248"/>
      <c r="DDS1180" s="249"/>
      <c r="DDT1180" s="250"/>
      <c r="DDU1180" s="251"/>
      <c r="DDV1180" s="245"/>
      <c r="DDW1180" s="246"/>
      <c r="DDX1180" s="247"/>
      <c r="DDY1180" s="247"/>
      <c r="DDZ1180" s="248"/>
      <c r="DEA1180" s="249"/>
      <c r="DEB1180" s="250"/>
      <c r="DEC1180" s="251"/>
      <c r="DED1180" s="245"/>
      <c r="DEE1180" s="246"/>
      <c r="DEF1180" s="247"/>
      <c r="DEG1180" s="247"/>
      <c r="DEH1180" s="248"/>
      <c r="DEI1180" s="249"/>
      <c r="DEJ1180" s="250"/>
      <c r="DEK1180" s="251"/>
      <c r="DEL1180" s="245"/>
      <c r="DEM1180" s="246"/>
      <c r="DEN1180" s="247"/>
      <c r="DEO1180" s="247"/>
      <c r="DEP1180" s="248"/>
      <c r="DEQ1180" s="249"/>
      <c r="DER1180" s="250"/>
      <c r="DES1180" s="251"/>
      <c r="DET1180" s="245"/>
      <c r="DEU1180" s="246"/>
      <c r="DEV1180" s="247"/>
      <c r="DEW1180" s="247"/>
      <c r="DEX1180" s="248"/>
      <c r="DEY1180" s="249"/>
      <c r="DEZ1180" s="250"/>
      <c r="DFA1180" s="251"/>
      <c r="DFB1180" s="245"/>
      <c r="DFC1180" s="246"/>
      <c r="DFD1180" s="247"/>
      <c r="DFE1180" s="247"/>
      <c r="DFF1180" s="248"/>
      <c r="DFG1180" s="249"/>
      <c r="DFH1180" s="250"/>
      <c r="DFI1180" s="251"/>
      <c r="DFJ1180" s="245"/>
      <c r="DFK1180" s="246"/>
      <c r="DFL1180" s="247"/>
      <c r="DFM1180" s="247"/>
      <c r="DFN1180" s="248"/>
      <c r="DFO1180" s="249"/>
      <c r="DFP1180" s="250"/>
      <c r="DFQ1180" s="251"/>
      <c r="DFR1180" s="245"/>
      <c r="DFS1180" s="246"/>
      <c r="DFT1180" s="247"/>
      <c r="DFU1180" s="247"/>
      <c r="DFV1180" s="248"/>
      <c r="DFW1180" s="249"/>
      <c r="DFX1180" s="250"/>
      <c r="DFY1180" s="251"/>
      <c r="DFZ1180" s="245"/>
      <c r="DGA1180" s="246"/>
      <c r="DGB1180" s="247"/>
      <c r="DGC1180" s="247"/>
      <c r="DGD1180" s="248"/>
      <c r="DGE1180" s="249"/>
      <c r="DGF1180" s="250"/>
      <c r="DGG1180" s="251"/>
      <c r="DGH1180" s="245"/>
      <c r="DGI1180" s="246"/>
      <c r="DGJ1180" s="247"/>
      <c r="DGK1180" s="247"/>
      <c r="DGL1180" s="248"/>
      <c r="DGM1180" s="249"/>
      <c r="DGN1180" s="250"/>
      <c r="DGO1180" s="251"/>
      <c r="DGP1180" s="245"/>
      <c r="DGQ1180" s="246"/>
      <c r="DGR1180" s="247"/>
      <c r="DGS1180" s="247"/>
      <c r="DGT1180" s="248"/>
      <c r="DGU1180" s="249"/>
      <c r="DGV1180" s="250"/>
      <c r="DGW1180" s="251"/>
      <c r="DGX1180" s="245"/>
      <c r="DGY1180" s="246"/>
      <c r="DGZ1180" s="247"/>
      <c r="DHA1180" s="247"/>
      <c r="DHB1180" s="248"/>
      <c r="DHC1180" s="249"/>
      <c r="DHD1180" s="250"/>
      <c r="DHE1180" s="251"/>
      <c r="DHF1180" s="245"/>
      <c r="DHG1180" s="246"/>
      <c r="DHH1180" s="247"/>
      <c r="DHI1180" s="247"/>
      <c r="DHJ1180" s="248"/>
      <c r="DHK1180" s="249"/>
      <c r="DHL1180" s="250"/>
      <c r="DHM1180" s="251"/>
      <c r="DHN1180" s="245"/>
      <c r="DHO1180" s="246"/>
      <c r="DHP1180" s="247"/>
      <c r="DHQ1180" s="247"/>
      <c r="DHR1180" s="248"/>
      <c r="DHS1180" s="249"/>
      <c r="DHT1180" s="250"/>
      <c r="DHU1180" s="251"/>
      <c r="DHV1180" s="245"/>
      <c r="DHW1180" s="246"/>
      <c r="DHX1180" s="247"/>
      <c r="DHY1180" s="247"/>
      <c r="DHZ1180" s="248"/>
      <c r="DIA1180" s="249"/>
      <c r="DIB1180" s="250"/>
      <c r="DIC1180" s="251"/>
      <c r="DID1180" s="245"/>
      <c r="DIE1180" s="246"/>
      <c r="DIF1180" s="247"/>
      <c r="DIG1180" s="247"/>
      <c r="DIH1180" s="248"/>
      <c r="DII1180" s="249"/>
      <c r="DIJ1180" s="250"/>
      <c r="DIK1180" s="251"/>
      <c r="DIL1180" s="245"/>
      <c r="DIM1180" s="246"/>
      <c r="DIN1180" s="247"/>
      <c r="DIO1180" s="247"/>
      <c r="DIP1180" s="248"/>
      <c r="DIQ1180" s="249"/>
      <c r="DIR1180" s="250"/>
      <c r="DIS1180" s="251"/>
      <c r="DIT1180" s="245"/>
      <c r="DIU1180" s="246"/>
      <c r="DIV1180" s="247"/>
      <c r="DIW1180" s="247"/>
      <c r="DIX1180" s="248"/>
      <c r="DIY1180" s="249"/>
      <c r="DIZ1180" s="250"/>
      <c r="DJA1180" s="251"/>
      <c r="DJB1180" s="245"/>
      <c r="DJC1180" s="246"/>
      <c r="DJD1180" s="247"/>
      <c r="DJE1180" s="247"/>
      <c r="DJF1180" s="248"/>
      <c r="DJG1180" s="249"/>
      <c r="DJH1180" s="250"/>
      <c r="DJI1180" s="251"/>
      <c r="DJJ1180" s="245"/>
      <c r="DJK1180" s="246"/>
      <c r="DJL1180" s="247"/>
      <c r="DJM1180" s="247"/>
      <c r="DJN1180" s="248"/>
      <c r="DJO1180" s="249"/>
      <c r="DJP1180" s="250"/>
      <c r="DJQ1180" s="251"/>
      <c r="DJR1180" s="245"/>
      <c r="DJS1180" s="246"/>
      <c r="DJT1180" s="247"/>
      <c r="DJU1180" s="247"/>
      <c r="DJV1180" s="248"/>
      <c r="DJW1180" s="249"/>
      <c r="DJX1180" s="250">
        <v>213</v>
      </c>
      <c r="DJY1180" s="251" t="e">
        <f>DJY1209+DJY1233+DJY1262+DJY1278+DJY1300+DJY1330+DJY1346+DJY1367+DJY1387+DJY1415+#REF!+DJY1430+#REF!+#REF!+#REF!</f>
        <v>#REF!</v>
      </c>
      <c r="DJZ1180" s="245" t="s">
        <v>39</v>
      </c>
      <c r="DKA1180" s="246" t="s">
        <v>26</v>
      </c>
      <c r="DKB1180" s="247">
        <v>7</v>
      </c>
      <c r="DKC1180" s="247">
        <v>2</v>
      </c>
      <c r="DKD1180" s="248" t="s">
        <v>238</v>
      </c>
      <c r="DKE1180" s="249">
        <v>119</v>
      </c>
      <c r="DKF1180" s="250">
        <v>213</v>
      </c>
      <c r="DKG1180" s="251" t="e">
        <f>DKG1209+DKG1233+DKG1262+DKG1278+DKG1300+DKG1330+DKG1346+DKG1367+DKG1387+DKG1415+#REF!+DKG1430+#REF!+#REF!+#REF!</f>
        <v>#REF!</v>
      </c>
      <c r="DKH1180" s="245" t="s">
        <v>39</v>
      </c>
      <c r="DKI1180" s="246" t="s">
        <v>26</v>
      </c>
      <c r="DKJ1180" s="247">
        <v>7</v>
      </c>
      <c r="DKK1180" s="247">
        <v>2</v>
      </c>
      <c r="DKL1180" s="248" t="s">
        <v>238</v>
      </c>
      <c r="DKM1180" s="249">
        <v>119</v>
      </c>
      <c r="DKN1180" s="250">
        <v>213</v>
      </c>
      <c r="DKO1180" s="251" t="e">
        <f>DKO1209+DKO1233+DKO1262+DKO1278+DKO1300+DKO1330+DKO1346+DKO1367+DKO1387+DKO1415+#REF!+DKO1430+#REF!+#REF!+#REF!</f>
        <v>#REF!</v>
      </c>
      <c r="DKP1180" s="245" t="s">
        <v>39</v>
      </c>
      <c r="DKQ1180" s="246" t="s">
        <v>26</v>
      </c>
      <c r="DKR1180" s="247">
        <v>7</v>
      </c>
      <c r="DKS1180" s="247">
        <v>2</v>
      </c>
      <c r="DKT1180" s="248" t="s">
        <v>238</v>
      </c>
      <c r="DKU1180" s="249">
        <v>119</v>
      </c>
      <c r="DKV1180" s="250">
        <v>213</v>
      </c>
      <c r="DKW1180" s="251" t="e">
        <f>DKW1209+DKW1233+DKW1262+DKW1278+DKW1300+DKW1330+DKW1346+DKW1367+DKW1387+DKW1415+#REF!+DKW1430+#REF!+#REF!+#REF!</f>
        <v>#REF!</v>
      </c>
      <c r="DKX1180" s="245" t="s">
        <v>39</v>
      </c>
      <c r="DKY1180" s="246" t="s">
        <v>26</v>
      </c>
      <c r="DKZ1180" s="247">
        <v>7</v>
      </c>
      <c r="DLA1180" s="247">
        <v>2</v>
      </c>
      <c r="DLB1180" s="248" t="s">
        <v>238</v>
      </c>
      <c r="DLC1180" s="249">
        <v>119</v>
      </c>
      <c r="DLD1180" s="250">
        <v>213</v>
      </c>
      <c r="DLE1180" s="251" t="e">
        <f>DLE1209+DLE1233+DLE1262+DLE1278+DLE1300+DLE1330+DLE1346+DLE1367+DLE1387+DLE1415+#REF!+DLE1430+#REF!+#REF!+#REF!</f>
        <v>#REF!</v>
      </c>
      <c r="DLF1180" s="245" t="s">
        <v>39</v>
      </c>
      <c r="DLG1180" s="246" t="s">
        <v>26</v>
      </c>
      <c r="DLH1180" s="247">
        <v>7</v>
      </c>
      <c r="DLI1180" s="247">
        <v>2</v>
      </c>
      <c r="DLJ1180" s="248" t="s">
        <v>238</v>
      </c>
      <c r="DLK1180" s="249">
        <v>119</v>
      </c>
      <c r="DLL1180" s="250">
        <v>213</v>
      </c>
      <c r="DLM1180" s="251" t="e">
        <f>DLM1209+DLM1233+DLM1262+DLM1278+DLM1300+DLM1330+DLM1346+DLM1367+DLM1387+DLM1415+#REF!+DLM1430+#REF!+#REF!+#REF!</f>
        <v>#REF!</v>
      </c>
      <c r="DLN1180" s="245" t="s">
        <v>39</v>
      </c>
      <c r="DLO1180" s="246" t="s">
        <v>26</v>
      </c>
      <c r="DLP1180" s="247">
        <v>7</v>
      </c>
      <c r="DLQ1180" s="247">
        <v>2</v>
      </c>
      <c r="DLR1180" s="248" t="s">
        <v>238</v>
      </c>
      <c r="DLS1180" s="249">
        <v>119</v>
      </c>
      <c r="DLT1180" s="250">
        <v>213</v>
      </c>
      <c r="DLU1180" s="251" t="e">
        <f>DLU1209+DLU1233+DLU1262+DLU1278+DLU1300+DLU1330+DLU1346+DLU1367+DLU1387+DLU1415+#REF!+DLU1430+#REF!+#REF!+#REF!</f>
        <v>#REF!</v>
      </c>
      <c r="DLV1180" s="245" t="s">
        <v>39</v>
      </c>
      <c r="DLW1180" s="246" t="s">
        <v>26</v>
      </c>
      <c r="DLX1180" s="247">
        <v>7</v>
      </c>
      <c r="DLY1180" s="247">
        <v>2</v>
      </c>
      <c r="DLZ1180" s="248" t="s">
        <v>238</v>
      </c>
      <c r="DMA1180" s="249">
        <v>119</v>
      </c>
      <c r="DMB1180" s="250">
        <v>213</v>
      </c>
      <c r="DMC1180" s="251" t="e">
        <f>DMC1209+DMC1233+DMC1262+DMC1278+DMC1300+DMC1330+DMC1346+DMC1367+DMC1387+DMC1415+#REF!+DMC1430+#REF!+#REF!+#REF!</f>
        <v>#REF!</v>
      </c>
      <c r="DMD1180" s="245" t="s">
        <v>39</v>
      </c>
      <c r="DME1180" s="246" t="s">
        <v>26</v>
      </c>
      <c r="DMF1180" s="247">
        <v>7</v>
      </c>
      <c r="DMG1180" s="247">
        <v>2</v>
      </c>
      <c r="DMH1180" s="248" t="s">
        <v>238</v>
      </c>
      <c r="DMI1180" s="249">
        <v>119</v>
      </c>
      <c r="DMJ1180" s="250">
        <v>213</v>
      </c>
      <c r="DMK1180" s="251" t="e">
        <f>DMK1209+DMK1233+DMK1262+DMK1278+DMK1300+DMK1330+DMK1346+DMK1367+DMK1387+DMK1415+#REF!+DMK1430+#REF!+#REF!+#REF!</f>
        <v>#REF!</v>
      </c>
      <c r="DML1180" s="245" t="s">
        <v>39</v>
      </c>
      <c r="DMM1180" s="246" t="s">
        <v>26</v>
      </c>
      <c r="DMN1180" s="247">
        <v>7</v>
      </c>
      <c r="DMO1180" s="247">
        <v>2</v>
      </c>
      <c r="DMP1180" s="248" t="s">
        <v>238</v>
      </c>
      <c r="DMQ1180" s="249">
        <v>119</v>
      </c>
      <c r="DMR1180" s="250">
        <v>213</v>
      </c>
      <c r="DMS1180" s="251" t="e">
        <f>DMS1209+DMS1233+DMS1262+DMS1278+DMS1300+DMS1330+DMS1346+DMS1367+DMS1387+DMS1415+#REF!+DMS1430+#REF!+#REF!+#REF!</f>
        <v>#REF!</v>
      </c>
      <c r="DMT1180" s="245" t="s">
        <v>39</v>
      </c>
      <c r="DMU1180" s="246" t="s">
        <v>26</v>
      </c>
      <c r="DMV1180" s="247">
        <v>7</v>
      </c>
      <c r="DMW1180" s="247">
        <v>2</v>
      </c>
      <c r="DMX1180" s="248" t="s">
        <v>238</v>
      </c>
      <c r="DMY1180" s="249">
        <v>119</v>
      </c>
      <c r="DMZ1180" s="250">
        <v>213</v>
      </c>
      <c r="DNA1180" s="251" t="e">
        <f>DNA1209+DNA1233+DNA1262+DNA1278+DNA1300+DNA1330+DNA1346+DNA1367+DNA1387+DNA1415+#REF!+DNA1430+#REF!+#REF!+#REF!</f>
        <v>#REF!</v>
      </c>
      <c r="DNB1180" s="245" t="s">
        <v>39</v>
      </c>
      <c r="DNC1180" s="246" t="s">
        <v>26</v>
      </c>
      <c r="DND1180" s="247">
        <v>7</v>
      </c>
      <c r="DNE1180" s="247">
        <v>2</v>
      </c>
      <c r="DNF1180" s="248" t="s">
        <v>238</v>
      </c>
      <c r="DNG1180" s="249">
        <v>119</v>
      </c>
      <c r="DNH1180" s="250">
        <v>213</v>
      </c>
      <c r="DNI1180" s="251" t="e">
        <f>DNI1209+DNI1233+DNI1262+DNI1278+DNI1300+DNI1330+DNI1346+DNI1367+DNI1387+DNI1415+#REF!+DNI1430+#REF!+#REF!+#REF!</f>
        <v>#REF!</v>
      </c>
      <c r="DNJ1180" s="245" t="s">
        <v>39</v>
      </c>
      <c r="DNK1180" s="246" t="s">
        <v>26</v>
      </c>
      <c r="DNL1180" s="247">
        <v>7</v>
      </c>
      <c r="DNM1180" s="247">
        <v>2</v>
      </c>
      <c r="DNN1180" s="248" t="s">
        <v>238</v>
      </c>
      <c r="DNO1180" s="249">
        <v>119</v>
      </c>
      <c r="DNP1180" s="250">
        <v>213</v>
      </c>
      <c r="DNQ1180" s="251" t="e">
        <f>DNQ1209+DNQ1233+DNQ1262+DNQ1278+DNQ1300+DNQ1330+DNQ1346+DNQ1367+DNQ1387+DNQ1415+#REF!+DNQ1430+#REF!+#REF!+#REF!</f>
        <v>#REF!</v>
      </c>
      <c r="DNR1180" s="245" t="s">
        <v>39</v>
      </c>
      <c r="DNS1180" s="246" t="s">
        <v>26</v>
      </c>
      <c r="DNT1180" s="247">
        <v>7</v>
      </c>
      <c r="DNU1180" s="247">
        <v>2</v>
      </c>
      <c r="DNV1180" s="248" t="s">
        <v>238</v>
      </c>
      <c r="DNW1180" s="249">
        <v>119</v>
      </c>
      <c r="DNX1180" s="250">
        <v>213</v>
      </c>
      <c r="DNY1180" s="251" t="e">
        <f>DNY1209+DNY1233+DNY1262+DNY1278+DNY1300+DNY1330+DNY1346+DNY1367+DNY1387+DNY1415+#REF!+DNY1430+#REF!+#REF!+#REF!</f>
        <v>#REF!</v>
      </c>
      <c r="DNZ1180" s="245" t="s">
        <v>39</v>
      </c>
      <c r="DOA1180" s="246" t="s">
        <v>26</v>
      </c>
      <c r="DOB1180" s="247">
        <v>7</v>
      </c>
      <c r="DOC1180" s="247">
        <v>2</v>
      </c>
      <c r="DOD1180" s="248" t="s">
        <v>238</v>
      </c>
      <c r="DOE1180" s="249">
        <v>119</v>
      </c>
      <c r="DOF1180" s="250">
        <v>213</v>
      </c>
      <c r="DOG1180" s="251" t="e">
        <f>DOG1209+DOG1233+DOG1262+DOG1278+DOG1300+DOG1330+DOG1346+DOG1367+DOG1387+DOG1415+#REF!+DOG1430+#REF!+#REF!+#REF!</f>
        <v>#REF!</v>
      </c>
      <c r="DOH1180" s="245" t="s">
        <v>39</v>
      </c>
      <c r="DOI1180" s="246" t="s">
        <v>26</v>
      </c>
      <c r="DOJ1180" s="247">
        <v>7</v>
      </c>
      <c r="DOK1180" s="247">
        <v>2</v>
      </c>
      <c r="DOL1180" s="248" t="s">
        <v>238</v>
      </c>
      <c r="DOM1180" s="249">
        <v>119</v>
      </c>
      <c r="DON1180" s="250">
        <v>213</v>
      </c>
      <c r="DOO1180" s="251" t="e">
        <f>DOO1209+DOO1233+DOO1262+DOO1278+DOO1300+DOO1330+DOO1346+DOO1367+DOO1387+DOO1415+#REF!+DOO1430+#REF!+#REF!+#REF!</f>
        <v>#REF!</v>
      </c>
      <c r="DOP1180" s="245" t="s">
        <v>39</v>
      </c>
      <c r="DOQ1180" s="246" t="s">
        <v>26</v>
      </c>
      <c r="DOR1180" s="247">
        <v>7</v>
      </c>
      <c r="DOS1180" s="247">
        <v>2</v>
      </c>
      <c r="DOT1180" s="248" t="s">
        <v>238</v>
      </c>
      <c r="DOU1180" s="249">
        <v>119</v>
      </c>
      <c r="DOV1180" s="250">
        <v>213</v>
      </c>
      <c r="DOW1180" s="251" t="e">
        <f>DOW1209+DOW1233+DOW1262+DOW1278+DOW1300+DOW1330+DOW1346+DOW1367+DOW1387+DOW1415+#REF!+DOW1430+#REF!+#REF!+#REF!</f>
        <v>#REF!</v>
      </c>
      <c r="DOX1180" s="245" t="s">
        <v>39</v>
      </c>
      <c r="DOY1180" s="246" t="s">
        <v>26</v>
      </c>
      <c r="DOZ1180" s="247">
        <v>7</v>
      </c>
      <c r="DPA1180" s="247">
        <v>2</v>
      </c>
      <c r="DPB1180" s="248" t="s">
        <v>238</v>
      </c>
      <c r="DPC1180" s="249">
        <v>119</v>
      </c>
      <c r="DPD1180" s="250">
        <v>213</v>
      </c>
      <c r="DPE1180" s="251" t="e">
        <f>DPE1209+DPE1233+DPE1262+DPE1278+DPE1300+DPE1330+DPE1346+DPE1367+DPE1387+DPE1415+#REF!+DPE1430+#REF!+#REF!+#REF!</f>
        <v>#REF!</v>
      </c>
      <c r="DPF1180" s="245" t="s">
        <v>39</v>
      </c>
      <c r="DPG1180" s="246" t="s">
        <v>26</v>
      </c>
      <c r="DPH1180" s="247">
        <v>7</v>
      </c>
      <c r="DPI1180" s="247">
        <v>2</v>
      </c>
      <c r="DPJ1180" s="248" t="s">
        <v>238</v>
      </c>
      <c r="DPK1180" s="249">
        <v>119</v>
      </c>
      <c r="DPL1180" s="250">
        <v>213</v>
      </c>
      <c r="DPM1180" s="251" t="e">
        <f>DPM1209+DPM1233+DPM1262+DPM1278+DPM1300+DPM1330+DPM1346+DPM1367+DPM1387+DPM1415+#REF!+DPM1430+#REF!+#REF!+#REF!</f>
        <v>#REF!</v>
      </c>
      <c r="DPN1180" s="245" t="s">
        <v>39</v>
      </c>
      <c r="DPO1180" s="246" t="s">
        <v>26</v>
      </c>
      <c r="DPP1180" s="247">
        <v>7</v>
      </c>
      <c r="DPQ1180" s="247">
        <v>2</v>
      </c>
      <c r="DPR1180" s="248" t="s">
        <v>238</v>
      </c>
      <c r="DPS1180" s="249">
        <v>119</v>
      </c>
      <c r="DPT1180" s="250">
        <v>213</v>
      </c>
      <c r="DPU1180" s="251" t="e">
        <f>DPU1209+DPU1233+DPU1262+DPU1278+DPU1300+DPU1330+DPU1346+DPU1367+DPU1387+DPU1415+#REF!+DPU1430+#REF!+#REF!+#REF!</f>
        <v>#REF!</v>
      </c>
      <c r="DPV1180" s="245" t="s">
        <v>39</v>
      </c>
      <c r="DPW1180" s="246" t="s">
        <v>26</v>
      </c>
      <c r="DPX1180" s="247">
        <v>7</v>
      </c>
      <c r="DPY1180" s="247">
        <v>2</v>
      </c>
      <c r="DPZ1180" s="248" t="s">
        <v>238</v>
      </c>
      <c r="DQA1180" s="249">
        <v>119</v>
      </c>
      <c r="DQB1180" s="250">
        <v>213</v>
      </c>
      <c r="DQC1180" s="251" t="e">
        <f>DQC1209+DQC1233+DQC1262+DQC1278+DQC1300+DQC1330+DQC1346+DQC1367+DQC1387+DQC1415+#REF!+DQC1430+#REF!+#REF!+#REF!</f>
        <v>#REF!</v>
      </c>
      <c r="DQD1180" s="245" t="s">
        <v>39</v>
      </c>
      <c r="DQE1180" s="246" t="s">
        <v>26</v>
      </c>
      <c r="DQF1180" s="247">
        <v>7</v>
      </c>
      <c r="DQG1180" s="247">
        <v>2</v>
      </c>
      <c r="DQH1180" s="248" t="s">
        <v>238</v>
      </c>
      <c r="DQI1180" s="249">
        <v>119</v>
      </c>
      <c r="DQJ1180" s="250">
        <v>213</v>
      </c>
      <c r="DQK1180" s="251" t="e">
        <f>DQK1209+DQK1233+DQK1262+DQK1278+DQK1300+DQK1330+DQK1346+DQK1367+DQK1387+DQK1415+#REF!+DQK1430+#REF!+#REF!+#REF!</f>
        <v>#REF!</v>
      </c>
      <c r="DQL1180" s="245" t="s">
        <v>39</v>
      </c>
      <c r="DQM1180" s="246" t="s">
        <v>26</v>
      </c>
      <c r="DQN1180" s="247">
        <v>7</v>
      </c>
      <c r="DQO1180" s="247">
        <v>2</v>
      </c>
      <c r="DQP1180" s="248" t="s">
        <v>238</v>
      </c>
      <c r="DQQ1180" s="249">
        <v>119</v>
      </c>
      <c r="DQR1180" s="250">
        <v>213</v>
      </c>
      <c r="DQS1180" s="251" t="e">
        <f>DQS1209+DQS1233+DQS1262+DQS1278+DQS1300+DQS1330+DQS1346+DQS1367+DQS1387+DQS1415+#REF!+DQS1430+#REF!+#REF!+#REF!</f>
        <v>#REF!</v>
      </c>
      <c r="DQT1180" s="245" t="s">
        <v>39</v>
      </c>
      <c r="DQU1180" s="246" t="s">
        <v>26</v>
      </c>
      <c r="DQV1180" s="247">
        <v>7</v>
      </c>
      <c r="DQW1180" s="247">
        <v>2</v>
      </c>
      <c r="DQX1180" s="248" t="s">
        <v>238</v>
      </c>
      <c r="DQY1180" s="249">
        <v>119</v>
      </c>
      <c r="DQZ1180" s="250">
        <v>213</v>
      </c>
      <c r="DRA1180" s="251" t="e">
        <f>DRA1209+DRA1233+DRA1262+DRA1278+DRA1300+DRA1330+DRA1346+DRA1367+DRA1387+DRA1415+#REF!+DRA1430+#REF!+#REF!+#REF!</f>
        <v>#REF!</v>
      </c>
      <c r="DRB1180" s="245" t="s">
        <v>39</v>
      </c>
      <c r="DRC1180" s="246" t="s">
        <v>26</v>
      </c>
      <c r="DRD1180" s="247">
        <v>7</v>
      </c>
      <c r="DRE1180" s="247">
        <v>2</v>
      </c>
      <c r="DRF1180" s="248" t="s">
        <v>238</v>
      </c>
      <c r="DRG1180" s="249">
        <v>119</v>
      </c>
      <c r="DRH1180" s="250">
        <v>213</v>
      </c>
      <c r="DRI1180" s="251" t="e">
        <f>DRI1209+DRI1233+DRI1262+DRI1278+DRI1300+DRI1330+DRI1346+DRI1367+DRI1387+DRI1415+#REF!+DRI1430+#REF!+#REF!+#REF!</f>
        <v>#REF!</v>
      </c>
      <c r="DRJ1180" s="245" t="s">
        <v>39</v>
      </c>
      <c r="DRK1180" s="246" t="s">
        <v>26</v>
      </c>
      <c r="DRL1180" s="247">
        <v>7</v>
      </c>
      <c r="DRM1180" s="247">
        <v>2</v>
      </c>
      <c r="DRN1180" s="248" t="s">
        <v>238</v>
      </c>
      <c r="DRO1180" s="249">
        <v>119</v>
      </c>
      <c r="DRP1180" s="250">
        <v>213</v>
      </c>
      <c r="DRQ1180" s="251" t="e">
        <f>DRQ1209+DRQ1233+DRQ1262+DRQ1278+DRQ1300+DRQ1330+DRQ1346+DRQ1367+DRQ1387+DRQ1415+#REF!+DRQ1430+#REF!+#REF!+#REF!</f>
        <v>#REF!</v>
      </c>
      <c r="DRR1180" s="245" t="s">
        <v>39</v>
      </c>
      <c r="DRS1180" s="246" t="s">
        <v>26</v>
      </c>
      <c r="DRT1180" s="247">
        <v>7</v>
      </c>
      <c r="DRU1180" s="247">
        <v>2</v>
      </c>
      <c r="DRV1180" s="248" t="s">
        <v>238</v>
      </c>
      <c r="DRW1180" s="249">
        <v>119</v>
      </c>
      <c r="DRX1180" s="250">
        <v>213</v>
      </c>
      <c r="DRY1180" s="251" t="e">
        <f>DRY1209+DRY1233+DRY1262+DRY1278+DRY1300+DRY1330+DRY1346+DRY1367+DRY1387+DRY1415+#REF!+DRY1430+#REF!+#REF!+#REF!</f>
        <v>#REF!</v>
      </c>
      <c r="DRZ1180" s="245" t="s">
        <v>39</v>
      </c>
      <c r="DSA1180" s="246" t="s">
        <v>26</v>
      </c>
      <c r="DSB1180" s="247">
        <v>7</v>
      </c>
      <c r="DSC1180" s="247">
        <v>2</v>
      </c>
      <c r="DSD1180" s="248" t="s">
        <v>238</v>
      </c>
      <c r="DSE1180" s="249">
        <v>119</v>
      </c>
      <c r="DSF1180" s="250">
        <v>213</v>
      </c>
      <c r="DSG1180" s="251" t="e">
        <f>DSG1209+DSG1233+DSG1262+DSG1278+DSG1300+DSG1330+DSG1346+DSG1367+DSG1387+DSG1415+#REF!+DSG1430+#REF!+#REF!+#REF!</f>
        <v>#REF!</v>
      </c>
      <c r="DSH1180" s="245" t="s">
        <v>39</v>
      </c>
      <c r="DSI1180" s="246" t="s">
        <v>26</v>
      </c>
      <c r="DSJ1180" s="247">
        <v>7</v>
      </c>
      <c r="DSK1180" s="247">
        <v>2</v>
      </c>
      <c r="DSL1180" s="248" t="s">
        <v>238</v>
      </c>
      <c r="DSM1180" s="249">
        <v>119</v>
      </c>
      <c r="DSN1180" s="250">
        <v>213</v>
      </c>
      <c r="DSO1180" s="251" t="e">
        <f>DSO1209+DSO1233+DSO1262+DSO1278+DSO1300+DSO1330+DSO1346+DSO1367+DSO1387+DSO1415+#REF!+DSO1430+#REF!+#REF!+#REF!</f>
        <v>#REF!</v>
      </c>
      <c r="DSP1180" s="245" t="s">
        <v>39</v>
      </c>
      <c r="DSQ1180" s="246" t="s">
        <v>26</v>
      </c>
      <c r="DSR1180" s="247">
        <v>7</v>
      </c>
      <c r="DSS1180" s="247">
        <v>2</v>
      </c>
      <c r="DST1180" s="248" t="s">
        <v>238</v>
      </c>
      <c r="DSU1180" s="249">
        <v>119</v>
      </c>
      <c r="DSV1180" s="250">
        <v>213</v>
      </c>
      <c r="DSW1180" s="251" t="e">
        <f>DSW1209+DSW1233+DSW1262+DSW1278+DSW1300+DSW1330+DSW1346+DSW1367+DSW1387+DSW1415+#REF!+DSW1430+#REF!+#REF!+#REF!</f>
        <v>#REF!</v>
      </c>
      <c r="DSX1180" s="245" t="s">
        <v>39</v>
      </c>
      <c r="DSY1180" s="246" t="s">
        <v>26</v>
      </c>
      <c r="DSZ1180" s="247">
        <v>7</v>
      </c>
      <c r="DTA1180" s="247">
        <v>2</v>
      </c>
      <c r="DTB1180" s="248" t="s">
        <v>238</v>
      </c>
      <c r="DTC1180" s="249">
        <v>119</v>
      </c>
      <c r="DTD1180" s="250">
        <v>213</v>
      </c>
      <c r="DTE1180" s="251" t="e">
        <f>DTE1209+DTE1233+DTE1262+DTE1278+DTE1300+DTE1330+DTE1346+DTE1367+DTE1387+DTE1415+#REF!+DTE1430+#REF!+#REF!+#REF!</f>
        <v>#REF!</v>
      </c>
      <c r="DTF1180" s="245" t="s">
        <v>39</v>
      </c>
      <c r="DTG1180" s="246" t="s">
        <v>26</v>
      </c>
      <c r="DTH1180" s="247">
        <v>7</v>
      </c>
      <c r="DTI1180" s="247">
        <v>2</v>
      </c>
      <c r="DTJ1180" s="248" t="s">
        <v>238</v>
      </c>
      <c r="DTK1180" s="249">
        <v>119</v>
      </c>
      <c r="DTL1180" s="250">
        <v>213</v>
      </c>
      <c r="DTM1180" s="251" t="e">
        <f>DTM1209+DTM1233+DTM1262+DTM1278+DTM1300+DTM1330+DTM1346+DTM1367+DTM1387+DTM1415+#REF!+DTM1430+#REF!+#REF!+#REF!</f>
        <v>#REF!</v>
      </c>
      <c r="DTN1180" s="245" t="s">
        <v>39</v>
      </c>
      <c r="DTO1180" s="246" t="s">
        <v>26</v>
      </c>
      <c r="DTP1180" s="247">
        <v>7</v>
      </c>
      <c r="DTQ1180" s="247">
        <v>2</v>
      </c>
      <c r="DTR1180" s="248" t="s">
        <v>238</v>
      </c>
      <c r="DTS1180" s="249">
        <v>119</v>
      </c>
      <c r="DTT1180" s="250">
        <v>213</v>
      </c>
      <c r="DTU1180" s="251" t="e">
        <f>DTU1209+DTU1233+DTU1262+DTU1278+DTU1300+DTU1330+DTU1346+DTU1367+DTU1387+DTU1415+#REF!+DTU1430+#REF!+#REF!+#REF!</f>
        <v>#REF!</v>
      </c>
      <c r="DTV1180" s="245" t="s">
        <v>39</v>
      </c>
      <c r="DTW1180" s="246" t="s">
        <v>26</v>
      </c>
      <c r="DTX1180" s="247">
        <v>7</v>
      </c>
      <c r="DTY1180" s="247">
        <v>2</v>
      </c>
      <c r="DTZ1180" s="248" t="s">
        <v>238</v>
      </c>
      <c r="DUA1180" s="249">
        <v>119</v>
      </c>
      <c r="DUB1180" s="250">
        <v>213</v>
      </c>
      <c r="DUC1180" s="251" t="e">
        <f>DUC1209+DUC1233+DUC1262+DUC1278+DUC1300+DUC1330+DUC1346+DUC1367+DUC1387+DUC1415+#REF!+DUC1430+#REF!+#REF!+#REF!</f>
        <v>#REF!</v>
      </c>
      <c r="DUD1180" s="245" t="s">
        <v>39</v>
      </c>
      <c r="DUE1180" s="246" t="s">
        <v>26</v>
      </c>
      <c r="DUF1180" s="247">
        <v>7</v>
      </c>
      <c r="DUG1180" s="247">
        <v>2</v>
      </c>
      <c r="DUH1180" s="248" t="s">
        <v>238</v>
      </c>
      <c r="DUI1180" s="249">
        <v>119</v>
      </c>
      <c r="DUJ1180" s="250">
        <v>213</v>
      </c>
      <c r="DUK1180" s="251" t="e">
        <f>DUK1209+DUK1233+DUK1262+DUK1278+DUK1300+DUK1330+DUK1346+DUK1367+DUK1387+DUK1415+#REF!+DUK1430+#REF!+#REF!+#REF!</f>
        <v>#REF!</v>
      </c>
      <c r="DUL1180" s="245" t="s">
        <v>39</v>
      </c>
      <c r="DUM1180" s="246" t="s">
        <v>26</v>
      </c>
      <c r="DUN1180" s="247">
        <v>7</v>
      </c>
      <c r="DUO1180" s="247">
        <v>2</v>
      </c>
      <c r="DUP1180" s="248" t="s">
        <v>238</v>
      </c>
      <c r="DUQ1180" s="249">
        <v>119</v>
      </c>
      <c r="DUR1180" s="250">
        <v>213</v>
      </c>
      <c r="DUS1180" s="251" t="e">
        <f>DUS1209+DUS1233+DUS1262+DUS1278+DUS1300+DUS1330+DUS1346+DUS1367+DUS1387+DUS1415+#REF!+DUS1430+#REF!+#REF!+#REF!</f>
        <v>#REF!</v>
      </c>
      <c r="DUT1180" s="245" t="s">
        <v>39</v>
      </c>
      <c r="DUU1180" s="246" t="s">
        <v>26</v>
      </c>
      <c r="DUV1180" s="247">
        <v>7</v>
      </c>
      <c r="DUW1180" s="247">
        <v>2</v>
      </c>
      <c r="DUX1180" s="248" t="s">
        <v>238</v>
      </c>
      <c r="DUY1180" s="249">
        <v>119</v>
      </c>
      <c r="DUZ1180" s="250">
        <v>213</v>
      </c>
      <c r="DVA1180" s="251" t="e">
        <f>DVA1209+DVA1233+DVA1262+DVA1278+DVA1300+DVA1330+DVA1346+DVA1367+DVA1387+DVA1415+#REF!+DVA1430+#REF!+#REF!+#REF!</f>
        <v>#REF!</v>
      </c>
      <c r="DVB1180" s="245" t="s">
        <v>39</v>
      </c>
      <c r="DVC1180" s="246" t="s">
        <v>26</v>
      </c>
      <c r="DVD1180" s="247">
        <v>7</v>
      </c>
      <c r="DVE1180" s="247">
        <v>2</v>
      </c>
      <c r="DVF1180" s="248" t="s">
        <v>238</v>
      </c>
      <c r="DVG1180" s="249">
        <v>119</v>
      </c>
      <c r="DVH1180" s="250">
        <v>213</v>
      </c>
      <c r="DVI1180" s="251" t="e">
        <f>DVI1209+DVI1233+DVI1262+DVI1278+DVI1300+DVI1330+DVI1346+DVI1367+DVI1387+DVI1415+#REF!+DVI1430+#REF!+#REF!+#REF!</f>
        <v>#REF!</v>
      </c>
      <c r="DVJ1180" s="245" t="s">
        <v>39</v>
      </c>
      <c r="DVK1180" s="246" t="s">
        <v>26</v>
      </c>
      <c r="DVL1180" s="247">
        <v>7</v>
      </c>
      <c r="DVM1180" s="247">
        <v>2</v>
      </c>
      <c r="DVN1180" s="248" t="s">
        <v>238</v>
      </c>
      <c r="DVO1180" s="249">
        <v>119</v>
      </c>
      <c r="DVP1180" s="250">
        <v>213</v>
      </c>
      <c r="DVQ1180" s="251" t="e">
        <f>DVQ1209+DVQ1233+DVQ1262+DVQ1278+DVQ1300+DVQ1330+DVQ1346+DVQ1367+DVQ1387+DVQ1415+#REF!+DVQ1430+#REF!+#REF!+#REF!</f>
        <v>#REF!</v>
      </c>
      <c r="DVR1180" s="245" t="s">
        <v>39</v>
      </c>
      <c r="DVS1180" s="246" t="s">
        <v>26</v>
      </c>
      <c r="DVT1180" s="247">
        <v>7</v>
      </c>
      <c r="DVU1180" s="247">
        <v>2</v>
      </c>
      <c r="DVV1180" s="248" t="s">
        <v>238</v>
      </c>
      <c r="DVW1180" s="249">
        <v>119</v>
      </c>
      <c r="DVX1180" s="250">
        <v>213</v>
      </c>
      <c r="DVY1180" s="251" t="e">
        <f>DVY1209+DVY1233+DVY1262+DVY1278+DVY1300+DVY1330+DVY1346+DVY1367+DVY1387+DVY1415+#REF!+DVY1430+#REF!+#REF!+#REF!</f>
        <v>#REF!</v>
      </c>
      <c r="DVZ1180" s="245" t="s">
        <v>39</v>
      </c>
      <c r="DWA1180" s="246" t="s">
        <v>26</v>
      </c>
      <c r="DWB1180" s="247">
        <v>7</v>
      </c>
      <c r="DWC1180" s="247">
        <v>2</v>
      </c>
      <c r="DWD1180" s="248" t="s">
        <v>238</v>
      </c>
      <c r="DWE1180" s="249">
        <v>119</v>
      </c>
      <c r="DWF1180" s="250">
        <v>213</v>
      </c>
      <c r="DWG1180" s="251" t="e">
        <f>DWG1209+DWG1233+DWG1262+DWG1278+DWG1300+DWG1330+DWG1346+DWG1367+DWG1387+DWG1415+#REF!+DWG1430+#REF!+#REF!+#REF!</f>
        <v>#REF!</v>
      </c>
      <c r="DWH1180" s="245" t="s">
        <v>39</v>
      </c>
      <c r="DWI1180" s="246" t="s">
        <v>26</v>
      </c>
      <c r="DWJ1180" s="247">
        <v>7</v>
      </c>
      <c r="DWK1180" s="247">
        <v>2</v>
      </c>
      <c r="DWL1180" s="248" t="s">
        <v>238</v>
      </c>
      <c r="DWM1180" s="249">
        <v>119</v>
      </c>
      <c r="DWN1180" s="250">
        <v>213</v>
      </c>
      <c r="DWO1180" s="251" t="e">
        <f>DWO1209+DWO1233+DWO1262+DWO1278+DWO1300+DWO1330+DWO1346+DWO1367+DWO1387+DWO1415+#REF!+DWO1430+#REF!+#REF!+#REF!</f>
        <v>#REF!</v>
      </c>
      <c r="DWP1180" s="245" t="s">
        <v>39</v>
      </c>
      <c r="DWQ1180" s="246" t="s">
        <v>26</v>
      </c>
      <c r="DWR1180" s="247">
        <v>7</v>
      </c>
      <c r="DWS1180" s="247">
        <v>2</v>
      </c>
      <c r="DWT1180" s="248" t="s">
        <v>238</v>
      </c>
      <c r="DWU1180" s="249">
        <v>119</v>
      </c>
      <c r="DWV1180" s="250">
        <v>213</v>
      </c>
      <c r="DWW1180" s="251" t="e">
        <f>DWW1209+DWW1233+DWW1262+DWW1278+DWW1300+DWW1330+DWW1346+DWW1367+DWW1387+DWW1415+#REF!+DWW1430+#REF!+#REF!+#REF!</f>
        <v>#REF!</v>
      </c>
      <c r="DWX1180" s="245" t="s">
        <v>39</v>
      </c>
      <c r="DWY1180" s="246" t="s">
        <v>26</v>
      </c>
      <c r="DWZ1180" s="247">
        <v>7</v>
      </c>
      <c r="DXA1180" s="247">
        <v>2</v>
      </c>
      <c r="DXB1180" s="248" t="s">
        <v>238</v>
      </c>
      <c r="DXC1180" s="249">
        <v>119</v>
      </c>
      <c r="DXD1180" s="250">
        <v>213</v>
      </c>
      <c r="DXE1180" s="251" t="e">
        <f>DXE1209+DXE1233+DXE1262+DXE1278+DXE1300+DXE1330+DXE1346+DXE1367+DXE1387+DXE1415+#REF!+DXE1430+#REF!+#REF!+#REF!</f>
        <v>#REF!</v>
      </c>
      <c r="DXF1180" s="245" t="s">
        <v>39</v>
      </c>
      <c r="DXG1180" s="246" t="s">
        <v>26</v>
      </c>
      <c r="DXH1180" s="247">
        <v>7</v>
      </c>
      <c r="DXI1180" s="247">
        <v>2</v>
      </c>
      <c r="DXJ1180" s="248" t="s">
        <v>238</v>
      </c>
      <c r="DXK1180" s="249">
        <v>119</v>
      </c>
      <c r="DXL1180" s="250">
        <v>213</v>
      </c>
      <c r="DXM1180" s="251" t="e">
        <f>DXM1209+DXM1233+DXM1262+DXM1278+DXM1300+DXM1330+DXM1346+DXM1367+DXM1387+DXM1415+#REF!+DXM1430+#REF!+#REF!+#REF!</f>
        <v>#REF!</v>
      </c>
      <c r="DXN1180" s="245" t="s">
        <v>39</v>
      </c>
      <c r="DXO1180" s="246" t="s">
        <v>26</v>
      </c>
      <c r="DXP1180" s="247">
        <v>7</v>
      </c>
      <c r="DXQ1180" s="247">
        <v>2</v>
      </c>
      <c r="DXR1180" s="248" t="s">
        <v>238</v>
      </c>
      <c r="DXS1180" s="249">
        <v>119</v>
      </c>
      <c r="DXT1180" s="250">
        <v>213</v>
      </c>
      <c r="DXU1180" s="251" t="e">
        <f>DXU1209+DXU1233+DXU1262+DXU1278+DXU1300+DXU1330+DXU1346+DXU1367+DXU1387+DXU1415+#REF!+DXU1430+#REF!+#REF!+#REF!</f>
        <v>#REF!</v>
      </c>
      <c r="DXV1180" s="245" t="s">
        <v>39</v>
      </c>
      <c r="DXW1180" s="246" t="s">
        <v>26</v>
      </c>
      <c r="DXX1180" s="247">
        <v>7</v>
      </c>
      <c r="DXY1180" s="247">
        <v>2</v>
      </c>
      <c r="DXZ1180" s="248" t="s">
        <v>238</v>
      </c>
      <c r="DYA1180" s="249">
        <v>119</v>
      </c>
      <c r="DYB1180" s="250">
        <v>213</v>
      </c>
      <c r="DYC1180" s="251" t="e">
        <f>DYC1209+DYC1233+DYC1262+DYC1278+DYC1300+DYC1330+DYC1346+DYC1367+DYC1387+DYC1415+#REF!+DYC1430+#REF!+#REF!+#REF!</f>
        <v>#REF!</v>
      </c>
      <c r="DYD1180" s="245" t="s">
        <v>39</v>
      </c>
      <c r="DYE1180" s="246" t="s">
        <v>26</v>
      </c>
      <c r="DYF1180" s="247">
        <v>7</v>
      </c>
      <c r="DYG1180" s="247">
        <v>2</v>
      </c>
      <c r="DYH1180" s="248" t="s">
        <v>238</v>
      </c>
      <c r="DYI1180" s="249">
        <v>119</v>
      </c>
      <c r="DYJ1180" s="250">
        <v>213</v>
      </c>
      <c r="DYK1180" s="251" t="e">
        <f>DYK1209+DYK1233+DYK1262+DYK1278+DYK1300+DYK1330+DYK1346+DYK1367+DYK1387+DYK1415+#REF!+DYK1430+#REF!+#REF!+#REF!</f>
        <v>#REF!</v>
      </c>
      <c r="DYL1180" s="245" t="s">
        <v>39</v>
      </c>
      <c r="DYM1180" s="246" t="s">
        <v>26</v>
      </c>
      <c r="DYN1180" s="247">
        <v>7</v>
      </c>
      <c r="DYO1180" s="247">
        <v>2</v>
      </c>
      <c r="DYP1180" s="248" t="s">
        <v>238</v>
      </c>
      <c r="DYQ1180" s="249">
        <v>119</v>
      </c>
      <c r="DYR1180" s="250">
        <v>213</v>
      </c>
      <c r="DYS1180" s="251" t="e">
        <f>DYS1209+DYS1233+DYS1262+DYS1278+DYS1300+DYS1330+DYS1346+DYS1367+DYS1387+DYS1415+#REF!+DYS1430+#REF!+#REF!+#REF!</f>
        <v>#REF!</v>
      </c>
      <c r="DYT1180" s="245" t="s">
        <v>39</v>
      </c>
      <c r="DYU1180" s="246" t="s">
        <v>26</v>
      </c>
      <c r="DYV1180" s="247">
        <v>7</v>
      </c>
      <c r="DYW1180" s="247">
        <v>2</v>
      </c>
      <c r="DYX1180" s="248" t="s">
        <v>238</v>
      </c>
      <c r="DYY1180" s="249">
        <v>119</v>
      </c>
      <c r="DYZ1180" s="250">
        <v>213</v>
      </c>
      <c r="DZA1180" s="251" t="e">
        <f>DZA1209+DZA1233+DZA1262+DZA1278+DZA1300+DZA1330+DZA1346+DZA1367+DZA1387+DZA1415+#REF!+DZA1430+#REF!+#REF!+#REF!</f>
        <v>#REF!</v>
      </c>
      <c r="DZB1180" s="245" t="s">
        <v>39</v>
      </c>
      <c r="DZC1180" s="246" t="s">
        <v>26</v>
      </c>
      <c r="DZD1180" s="247">
        <v>7</v>
      </c>
      <c r="DZE1180" s="247">
        <v>2</v>
      </c>
      <c r="DZF1180" s="248" t="s">
        <v>238</v>
      </c>
      <c r="DZG1180" s="249">
        <v>119</v>
      </c>
      <c r="DZH1180" s="250">
        <v>213</v>
      </c>
      <c r="DZI1180" s="251" t="e">
        <f>DZI1209+DZI1233+DZI1262+DZI1278+DZI1300+DZI1330+DZI1346+DZI1367+DZI1387+DZI1415+#REF!+DZI1430+#REF!+#REF!+#REF!</f>
        <v>#REF!</v>
      </c>
      <c r="DZJ1180" s="245" t="s">
        <v>39</v>
      </c>
      <c r="DZK1180" s="246" t="s">
        <v>26</v>
      </c>
      <c r="DZL1180" s="247">
        <v>7</v>
      </c>
      <c r="DZM1180" s="247">
        <v>2</v>
      </c>
      <c r="DZN1180" s="248" t="s">
        <v>238</v>
      </c>
      <c r="DZO1180" s="249">
        <v>119</v>
      </c>
      <c r="DZP1180" s="250">
        <v>213</v>
      </c>
      <c r="DZQ1180" s="251" t="e">
        <f>DZQ1209+DZQ1233+DZQ1262+DZQ1278+DZQ1300+DZQ1330+DZQ1346+DZQ1367+DZQ1387+DZQ1415+#REF!+DZQ1430+#REF!+#REF!+#REF!</f>
        <v>#REF!</v>
      </c>
      <c r="DZR1180" s="245" t="s">
        <v>39</v>
      </c>
      <c r="DZS1180" s="246" t="s">
        <v>26</v>
      </c>
      <c r="DZT1180" s="247">
        <v>7</v>
      </c>
      <c r="DZU1180" s="247">
        <v>2</v>
      </c>
      <c r="DZV1180" s="248" t="s">
        <v>238</v>
      </c>
      <c r="DZW1180" s="249">
        <v>119</v>
      </c>
      <c r="DZX1180" s="250">
        <v>213</v>
      </c>
      <c r="DZY1180" s="251" t="e">
        <f>DZY1209+DZY1233+DZY1262+DZY1278+DZY1300+DZY1330+DZY1346+DZY1367+DZY1387+DZY1415+#REF!+DZY1430+#REF!+#REF!+#REF!</f>
        <v>#REF!</v>
      </c>
      <c r="DZZ1180" s="245" t="s">
        <v>39</v>
      </c>
      <c r="EAA1180" s="246" t="s">
        <v>26</v>
      </c>
      <c r="EAB1180" s="247">
        <v>7</v>
      </c>
      <c r="EAC1180" s="247">
        <v>2</v>
      </c>
      <c r="EAD1180" s="248" t="s">
        <v>238</v>
      </c>
      <c r="EAE1180" s="249">
        <v>119</v>
      </c>
      <c r="EAF1180" s="250">
        <v>213</v>
      </c>
      <c r="EAG1180" s="251" t="e">
        <f>EAG1209+EAG1233+EAG1262+EAG1278+EAG1300+EAG1330+EAG1346+EAG1367+EAG1387+EAG1415+#REF!+EAG1430+#REF!+#REF!+#REF!</f>
        <v>#REF!</v>
      </c>
      <c r="EAH1180" s="245" t="s">
        <v>39</v>
      </c>
      <c r="EAI1180" s="246" t="s">
        <v>26</v>
      </c>
      <c r="EAJ1180" s="247">
        <v>7</v>
      </c>
      <c r="EAK1180" s="247">
        <v>2</v>
      </c>
      <c r="EAL1180" s="248" t="s">
        <v>238</v>
      </c>
      <c r="EAM1180" s="249">
        <v>119</v>
      </c>
      <c r="EAN1180" s="250">
        <v>213</v>
      </c>
      <c r="EAO1180" s="251" t="e">
        <f>EAO1209+EAO1233+EAO1262+EAO1278+EAO1300+EAO1330+EAO1346+EAO1367+EAO1387+EAO1415+#REF!+EAO1430+#REF!+#REF!+#REF!</f>
        <v>#REF!</v>
      </c>
      <c r="EAP1180" s="245" t="s">
        <v>39</v>
      </c>
      <c r="EAQ1180" s="246" t="s">
        <v>26</v>
      </c>
      <c r="EAR1180" s="247">
        <v>7</v>
      </c>
      <c r="EAS1180" s="247">
        <v>2</v>
      </c>
      <c r="EAT1180" s="248" t="s">
        <v>238</v>
      </c>
      <c r="EAU1180" s="249">
        <v>119</v>
      </c>
      <c r="EAV1180" s="250">
        <v>213</v>
      </c>
      <c r="EAW1180" s="251" t="e">
        <f>EAW1209+EAW1233+EAW1262+EAW1278+EAW1300+EAW1330+EAW1346+EAW1367+EAW1387+EAW1415+#REF!+EAW1430+#REF!+#REF!+#REF!</f>
        <v>#REF!</v>
      </c>
      <c r="EAX1180" s="245" t="s">
        <v>39</v>
      </c>
      <c r="EAY1180" s="246" t="s">
        <v>26</v>
      </c>
      <c r="EAZ1180" s="247">
        <v>7</v>
      </c>
      <c r="EBA1180" s="247">
        <v>2</v>
      </c>
      <c r="EBB1180" s="248" t="s">
        <v>238</v>
      </c>
      <c r="EBC1180" s="249">
        <v>119</v>
      </c>
      <c r="EBD1180" s="250">
        <v>213</v>
      </c>
      <c r="EBE1180" s="251" t="e">
        <f>EBE1209+EBE1233+EBE1262+EBE1278+EBE1300+EBE1330+EBE1346+EBE1367+EBE1387+EBE1415+#REF!+EBE1430+#REF!+#REF!+#REF!</f>
        <v>#REF!</v>
      </c>
      <c r="EBF1180" s="245" t="s">
        <v>39</v>
      </c>
      <c r="EBG1180" s="246" t="s">
        <v>26</v>
      </c>
      <c r="EBH1180" s="247">
        <v>7</v>
      </c>
      <c r="EBI1180" s="247">
        <v>2</v>
      </c>
      <c r="EBJ1180" s="248" t="s">
        <v>238</v>
      </c>
      <c r="EBK1180" s="249">
        <v>119</v>
      </c>
      <c r="EBL1180" s="250">
        <v>213</v>
      </c>
      <c r="EBM1180" s="251" t="e">
        <f>EBM1209+EBM1233+EBM1262+EBM1278+EBM1300+EBM1330+EBM1346+EBM1367+EBM1387+EBM1415+#REF!+EBM1430+#REF!+#REF!+#REF!</f>
        <v>#REF!</v>
      </c>
      <c r="EBN1180" s="245" t="s">
        <v>39</v>
      </c>
      <c r="EBO1180" s="246" t="s">
        <v>26</v>
      </c>
      <c r="EBP1180" s="247">
        <v>7</v>
      </c>
      <c r="EBQ1180" s="247">
        <v>2</v>
      </c>
      <c r="EBR1180" s="248" t="s">
        <v>238</v>
      </c>
      <c r="EBS1180" s="249">
        <v>119</v>
      </c>
      <c r="EBT1180" s="250">
        <v>213</v>
      </c>
      <c r="EBU1180" s="251" t="e">
        <f>EBU1209+EBU1233+EBU1262+EBU1278+EBU1300+EBU1330+EBU1346+EBU1367+EBU1387+EBU1415+#REF!+EBU1430+#REF!+#REF!+#REF!</f>
        <v>#REF!</v>
      </c>
      <c r="EBV1180" s="245" t="s">
        <v>39</v>
      </c>
      <c r="EBW1180" s="246" t="s">
        <v>26</v>
      </c>
      <c r="EBX1180" s="247">
        <v>7</v>
      </c>
      <c r="EBY1180" s="247">
        <v>2</v>
      </c>
      <c r="EBZ1180" s="248" t="s">
        <v>238</v>
      </c>
      <c r="ECA1180" s="249">
        <v>119</v>
      </c>
      <c r="ECB1180" s="250">
        <v>213</v>
      </c>
      <c r="ECC1180" s="251" t="e">
        <f>ECC1209+ECC1233+ECC1262+ECC1278+ECC1300+ECC1330+ECC1346+ECC1367+ECC1387+ECC1415+#REF!+ECC1430+#REF!+#REF!+#REF!</f>
        <v>#REF!</v>
      </c>
      <c r="ECD1180" s="245" t="s">
        <v>39</v>
      </c>
      <c r="ECE1180" s="246" t="s">
        <v>26</v>
      </c>
      <c r="ECF1180" s="247">
        <v>7</v>
      </c>
      <c r="ECG1180" s="247">
        <v>2</v>
      </c>
      <c r="ECH1180" s="248" t="s">
        <v>238</v>
      </c>
      <c r="ECI1180" s="249">
        <v>119</v>
      </c>
      <c r="ECJ1180" s="250">
        <v>213</v>
      </c>
      <c r="ECK1180" s="251" t="e">
        <f>ECK1209+ECK1233+ECK1262+ECK1278+ECK1300+ECK1330+ECK1346+ECK1367+ECK1387+ECK1415+#REF!+ECK1430+#REF!+#REF!+#REF!</f>
        <v>#REF!</v>
      </c>
      <c r="ECL1180" s="245" t="s">
        <v>39</v>
      </c>
      <c r="ECM1180" s="246" t="s">
        <v>26</v>
      </c>
      <c r="ECN1180" s="247">
        <v>7</v>
      </c>
      <c r="ECO1180" s="247">
        <v>2</v>
      </c>
      <c r="ECP1180" s="248" t="s">
        <v>238</v>
      </c>
      <c r="ECQ1180" s="249">
        <v>119</v>
      </c>
      <c r="ECR1180" s="250">
        <v>213</v>
      </c>
      <c r="ECS1180" s="251" t="e">
        <f>ECS1209+ECS1233+ECS1262+ECS1278+ECS1300+ECS1330+ECS1346+ECS1367+ECS1387+ECS1415+#REF!+ECS1430+#REF!+#REF!+#REF!</f>
        <v>#REF!</v>
      </c>
      <c r="ECT1180" s="245" t="s">
        <v>39</v>
      </c>
      <c r="ECU1180" s="246" t="s">
        <v>26</v>
      </c>
      <c r="ECV1180" s="247">
        <v>7</v>
      </c>
      <c r="ECW1180" s="247">
        <v>2</v>
      </c>
      <c r="ECX1180" s="248" t="s">
        <v>238</v>
      </c>
      <c r="ECY1180" s="249">
        <v>119</v>
      </c>
      <c r="ECZ1180" s="250">
        <v>213</v>
      </c>
      <c r="EDA1180" s="251" t="e">
        <f>EDA1209+EDA1233+EDA1262+EDA1278+EDA1300+EDA1330+EDA1346+EDA1367+EDA1387+EDA1415+#REF!+EDA1430+#REF!+#REF!+#REF!</f>
        <v>#REF!</v>
      </c>
      <c r="EDB1180" s="245" t="s">
        <v>39</v>
      </c>
      <c r="EDC1180" s="246" t="s">
        <v>26</v>
      </c>
      <c r="EDD1180" s="247">
        <v>7</v>
      </c>
      <c r="EDE1180" s="247">
        <v>2</v>
      </c>
      <c r="EDF1180" s="248" t="s">
        <v>238</v>
      </c>
      <c r="EDG1180" s="249">
        <v>119</v>
      </c>
      <c r="EDH1180" s="250">
        <v>213</v>
      </c>
      <c r="EDI1180" s="251" t="e">
        <f>EDI1209+EDI1233+EDI1262+EDI1278+EDI1300+EDI1330+EDI1346+EDI1367+EDI1387+EDI1415+#REF!+EDI1430+#REF!+#REF!+#REF!</f>
        <v>#REF!</v>
      </c>
      <c r="EDJ1180" s="245" t="s">
        <v>39</v>
      </c>
      <c r="EDK1180" s="246" t="s">
        <v>26</v>
      </c>
      <c r="EDL1180" s="247">
        <v>7</v>
      </c>
      <c r="EDM1180" s="247">
        <v>2</v>
      </c>
      <c r="EDN1180" s="248" t="s">
        <v>238</v>
      </c>
      <c r="EDO1180" s="249">
        <v>119</v>
      </c>
      <c r="EDP1180" s="250">
        <v>213</v>
      </c>
      <c r="EDQ1180" s="251" t="e">
        <f>EDQ1209+EDQ1233+EDQ1262+EDQ1278+EDQ1300+EDQ1330+EDQ1346+EDQ1367+EDQ1387+EDQ1415+#REF!+EDQ1430+#REF!+#REF!+#REF!</f>
        <v>#REF!</v>
      </c>
      <c r="EDR1180" s="245" t="s">
        <v>39</v>
      </c>
      <c r="EDS1180" s="246" t="s">
        <v>26</v>
      </c>
      <c r="EDT1180" s="247">
        <v>7</v>
      </c>
      <c r="EDU1180" s="247">
        <v>2</v>
      </c>
      <c r="EDV1180" s="248" t="s">
        <v>238</v>
      </c>
      <c r="EDW1180" s="249">
        <v>119</v>
      </c>
      <c r="EDX1180" s="250">
        <v>213</v>
      </c>
      <c r="EDY1180" s="251" t="e">
        <f>EDY1209+EDY1233+EDY1262+EDY1278+EDY1300+EDY1330+EDY1346+EDY1367+EDY1387+EDY1415+#REF!+EDY1430+#REF!+#REF!+#REF!</f>
        <v>#REF!</v>
      </c>
      <c r="EDZ1180" s="245" t="s">
        <v>39</v>
      </c>
      <c r="EEA1180" s="246" t="s">
        <v>26</v>
      </c>
      <c r="EEB1180" s="247">
        <v>7</v>
      </c>
      <c r="EEC1180" s="247">
        <v>2</v>
      </c>
      <c r="EED1180" s="248" t="s">
        <v>238</v>
      </c>
      <c r="EEE1180" s="249">
        <v>119</v>
      </c>
      <c r="EEF1180" s="250">
        <v>213</v>
      </c>
      <c r="EEG1180" s="251" t="e">
        <f>EEG1209+EEG1233+EEG1262+EEG1278+EEG1300+EEG1330+EEG1346+EEG1367+EEG1387+EEG1415+#REF!+EEG1430+#REF!+#REF!+#REF!</f>
        <v>#REF!</v>
      </c>
      <c r="EEH1180" s="245" t="s">
        <v>39</v>
      </c>
      <c r="EEI1180" s="246" t="s">
        <v>26</v>
      </c>
      <c r="EEJ1180" s="247">
        <v>7</v>
      </c>
      <c r="EEK1180" s="247">
        <v>2</v>
      </c>
      <c r="EEL1180" s="248" t="s">
        <v>238</v>
      </c>
      <c r="EEM1180" s="249">
        <v>119</v>
      </c>
      <c r="EEN1180" s="250">
        <v>213</v>
      </c>
      <c r="EEO1180" s="251" t="e">
        <f>EEO1209+EEO1233+EEO1262+EEO1278+EEO1300+EEO1330+EEO1346+EEO1367+EEO1387+EEO1415+#REF!+EEO1430+#REF!+#REF!+#REF!</f>
        <v>#REF!</v>
      </c>
      <c r="EEP1180" s="245" t="s">
        <v>39</v>
      </c>
      <c r="EEQ1180" s="246" t="s">
        <v>26</v>
      </c>
      <c r="EER1180" s="247">
        <v>7</v>
      </c>
      <c r="EES1180" s="247">
        <v>2</v>
      </c>
      <c r="EET1180" s="248" t="s">
        <v>238</v>
      </c>
      <c r="EEU1180" s="249">
        <v>119</v>
      </c>
      <c r="EEV1180" s="250">
        <v>213</v>
      </c>
      <c r="EEW1180" s="251" t="e">
        <f>EEW1209+EEW1233+EEW1262+EEW1278+EEW1300+EEW1330+EEW1346+EEW1367+EEW1387+EEW1415+#REF!+EEW1430+#REF!+#REF!+#REF!</f>
        <v>#REF!</v>
      </c>
      <c r="EEX1180" s="245" t="s">
        <v>39</v>
      </c>
      <c r="EEY1180" s="246" t="s">
        <v>26</v>
      </c>
      <c r="EEZ1180" s="247">
        <v>7</v>
      </c>
      <c r="EFA1180" s="247">
        <v>2</v>
      </c>
      <c r="EFB1180" s="248" t="s">
        <v>238</v>
      </c>
      <c r="EFC1180" s="249">
        <v>119</v>
      </c>
      <c r="EFD1180" s="250">
        <v>213</v>
      </c>
      <c r="EFE1180" s="251" t="e">
        <f>EFE1209+EFE1233+EFE1262+EFE1278+EFE1300+EFE1330+EFE1346+EFE1367+EFE1387+EFE1415+#REF!+EFE1430+#REF!+#REF!+#REF!</f>
        <v>#REF!</v>
      </c>
      <c r="EFF1180" s="245" t="s">
        <v>39</v>
      </c>
      <c r="EFG1180" s="246" t="s">
        <v>26</v>
      </c>
      <c r="EFH1180" s="247">
        <v>7</v>
      </c>
      <c r="EFI1180" s="247">
        <v>2</v>
      </c>
      <c r="EFJ1180" s="248" t="s">
        <v>238</v>
      </c>
      <c r="EFK1180" s="249">
        <v>119</v>
      </c>
      <c r="EFL1180" s="250">
        <v>213</v>
      </c>
      <c r="EFM1180" s="251" t="e">
        <f>EFM1209+EFM1233+EFM1262+EFM1278+EFM1300+EFM1330+EFM1346+EFM1367+EFM1387+EFM1415+#REF!+EFM1430+#REF!+#REF!+#REF!</f>
        <v>#REF!</v>
      </c>
      <c r="EFN1180" s="245" t="s">
        <v>39</v>
      </c>
      <c r="EFO1180" s="246" t="s">
        <v>26</v>
      </c>
      <c r="EFP1180" s="247">
        <v>7</v>
      </c>
      <c r="EFQ1180" s="247">
        <v>2</v>
      </c>
      <c r="EFR1180" s="248" t="s">
        <v>238</v>
      </c>
      <c r="EFS1180" s="249">
        <v>119</v>
      </c>
      <c r="EFT1180" s="250">
        <v>213</v>
      </c>
      <c r="EFU1180" s="251" t="e">
        <f>EFU1209+EFU1233+EFU1262+EFU1278+EFU1300+EFU1330+EFU1346+EFU1367+EFU1387+EFU1415+#REF!+EFU1430+#REF!+#REF!+#REF!</f>
        <v>#REF!</v>
      </c>
      <c r="EFV1180" s="245" t="s">
        <v>39</v>
      </c>
      <c r="EFW1180" s="246" t="s">
        <v>26</v>
      </c>
      <c r="EFX1180" s="247">
        <v>7</v>
      </c>
      <c r="EFY1180" s="247">
        <v>2</v>
      </c>
      <c r="EFZ1180" s="248" t="s">
        <v>238</v>
      </c>
      <c r="EGA1180" s="249">
        <v>119</v>
      </c>
      <c r="EGB1180" s="250">
        <v>213</v>
      </c>
      <c r="EGC1180" s="251" t="e">
        <f>EGC1209+EGC1233+EGC1262+EGC1278+EGC1300+EGC1330+EGC1346+EGC1367+EGC1387+EGC1415+#REF!+EGC1430+#REF!+#REF!+#REF!</f>
        <v>#REF!</v>
      </c>
      <c r="EGD1180" s="245" t="s">
        <v>39</v>
      </c>
      <c r="EGE1180" s="246" t="s">
        <v>26</v>
      </c>
      <c r="EGF1180" s="247">
        <v>7</v>
      </c>
      <c r="EGG1180" s="247">
        <v>2</v>
      </c>
      <c r="EGH1180" s="248" t="s">
        <v>238</v>
      </c>
      <c r="EGI1180" s="249">
        <v>119</v>
      </c>
      <c r="EGJ1180" s="250">
        <v>213</v>
      </c>
      <c r="EGK1180" s="251" t="e">
        <f>EGK1209+EGK1233+EGK1262+EGK1278+EGK1300+EGK1330+EGK1346+EGK1367+EGK1387+EGK1415+#REF!+EGK1430+#REF!+#REF!+#REF!</f>
        <v>#REF!</v>
      </c>
      <c r="EGL1180" s="245" t="s">
        <v>39</v>
      </c>
      <c r="EGM1180" s="246" t="s">
        <v>26</v>
      </c>
      <c r="EGN1180" s="247">
        <v>7</v>
      </c>
      <c r="EGO1180" s="247">
        <v>2</v>
      </c>
      <c r="EGP1180" s="248" t="s">
        <v>238</v>
      </c>
      <c r="EGQ1180" s="249">
        <v>119</v>
      </c>
      <c r="EGR1180" s="250">
        <v>213</v>
      </c>
      <c r="EGS1180" s="251" t="e">
        <f>EGS1209+EGS1233+EGS1262+EGS1278+EGS1300+EGS1330+EGS1346+EGS1367+EGS1387+EGS1415+#REF!+EGS1430+#REF!+#REF!+#REF!</f>
        <v>#REF!</v>
      </c>
      <c r="EGT1180" s="245" t="s">
        <v>39</v>
      </c>
      <c r="EGU1180" s="246" t="s">
        <v>26</v>
      </c>
      <c r="EGV1180" s="247">
        <v>7</v>
      </c>
      <c r="EGW1180" s="247">
        <v>2</v>
      </c>
      <c r="EGX1180" s="248" t="s">
        <v>238</v>
      </c>
      <c r="EGY1180" s="249">
        <v>119</v>
      </c>
      <c r="EGZ1180" s="250">
        <v>213</v>
      </c>
      <c r="EHA1180" s="251" t="e">
        <f>EHA1209+EHA1233+EHA1262+EHA1278+EHA1300+EHA1330+EHA1346+EHA1367+EHA1387+EHA1415+#REF!+EHA1430+#REF!+#REF!+#REF!</f>
        <v>#REF!</v>
      </c>
      <c r="EHB1180" s="245" t="s">
        <v>39</v>
      </c>
      <c r="EHC1180" s="246" t="s">
        <v>26</v>
      </c>
      <c r="EHD1180" s="247">
        <v>7</v>
      </c>
      <c r="EHE1180" s="247">
        <v>2</v>
      </c>
      <c r="EHF1180" s="248" t="s">
        <v>238</v>
      </c>
      <c r="EHG1180" s="249">
        <v>119</v>
      </c>
      <c r="EHH1180" s="250">
        <v>213</v>
      </c>
      <c r="EHI1180" s="251" t="e">
        <f>EHI1209+EHI1233+EHI1262+EHI1278+EHI1300+EHI1330+EHI1346+EHI1367+EHI1387+EHI1415+#REF!+EHI1430+#REF!+#REF!+#REF!</f>
        <v>#REF!</v>
      </c>
      <c r="EHJ1180" s="245" t="s">
        <v>39</v>
      </c>
      <c r="EHK1180" s="246" t="s">
        <v>26</v>
      </c>
      <c r="EHL1180" s="247">
        <v>7</v>
      </c>
      <c r="EHM1180" s="247">
        <v>2</v>
      </c>
      <c r="EHN1180" s="248" t="s">
        <v>238</v>
      </c>
      <c r="EHO1180" s="249">
        <v>119</v>
      </c>
      <c r="EHP1180" s="250">
        <v>213</v>
      </c>
      <c r="EHQ1180" s="251" t="e">
        <f>EHQ1209+EHQ1233+EHQ1262+EHQ1278+EHQ1300+EHQ1330+EHQ1346+EHQ1367+EHQ1387+EHQ1415+#REF!+EHQ1430+#REF!+#REF!+#REF!</f>
        <v>#REF!</v>
      </c>
      <c r="EHR1180" s="245" t="s">
        <v>39</v>
      </c>
      <c r="EHS1180" s="246" t="s">
        <v>26</v>
      </c>
      <c r="EHT1180" s="247">
        <v>7</v>
      </c>
      <c r="EHU1180" s="247">
        <v>2</v>
      </c>
      <c r="EHV1180" s="248" t="s">
        <v>238</v>
      </c>
      <c r="EHW1180" s="249">
        <v>119</v>
      </c>
      <c r="EHX1180" s="250">
        <v>213</v>
      </c>
      <c r="EHY1180" s="251" t="e">
        <f>EHY1209+EHY1233+EHY1262+EHY1278+EHY1300+EHY1330+EHY1346+EHY1367+EHY1387+EHY1415+#REF!+EHY1430+#REF!+#REF!+#REF!</f>
        <v>#REF!</v>
      </c>
      <c r="EHZ1180" s="245" t="s">
        <v>39</v>
      </c>
      <c r="EIA1180" s="246" t="s">
        <v>26</v>
      </c>
      <c r="EIB1180" s="247">
        <v>7</v>
      </c>
      <c r="EIC1180" s="247">
        <v>2</v>
      </c>
      <c r="EID1180" s="248" t="s">
        <v>238</v>
      </c>
      <c r="EIE1180" s="249">
        <v>119</v>
      </c>
      <c r="EIF1180" s="250">
        <v>213</v>
      </c>
      <c r="EIG1180" s="251" t="e">
        <f>EIG1209+EIG1233+EIG1262+EIG1278+EIG1300+EIG1330+EIG1346+EIG1367+EIG1387+EIG1415+#REF!+EIG1430+#REF!+#REF!+#REF!</f>
        <v>#REF!</v>
      </c>
      <c r="EIH1180" s="245" t="s">
        <v>39</v>
      </c>
      <c r="EII1180" s="246" t="s">
        <v>26</v>
      </c>
      <c r="EIJ1180" s="247">
        <v>7</v>
      </c>
      <c r="EIK1180" s="247">
        <v>2</v>
      </c>
      <c r="EIL1180" s="248" t="s">
        <v>238</v>
      </c>
      <c r="EIM1180" s="249">
        <v>119</v>
      </c>
      <c r="EIN1180" s="250">
        <v>213</v>
      </c>
      <c r="EIO1180" s="251" t="e">
        <f>EIO1209+EIO1233+EIO1262+EIO1278+EIO1300+EIO1330+EIO1346+EIO1367+EIO1387+EIO1415+#REF!+EIO1430+#REF!+#REF!+#REF!</f>
        <v>#REF!</v>
      </c>
      <c r="EIP1180" s="245" t="s">
        <v>39</v>
      </c>
      <c r="EIQ1180" s="246" t="s">
        <v>26</v>
      </c>
      <c r="EIR1180" s="247">
        <v>7</v>
      </c>
      <c r="EIS1180" s="247">
        <v>2</v>
      </c>
      <c r="EIT1180" s="248" t="s">
        <v>238</v>
      </c>
      <c r="EIU1180" s="249">
        <v>119</v>
      </c>
      <c r="EIV1180" s="250">
        <v>213</v>
      </c>
      <c r="EIW1180" s="251" t="e">
        <f>EIW1209+EIW1233+EIW1262+EIW1278+EIW1300+EIW1330+EIW1346+EIW1367+EIW1387+EIW1415+#REF!+EIW1430+#REF!+#REF!+#REF!</f>
        <v>#REF!</v>
      </c>
      <c r="EIX1180" s="245" t="s">
        <v>39</v>
      </c>
      <c r="EIY1180" s="246" t="s">
        <v>26</v>
      </c>
      <c r="EIZ1180" s="247">
        <v>7</v>
      </c>
      <c r="EJA1180" s="247">
        <v>2</v>
      </c>
      <c r="EJB1180" s="248" t="s">
        <v>238</v>
      </c>
      <c r="EJC1180" s="249">
        <v>119</v>
      </c>
      <c r="EJD1180" s="250">
        <v>213</v>
      </c>
      <c r="EJE1180" s="251" t="e">
        <f>EJE1209+EJE1233+EJE1262+EJE1278+EJE1300+EJE1330+EJE1346+EJE1367+EJE1387+EJE1415+#REF!+EJE1430+#REF!+#REF!+#REF!</f>
        <v>#REF!</v>
      </c>
      <c r="EJF1180" s="245" t="s">
        <v>39</v>
      </c>
      <c r="EJG1180" s="246" t="s">
        <v>26</v>
      </c>
      <c r="EJH1180" s="247">
        <v>7</v>
      </c>
      <c r="EJI1180" s="247">
        <v>2</v>
      </c>
      <c r="EJJ1180" s="248" t="s">
        <v>238</v>
      </c>
      <c r="EJK1180" s="249">
        <v>119</v>
      </c>
      <c r="EJL1180" s="250">
        <v>213</v>
      </c>
      <c r="EJM1180" s="251" t="e">
        <f>EJM1209+EJM1233+EJM1262+EJM1278+EJM1300+EJM1330+EJM1346+EJM1367+EJM1387+EJM1415+#REF!+EJM1430+#REF!+#REF!+#REF!</f>
        <v>#REF!</v>
      </c>
      <c r="EJN1180" s="245" t="s">
        <v>39</v>
      </c>
      <c r="EJO1180" s="246" t="s">
        <v>26</v>
      </c>
      <c r="EJP1180" s="247">
        <v>7</v>
      </c>
      <c r="EJQ1180" s="247">
        <v>2</v>
      </c>
      <c r="EJR1180" s="248" t="s">
        <v>238</v>
      </c>
      <c r="EJS1180" s="249">
        <v>119</v>
      </c>
      <c r="EJT1180" s="250">
        <v>213</v>
      </c>
      <c r="EJU1180" s="251" t="e">
        <f>EJU1209+EJU1233+EJU1262+EJU1278+EJU1300+EJU1330+EJU1346+EJU1367+EJU1387+EJU1415+#REF!+EJU1430+#REF!+#REF!+#REF!</f>
        <v>#REF!</v>
      </c>
      <c r="EJV1180" s="245" t="s">
        <v>39</v>
      </c>
      <c r="EJW1180" s="246" t="s">
        <v>26</v>
      </c>
      <c r="EJX1180" s="247">
        <v>7</v>
      </c>
      <c r="EJY1180" s="247">
        <v>2</v>
      </c>
      <c r="EJZ1180" s="248" t="s">
        <v>238</v>
      </c>
      <c r="EKA1180" s="249">
        <v>119</v>
      </c>
      <c r="EKB1180" s="250">
        <v>213</v>
      </c>
      <c r="EKC1180" s="251" t="e">
        <f>EKC1209+EKC1233+EKC1262+EKC1278+EKC1300+EKC1330+EKC1346+EKC1367+EKC1387+EKC1415+#REF!+EKC1430+#REF!+#REF!+#REF!</f>
        <v>#REF!</v>
      </c>
      <c r="EKD1180" s="245" t="s">
        <v>39</v>
      </c>
      <c r="EKE1180" s="246" t="s">
        <v>26</v>
      </c>
      <c r="EKF1180" s="247">
        <v>7</v>
      </c>
      <c r="EKG1180" s="247">
        <v>2</v>
      </c>
      <c r="EKH1180" s="248" t="s">
        <v>238</v>
      </c>
      <c r="EKI1180" s="249">
        <v>119</v>
      </c>
      <c r="EKJ1180" s="250">
        <v>213</v>
      </c>
      <c r="EKK1180" s="251" t="e">
        <f>EKK1209+EKK1233+EKK1262+EKK1278+EKK1300+EKK1330+EKK1346+EKK1367+EKK1387+EKK1415+#REF!+EKK1430+#REF!+#REF!+#REF!</f>
        <v>#REF!</v>
      </c>
      <c r="EKL1180" s="245" t="s">
        <v>39</v>
      </c>
      <c r="EKM1180" s="246" t="s">
        <v>26</v>
      </c>
      <c r="EKN1180" s="247">
        <v>7</v>
      </c>
      <c r="EKO1180" s="247">
        <v>2</v>
      </c>
      <c r="EKP1180" s="248" t="s">
        <v>238</v>
      </c>
      <c r="EKQ1180" s="249">
        <v>119</v>
      </c>
      <c r="EKR1180" s="250">
        <v>213</v>
      </c>
      <c r="EKS1180" s="251" t="e">
        <f>EKS1209+EKS1233+EKS1262+EKS1278+EKS1300+EKS1330+EKS1346+EKS1367+EKS1387+EKS1415+#REF!+EKS1430+#REF!+#REF!+#REF!</f>
        <v>#REF!</v>
      </c>
      <c r="EKT1180" s="245" t="s">
        <v>39</v>
      </c>
      <c r="EKU1180" s="246" t="s">
        <v>26</v>
      </c>
      <c r="EKV1180" s="247">
        <v>7</v>
      </c>
      <c r="EKW1180" s="247">
        <v>2</v>
      </c>
      <c r="EKX1180" s="248" t="s">
        <v>238</v>
      </c>
      <c r="EKY1180" s="249">
        <v>119</v>
      </c>
      <c r="EKZ1180" s="250">
        <v>213</v>
      </c>
      <c r="ELA1180" s="251" t="e">
        <f>ELA1209+ELA1233+ELA1262+ELA1278+ELA1300+ELA1330+ELA1346+ELA1367+ELA1387+ELA1415+#REF!+ELA1430+#REF!+#REF!+#REF!</f>
        <v>#REF!</v>
      </c>
      <c r="ELB1180" s="245" t="s">
        <v>39</v>
      </c>
      <c r="ELC1180" s="246" t="s">
        <v>26</v>
      </c>
      <c r="ELD1180" s="247">
        <v>7</v>
      </c>
      <c r="ELE1180" s="247">
        <v>2</v>
      </c>
      <c r="ELF1180" s="248" t="s">
        <v>238</v>
      </c>
      <c r="ELG1180" s="249">
        <v>119</v>
      </c>
      <c r="ELH1180" s="250">
        <v>213</v>
      </c>
      <c r="ELI1180" s="251" t="e">
        <f>ELI1209+ELI1233+ELI1262+ELI1278+ELI1300+ELI1330+ELI1346+ELI1367+ELI1387+ELI1415+#REF!+ELI1430+#REF!+#REF!+#REF!</f>
        <v>#REF!</v>
      </c>
      <c r="ELJ1180" s="245" t="s">
        <v>39</v>
      </c>
      <c r="ELK1180" s="246" t="s">
        <v>26</v>
      </c>
      <c r="ELL1180" s="247">
        <v>7</v>
      </c>
      <c r="ELM1180" s="247">
        <v>2</v>
      </c>
      <c r="ELN1180" s="248" t="s">
        <v>238</v>
      </c>
      <c r="ELO1180" s="249">
        <v>119</v>
      </c>
      <c r="ELP1180" s="250">
        <v>213</v>
      </c>
      <c r="ELQ1180" s="251" t="e">
        <f>ELQ1209+ELQ1233+ELQ1262+ELQ1278+ELQ1300+ELQ1330+ELQ1346+ELQ1367+ELQ1387+ELQ1415+#REF!+ELQ1430+#REF!+#REF!+#REF!</f>
        <v>#REF!</v>
      </c>
      <c r="ELR1180" s="245" t="s">
        <v>39</v>
      </c>
      <c r="ELS1180" s="246" t="s">
        <v>26</v>
      </c>
      <c r="ELT1180" s="247">
        <v>7</v>
      </c>
      <c r="ELU1180" s="247">
        <v>2</v>
      </c>
      <c r="ELV1180" s="248" t="s">
        <v>238</v>
      </c>
      <c r="ELW1180" s="249">
        <v>119</v>
      </c>
      <c r="ELX1180" s="250">
        <v>213</v>
      </c>
      <c r="ELY1180" s="251" t="e">
        <f>ELY1209+ELY1233+ELY1262+ELY1278+ELY1300+ELY1330+ELY1346+ELY1367+ELY1387+ELY1415+#REF!+ELY1430+#REF!+#REF!+#REF!</f>
        <v>#REF!</v>
      </c>
      <c r="ELZ1180" s="245" t="s">
        <v>39</v>
      </c>
      <c r="EMA1180" s="246" t="s">
        <v>26</v>
      </c>
      <c r="EMB1180" s="247">
        <v>7</v>
      </c>
      <c r="EMC1180" s="247">
        <v>2</v>
      </c>
      <c r="EMD1180" s="248" t="s">
        <v>238</v>
      </c>
      <c r="EME1180" s="249">
        <v>119</v>
      </c>
      <c r="EMF1180" s="250">
        <v>213</v>
      </c>
      <c r="EMG1180" s="251" t="e">
        <f>EMG1209+EMG1233+EMG1262+EMG1278+EMG1300+EMG1330+EMG1346+EMG1367+EMG1387+EMG1415+#REF!+EMG1430+#REF!+#REF!+#REF!</f>
        <v>#REF!</v>
      </c>
      <c r="EMH1180" s="245" t="s">
        <v>39</v>
      </c>
      <c r="EMI1180" s="246" t="s">
        <v>26</v>
      </c>
      <c r="EMJ1180" s="247">
        <v>7</v>
      </c>
      <c r="EMK1180" s="247">
        <v>2</v>
      </c>
      <c r="EML1180" s="248" t="s">
        <v>238</v>
      </c>
      <c r="EMM1180" s="249">
        <v>119</v>
      </c>
      <c r="EMN1180" s="250">
        <v>213</v>
      </c>
      <c r="EMO1180" s="251" t="e">
        <f>EMO1209+EMO1233+EMO1262+EMO1278+EMO1300+EMO1330+EMO1346+EMO1367+EMO1387+EMO1415+#REF!+EMO1430+#REF!+#REF!+#REF!</f>
        <v>#REF!</v>
      </c>
      <c r="EMP1180" s="245" t="s">
        <v>39</v>
      </c>
      <c r="EMQ1180" s="246" t="s">
        <v>26</v>
      </c>
      <c r="EMR1180" s="247">
        <v>7</v>
      </c>
      <c r="EMS1180" s="247">
        <v>2</v>
      </c>
      <c r="EMT1180" s="248" t="s">
        <v>238</v>
      </c>
      <c r="EMU1180" s="249">
        <v>119</v>
      </c>
      <c r="EMV1180" s="250">
        <v>213</v>
      </c>
      <c r="EMW1180" s="251" t="e">
        <f>EMW1209+EMW1233+EMW1262+EMW1278+EMW1300+EMW1330+EMW1346+EMW1367+EMW1387+EMW1415+#REF!+EMW1430+#REF!+#REF!+#REF!</f>
        <v>#REF!</v>
      </c>
      <c r="EMX1180" s="245" t="s">
        <v>39</v>
      </c>
      <c r="EMY1180" s="246" t="s">
        <v>26</v>
      </c>
      <c r="EMZ1180" s="247">
        <v>7</v>
      </c>
      <c r="ENA1180" s="247">
        <v>2</v>
      </c>
      <c r="ENB1180" s="248" t="s">
        <v>238</v>
      </c>
      <c r="ENC1180" s="249">
        <v>119</v>
      </c>
      <c r="END1180" s="250">
        <v>213</v>
      </c>
      <c r="ENE1180" s="251" t="e">
        <f>ENE1209+ENE1233+ENE1262+ENE1278+ENE1300+ENE1330+ENE1346+ENE1367+ENE1387+ENE1415+#REF!+ENE1430+#REF!+#REF!+#REF!</f>
        <v>#REF!</v>
      </c>
      <c r="ENF1180" s="245" t="s">
        <v>39</v>
      </c>
      <c r="ENG1180" s="246" t="s">
        <v>26</v>
      </c>
      <c r="ENH1180" s="247">
        <v>7</v>
      </c>
      <c r="ENI1180" s="247">
        <v>2</v>
      </c>
      <c r="ENJ1180" s="248" t="s">
        <v>238</v>
      </c>
      <c r="ENK1180" s="249">
        <v>119</v>
      </c>
      <c r="ENL1180" s="250">
        <v>213</v>
      </c>
      <c r="ENM1180" s="251" t="e">
        <f>ENM1209+ENM1233+ENM1262+ENM1278+ENM1300+ENM1330+ENM1346+ENM1367+ENM1387+ENM1415+#REF!+ENM1430+#REF!+#REF!+#REF!</f>
        <v>#REF!</v>
      </c>
      <c r="ENN1180" s="245" t="s">
        <v>39</v>
      </c>
      <c r="ENO1180" s="246" t="s">
        <v>26</v>
      </c>
      <c r="ENP1180" s="247">
        <v>7</v>
      </c>
      <c r="ENQ1180" s="247">
        <v>2</v>
      </c>
      <c r="ENR1180" s="248" t="s">
        <v>238</v>
      </c>
      <c r="ENS1180" s="249">
        <v>119</v>
      </c>
      <c r="ENT1180" s="250">
        <v>213</v>
      </c>
      <c r="ENU1180" s="251" t="e">
        <f>ENU1209+ENU1233+ENU1262+ENU1278+ENU1300+ENU1330+ENU1346+ENU1367+ENU1387+ENU1415+#REF!+ENU1430+#REF!+#REF!+#REF!</f>
        <v>#REF!</v>
      </c>
      <c r="ENV1180" s="245" t="s">
        <v>39</v>
      </c>
      <c r="ENW1180" s="246" t="s">
        <v>26</v>
      </c>
      <c r="ENX1180" s="247">
        <v>7</v>
      </c>
      <c r="ENY1180" s="247">
        <v>2</v>
      </c>
      <c r="ENZ1180" s="248" t="s">
        <v>238</v>
      </c>
      <c r="EOA1180" s="249">
        <v>119</v>
      </c>
      <c r="EOB1180" s="250">
        <v>213</v>
      </c>
      <c r="EOC1180" s="251" t="e">
        <f>EOC1209+EOC1233+EOC1262+EOC1278+EOC1300+EOC1330+EOC1346+EOC1367+EOC1387+EOC1415+#REF!+EOC1430+#REF!+#REF!+#REF!</f>
        <v>#REF!</v>
      </c>
      <c r="EOD1180" s="245" t="s">
        <v>39</v>
      </c>
      <c r="EOE1180" s="246" t="s">
        <v>26</v>
      </c>
      <c r="EOF1180" s="247">
        <v>7</v>
      </c>
      <c r="EOG1180" s="247">
        <v>2</v>
      </c>
      <c r="EOH1180" s="248" t="s">
        <v>238</v>
      </c>
      <c r="EOI1180" s="249">
        <v>119</v>
      </c>
      <c r="EOJ1180" s="250">
        <v>213</v>
      </c>
      <c r="EOK1180" s="251" t="e">
        <f>EOK1209+EOK1233+EOK1262+EOK1278+EOK1300+EOK1330+EOK1346+EOK1367+EOK1387+EOK1415+#REF!+EOK1430+#REF!+#REF!+#REF!</f>
        <v>#REF!</v>
      </c>
      <c r="EOL1180" s="245" t="s">
        <v>39</v>
      </c>
      <c r="EOM1180" s="246" t="s">
        <v>26</v>
      </c>
      <c r="EON1180" s="247">
        <v>7</v>
      </c>
      <c r="EOO1180" s="247">
        <v>2</v>
      </c>
      <c r="EOP1180" s="248" t="s">
        <v>238</v>
      </c>
      <c r="EOQ1180" s="249">
        <v>119</v>
      </c>
      <c r="EOR1180" s="250">
        <v>213</v>
      </c>
      <c r="EOS1180" s="251" t="e">
        <f>EOS1209+EOS1233+EOS1262+EOS1278+EOS1300+EOS1330+EOS1346+EOS1367+EOS1387+EOS1415+#REF!+EOS1430+#REF!+#REF!+#REF!</f>
        <v>#REF!</v>
      </c>
      <c r="EOT1180" s="245" t="s">
        <v>39</v>
      </c>
      <c r="EOU1180" s="246" t="s">
        <v>26</v>
      </c>
      <c r="EOV1180" s="247">
        <v>7</v>
      </c>
      <c r="EOW1180" s="247">
        <v>2</v>
      </c>
      <c r="EOX1180" s="248" t="s">
        <v>238</v>
      </c>
      <c r="EOY1180" s="249">
        <v>119</v>
      </c>
      <c r="EOZ1180" s="250">
        <v>213</v>
      </c>
      <c r="EPA1180" s="251" t="e">
        <f>EPA1209+EPA1233+EPA1262+EPA1278+EPA1300+EPA1330+EPA1346+EPA1367+EPA1387+EPA1415+#REF!+EPA1430+#REF!+#REF!+#REF!</f>
        <v>#REF!</v>
      </c>
      <c r="EPB1180" s="245" t="s">
        <v>39</v>
      </c>
      <c r="EPC1180" s="246" t="s">
        <v>26</v>
      </c>
      <c r="EPD1180" s="247">
        <v>7</v>
      </c>
      <c r="EPE1180" s="247">
        <v>2</v>
      </c>
      <c r="EPF1180" s="248" t="s">
        <v>238</v>
      </c>
      <c r="EPG1180" s="249">
        <v>119</v>
      </c>
      <c r="EPH1180" s="250">
        <v>213</v>
      </c>
      <c r="EPI1180" s="251" t="e">
        <f>EPI1209+EPI1233+EPI1262+EPI1278+EPI1300+EPI1330+EPI1346+EPI1367+EPI1387+EPI1415+#REF!+EPI1430+#REF!+#REF!+#REF!</f>
        <v>#REF!</v>
      </c>
      <c r="EPJ1180" s="245" t="s">
        <v>39</v>
      </c>
      <c r="EPK1180" s="246" t="s">
        <v>26</v>
      </c>
      <c r="EPL1180" s="247">
        <v>7</v>
      </c>
      <c r="EPM1180" s="247">
        <v>2</v>
      </c>
      <c r="EPN1180" s="248" t="s">
        <v>238</v>
      </c>
      <c r="EPO1180" s="249">
        <v>119</v>
      </c>
      <c r="EPP1180" s="250">
        <v>213</v>
      </c>
      <c r="EPQ1180" s="251" t="e">
        <f>EPQ1209+EPQ1233+EPQ1262+EPQ1278+EPQ1300+EPQ1330+EPQ1346+EPQ1367+EPQ1387+EPQ1415+#REF!+EPQ1430+#REF!+#REF!+#REF!</f>
        <v>#REF!</v>
      </c>
      <c r="EPR1180" s="245" t="s">
        <v>39</v>
      </c>
      <c r="EPS1180" s="246" t="s">
        <v>26</v>
      </c>
      <c r="EPT1180" s="247">
        <v>7</v>
      </c>
      <c r="EPU1180" s="247">
        <v>2</v>
      </c>
      <c r="EPV1180" s="248" t="s">
        <v>238</v>
      </c>
      <c r="EPW1180" s="249">
        <v>119</v>
      </c>
      <c r="EPX1180" s="250">
        <v>213</v>
      </c>
      <c r="EPY1180" s="251" t="e">
        <f>EPY1209+EPY1233+EPY1262+EPY1278+EPY1300+EPY1330+EPY1346+EPY1367+EPY1387+EPY1415+#REF!+EPY1430+#REF!+#REF!+#REF!</f>
        <v>#REF!</v>
      </c>
      <c r="EPZ1180" s="245" t="s">
        <v>39</v>
      </c>
      <c r="EQA1180" s="246" t="s">
        <v>26</v>
      </c>
      <c r="EQB1180" s="247">
        <v>7</v>
      </c>
      <c r="EQC1180" s="247">
        <v>2</v>
      </c>
      <c r="EQD1180" s="248" t="s">
        <v>238</v>
      </c>
      <c r="EQE1180" s="249">
        <v>119</v>
      </c>
      <c r="EQF1180" s="250">
        <v>213</v>
      </c>
      <c r="EQG1180" s="251" t="e">
        <f>EQG1209+EQG1233+EQG1262+EQG1278+EQG1300+EQG1330+EQG1346+EQG1367+EQG1387+EQG1415+#REF!+EQG1430+#REF!+#REF!+#REF!</f>
        <v>#REF!</v>
      </c>
      <c r="EQH1180" s="245" t="s">
        <v>39</v>
      </c>
      <c r="EQI1180" s="246" t="s">
        <v>26</v>
      </c>
      <c r="EQJ1180" s="247">
        <v>7</v>
      </c>
      <c r="EQK1180" s="247">
        <v>2</v>
      </c>
      <c r="EQL1180" s="248" t="s">
        <v>238</v>
      </c>
      <c r="EQM1180" s="249">
        <v>119</v>
      </c>
      <c r="EQN1180" s="250">
        <v>213</v>
      </c>
      <c r="EQO1180" s="251" t="e">
        <f>EQO1209+EQO1233+EQO1262+EQO1278+EQO1300+EQO1330+EQO1346+EQO1367+EQO1387+EQO1415+#REF!+EQO1430+#REF!+#REF!+#REF!</f>
        <v>#REF!</v>
      </c>
      <c r="EQP1180" s="245" t="s">
        <v>39</v>
      </c>
      <c r="EQQ1180" s="246" t="s">
        <v>26</v>
      </c>
      <c r="EQR1180" s="247">
        <v>7</v>
      </c>
      <c r="EQS1180" s="247">
        <v>2</v>
      </c>
      <c r="EQT1180" s="248" t="s">
        <v>238</v>
      </c>
      <c r="EQU1180" s="249">
        <v>119</v>
      </c>
      <c r="EQV1180" s="250">
        <v>213</v>
      </c>
      <c r="EQW1180" s="251" t="e">
        <f>EQW1209+EQW1233+EQW1262+EQW1278+EQW1300+EQW1330+EQW1346+EQW1367+EQW1387+EQW1415+#REF!+EQW1430+#REF!+#REF!+#REF!</f>
        <v>#REF!</v>
      </c>
      <c r="EQX1180" s="245" t="s">
        <v>39</v>
      </c>
      <c r="EQY1180" s="246" t="s">
        <v>26</v>
      </c>
      <c r="EQZ1180" s="247">
        <v>7</v>
      </c>
      <c r="ERA1180" s="247">
        <v>2</v>
      </c>
      <c r="ERB1180" s="248" t="s">
        <v>238</v>
      </c>
      <c r="ERC1180" s="249">
        <v>119</v>
      </c>
      <c r="ERD1180" s="250">
        <v>213</v>
      </c>
      <c r="ERE1180" s="251" t="e">
        <f>ERE1209+ERE1233+ERE1262+ERE1278+ERE1300+ERE1330+ERE1346+ERE1367+ERE1387+ERE1415+#REF!+ERE1430+#REF!+#REF!+#REF!</f>
        <v>#REF!</v>
      </c>
      <c r="ERF1180" s="245" t="s">
        <v>39</v>
      </c>
      <c r="ERG1180" s="246" t="s">
        <v>26</v>
      </c>
      <c r="ERH1180" s="247">
        <v>7</v>
      </c>
      <c r="ERI1180" s="247">
        <v>2</v>
      </c>
      <c r="ERJ1180" s="248" t="s">
        <v>238</v>
      </c>
      <c r="ERK1180" s="249">
        <v>119</v>
      </c>
      <c r="ERL1180" s="250">
        <v>213</v>
      </c>
      <c r="ERM1180" s="251" t="e">
        <f>ERM1209+ERM1233+ERM1262+ERM1278+ERM1300+ERM1330+ERM1346+ERM1367+ERM1387+ERM1415+#REF!+ERM1430+#REF!+#REF!+#REF!</f>
        <v>#REF!</v>
      </c>
      <c r="ERN1180" s="245" t="s">
        <v>39</v>
      </c>
      <c r="ERO1180" s="246" t="s">
        <v>26</v>
      </c>
      <c r="ERP1180" s="247">
        <v>7</v>
      </c>
      <c r="ERQ1180" s="247">
        <v>2</v>
      </c>
      <c r="ERR1180" s="248" t="s">
        <v>238</v>
      </c>
      <c r="ERS1180" s="249">
        <v>119</v>
      </c>
      <c r="ERT1180" s="250">
        <v>213</v>
      </c>
      <c r="ERU1180" s="251" t="e">
        <f>ERU1209+ERU1233+ERU1262+ERU1278+ERU1300+ERU1330+ERU1346+ERU1367+ERU1387+ERU1415+#REF!+ERU1430+#REF!+#REF!+#REF!</f>
        <v>#REF!</v>
      </c>
      <c r="ERV1180" s="245" t="s">
        <v>39</v>
      </c>
      <c r="ERW1180" s="246" t="s">
        <v>26</v>
      </c>
      <c r="ERX1180" s="247">
        <v>7</v>
      </c>
      <c r="ERY1180" s="247">
        <v>2</v>
      </c>
      <c r="ERZ1180" s="248" t="s">
        <v>238</v>
      </c>
      <c r="ESA1180" s="249">
        <v>119</v>
      </c>
      <c r="ESB1180" s="250">
        <v>213</v>
      </c>
      <c r="ESC1180" s="251" t="e">
        <f>ESC1209+ESC1233+ESC1262+ESC1278+ESC1300+ESC1330+ESC1346+ESC1367+ESC1387+ESC1415+#REF!+ESC1430+#REF!+#REF!+#REF!</f>
        <v>#REF!</v>
      </c>
      <c r="ESD1180" s="245" t="s">
        <v>39</v>
      </c>
      <c r="ESE1180" s="246" t="s">
        <v>26</v>
      </c>
      <c r="ESF1180" s="247">
        <v>7</v>
      </c>
      <c r="ESG1180" s="247">
        <v>2</v>
      </c>
      <c r="ESH1180" s="248" t="s">
        <v>238</v>
      </c>
      <c r="ESI1180" s="249">
        <v>119</v>
      </c>
      <c r="ESJ1180" s="250">
        <v>213</v>
      </c>
      <c r="ESK1180" s="251" t="e">
        <f>ESK1209+ESK1233+ESK1262+ESK1278+ESK1300+ESK1330+ESK1346+ESK1367+ESK1387+ESK1415+#REF!+ESK1430+#REF!+#REF!+#REF!</f>
        <v>#REF!</v>
      </c>
      <c r="ESL1180" s="245" t="s">
        <v>39</v>
      </c>
      <c r="ESM1180" s="246" t="s">
        <v>26</v>
      </c>
      <c r="ESN1180" s="247">
        <v>7</v>
      </c>
      <c r="ESO1180" s="247">
        <v>2</v>
      </c>
      <c r="ESP1180" s="248" t="s">
        <v>238</v>
      </c>
      <c r="ESQ1180" s="249">
        <v>119</v>
      </c>
      <c r="ESR1180" s="250">
        <v>213</v>
      </c>
      <c r="ESS1180" s="251" t="e">
        <f>ESS1209+ESS1233+ESS1262+ESS1278+ESS1300+ESS1330+ESS1346+ESS1367+ESS1387+ESS1415+#REF!+ESS1430+#REF!+#REF!+#REF!</f>
        <v>#REF!</v>
      </c>
      <c r="EST1180" s="245" t="s">
        <v>39</v>
      </c>
      <c r="ESU1180" s="246" t="s">
        <v>26</v>
      </c>
      <c r="ESV1180" s="247">
        <v>7</v>
      </c>
      <c r="ESW1180" s="247">
        <v>2</v>
      </c>
      <c r="ESX1180" s="248" t="s">
        <v>238</v>
      </c>
      <c r="ESY1180" s="249">
        <v>119</v>
      </c>
      <c r="ESZ1180" s="250">
        <v>213</v>
      </c>
      <c r="ETA1180" s="251" t="e">
        <f>ETA1209+ETA1233+ETA1262+ETA1278+ETA1300+ETA1330+ETA1346+ETA1367+ETA1387+ETA1415+#REF!+ETA1430+#REF!+#REF!+#REF!</f>
        <v>#REF!</v>
      </c>
      <c r="ETB1180" s="245" t="s">
        <v>39</v>
      </c>
      <c r="ETC1180" s="246" t="s">
        <v>26</v>
      </c>
      <c r="ETD1180" s="247">
        <v>7</v>
      </c>
      <c r="ETE1180" s="247">
        <v>2</v>
      </c>
      <c r="ETF1180" s="248" t="s">
        <v>238</v>
      </c>
      <c r="ETG1180" s="249">
        <v>119</v>
      </c>
      <c r="ETH1180" s="250">
        <v>213</v>
      </c>
      <c r="ETI1180" s="251" t="e">
        <f>ETI1209+ETI1233+ETI1262+ETI1278+ETI1300+ETI1330+ETI1346+ETI1367+ETI1387+ETI1415+#REF!+ETI1430+#REF!+#REF!+#REF!</f>
        <v>#REF!</v>
      </c>
      <c r="ETJ1180" s="245" t="s">
        <v>39</v>
      </c>
      <c r="ETK1180" s="246" t="s">
        <v>26</v>
      </c>
      <c r="ETL1180" s="247">
        <v>7</v>
      </c>
      <c r="ETM1180" s="247">
        <v>2</v>
      </c>
      <c r="ETN1180" s="248" t="s">
        <v>238</v>
      </c>
      <c r="ETO1180" s="249">
        <v>119</v>
      </c>
      <c r="ETP1180" s="250">
        <v>213</v>
      </c>
      <c r="ETQ1180" s="251" t="e">
        <f>ETQ1209+ETQ1233+ETQ1262+ETQ1278+ETQ1300+ETQ1330+ETQ1346+ETQ1367+ETQ1387+ETQ1415+#REF!+ETQ1430+#REF!+#REF!+#REF!</f>
        <v>#REF!</v>
      </c>
      <c r="ETR1180" s="245" t="s">
        <v>39</v>
      </c>
      <c r="ETS1180" s="246" t="s">
        <v>26</v>
      </c>
      <c r="ETT1180" s="247">
        <v>7</v>
      </c>
      <c r="ETU1180" s="247">
        <v>2</v>
      </c>
      <c r="ETV1180" s="248" t="s">
        <v>238</v>
      </c>
      <c r="ETW1180" s="249">
        <v>119</v>
      </c>
      <c r="ETX1180" s="250">
        <v>213</v>
      </c>
      <c r="ETY1180" s="251" t="e">
        <f>ETY1209+ETY1233+ETY1262+ETY1278+ETY1300+ETY1330+ETY1346+ETY1367+ETY1387+ETY1415+#REF!+ETY1430+#REF!+#REF!+#REF!</f>
        <v>#REF!</v>
      </c>
      <c r="ETZ1180" s="245" t="s">
        <v>39</v>
      </c>
      <c r="EUA1180" s="246" t="s">
        <v>26</v>
      </c>
      <c r="EUB1180" s="247">
        <v>7</v>
      </c>
      <c r="EUC1180" s="247">
        <v>2</v>
      </c>
      <c r="EUD1180" s="248" t="s">
        <v>238</v>
      </c>
      <c r="EUE1180" s="249">
        <v>119</v>
      </c>
      <c r="EUF1180" s="250">
        <v>213</v>
      </c>
      <c r="EUG1180" s="251" t="e">
        <f>EUG1209+EUG1233+EUG1262+EUG1278+EUG1300+EUG1330+EUG1346+EUG1367+EUG1387+EUG1415+#REF!+EUG1430+#REF!+#REF!+#REF!</f>
        <v>#REF!</v>
      </c>
      <c r="EUH1180" s="245" t="s">
        <v>39</v>
      </c>
      <c r="EUI1180" s="246" t="s">
        <v>26</v>
      </c>
      <c r="EUJ1180" s="247">
        <v>7</v>
      </c>
      <c r="EUK1180" s="247">
        <v>2</v>
      </c>
      <c r="EUL1180" s="248" t="s">
        <v>238</v>
      </c>
      <c r="EUM1180" s="249">
        <v>119</v>
      </c>
      <c r="EUN1180" s="250">
        <v>213</v>
      </c>
      <c r="EUO1180" s="251" t="e">
        <f>EUO1209+EUO1233+EUO1262+EUO1278+EUO1300+EUO1330+EUO1346+EUO1367+EUO1387+EUO1415+#REF!+EUO1430+#REF!+#REF!+#REF!</f>
        <v>#REF!</v>
      </c>
      <c r="EUP1180" s="245" t="s">
        <v>39</v>
      </c>
      <c r="EUQ1180" s="246" t="s">
        <v>26</v>
      </c>
      <c r="EUR1180" s="247">
        <v>7</v>
      </c>
      <c r="EUS1180" s="247">
        <v>2</v>
      </c>
      <c r="EUT1180" s="248" t="s">
        <v>238</v>
      </c>
      <c r="EUU1180" s="249">
        <v>119</v>
      </c>
      <c r="EUV1180" s="250">
        <v>213</v>
      </c>
      <c r="EUW1180" s="251" t="e">
        <f>EUW1209+EUW1233+EUW1262+EUW1278+EUW1300+EUW1330+EUW1346+EUW1367+EUW1387+EUW1415+#REF!+EUW1430+#REF!+#REF!+#REF!</f>
        <v>#REF!</v>
      </c>
      <c r="EUX1180" s="245" t="s">
        <v>39</v>
      </c>
      <c r="EUY1180" s="246" t="s">
        <v>26</v>
      </c>
      <c r="EUZ1180" s="247">
        <v>7</v>
      </c>
      <c r="EVA1180" s="247">
        <v>2</v>
      </c>
      <c r="EVB1180" s="248" t="s">
        <v>238</v>
      </c>
      <c r="EVC1180" s="249">
        <v>119</v>
      </c>
      <c r="EVD1180" s="250">
        <v>213</v>
      </c>
      <c r="EVE1180" s="251" t="e">
        <f>EVE1209+EVE1233+EVE1262+EVE1278+EVE1300+EVE1330+EVE1346+EVE1367+EVE1387+EVE1415+#REF!+EVE1430+#REF!+#REF!+#REF!</f>
        <v>#REF!</v>
      </c>
      <c r="EVF1180" s="245" t="s">
        <v>39</v>
      </c>
      <c r="EVG1180" s="246" t="s">
        <v>26</v>
      </c>
      <c r="EVH1180" s="247">
        <v>7</v>
      </c>
      <c r="EVI1180" s="247">
        <v>2</v>
      </c>
      <c r="EVJ1180" s="248" t="s">
        <v>238</v>
      </c>
      <c r="EVK1180" s="249">
        <v>119</v>
      </c>
      <c r="EVL1180" s="250">
        <v>213</v>
      </c>
      <c r="EVM1180" s="251" t="e">
        <f>EVM1209+EVM1233+EVM1262+EVM1278+EVM1300+EVM1330+EVM1346+EVM1367+EVM1387+EVM1415+#REF!+EVM1430+#REF!+#REF!+#REF!</f>
        <v>#REF!</v>
      </c>
      <c r="EVN1180" s="245" t="s">
        <v>39</v>
      </c>
      <c r="EVO1180" s="246" t="s">
        <v>26</v>
      </c>
      <c r="EVP1180" s="247">
        <v>7</v>
      </c>
      <c r="EVQ1180" s="247">
        <v>2</v>
      </c>
      <c r="EVR1180" s="248" t="s">
        <v>238</v>
      </c>
      <c r="EVS1180" s="249">
        <v>119</v>
      </c>
      <c r="EVT1180" s="250">
        <v>213</v>
      </c>
      <c r="EVU1180" s="251" t="e">
        <f>EVU1209+EVU1233+EVU1262+EVU1278+EVU1300+EVU1330+EVU1346+EVU1367+EVU1387+EVU1415+#REF!+EVU1430+#REF!+#REF!+#REF!</f>
        <v>#REF!</v>
      </c>
      <c r="EVV1180" s="245" t="s">
        <v>39</v>
      </c>
      <c r="EVW1180" s="246" t="s">
        <v>26</v>
      </c>
      <c r="EVX1180" s="247">
        <v>7</v>
      </c>
      <c r="EVY1180" s="247">
        <v>2</v>
      </c>
      <c r="EVZ1180" s="248" t="s">
        <v>238</v>
      </c>
      <c r="EWA1180" s="249">
        <v>119</v>
      </c>
      <c r="EWB1180" s="250">
        <v>213</v>
      </c>
      <c r="EWC1180" s="251" t="e">
        <f>EWC1209+EWC1233+EWC1262+EWC1278+EWC1300+EWC1330+EWC1346+EWC1367+EWC1387+EWC1415+#REF!+EWC1430+#REF!+#REF!+#REF!</f>
        <v>#REF!</v>
      </c>
      <c r="EWD1180" s="245" t="s">
        <v>39</v>
      </c>
      <c r="EWE1180" s="246" t="s">
        <v>26</v>
      </c>
      <c r="EWF1180" s="247">
        <v>7</v>
      </c>
      <c r="EWG1180" s="247">
        <v>2</v>
      </c>
      <c r="EWH1180" s="248" t="s">
        <v>238</v>
      </c>
      <c r="EWI1180" s="249">
        <v>119</v>
      </c>
      <c r="EWJ1180" s="250">
        <v>213</v>
      </c>
      <c r="EWK1180" s="251" t="e">
        <f>EWK1209+EWK1233+EWK1262+EWK1278+EWK1300+EWK1330+EWK1346+EWK1367+EWK1387+EWK1415+#REF!+EWK1430+#REF!+#REF!+#REF!</f>
        <v>#REF!</v>
      </c>
      <c r="EWL1180" s="245" t="s">
        <v>39</v>
      </c>
      <c r="EWM1180" s="246" t="s">
        <v>26</v>
      </c>
      <c r="EWN1180" s="247">
        <v>7</v>
      </c>
      <c r="EWO1180" s="247">
        <v>2</v>
      </c>
      <c r="EWP1180" s="248" t="s">
        <v>238</v>
      </c>
      <c r="EWQ1180" s="249">
        <v>119</v>
      </c>
      <c r="EWR1180" s="250">
        <v>213</v>
      </c>
      <c r="EWS1180" s="251" t="e">
        <f>EWS1209+EWS1233+EWS1262+EWS1278+EWS1300+EWS1330+EWS1346+EWS1367+EWS1387+EWS1415+#REF!+EWS1430+#REF!+#REF!+#REF!</f>
        <v>#REF!</v>
      </c>
      <c r="EWT1180" s="245" t="s">
        <v>39</v>
      </c>
      <c r="EWU1180" s="246" t="s">
        <v>26</v>
      </c>
      <c r="EWV1180" s="247">
        <v>7</v>
      </c>
      <c r="EWW1180" s="247">
        <v>2</v>
      </c>
      <c r="EWX1180" s="248" t="s">
        <v>238</v>
      </c>
      <c r="EWY1180" s="249">
        <v>119</v>
      </c>
      <c r="EWZ1180" s="250">
        <v>213</v>
      </c>
      <c r="EXA1180" s="251" t="e">
        <f>EXA1209+EXA1233+EXA1262+EXA1278+EXA1300+EXA1330+EXA1346+EXA1367+EXA1387+EXA1415+#REF!+EXA1430+#REF!+#REF!+#REF!</f>
        <v>#REF!</v>
      </c>
      <c r="EXB1180" s="245" t="s">
        <v>39</v>
      </c>
      <c r="EXC1180" s="246" t="s">
        <v>26</v>
      </c>
      <c r="EXD1180" s="247">
        <v>7</v>
      </c>
      <c r="EXE1180" s="247">
        <v>2</v>
      </c>
      <c r="EXF1180" s="248" t="s">
        <v>238</v>
      </c>
      <c r="EXG1180" s="249">
        <v>119</v>
      </c>
      <c r="EXH1180" s="250">
        <v>213</v>
      </c>
      <c r="EXI1180" s="251" t="e">
        <f>EXI1209+EXI1233+EXI1262+EXI1278+EXI1300+EXI1330+EXI1346+EXI1367+EXI1387+EXI1415+#REF!+EXI1430+#REF!+#REF!+#REF!</f>
        <v>#REF!</v>
      </c>
      <c r="EXJ1180" s="245" t="s">
        <v>39</v>
      </c>
      <c r="EXK1180" s="246" t="s">
        <v>26</v>
      </c>
      <c r="EXL1180" s="247">
        <v>7</v>
      </c>
      <c r="EXM1180" s="247">
        <v>2</v>
      </c>
      <c r="EXN1180" s="248" t="s">
        <v>238</v>
      </c>
      <c r="EXO1180" s="249">
        <v>119</v>
      </c>
      <c r="EXP1180" s="250">
        <v>213</v>
      </c>
      <c r="EXQ1180" s="251" t="e">
        <f>EXQ1209+EXQ1233+EXQ1262+EXQ1278+EXQ1300+EXQ1330+EXQ1346+EXQ1367+EXQ1387+EXQ1415+#REF!+EXQ1430+#REF!+#REF!+#REF!</f>
        <v>#REF!</v>
      </c>
      <c r="EXR1180" s="245" t="s">
        <v>39</v>
      </c>
      <c r="EXS1180" s="246" t="s">
        <v>26</v>
      </c>
      <c r="EXT1180" s="247">
        <v>7</v>
      </c>
      <c r="EXU1180" s="247">
        <v>2</v>
      </c>
      <c r="EXV1180" s="248" t="s">
        <v>238</v>
      </c>
      <c r="EXW1180" s="249">
        <v>119</v>
      </c>
      <c r="EXX1180" s="250">
        <v>213</v>
      </c>
      <c r="EXY1180" s="251" t="e">
        <f>EXY1209+EXY1233+EXY1262+EXY1278+EXY1300+EXY1330+EXY1346+EXY1367+EXY1387+EXY1415+#REF!+EXY1430+#REF!+#REF!+#REF!</f>
        <v>#REF!</v>
      </c>
      <c r="EXZ1180" s="245" t="s">
        <v>39</v>
      </c>
      <c r="EYA1180" s="246" t="s">
        <v>26</v>
      </c>
      <c r="EYB1180" s="247">
        <v>7</v>
      </c>
      <c r="EYC1180" s="247">
        <v>2</v>
      </c>
      <c r="EYD1180" s="248" t="s">
        <v>238</v>
      </c>
      <c r="EYE1180" s="249">
        <v>119</v>
      </c>
      <c r="EYF1180" s="250">
        <v>213</v>
      </c>
      <c r="EYG1180" s="251" t="e">
        <f>EYG1209+EYG1233+EYG1262+EYG1278+EYG1300+EYG1330+EYG1346+EYG1367+EYG1387+EYG1415+#REF!+EYG1430+#REF!+#REF!+#REF!</f>
        <v>#REF!</v>
      </c>
      <c r="EYH1180" s="245" t="s">
        <v>39</v>
      </c>
      <c r="EYI1180" s="246" t="s">
        <v>26</v>
      </c>
      <c r="EYJ1180" s="247">
        <v>7</v>
      </c>
      <c r="EYK1180" s="247">
        <v>2</v>
      </c>
      <c r="EYL1180" s="248" t="s">
        <v>238</v>
      </c>
      <c r="EYM1180" s="249">
        <v>119</v>
      </c>
      <c r="EYN1180" s="250">
        <v>213</v>
      </c>
      <c r="EYO1180" s="251" t="e">
        <f>EYO1209+EYO1233+EYO1262+EYO1278+EYO1300+EYO1330+EYO1346+EYO1367+EYO1387+EYO1415+#REF!+EYO1430+#REF!+#REF!+#REF!</f>
        <v>#REF!</v>
      </c>
      <c r="EYP1180" s="245" t="s">
        <v>39</v>
      </c>
      <c r="EYQ1180" s="246" t="s">
        <v>26</v>
      </c>
      <c r="EYR1180" s="247">
        <v>7</v>
      </c>
      <c r="EYS1180" s="247">
        <v>2</v>
      </c>
      <c r="EYT1180" s="248" t="s">
        <v>238</v>
      </c>
      <c r="EYU1180" s="249">
        <v>119</v>
      </c>
      <c r="EYV1180" s="250">
        <v>213</v>
      </c>
      <c r="EYW1180" s="251" t="e">
        <f>EYW1209+EYW1233+EYW1262+EYW1278+EYW1300+EYW1330+EYW1346+EYW1367+EYW1387+EYW1415+#REF!+EYW1430+#REF!+#REF!+#REF!</f>
        <v>#REF!</v>
      </c>
      <c r="EYX1180" s="245" t="s">
        <v>39</v>
      </c>
      <c r="EYY1180" s="246" t="s">
        <v>26</v>
      </c>
      <c r="EYZ1180" s="247">
        <v>7</v>
      </c>
      <c r="EZA1180" s="247">
        <v>2</v>
      </c>
      <c r="EZB1180" s="248" t="s">
        <v>238</v>
      </c>
      <c r="EZC1180" s="249">
        <v>119</v>
      </c>
      <c r="EZD1180" s="250">
        <v>213</v>
      </c>
      <c r="EZE1180" s="251" t="e">
        <f>EZE1209+EZE1233+EZE1262+EZE1278+EZE1300+EZE1330+EZE1346+EZE1367+EZE1387+EZE1415+#REF!+EZE1430+#REF!+#REF!+#REF!</f>
        <v>#REF!</v>
      </c>
      <c r="EZF1180" s="245" t="s">
        <v>39</v>
      </c>
      <c r="EZG1180" s="246" t="s">
        <v>26</v>
      </c>
      <c r="EZH1180" s="247">
        <v>7</v>
      </c>
      <c r="EZI1180" s="247">
        <v>2</v>
      </c>
      <c r="EZJ1180" s="248" t="s">
        <v>238</v>
      </c>
      <c r="EZK1180" s="249">
        <v>119</v>
      </c>
      <c r="EZL1180" s="250">
        <v>213</v>
      </c>
      <c r="EZM1180" s="251" t="e">
        <f>EZM1209+EZM1233+EZM1262+EZM1278+EZM1300+EZM1330+EZM1346+EZM1367+EZM1387+EZM1415+#REF!+EZM1430+#REF!+#REF!+#REF!</f>
        <v>#REF!</v>
      </c>
      <c r="EZN1180" s="245" t="s">
        <v>39</v>
      </c>
      <c r="EZO1180" s="246" t="s">
        <v>26</v>
      </c>
      <c r="EZP1180" s="247">
        <v>7</v>
      </c>
      <c r="EZQ1180" s="247">
        <v>2</v>
      </c>
      <c r="EZR1180" s="248" t="s">
        <v>238</v>
      </c>
      <c r="EZS1180" s="249">
        <v>119</v>
      </c>
      <c r="EZT1180" s="250">
        <v>213</v>
      </c>
      <c r="EZU1180" s="251" t="e">
        <f>EZU1209+EZU1233+EZU1262+EZU1278+EZU1300+EZU1330+EZU1346+EZU1367+EZU1387+EZU1415+#REF!+EZU1430+#REF!+#REF!+#REF!</f>
        <v>#REF!</v>
      </c>
      <c r="EZV1180" s="245" t="s">
        <v>39</v>
      </c>
      <c r="EZW1180" s="246" t="s">
        <v>26</v>
      </c>
      <c r="EZX1180" s="247">
        <v>7</v>
      </c>
      <c r="EZY1180" s="247">
        <v>2</v>
      </c>
      <c r="EZZ1180" s="248" t="s">
        <v>238</v>
      </c>
      <c r="FAA1180" s="249">
        <v>119</v>
      </c>
      <c r="FAB1180" s="250">
        <v>213</v>
      </c>
      <c r="FAC1180" s="251" t="e">
        <f>FAC1209+FAC1233+FAC1262+FAC1278+FAC1300+FAC1330+FAC1346+FAC1367+FAC1387+FAC1415+#REF!+FAC1430+#REF!+#REF!+#REF!</f>
        <v>#REF!</v>
      </c>
      <c r="FAD1180" s="245" t="s">
        <v>39</v>
      </c>
      <c r="FAE1180" s="246" t="s">
        <v>26</v>
      </c>
      <c r="FAF1180" s="247">
        <v>7</v>
      </c>
      <c r="FAG1180" s="247">
        <v>2</v>
      </c>
      <c r="FAH1180" s="248" t="s">
        <v>238</v>
      </c>
      <c r="FAI1180" s="249">
        <v>119</v>
      </c>
      <c r="FAJ1180" s="250">
        <v>213</v>
      </c>
      <c r="FAK1180" s="251" t="e">
        <f>FAK1209+FAK1233+FAK1262+FAK1278+FAK1300+FAK1330+FAK1346+FAK1367+FAK1387+FAK1415+#REF!+FAK1430+#REF!+#REF!+#REF!</f>
        <v>#REF!</v>
      </c>
      <c r="FAL1180" s="245" t="s">
        <v>39</v>
      </c>
      <c r="FAM1180" s="246" t="s">
        <v>26</v>
      </c>
      <c r="FAN1180" s="247">
        <v>7</v>
      </c>
      <c r="FAO1180" s="247">
        <v>2</v>
      </c>
      <c r="FAP1180" s="248" t="s">
        <v>238</v>
      </c>
      <c r="FAQ1180" s="249">
        <v>119</v>
      </c>
      <c r="FAR1180" s="250">
        <v>213</v>
      </c>
      <c r="FAS1180" s="251" t="e">
        <f>FAS1209+FAS1233+FAS1262+FAS1278+FAS1300+FAS1330+FAS1346+FAS1367+FAS1387+FAS1415+#REF!+FAS1430+#REF!+#REF!+#REF!</f>
        <v>#REF!</v>
      </c>
      <c r="FAT1180" s="245" t="s">
        <v>39</v>
      </c>
      <c r="FAU1180" s="246" t="s">
        <v>26</v>
      </c>
      <c r="FAV1180" s="247">
        <v>7</v>
      </c>
      <c r="FAW1180" s="247">
        <v>2</v>
      </c>
      <c r="FAX1180" s="248" t="s">
        <v>238</v>
      </c>
      <c r="FAY1180" s="249">
        <v>119</v>
      </c>
      <c r="FAZ1180" s="250">
        <v>213</v>
      </c>
      <c r="FBA1180" s="251" t="e">
        <f>FBA1209+FBA1233+FBA1262+FBA1278+FBA1300+FBA1330+FBA1346+FBA1367+FBA1387+FBA1415+#REF!+FBA1430+#REF!+#REF!+#REF!</f>
        <v>#REF!</v>
      </c>
      <c r="FBB1180" s="245" t="s">
        <v>39</v>
      </c>
      <c r="FBC1180" s="246" t="s">
        <v>26</v>
      </c>
      <c r="FBD1180" s="247">
        <v>7</v>
      </c>
      <c r="FBE1180" s="247">
        <v>2</v>
      </c>
      <c r="FBF1180" s="248" t="s">
        <v>238</v>
      </c>
      <c r="FBG1180" s="249">
        <v>119</v>
      </c>
      <c r="FBH1180" s="250">
        <v>213</v>
      </c>
      <c r="FBI1180" s="251" t="e">
        <f>FBI1209+FBI1233+FBI1262+FBI1278+FBI1300+FBI1330+FBI1346+FBI1367+FBI1387+FBI1415+#REF!+FBI1430+#REF!+#REF!+#REF!</f>
        <v>#REF!</v>
      </c>
      <c r="FBJ1180" s="245" t="s">
        <v>39</v>
      </c>
      <c r="FBK1180" s="246" t="s">
        <v>26</v>
      </c>
      <c r="FBL1180" s="247">
        <v>7</v>
      </c>
      <c r="FBM1180" s="247">
        <v>2</v>
      </c>
      <c r="FBN1180" s="248" t="s">
        <v>238</v>
      </c>
      <c r="FBO1180" s="249">
        <v>119</v>
      </c>
      <c r="FBP1180" s="250">
        <v>213</v>
      </c>
      <c r="FBQ1180" s="251" t="e">
        <f>FBQ1209+FBQ1233+FBQ1262+FBQ1278+FBQ1300+FBQ1330+FBQ1346+FBQ1367+FBQ1387+FBQ1415+#REF!+FBQ1430+#REF!+#REF!+#REF!</f>
        <v>#REF!</v>
      </c>
      <c r="FBR1180" s="245" t="s">
        <v>39</v>
      </c>
      <c r="FBS1180" s="246" t="s">
        <v>26</v>
      </c>
      <c r="FBT1180" s="247">
        <v>7</v>
      </c>
      <c r="FBU1180" s="247">
        <v>2</v>
      </c>
      <c r="FBV1180" s="248" t="s">
        <v>238</v>
      </c>
      <c r="FBW1180" s="249">
        <v>119</v>
      </c>
      <c r="FBX1180" s="250">
        <v>213</v>
      </c>
      <c r="FBY1180" s="251" t="e">
        <f>FBY1209+FBY1233+FBY1262+FBY1278+FBY1300+FBY1330+FBY1346+FBY1367+FBY1387+FBY1415+#REF!+FBY1430+#REF!+#REF!+#REF!</f>
        <v>#REF!</v>
      </c>
      <c r="FBZ1180" s="245" t="s">
        <v>39</v>
      </c>
      <c r="FCA1180" s="246" t="s">
        <v>26</v>
      </c>
      <c r="FCB1180" s="247">
        <v>7</v>
      </c>
      <c r="FCC1180" s="247">
        <v>2</v>
      </c>
      <c r="FCD1180" s="248" t="s">
        <v>238</v>
      </c>
      <c r="FCE1180" s="249">
        <v>119</v>
      </c>
      <c r="FCF1180" s="250">
        <v>213</v>
      </c>
      <c r="FCG1180" s="251" t="e">
        <f>FCG1209+FCG1233+FCG1262+FCG1278+FCG1300+FCG1330+FCG1346+FCG1367+FCG1387+FCG1415+#REF!+FCG1430+#REF!+#REF!+#REF!</f>
        <v>#REF!</v>
      </c>
      <c r="FCH1180" s="245" t="s">
        <v>39</v>
      </c>
      <c r="FCI1180" s="246" t="s">
        <v>26</v>
      </c>
      <c r="FCJ1180" s="247">
        <v>7</v>
      </c>
      <c r="FCK1180" s="247">
        <v>2</v>
      </c>
      <c r="FCL1180" s="248" t="s">
        <v>238</v>
      </c>
      <c r="FCM1180" s="249">
        <v>119</v>
      </c>
      <c r="FCN1180" s="250">
        <v>213</v>
      </c>
      <c r="FCO1180" s="251" t="e">
        <f>FCO1209+FCO1233+FCO1262+FCO1278+FCO1300+FCO1330+FCO1346+FCO1367+FCO1387+FCO1415+#REF!+FCO1430+#REF!+#REF!+#REF!</f>
        <v>#REF!</v>
      </c>
      <c r="FCP1180" s="245" t="s">
        <v>39</v>
      </c>
      <c r="FCQ1180" s="246" t="s">
        <v>26</v>
      </c>
      <c r="FCR1180" s="247">
        <v>7</v>
      </c>
      <c r="FCS1180" s="247">
        <v>2</v>
      </c>
      <c r="FCT1180" s="248" t="s">
        <v>238</v>
      </c>
      <c r="FCU1180" s="249">
        <v>119</v>
      </c>
      <c r="FCV1180" s="250">
        <v>213</v>
      </c>
      <c r="FCW1180" s="251" t="e">
        <f>FCW1209+FCW1233+FCW1262+FCW1278+FCW1300+FCW1330+FCW1346+FCW1367+FCW1387+FCW1415+#REF!+FCW1430+#REF!+#REF!+#REF!</f>
        <v>#REF!</v>
      </c>
      <c r="FCX1180" s="245" t="s">
        <v>39</v>
      </c>
      <c r="FCY1180" s="246" t="s">
        <v>26</v>
      </c>
      <c r="FCZ1180" s="247">
        <v>7</v>
      </c>
      <c r="FDA1180" s="247">
        <v>2</v>
      </c>
      <c r="FDB1180" s="248" t="s">
        <v>238</v>
      </c>
      <c r="FDC1180" s="249">
        <v>119</v>
      </c>
      <c r="FDD1180" s="250">
        <v>213</v>
      </c>
      <c r="FDE1180" s="251" t="e">
        <f>FDE1209+FDE1233+FDE1262+FDE1278+FDE1300+FDE1330+FDE1346+FDE1367+FDE1387+FDE1415+#REF!+FDE1430+#REF!+#REF!+#REF!</f>
        <v>#REF!</v>
      </c>
      <c r="FDF1180" s="245" t="s">
        <v>39</v>
      </c>
      <c r="FDG1180" s="246" t="s">
        <v>26</v>
      </c>
      <c r="FDH1180" s="247">
        <v>7</v>
      </c>
      <c r="FDI1180" s="247">
        <v>2</v>
      </c>
      <c r="FDJ1180" s="248" t="s">
        <v>238</v>
      </c>
      <c r="FDK1180" s="249">
        <v>119</v>
      </c>
      <c r="FDL1180" s="250">
        <v>213</v>
      </c>
      <c r="FDM1180" s="251" t="e">
        <f>FDM1209+FDM1233+FDM1262+FDM1278+FDM1300+FDM1330+FDM1346+FDM1367+FDM1387+FDM1415+#REF!+FDM1430+#REF!+#REF!+#REF!</f>
        <v>#REF!</v>
      </c>
      <c r="FDN1180" s="245" t="s">
        <v>39</v>
      </c>
      <c r="FDO1180" s="246" t="s">
        <v>26</v>
      </c>
      <c r="FDP1180" s="247">
        <v>7</v>
      </c>
      <c r="FDQ1180" s="247">
        <v>2</v>
      </c>
      <c r="FDR1180" s="248" t="s">
        <v>238</v>
      </c>
      <c r="FDS1180" s="249">
        <v>119</v>
      </c>
      <c r="FDT1180" s="250">
        <v>213</v>
      </c>
      <c r="FDU1180" s="251" t="e">
        <f>FDU1209+FDU1233+FDU1262+FDU1278+FDU1300+FDU1330+FDU1346+FDU1367+FDU1387+FDU1415+#REF!+FDU1430+#REF!+#REF!+#REF!</f>
        <v>#REF!</v>
      </c>
      <c r="FDV1180" s="245" t="s">
        <v>39</v>
      </c>
      <c r="FDW1180" s="246" t="s">
        <v>26</v>
      </c>
      <c r="FDX1180" s="247">
        <v>7</v>
      </c>
      <c r="FDY1180" s="247">
        <v>2</v>
      </c>
      <c r="FDZ1180" s="248" t="s">
        <v>238</v>
      </c>
      <c r="FEA1180" s="249">
        <v>119</v>
      </c>
      <c r="FEB1180" s="250">
        <v>213</v>
      </c>
      <c r="FEC1180" s="251" t="e">
        <f>FEC1209+FEC1233+FEC1262+FEC1278+FEC1300+FEC1330+FEC1346+FEC1367+FEC1387+FEC1415+#REF!+FEC1430+#REF!+#REF!+#REF!</f>
        <v>#REF!</v>
      </c>
      <c r="FED1180" s="245" t="s">
        <v>39</v>
      </c>
      <c r="FEE1180" s="246" t="s">
        <v>26</v>
      </c>
      <c r="FEF1180" s="247">
        <v>7</v>
      </c>
      <c r="FEG1180" s="247">
        <v>2</v>
      </c>
      <c r="FEH1180" s="248" t="s">
        <v>238</v>
      </c>
      <c r="FEI1180" s="249">
        <v>119</v>
      </c>
      <c r="FEJ1180" s="250">
        <v>213</v>
      </c>
      <c r="FEK1180" s="251" t="e">
        <f>FEK1209+FEK1233+FEK1262+FEK1278+FEK1300+FEK1330+FEK1346+FEK1367+FEK1387+FEK1415+#REF!+FEK1430+#REF!+#REF!+#REF!</f>
        <v>#REF!</v>
      </c>
      <c r="FEL1180" s="245" t="s">
        <v>39</v>
      </c>
      <c r="FEM1180" s="246" t="s">
        <v>26</v>
      </c>
      <c r="FEN1180" s="247">
        <v>7</v>
      </c>
      <c r="FEO1180" s="247">
        <v>2</v>
      </c>
      <c r="FEP1180" s="248" t="s">
        <v>238</v>
      </c>
      <c r="FEQ1180" s="249">
        <v>119</v>
      </c>
      <c r="FER1180" s="250">
        <v>213</v>
      </c>
      <c r="FES1180" s="251" t="e">
        <f>FES1209+FES1233+FES1262+FES1278+FES1300+FES1330+FES1346+FES1367+FES1387+FES1415+#REF!+FES1430+#REF!+#REF!+#REF!</f>
        <v>#REF!</v>
      </c>
      <c r="FET1180" s="245" t="s">
        <v>39</v>
      </c>
      <c r="FEU1180" s="246" t="s">
        <v>26</v>
      </c>
      <c r="FEV1180" s="247">
        <v>7</v>
      </c>
      <c r="FEW1180" s="247">
        <v>2</v>
      </c>
      <c r="FEX1180" s="248" t="s">
        <v>238</v>
      </c>
      <c r="FEY1180" s="249">
        <v>119</v>
      </c>
      <c r="FEZ1180" s="250">
        <v>213</v>
      </c>
      <c r="FFA1180" s="251" t="e">
        <f>FFA1209+FFA1233+FFA1262+FFA1278+FFA1300+FFA1330+FFA1346+FFA1367+FFA1387+FFA1415+#REF!+FFA1430+#REF!+#REF!+#REF!</f>
        <v>#REF!</v>
      </c>
      <c r="FFB1180" s="245" t="s">
        <v>39</v>
      </c>
      <c r="FFC1180" s="246" t="s">
        <v>26</v>
      </c>
      <c r="FFD1180" s="247">
        <v>7</v>
      </c>
      <c r="FFE1180" s="247">
        <v>2</v>
      </c>
      <c r="FFF1180" s="248" t="s">
        <v>238</v>
      </c>
      <c r="FFG1180" s="249">
        <v>119</v>
      </c>
      <c r="FFH1180" s="250">
        <v>213</v>
      </c>
      <c r="FFI1180" s="251" t="e">
        <f>FFI1209+FFI1233+FFI1262+FFI1278+FFI1300+FFI1330+FFI1346+FFI1367+FFI1387+FFI1415+#REF!+FFI1430+#REF!+#REF!+#REF!</f>
        <v>#REF!</v>
      </c>
      <c r="FFJ1180" s="245" t="s">
        <v>39</v>
      </c>
      <c r="FFK1180" s="246" t="s">
        <v>26</v>
      </c>
      <c r="FFL1180" s="247">
        <v>7</v>
      </c>
      <c r="FFM1180" s="247">
        <v>2</v>
      </c>
      <c r="FFN1180" s="248" t="s">
        <v>238</v>
      </c>
      <c r="FFO1180" s="249">
        <v>119</v>
      </c>
      <c r="FFP1180" s="250">
        <v>213</v>
      </c>
      <c r="FFQ1180" s="251" t="e">
        <f>FFQ1209+FFQ1233+FFQ1262+FFQ1278+FFQ1300+FFQ1330+FFQ1346+FFQ1367+FFQ1387+FFQ1415+#REF!+FFQ1430+#REF!+#REF!+#REF!</f>
        <v>#REF!</v>
      </c>
      <c r="FFR1180" s="245" t="s">
        <v>39</v>
      </c>
      <c r="FFS1180" s="246" t="s">
        <v>26</v>
      </c>
      <c r="FFT1180" s="247">
        <v>7</v>
      </c>
      <c r="FFU1180" s="247">
        <v>2</v>
      </c>
      <c r="FFV1180" s="248" t="s">
        <v>238</v>
      </c>
      <c r="FFW1180" s="249">
        <v>119</v>
      </c>
      <c r="FFX1180" s="250">
        <v>213</v>
      </c>
      <c r="FFY1180" s="251" t="e">
        <f>FFY1209+FFY1233+FFY1262+FFY1278+FFY1300+FFY1330+FFY1346+FFY1367+FFY1387+FFY1415+#REF!+FFY1430+#REF!+#REF!+#REF!</f>
        <v>#REF!</v>
      </c>
      <c r="FFZ1180" s="245" t="s">
        <v>39</v>
      </c>
      <c r="FGA1180" s="246" t="s">
        <v>26</v>
      </c>
      <c r="FGB1180" s="247">
        <v>7</v>
      </c>
      <c r="FGC1180" s="247">
        <v>2</v>
      </c>
      <c r="FGD1180" s="248" t="s">
        <v>238</v>
      </c>
      <c r="FGE1180" s="249">
        <v>119</v>
      </c>
      <c r="FGF1180" s="250">
        <v>213</v>
      </c>
      <c r="FGG1180" s="251" t="e">
        <f>FGG1209+FGG1233+FGG1262+FGG1278+FGG1300+FGG1330+FGG1346+FGG1367+FGG1387+FGG1415+#REF!+FGG1430+#REF!+#REF!+#REF!</f>
        <v>#REF!</v>
      </c>
      <c r="FGH1180" s="245" t="s">
        <v>39</v>
      </c>
      <c r="FGI1180" s="246" t="s">
        <v>26</v>
      </c>
      <c r="FGJ1180" s="247">
        <v>7</v>
      </c>
      <c r="FGK1180" s="247">
        <v>2</v>
      </c>
      <c r="FGL1180" s="248" t="s">
        <v>238</v>
      </c>
      <c r="FGM1180" s="249">
        <v>119</v>
      </c>
      <c r="FGN1180" s="250">
        <v>213</v>
      </c>
      <c r="FGO1180" s="251" t="e">
        <f>FGO1209+FGO1233+FGO1262+FGO1278+FGO1300+FGO1330+FGO1346+FGO1367+FGO1387+FGO1415+#REF!+FGO1430+#REF!+#REF!+#REF!</f>
        <v>#REF!</v>
      </c>
      <c r="FGP1180" s="245" t="s">
        <v>39</v>
      </c>
      <c r="FGQ1180" s="246" t="s">
        <v>26</v>
      </c>
      <c r="FGR1180" s="247">
        <v>7</v>
      </c>
      <c r="FGS1180" s="247">
        <v>2</v>
      </c>
      <c r="FGT1180" s="248" t="s">
        <v>238</v>
      </c>
      <c r="FGU1180" s="249">
        <v>119</v>
      </c>
      <c r="FGV1180" s="250">
        <v>213</v>
      </c>
      <c r="FGW1180" s="251" t="e">
        <f>FGW1209+FGW1233+FGW1262+FGW1278+FGW1300+FGW1330+FGW1346+FGW1367+FGW1387+FGW1415+#REF!+FGW1430+#REF!+#REF!+#REF!</f>
        <v>#REF!</v>
      </c>
      <c r="FGX1180" s="245" t="s">
        <v>39</v>
      </c>
      <c r="FGY1180" s="246" t="s">
        <v>26</v>
      </c>
      <c r="FGZ1180" s="247">
        <v>7</v>
      </c>
      <c r="FHA1180" s="247">
        <v>2</v>
      </c>
      <c r="FHB1180" s="248" t="s">
        <v>238</v>
      </c>
      <c r="FHC1180" s="249">
        <v>119</v>
      </c>
      <c r="FHD1180" s="250">
        <v>213</v>
      </c>
      <c r="FHE1180" s="251" t="e">
        <f>FHE1209+FHE1233+FHE1262+FHE1278+FHE1300+FHE1330+FHE1346+FHE1367+FHE1387+FHE1415+#REF!+FHE1430+#REF!+#REF!+#REF!</f>
        <v>#REF!</v>
      </c>
      <c r="FHF1180" s="245" t="s">
        <v>39</v>
      </c>
      <c r="FHG1180" s="246" t="s">
        <v>26</v>
      </c>
      <c r="FHH1180" s="247">
        <v>7</v>
      </c>
      <c r="FHI1180" s="247">
        <v>2</v>
      </c>
      <c r="FHJ1180" s="248" t="s">
        <v>238</v>
      </c>
      <c r="FHK1180" s="249">
        <v>119</v>
      </c>
      <c r="FHL1180" s="250">
        <v>213</v>
      </c>
      <c r="FHM1180" s="251" t="e">
        <f>FHM1209+FHM1233+FHM1262+FHM1278+FHM1300+FHM1330+FHM1346+FHM1367+FHM1387+FHM1415+#REF!+FHM1430+#REF!+#REF!+#REF!</f>
        <v>#REF!</v>
      </c>
      <c r="FHN1180" s="245" t="s">
        <v>39</v>
      </c>
      <c r="FHO1180" s="246" t="s">
        <v>26</v>
      </c>
      <c r="FHP1180" s="247">
        <v>7</v>
      </c>
      <c r="FHQ1180" s="247">
        <v>2</v>
      </c>
      <c r="FHR1180" s="248" t="s">
        <v>238</v>
      </c>
      <c r="FHS1180" s="249">
        <v>119</v>
      </c>
      <c r="FHT1180" s="250">
        <v>213</v>
      </c>
      <c r="FHU1180" s="251" t="e">
        <f>FHU1209+FHU1233+FHU1262+FHU1278+FHU1300+FHU1330+FHU1346+FHU1367+FHU1387+FHU1415+#REF!+FHU1430+#REF!+#REF!+#REF!</f>
        <v>#REF!</v>
      </c>
      <c r="FHV1180" s="245" t="s">
        <v>39</v>
      </c>
      <c r="FHW1180" s="246" t="s">
        <v>26</v>
      </c>
      <c r="FHX1180" s="247">
        <v>7</v>
      </c>
      <c r="FHY1180" s="247">
        <v>2</v>
      </c>
      <c r="FHZ1180" s="248" t="s">
        <v>238</v>
      </c>
      <c r="FIA1180" s="249">
        <v>119</v>
      </c>
      <c r="FIB1180" s="250">
        <v>213</v>
      </c>
      <c r="FIC1180" s="251" t="e">
        <f>FIC1209+FIC1233+FIC1262+FIC1278+FIC1300+FIC1330+FIC1346+FIC1367+FIC1387+FIC1415+#REF!+FIC1430+#REF!+#REF!+#REF!</f>
        <v>#REF!</v>
      </c>
      <c r="FID1180" s="245" t="s">
        <v>39</v>
      </c>
      <c r="FIE1180" s="246" t="s">
        <v>26</v>
      </c>
      <c r="FIF1180" s="247">
        <v>7</v>
      </c>
      <c r="FIG1180" s="247">
        <v>2</v>
      </c>
      <c r="FIH1180" s="248" t="s">
        <v>238</v>
      </c>
      <c r="FII1180" s="249">
        <v>119</v>
      </c>
      <c r="FIJ1180" s="250">
        <v>213</v>
      </c>
      <c r="FIK1180" s="251" t="e">
        <f>FIK1209+FIK1233+FIK1262+FIK1278+FIK1300+FIK1330+FIK1346+FIK1367+FIK1387+FIK1415+#REF!+FIK1430+#REF!+#REF!+#REF!</f>
        <v>#REF!</v>
      </c>
      <c r="FIL1180" s="245" t="s">
        <v>39</v>
      </c>
      <c r="FIM1180" s="246" t="s">
        <v>26</v>
      </c>
      <c r="FIN1180" s="247">
        <v>7</v>
      </c>
      <c r="FIO1180" s="247">
        <v>2</v>
      </c>
      <c r="FIP1180" s="248" t="s">
        <v>238</v>
      </c>
      <c r="FIQ1180" s="249">
        <v>119</v>
      </c>
      <c r="FIR1180" s="250">
        <v>213</v>
      </c>
      <c r="FIS1180" s="251" t="e">
        <f>FIS1209+FIS1233+FIS1262+FIS1278+FIS1300+FIS1330+FIS1346+FIS1367+FIS1387+FIS1415+#REF!+FIS1430+#REF!+#REF!+#REF!</f>
        <v>#REF!</v>
      </c>
      <c r="FIT1180" s="245" t="s">
        <v>39</v>
      </c>
      <c r="FIU1180" s="246" t="s">
        <v>26</v>
      </c>
      <c r="FIV1180" s="247">
        <v>7</v>
      </c>
      <c r="FIW1180" s="247">
        <v>2</v>
      </c>
      <c r="FIX1180" s="248" t="s">
        <v>238</v>
      </c>
      <c r="FIY1180" s="249">
        <v>119</v>
      </c>
      <c r="FIZ1180" s="250">
        <v>213</v>
      </c>
      <c r="FJA1180" s="251" t="e">
        <f>FJA1209+FJA1233+FJA1262+FJA1278+FJA1300+FJA1330+FJA1346+FJA1367+FJA1387+FJA1415+#REF!+FJA1430+#REF!+#REF!+#REF!</f>
        <v>#REF!</v>
      </c>
      <c r="FJB1180" s="245" t="s">
        <v>39</v>
      </c>
      <c r="FJC1180" s="246" t="s">
        <v>26</v>
      </c>
      <c r="FJD1180" s="247">
        <v>7</v>
      </c>
      <c r="FJE1180" s="247">
        <v>2</v>
      </c>
      <c r="FJF1180" s="248" t="s">
        <v>238</v>
      </c>
      <c r="FJG1180" s="249">
        <v>119</v>
      </c>
      <c r="FJH1180" s="250">
        <v>213</v>
      </c>
      <c r="FJI1180" s="251" t="e">
        <f>FJI1209+FJI1233+FJI1262+FJI1278+FJI1300+FJI1330+FJI1346+FJI1367+FJI1387+FJI1415+#REF!+FJI1430+#REF!+#REF!+#REF!</f>
        <v>#REF!</v>
      </c>
      <c r="FJJ1180" s="245" t="s">
        <v>39</v>
      </c>
      <c r="FJK1180" s="246" t="s">
        <v>26</v>
      </c>
      <c r="FJL1180" s="247">
        <v>7</v>
      </c>
      <c r="FJM1180" s="247">
        <v>2</v>
      </c>
      <c r="FJN1180" s="248" t="s">
        <v>238</v>
      </c>
      <c r="FJO1180" s="249">
        <v>119</v>
      </c>
      <c r="FJP1180" s="250">
        <v>213</v>
      </c>
      <c r="FJQ1180" s="251" t="e">
        <f>FJQ1209+FJQ1233+FJQ1262+FJQ1278+FJQ1300+FJQ1330+FJQ1346+FJQ1367+FJQ1387+FJQ1415+#REF!+FJQ1430+#REF!+#REF!+#REF!</f>
        <v>#REF!</v>
      </c>
      <c r="FJR1180" s="245" t="s">
        <v>39</v>
      </c>
      <c r="FJS1180" s="246" t="s">
        <v>26</v>
      </c>
      <c r="FJT1180" s="247">
        <v>7</v>
      </c>
      <c r="FJU1180" s="247">
        <v>2</v>
      </c>
      <c r="FJV1180" s="248" t="s">
        <v>238</v>
      </c>
      <c r="FJW1180" s="249">
        <v>119</v>
      </c>
      <c r="FJX1180" s="250">
        <v>213</v>
      </c>
      <c r="FJY1180" s="251" t="e">
        <f>FJY1209+FJY1233+FJY1262+FJY1278+FJY1300+FJY1330+FJY1346+FJY1367+FJY1387+FJY1415+#REF!+FJY1430+#REF!+#REF!+#REF!</f>
        <v>#REF!</v>
      </c>
      <c r="FJZ1180" s="245" t="s">
        <v>39</v>
      </c>
      <c r="FKA1180" s="246" t="s">
        <v>26</v>
      </c>
      <c r="FKB1180" s="247">
        <v>7</v>
      </c>
      <c r="FKC1180" s="247">
        <v>2</v>
      </c>
      <c r="FKD1180" s="248" t="s">
        <v>238</v>
      </c>
      <c r="FKE1180" s="249">
        <v>119</v>
      </c>
      <c r="FKF1180" s="250">
        <v>213</v>
      </c>
      <c r="FKG1180" s="251" t="e">
        <f>FKG1209+FKG1233+FKG1262+FKG1278+FKG1300+FKG1330+FKG1346+FKG1367+FKG1387+FKG1415+#REF!+FKG1430+#REF!+#REF!+#REF!</f>
        <v>#REF!</v>
      </c>
      <c r="FKH1180" s="245" t="s">
        <v>39</v>
      </c>
      <c r="FKI1180" s="246" t="s">
        <v>26</v>
      </c>
      <c r="FKJ1180" s="247">
        <v>7</v>
      </c>
      <c r="FKK1180" s="247">
        <v>2</v>
      </c>
      <c r="FKL1180" s="248" t="s">
        <v>238</v>
      </c>
      <c r="FKM1180" s="249">
        <v>119</v>
      </c>
      <c r="FKN1180" s="250">
        <v>213</v>
      </c>
      <c r="FKO1180" s="251" t="e">
        <f>FKO1209+FKO1233+FKO1262+FKO1278+FKO1300+FKO1330+FKO1346+FKO1367+FKO1387+FKO1415+#REF!+FKO1430+#REF!+#REF!+#REF!</f>
        <v>#REF!</v>
      </c>
      <c r="FKP1180" s="245" t="s">
        <v>39</v>
      </c>
      <c r="FKQ1180" s="246" t="s">
        <v>26</v>
      </c>
      <c r="FKR1180" s="247">
        <v>7</v>
      </c>
      <c r="FKS1180" s="247">
        <v>2</v>
      </c>
      <c r="FKT1180" s="248" t="s">
        <v>238</v>
      </c>
      <c r="FKU1180" s="249">
        <v>119</v>
      </c>
      <c r="FKV1180" s="250">
        <v>213</v>
      </c>
      <c r="FKW1180" s="251" t="e">
        <f>FKW1209+FKW1233+FKW1262+FKW1278+FKW1300+FKW1330+FKW1346+FKW1367+FKW1387+FKW1415+#REF!+FKW1430+#REF!+#REF!+#REF!</f>
        <v>#REF!</v>
      </c>
      <c r="FKX1180" s="245" t="s">
        <v>39</v>
      </c>
      <c r="FKY1180" s="246" t="s">
        <v>26</v>
      </c>
      <c r="FKZ1180" s="247">
        <v>7</v>
      </c>
      <c r="FLA1180" s="247">
        <v>2</v>
      </c>
      <c r="FLB1180" s="248" t="s">
        <v>238</v>
      </c>
      <c r="FLC1180" s="249">
        <v>119</v>
      </c>
      <c r="FLD1180" s="250">
        <v>213</v>
      </c>
      <c r="FLE1180" s="251" t="e">
        <f>FLE1209+FLE1233+FLE1262+FLE1278+FLE1300+FLE1330+FLE1346+FLE1367+FLE1387+FLE1415+#REF!+FLE1430+#REF!+#REF!+#REF!</f>
        <v>#REF!</v>
      </c>
      <c r="FLF1180" s="245" t="s">
        <v>39</v>
      </c>
      <c r="FLG1180" s="246" t="s">
        <v>26</v>
      </c>
      <c r="FLH1180" s="247">
        <v>7</v>
      </c>
      <c r="FLI1180" s="247">
        <v>2</v>
      </c>
      <c r="FLJ1180" s="248" t="s">
        <v>238</v>
      </c>
      <c r="FLK1180" s="249">
        <v>119</v>
      </c>
      <c r="FLL1180" s="250">
        <v>213</v>
      </c>
      <c r="FLM1180" s="251" t="e">
        <f>FLM1209+FLM1233+FLM1262+FLM1278+FLM1300+FLM1330+FLM1346+FLM1367+FLM1387+FLM1415+#REF!+FLM1430+#REF!+#REF!+#REF!</f>
        <v>#REF!</v>
      </c>
      <c r="FLN1180" s="245" t="s">
        <v>39</v>
      </c>
      <c r="FLO1180" s="246" t="s">
        <v>26</v>
      </c>
      <c r="FLP1180" s="247">
        <v>7</v>
      </c>
      <c r="FLQ1180" s="247">
        <v>2</v>
      </c>
      <c r="FLR1180" s="248" t="s">
        <v>238</v>
      </c>
      <c r="FLS1180" s="249">
        <v>119</v>
      </c>
      <c r="FLT1180" s="250">
        <v>213</v>
      </c>
      <c r="FLU1180" s="251" t="e">
        <f>FLU1209+FLU1233+FLU1262+FLU1278+FLU1300+FLU1330+FLU1346+FLU1367+FLU1387+FLU1415+#REF!+FLU1430+#REF!+#REF!+#REF!</f>
        <v>#REF!</v>
      </c>
      <c r="FLV1180" s="245" t="s">
        <v>39</v>
      </c>
      <c r="FLW1180" s="246" t="s">
        <v>26</v>
      </c>
      <c r="FLX1180" s="247">
        <v>7</v>
      </c>
      <c r="FLY1180" s="247">
        <v>2</v>
      </c>
      <c r="FLZ1180" s="248" t="s">
        <v>238</v>
      </c>
      <c r="FMA1180" s="249">
        <v>119</v>
      </c>
      <c r="FMB1180" s="250">
        <v>213</v>
      </c>
      <c r="FMC1180" s="251" t="e">
        <f>FMC1209+FMC1233+FMC1262+FMC1278+FMC1300+FMC1330+FMC1346+FMC1367+FMC1387+FMC1415+#REF!+FMC1430+#REF!+#REF!+#REF!</f>
        <v>#REF!</v>
      </c>
      <c r="FMD1180" s="245" t="s">
        <v>39</v>
      </c>
      <c r="FME1180" s="246" t="s">
        <v>26</v>
      </c>
      <c r="FMF1180" s="247">
        <v>7</v>
      </c>
      <c r="FMG1180" s="247">
        <v>2</v>
      </c>
      <c r="FMH1180" s="248" t="s">
        <v>238</v>
      </c>
      <c r="FMI1180" s="249">
        <v>119</v>
      </c>
      <c r="FMJ1180" s="250">
        <v>213</v>
      </c>
      <c r="FMK1180" s="251" t="e">
        <f>FMK1209+FMK1233+FMK1262+FMK1278+FMK1300+FMK1330+FMK1346+FMK1367+FMK1387+FMK1415+#REF!+FMK1430+#REF!+#REF!+#REF!</f>
        <v>#REF!</v>
      </c>
      <c r="FML1180" s="245" t="s">
        <v>39</v>
      </c>
      <c r="FMM1180" s="246" t="s">
        <v>26</v>
      </c>
      <c r="FMN1180" s="247">
        <v>7</v>
      </c>
      <c r="FMO1180" s="247">
        <v>2</v>
      </c>
      <c r="FMP1180" s="248" t="s">
        <v>238</v>
      </c>
      <c r="FMQ1180" s="249">
        <v>119</v>
      </c>
      <c r="FMR1180" s="250">
        <v>213</v>
      </c>
      <c r="FMS1180" s="251" t="e">
        <f>FMS1209+FMS1233+FMS1262+FMS1278+FMS1300+FMS1330+FMS1346+FMS1367+FMS1387+FMS1415+#REF!+FMS1430+#REF!+#REF!+#REF!</f>
        <v>#REF!</v>
      </c>
      <c r="FMT1180" s="245" t="s">
        <v>39</v>
      </c>
      <c r="FMU1180" s="246" t="s">
        <v>26</v>
      </c>
      <c r="FMV1180" s="247">
        <v>7</v>
      </c>
      <c r="FMW1180" s="247">
        <v>2</v>
      </c>
      <c r="FMX1180" s="248" t="s">
        <v>238</v>
      </c>
      <c r="FMY1180" s="249">
        <v>119</v>
      </c>
      <c r="FMZ1180" s="250">
        <v>213</v>
      </c>
      <c r="FNA1180" s="251" t="e">
        <f>FNA1209+FNA1233+FNA1262+FNA1278+FNA1300+FNA1330+FNA1346+FNA1367+FNA1387+FNA1415+#REF!+FNA1430+#REF!+#REF!+#REF!</f>
        <v>#REF!</v>
      </c>
      <c r="FNB1180" s="245" t="s">
        <v>39</v>
      </c>
      <c r="FNC1180" s="246" t="s">
        <v>26</v>
      </c>
      <c r="FND1180" s="247">
        <v>7</v>
      </c>
      <c r="FNE1180" s="247">
        <v>2</v>
      </c>
      <c r="FNF1180" s="248" t="s">
        <v>238</v>
      </c>
      <c r="FNG1180" s="249">
        <v>119</v>
      </c>
      <c r="FNH1180" s="250">
        <v>213</v>
      </c>
      <c r="FNI1180" s="251" t="e">
        <f>FNI1209+FNI1233+FNI1262+FNI1278+FNI1300+FNI1330+FNI1346+FNI1367+FNI1387+FNI1415+#REF!+FNI1430+#REF!+#REF!+#REF!</f>
        <v>#REF!</v>
      </c>
      <c r="FNJ1180" s="245" t="s">
        <v>39</v>
      </c>
      <c r="FNK1180" s="246" t="s">
        <v>26</v>
      </c>
      <c r="FNL1180" s="247">
        <v>7</v>
      </c>
      <c r="FNM1180" s="247">
        <v>2</v>
      </c>
      <c r="FNN1180" s="248" t="s">
        <v>238</v>
      </c>
      <c r="FNO1180" s="249">
        <v>119</v>
      </c>
      <c r="FNP1180" s="250">
        <v>213</v>
      </c>
      <c r="FNQ1180" s="251" t="e">
        <f>FNQ1209+FNQ1233+FNQ1262+FNQ1278+FNQ1300+FNQ1330+FNQ1346+FNQ1367+FNQ1387+FNQ1415+#REF!+FNQ1430+#REF!+#REF!+#REF!</f>
        <v>#REF!</v>
      </c>
      <c r="FNR1180" s="245" t="s">
        <v>39</v>
      </c>
      <c r="FNS1180" s="246" t="s">
        <v>26</v>
      </c>
      <c r="FNT1180" s="247">
        <v>7</v>
      </c>
      <c r="FNU1180" s="247">
        <v>2</v>
      </c>
      <c r="FNV1180" s="248" t="s">
        <v>238</v>
      </c>
      <c r="FNW1180" s="249">
        <v>119</v>
      </c>
      <c r="FNX1180" s="250">
        <v>213</v>
      </c>
      <c r="FNY1180" s="251" t="e">
        <f>FNY1209+FNY1233+FNY1262+FNY1278+FNY1300+FNY1330+FNY1346+FNY1367+FNY1387+FNY1415+#REF!+FNY1430+#REF!+#REF!+#REF!</f>
        <v>#REF!</v>
      </c>
      <c r="FNZ1180" s="245" t="s">
        <v>39</v>
      </c>
      <c r="FOA1180" s="246" t="s">
        <v>26</v>
      </c>
      <c r="FOB1180" s="247">
        <v>7</v>
      </c>
      <c r="FOC1180" s="247">
        <v>2</v>
      </c>
      <c r="FOD1180" s="248" t="s">
        <v>238</v>
      </c>
      <c r="FOE1180" s="249">
        <v>119</v>
      </c>
      <c r="FOF1180" s="250">
        <v>213</v>
      </c>
      <c r="FOG1180" s="251" t="e">
        <f>FOG1209+FOG1233+FOG1262+FOG1278+FOG1300+FOG1330+FOG1346+FOG1367+FOG1387+FOG1415+#REF!+FOG1430+#REF!+#REF!+#REF!</f>
        <v>#REF!</v>
      </c>
      <c r="FOH1180" s="245" t="s">
        <v>39</v>
      </c>
      <c r="FOI1180" s="246" t="s">
        <v>26</v>
      </c>
      <c r="FOJ1180" s="247">
        <v>7</v>
      </c>
      <c r="FOK1180" s="247">
        <v>2</v>
      </c>
      <c r="FOL1180" s="248" t="s">
        <v>238</v>
      </c>
      <c r="FOM1180" s="249">
        <v>119</v>
      </c>
      <c r="FON1180" s="250">
        <v>213</v>
      </c>
      <c r="FOO1180" s="251" t="e">
        <f>FOO1209+FOO1233+FOO1262+FOO1278+FOO1300+FOO1330+FOO1346+FOO1367+FOO1387+FOO1415+#REF!+FOO1430+#REF!+#REF!+#REF!</f>
        <v>#REF!</v>
      </c>
      <c r="FOP1180" s="245" t="s">
        <v>39</v>
      </c>
      <c r="FOQ1180" s="246" t="s">
        <v>26</v>
      </c>
      <c r="FOR1180" s="247">
        <v>7</v>
      </c>
      <c r="FOS1180" s="247">
        <v>2</v>
      </c>
      <c r="FOT1180" s="248" t="s">
        <v>238</v>
      </c>
      <c r="FOU1180" s="249">
        <v>119</v>
      </c>
      <c r="FOV1180" s="250">
        <v>213</v>
      </c>
      <c r="FOW1180" s="251" t="e">
        <f>FOW1209+FOW1233+FOW1262+FOW1278+FOW1300+FOW1330+FOW1346+FOW1367+FOW1387+FOW1415+#REF!+FOW1430+#REF!+#REF!+#REF!</f>
        <v>#REF!</v>
      </c>
      <c r="FOX1180" s="245" t="s">
        <v>39</v>
      </c>
      <c r="FOY1180" s="246" t="s">
        <v>26</v>
      </c>
      <c r="FOZ1180" s="247">
        <v>7</v>
      </c>
      <c r="FPA1180" s="247">
        <v>2</v>
      </c>
      <c r="FPB1180" s="248" t="s">
        <v>238</v>
      </c>
      <c r="FPC1180" s="249">
        <v>119</v>
      </c>
      <c r="FPD1180" s="250">
        <v>213</v>
      </c>
      <c r="FPE1180" s="251" t="e">
        <f>FPE1209+FPE1233+FPE1262+FPE1278+FPE1300+FPE1330+FPE1346+FPE1367+FPE1387+FPE1415+#REF!+FPE1430+#REF!+#REF!+#REF!</f>
        <v>#REF!</v>
      </c>
      <c r="FPF1180" s="245" t="s">
        <v>39</v>
      </c>
      <c r="FPG1180" s="246" t="s">
        <v>26</v>
      </c>
      <c r="FPH1180" s="247">
        <v>7</v>
      </c>
      <c r="FPI1180" s="247">
        <v>2</v>
      </c>
      <c r="FPJ1180" s="248" t="s">
        <v>238</v>
      </c>
      <c r="FPK1180" s="249">
        <v>119</v>
      </c>
      <c r="FPL1180" s="250">
        <v>213</v>
      </c>
      <c r="FPM1180" s="251" t="e">
        <f>FPM1209+FPM1233+FPM1262+FPM1278+FPM1300+FPM1330+FPM1346+FPM1367+FPM1387+FPM1415+#REF!+FPM1430+#REF!+#REF!+#REF!</f>
        <v>#REF!</v>
      </c>
      <c r="FPN1180" s="245" t="s">
        <v>39</v>
      </c>
      <c r="FPO1180" s="246" t="s">
        <v>26</v>
      </c>
      <c r="FPP1180" s="247">
        <v>7</v>
      </c>
      <c r="FPQ1180" s="247">
        <v>2</v>
      </c>
      <c r="FPR1180" s="248" t="s">
        <v>238</v>
      </c>
      <c r="FPS1180" s="249">
        <v>119</v>
      </c>
      <c r="FPT1180" s="250">
        <v>213</v>
      </c>
      <c r="FPU1180" s="251" t="e">
        <f>FPU1209+FPU1233+FPU1262+FPU1278+FPU1300+FPU1330+FPU1346+FPU1367+FPU1387+FPU1415+#REF!+FPU1430+#REF!+#REF!+#REF!</f>
        <v>#REF!</v>
      </c>
      <c r="FPV1180" s="245" t="s">
        <v>39</v>
      </c>
      <c r="FPW1180" s="246" t="s">
        <v>26</v>
      </c>
      <c r="FPX1180" s="247">
        <v>7</v>
      </c>
      <c r="FPY1180" s="247">
        <v>2</v>
      </c>
      <c r="FPZ1180" s="248" t="s">
        <v>238</v>
      </c>
      <c r="FQA1180" s="249">
        <v>119</v>
      </c>
      <c r="FQB1180" s="250">
        <v>213</v>
      </c>
      <c r="FQC1180" s="251" t="e">
        <f>FQC1209+FQC1233+FQC1262+FQC1278+FQC1300+FQC1330+FQC1346+FQC1367+FQC1387+FQC1415+#REF!+FQC1430+#REF!+#REF!+#REF!</f>
        <v>#REF!</v>
      </c>
      <c r="FQD1180" s="245" t="s">
        <v>39</v>
      </c>
      <c r="FQE1180" s="246" t="s">
        <v>26</v>
      </c>
      <c r="FQF1180" s="247">
        <v>7</v>
      </c>
      <c r="FQG1180" s="247">
        <v>2</v>
      </c>
      <c r="FQH1180" s="248" t="s">
        <v>238</v>
      </c>
      <c r="FQI1180" s="249">
        <v>119</v>
      </c>
      <c r="FQJ1180" s="250">
        <v>213</v>
      </c>
      <c r="FQK1180" s="251" t="e">
        <f>FQK1209+FQK1233+FQK1262+FQK1278+FQK1300+FQK1330+FQK1346+FQK1367+FQK1387+FQK1415+#REF!+FQK1430+#REF!+#REF!+#REF!</f>
        <v>#REF!</v>
      </c>
      <c r="FQL1180" s="245" t="s">
        <v>39</v>
      </c>
      <c r="FQM1180" s="246" t="s">
        <v>26</v>
      </c>
      <c r="FQN1180" s="247">
        <v>7</v>
      </c>
      <c r="FQO1180" s="247">
        <v>2</v>
      </c>
      <c r="FQP1180" s="248" t="s">
        <v>238</v>
      </c>
      <c r="FQQ1180" s="249">
        <v>119</v>
      </c>
      <c r="FQR1180" s="250">
        <v>213</v>
      </c>
      <c r="FQS1180" s="251" t="e">
        <f>FQS1209+FQS1233+FQS1262+FQS1278+FQS1300+FQS1330+FQS1346+FQS1367+FQS1387+FQS1415+#REF!+FQS1430+#REF!+#REF!+#REF!</f>
        <v>#REF!</v>
      </c>
      <c r="FQT1180" s="245" t="s">
        <v>39</v>
      </c>
      <c r="FQU1180" s="246" t="s">
        <v>26</v>
      </c>
      <c r="FQV1180" s="247">
        <v>7</v>
      </c>
      <c r="FQW1180" s="247">
        <v>2</v>
      </c>
      <c r="FQX1180" s="248" t="s">
        <v>238</v>
      </c>
      <c r="FQY1180" s="249">
        <v>119</v>
      </c>
      <c r="FQZ1180" s="250">
        <v>213</v>
      </c>
      <c r="FRA1180" s="251" t="e">
        <f>FRA1209+FRA1233+FRA1262+FRA1278+FRA1300+FRA1330+FRA1346+FRA1367+FRA1387+FRA1415+#REF!+FRA1430+#REF!+#REF!+#REF!</f>
        <v>#REF!</v>
      </c>
      <c r="FRB1180" s="245" t="s">
        <v>39</v>
      </c>
      <c r="FRC1180" s="246" t="s">
        <v>26</v>
      </c>
      <c r="FRD1180" s="247">
        <v>7</v>
      </c>
      <c r="FRE1180" s="247">
        <v>2</v>
      </c>
      <c r="FRF1180" s="248" t="s">
        <v>238</v>
      </c>
      <c r="FRG1180" s="249">
        <v>119</v>
      </c>
      <c r="FRH1180" s="250">
        <v>213</v>
      </c>
      <c r="FRI1180" s="251" t="e">
        <f>FRI1209+FRI1233+FRI1262+FRI1278+FRI1300+FRI1330+FRI1346+FRI1367+FRI1387+FRI1415+#REF!+FRI1430+#REF!+#REF!+#REF!</f>
        <v>#REF!</v>
      </c>
      <c r="FRJ1180" s="245" t="s">
        <v>39</v>
      </c>
      <c r="FRK1180" s="246" t="s">
        <v>26</v>
      </c>
      <c r="FRL1180" s="247">
        <v>7</v>
      </c>
      <c r="FRM1180" s="247">
        <v>2</v>
      </c>
      <c r="FRN1180" s="248" t="s">
        <v>238</v>
      </c>
      <c r="FRO1180" s="249">
        <v>119</v>
      </c>
      <c r="FRP1180" s="250">
        <v>213</v>
      </c>
      <c r="FRQ1180" s="251" t="e">
        <f>FRQ1209+FRQ1233+FRQ1262+FRQ1278+FRQ1300+FRQ1330+FRQ1346+FRQ1367+FRQ1387+FRQ1415+#REF!+FRQ1430+#REF!+#REF!+#REF!</f>
        <v>#REF!</v>
      </c>
      <c r="FRR1180" s="245" t="s">
        <v>39</v>
      </c>
      <c r="FRS1180" s="246" t="s">
        <v>26</v>
      </c>
      <c r="FRT1180" s="247">
        <v>7</v>
      </c>
      <c r="FRU1180" s="247">
        <v>2</v>
      </c>
      <c r="FRV1180" s="248" t="s">
        <v>238</v>
      </c>
      <c r="FRW1180" s="249">
        <v>119</v>
      </c>
      <c r="FRX1180" s="250">
        <v>213</v>
      </c>
      <c r="FRY1180" s="251" t="e">
        <f>FRY1209+FRY1233+FRY1262+FRY1278+FRY1300+FRY1330+FRY1346+FRY1367+FRY1387+FRY1415+#REF!+FRY1430+#REF!+#REF!+#REF!</f>
        <v>#REF!</v>
      </c>
      <c r="FRZ1180" s="245" t="s">
        <v>39</v>
      </c>
      <c r="FSA1180" s="246" t="s">
        <v>26</v>
      </c>
      <c r="FSB1180" s="247">
        <v>7</v>
      </c>
      <c r="FSC1180" s="247">
        <v>2</v>
      </c>
      <c r="FSD1180" s="248" t="s">
        <v>238</v>
      </c>
      <c r="FSE1180" s="249">
        <v>119</v>
      </c>
      <c r="FSF1180" s="250">
        <v>213</v>
      </c>
      <c r="FSG1180" s="251" t="e">
        <f>FSG1209+FSG1233+FSG1262+FSG1278+FSG1300+FSG1330+FSG1346+FSG1367+FSG1387+FSG1415+#REF!+FSG1430+#REF!+#REF!+#REF!</f>
        <v>#REF!</v>
      </c>
      <c r="FSH1180" s="245" t="s">
        <v>39</v>
      </c>
      <c r="FSI1180" s="246" t="s">
        <v>26</v>
      </c>
      <c r="FSJ1180" s="247">
        <v>7</v>
      </c>
      <c r="FSK1180" s="247">
        <v>2</v>
      </c>
      <c r="FSL1180" s="248" t="s">
        <v>238</v>
      </c>
      <c r="FSM1180" s="249">
        <v>119</v>
      </c>
      <c r="FSN1180" s="250">
        <v>213</v>
      </c>
      <c r="FSO1180" s="251" t="e">
        <f>FSO1209+FSO1233+FSO1262+FSO1278+FSO1300+FSO1330+FSO1346+FSO1367+FSO1387+FSO1415+#REF!+FSO1430+#REF!+#REF!+#REF!</f>
        <v>#REF!</v>
      </c>
      <c r="FSP1180" s="245" t="s">
        <v>39</v>
      </c>
      <c r="FSQ1180" s="246" t="s">
        <v>26</v>
      </c>
      <c r="FSR1180" s="247">
        <v>7</v>
      </c>
      <c r="FSS1180" s="247">
        <v>2</v>
      </c>
      <c r="FST1180" s="248" t="s">
        <v>238</v>
      </c>
      <c r="FSU1180" s="249">
        <v>119</v>
      </c>
      <c r="FSV1180" s="250">
        <v>213</v>
      </c>
      <c r="FSW1180" s="251" t="e">
        <f>FSW1209+FSW1233+FSW1262+FSW1278+FSW1300+FSW1330+FSW1346+FSW1367+FSW1387+FSW1415+#REF!+FSW1430+#REF!+#REF!+#REF!</f>
        <v>#REF!</v>
      </c>
      <c r="FSX1180" s="245" t="s">
        <v>39</v>
      </c>
      <c r="FSY1180" s="246" t="s">
        <v>26</v>
      </c>
      <c r="FSZ1180" s="247">
        <v>7</v>
      </c>
      <c r="FTA1180" s="247">
        <v>2</v>
      </c>
      <c r="FTB1180" s="248" t="s">
        <v>238</v>
      </c>
      <c r="FTC1180" s="249">
        <v>119</v>
      </c>
      <c r="FTD1180" s="250">
        <v>213</v>
      </c>
      <c r="FTE1180" s="251" t="e">
        <f>FTE1209+FTE1233+FTE1262+FTE1278+FTE1300+FTE1330+FTE1346+FTE1367+FTE1387+FTE1415+#REF!+FTE1430+#REF!+#REF!+#REF!</f>
        <v>#REF!</v>
      </c>
      <c r="FTF1180" s="245" t="s">
        <v>39</v>
      </c>
      <c r="FTG1180" s="246" t="s">
        <v>26</v>
      </c>
      <c r="FTH1180" s="247">
        <v>7</v>
      </c>
      <c r="FTI1180" s="247">
        <v>2</v>
      </c>
      <c r="FTJ1180" s="248" t="s">
        <v>238</v>
      </c>
      <c r="FTK1180" s="249">
        <v>119</v>
      </c>
      <c r="FTL1180" s="250">
        <v>213</v>
      </c>
      <c r="FTM1180" s="251" t="e">
        <f>FTM1209+FTM1233+FTM1262+FTM1278+FTM1300+FTM1330+FTM1346+FTM1367+FTM1387+FTM1415+#REF!+FTM1430+#REF!+#REF!+#REF!</f>
        <v>#REF!</v>
      </c>
      <c r="FTN1180" s="245" t="s">
        <v>39</v>
      </c>
      <c r="FTO1180" s="246" t="s">
        <v>26</v>
      </c>
      <c r="FTP1180" s="247">
        <v>7</v>
      </c>
      <c r="FTQ1180" s="247">
        <v>2</v>
      </c>
      <c r="FTR1180" s="248" t="s">
        <v>238</v>
      </c>
      <c r="FTS1180" s="249">
        <v>119</v>
      </c>
      <c r="FTT1180" s="250">
        <v>213</v>
      </c>
      <c r="FTU1180" s="251" t="e">
        <f>FTU1209+FTU1233+FTU1262+FTU1278+FTU1300+FTU1330+FTU1346+FTU1367+FTU1387+FTU1415+#REF!+FTU1430+#REF!+#REF!+#REF!</f>
        <v>#REF!</v>
      </c>
      <c r="FTV1180" s="245" t="s">
        <v>39</v>
      </c>
      <c r="FTW1180" s="246" t="s">
        <v>26</v>
      </c>
      <c r="FTX1180" s="247">
        <v>7</v>
      </c>
      <c r="FTY1180" s="247">
        <v>2</v>
      </c>
      <c r="FTZ1180" s="248" t="s">
        <v>238</v>
      </c>
      <c r="FUA1180" s="249">
        <v>119</v>
      </c>
      <c r="FUB1180" s="250">
        <v>213</v>
      </c>
      <c r="FUC1180" s="251" t="e">
        <f>FUC1209+FUC1233+FUC1262+FUC1278+FUC1300+FUC1330+FUC1346+FUC1367+FUC1387+FUC1415+#REF!+FUC1430+#REF!+#REF!+#REF!</f>
        <v>#REF!</v>
      </c>
      <c r="FUD1180" s="245" t="s">
        <v>39</v>
      </c>
      <c r="FUE1180" s="246" t="s">
        <v>26</v>
      </c>
      <c r="FUF1180" s="247">
        <v>7</v>
      </c>
      <c r="FUG1180" s="247">
        <v>2</v>
      </c>
      <c r="FUH1180" s="248" t="s">
        <v>238</v>
      </c>
      <c r="FUI1180" s="249">
        <v>119</v>
      </c>
      <c r="FUJ1180" s="250">
        <v>213</v>
      </c>
      <c r="FUK1180" s="251" t="e">
        <f>FUK1209+FUK1233+FUK1262+FUK1278+FUK1300+FUK1330+FUK1346+FUK1367+FUK1387+FUK1415+#REF!+FUK1430+#REF!+#REF!+#REF!</f>
        <v>#REF!</v>
      </c>
      <c r="FUL1180" s="245" t="s">
        <v>39</v>
      </c>
      <c r="FUM1180" s="246" t="s">
        <v>26</v>
      </c>
      <c r="FUN1180" s="247">
        <v>7</v>
      </c>
      <c r="FUO1180" s="247">
        <v>2</v>
      </c>
      <c r="FUP1180" s="248" t="s">
        <v>238</v>
      </c>
      <c r="FUQ1180" s="249">
        <v>119</v>
      </c>
      <c r="FUR1180" s="250">
        <v>213</v>
      </c>
      <c r="FUS1180" s="251" t="e">
        <f>FUS1209+FUS1233+FUS1262+FUS1278+FUS1300+FUS1330+FUS1346+FUS1367+FUS1387+FUS1415+#REF!+FUS1430+#REF!+#REF!+#REF!</f>
        <v>#REF!</v>
      </c>
      <c r="FUT1180" s="245" t="s">
        <v>39</v>
      </c>
      <c r="FUU1180" s="246" t="s">
        <v>26</v>
      </c>
      <c r="FUV1180" s="247">
        <v>7</v>
      </c>
      <c r="FUW1180" s="247">
        <v>2</v>
      </c>
      <c r="FUX1180" s="248" t="s">
        <v>238</v>
      </c>
      <c r="FUY1180" s="249">
        <v>119</v>
      </c>
      <c r="FUZ1180" s="250">
        <v>213</v>
      </c>
      <c r="FVA1180" s="251" t="e">
        <f>FVA1209+FVA1233+FVA1262+FVA1278+FVA1300+FVA1330+FVA1346+FVA1367+FVA1387+FVA1415+#REF!+FVA1430+#REF!+#REF!+#REF!</f>
        <v>#REF!</v>
      </c>
      <c r="FVB1180" s="245" t="s">
        <v>39</v>
      </c>
      <c r="FVC1180" s="246" t="s">
        <v>26</v>
      </c>
      <c r="FVD1180" s="247">
        <v>7</v>
      </c>
      <c r="FVE1180" s="247">
        <v>2</v>
      </c>
      <c r="FVF1180" s="248" t="s">
        <v>238</v>
      </c>
      <c r="FVG1180" s="249">
        <v>119</v>
      </c>
      <c r="FVH1180" s="250">
        <v>213</v>
      </c>
      <c r="FVI1180" s="251" t="e">
        <f>FVI1209+FVI1233+FVI1262+FVI1278+FVI1300+FVI1330+FVI1346+FVI1367+FVI1387+FVI1415+#REF!+FVI1430+#REF!+#REF!+#REF!</f>
        <v>#REF!</v>
      </c>
      <c r="FVJ1180" s="245" t="s">
        <v>39</v>
      </c>
      <c r="FVK1180" s="246" t="s">
        <v>26</v>
      </c>
      <c r="FVL1180" s="247">
        <v>7</v>
      </c>
      <c r="FVM1180" s="247">
        <v>2</v>
      </c>
      <c r="FVN1180" s="248" t="s">
        <v>238</v>
      </c>
      <c r="FVO1180" s="249">
        <v>119</v>
      </c>
      <c r="FVP1180" s="250">
        <v>213</v>
      </c>
      <c r="FVQ1180" s="251" t="e">
        <f>FVQ1209+FVQ1233+FVQ1262+FVQ1278+FVQ1300+FVQ1330+FVQ1346+FVQ1367+FVQ1387+FVQ1415+#REF!+FVQ1430+#REF!+#REF!+#REF!</f>
        <v>#REF!</v>
      </c>
      <c r="FVR1180" s="245" t="s">
        <v>39</v>
      </c>
      <c r="FVS1180" s="246" t="s">
        <v>26</v>
      </c>
      <c r="FVT1180" s="247">
        <v>7</v>
      </c>
      <c r="FVU1180" s="247">
        <v>2</v>
      </c>
      <c r="FVV1180" s="248" t="s">
        <v>238</v>
      </c>
      <c r="FVW1180" s="249">
        <v>119</v>
      </c>
      <c r="FVX1180" s="250">
        <v>213</v>
      </c>
      <c r="FVY1180" s="251" t="e">
        <f>FVY1209+FVY1233+FVY1262+FVY1278+FVY1300+FVY1330+FVY1346+FVY1367+FVY1387+FVY1415+#REF!+FVY1430+#REF!+#REF!+#REF!</f>
        <v>#REF!</v>
      </c>
      <c r="FVZ1180" s="245" t="s">
        <v>39</v>
      </c>
      <c r="FWA1180" s="246" t="s">
        <v>26</v>
      </c>
      <c r="FWB1180" s="247">
        <v>7</v>
      </c>
      <c r="FWC1180" s="247">
        <v>2</v>
      </c>
      <c r="FWD1180" s="248" t="s">
        <v>238</v>
      </c>
      <c r="FWE1180" s="249">
        <v>119</v>
      </c>
      <c r="FWF1180" s="250">
        <v>213</v>
      </c>
      <c r="FWG1180" s="251" t="e">
        <f>FWG1209+FWG1233+FWG1262+FWG1278+FWG1300+FWG1330+FWG1346+FWG1367+FWG1387+FWG1415+#REF!+FWG1430+#REF!+#REF!+#REF!</f>
        <v>#REF!</v>
      </c>
      <c r="FWH1180" s="245" t="s">
        <v>39</v>
      </c>
      <c r="FWI1180" s="246" t="s">
        <v>26</v>
      </c>
      <c r="FWJ1180" s="247">
        <v>7</v>
      </c>
      <c r="FWK1180" s="247">
        <v>2</v>
      </c>
      <c r="FWL1180" s="248" t="s">
        <v>238</v>
      </c>
      <c r="FWM1180" s="249">
        <v>119</v>
      </c>
      <c r="FWN1180" s="250">
        <v>213</v>
      </c>
      <c r="FWO1180" s="251" t="e">
        <f>FWO1209+FWO1233+FWO1262+FWO1278+FWO1300+FWO1330+FWO1346+FWO1367+FWO1387+FWO1415+#REF!+FWO1430+#REF!+#REF!+#REF!</f>
        <v>#REF!</v>
      </c>
      <c r="FWP1180" s="245" t="s">
        <v>39</v>
      </c>
      <c r="FWQ1180" s="246" t="s">
        <v>26</v>
      </c>
      <c r="FWR1180" s="247">
        <v>7</v>
      </c>
      <c r="FWS1180" s="247">
        <v>2</v>
      </c>
      <c r="FWT1180" s="248" t="s">
        <v>238</v>
      </c>
      <c r="FWU1180" s="249">
        <v>119</v>
      </c>
      <c r="FWV1180" s="250">
        <v>213</v>
      </c>
      <c r="FWW1180" s="251" t="e">
        <f>FWW1209+FWW1233+FWW1262+FWW1278+FWW1300+FWW1330+FWW1346+FWW1367+FWW1387+FWW1415+#REF!+FWW1430+#REF!+#REF!+#REF!</f>
        <v>#REF!</v>
      </c>
      <c r="FWX1180" s="245" t="s">
        <v>39</v>
      </c>
      <c r="FWY1180" s="246" t="s">
        <v>26</v>
      </c>
      <c r="FWZ1180" s="247">
        <v>7</v>
      </c>
      <c r="FXA1180" s="247">
        <v>2</v>
      </c>
      <c r="FXB1180" s="248" t="s">
        <v>238</v>
      </c>
      <c r="FXC1180" s="249">
        <v>119</v>
      </c>
      <c r="FXD1180" s="250">
        <v>213</v>
      </c>
      <c r="FXE1180" s="251" t="e">
        <f>FXE1209+FXE1233+FXE1262+FXE1278+FXE1300+FXE1330+FXE1346+FXE1367+FXE1387+FXE1415+#REF!+FXE1430+#REF!+#REF!+#REF!</f>
        <v>#REF!</v>
      </c>
      <c r="FXF1180" s="245" t="s">
        <v>39</v>
      </c>
      <c r="FXG1180" s="246" t="s">
        <v>26</v>
      </c>
      <c r="FXH1180" s="247">
        <v>7</v>
      </c>
      <c r="FXI1180" s="247">
        <v>2</v>
      </c>
      <c r="FXJ1180" s="248" t="s">
        <v>238</v>
      </c>
      <c r="FXK1180" s="249">
        <v>119</v>
      </c>
      <c r="FXL1180" s="250">
        <v>213</v>
      </c>
      <c r="FXM1180" s="251" t="e">
        <f>FXM1209+FXM1233+FXM1262+FXM1278+FXM1300+FXM1330+FXM1346+FXM1367+FXM1387+FXM1415+#REF!+FXM1430+#REF!+#REF!+#REF!</f>
        <v>#REF!</v>
      </c>
      <c r="FXN1180" s="245" t="s">
        <v>39</v>
      </c>
      <c r="FXO1180" s="246" t="s">
        <v>26</v>
      </c>
      <c r="FXP1180" s="247">
        <v>7</v>
      </c>
      <c r="FXQ1180" s="247">
        <v>2</v>
      </c>
      <c r="FXR1180" s="248" t="s">
        <v>238</v>
      </c>
      <c r="FXS1180" s="249">
        <v>119</v>
      </c>
      <c r="FXT1180" s="250">
        <v>213</v>
      </c>
      <c r="FXU1180" s="251" t="e">
        <f>FXU1209+FXU1233+FXU1262+FXU1278+FXU1300+FXU1330+FXU1346+FXU1367+FXU1387+FXU1415+#REF!+FXU1430+#REF!+#REF!+#REF!</f>
        <v>#REF!</v>
      </c>
      <c r="FXV1180" s="245" t="s">
        <v>39</v>
      </c>
      <c r="FXW1180" s="246" t="s">
        <v>26</v>
      </c>
      <c r="FXX1180" s="247">
        <v>7</v>
      </c>
      <c r="FXY1180" s="247">
        <v>2</v>
      </c>
      <c r="FXZ1180" s="248" t="s">
        <v>238</v>
      </c>
      <c r="FYA1180" s="249">
        <v>119</v>
      </c>
      <c r="FYB1180" s="250">
        <v>213</v>
      </c>
      <c r="FYC1180" s="251" t="e">
        <f>FYC1209+FYC1233+FYC1262+FYC1278+FYC1300+FYC1330+FYC1346+FYC1367+FYC1387+FYC1415+#REF!+FYC1430+#REF!+#REF!+#REF!</f>
        <v>#REF!</v>
      </c>
      <c r="FYD1180" s="245" t="s">
        <v>39</v>
      </c>
      <c r="FYE1180" s="246" t="s">
        <v>26</v>
      </c>
      <c r="FYF1180" s="247">
        <v>7</v>
      </c>
      <c r="FYG1180" s="247">
        <v>2</v>
      </c>
      <c r="FYH1180" s="248" t="s">
        <v>238</v>
      </c>
      <c r="FYI1180" s="249">
        <v>119</v>
      </c>
      <c r="FYJ1180" s="250">
        <v>213</v>
      </c>
      <c r="FYK1180" s="251" t="e">
        <f>FYK1209+FYK1233+FYK1262+FYK1278+FYK1300+FYK1330+FYK1346+FYK1367+FYK1387+FYK1415+#REF!+FYK1430+#REF!+#REF!+#REF!</f>
        <v>#REF!</v>
      </c>
      <c r="FYL1180" s="245" t="s">
        <v>39</v>
      </c>
      <c r="FYM1180" s="246" t="s">
        <v>26</v>
      </c>
      <c r="FYN1180" s="247">
        <v>7</v>
      </c>
      <c r="FYO1180" s="247">
        <v>2</v>
      </c>
      <c r="FYP1180" s="248" t="s">
        <v>238</v>
      </c>
      <c r="FYQ1180" s="249">
        <v>119</v>
      </c>
      <c r="FYR1180" s="250">
        <v>213</v>
      </c>
      <c r="FYS1180" s="251" t="e">
        <f>FYS1209+FYS1233+FYS1262+FYS1278+FYS1300+FYS1330+FYS1346+FYS1367+FYS1387+FYS1415+#REF!+FYS1430+#REF!+#REF!+#REF!</f>
        <v>#REF!</v>
      </c>
      <c r="FYT1180" s="245" t="s">
        <v>39</v>
      </c>
      <c r="FYU1180" s="246" t="s">
        <v>26</v>
      </c>
      <c r="FYV1180" s="247">
        <v>7</v>
      </c>
      <c r="FYW1180" s="247">
        <v>2</v>
      </c>
      <c r="FYX1180" s="248" t="s">
        <v>238</v>
      </c>
      <c r="FYY1180" s="249">
        <v>119</v>
      </c>
      <c r="FYZ1180" s="250">
        <v>213</v>
      </c>
      <c r="FZA1180" s="251" t="e">
        <f>FZA1209+FZA1233+FZA1262+FZA1278+FZA1300+FZA1330+FZA1346+FZA1367+FZA1387+FZA1415+#REF!+FZA1430+#REF!+#REF!+#REF!</f>
        <v>#REF!</v>
      </c>
      <c r="FZB1180" s="245" t="s">
        <v>39</v>
      </c>
      <c r="FZC1180" s="246" t="s">
        <v>26</v>
      </c>
      <c r="FZD1180" s="247">
        <v>7</v>
      </c>
      <c r="FZE1180" s="247">
        <v>2</v>
      </c>
      <c r="FZF1180" s="248" t="s">
        <v>238</v>
      </c>
      <c r="FZG1180" s="249">
        <v>119</v>
      </c>
      <c r="FZH1180" s="250">
        <v>213</v>
      </c>
      <c r="FZI1180" s="251" t="e">
        <f>FZI1209+FZI1233+FZI1262+FZI1278+FZI1300+FZI1330+FZI1346+FZI1367+FZI1387+FZI1415+#REF!+FZI1430+#REF!+#REF!+#REF!</f>
        <v>#REF!</v>
      </c>
      <c r="FZJ1180" s="245" t="s">
        <v>39</v>
      </c>
      <c r="FZK1180" s="246" t="s">
        <v>26</v>
      </c>
      <c r="FZL1180" s="247">
        <v>7</v>
      </c>
      <c r="FZM1180" s="247">
        <v>2</v>
      </c>
      <c r="FZN1180" s="248" t="s">
        <v>238</v>
      </c>
      <c r="FZO1180" s="249">
        <v>119</v>
      </c>
      <c r="FZP1180" s="250">
        <v>213</v>
      </c>
      <c r="FZQ1180" s="251" t="e">
        <f>FZQ1209+FZQ1233+FZQ1262+FZQ1278+FZQ1300+FZQ1330+FZQ1346+FZQ1367+FZQ1387+FZQ1415+#REF!+FZQ1430+#REF!+#REF!+#REF!</f>
        <v>#REF!</v>
      </c>
      <c r="FZR1180" s="245" t="s">
        <v>39</v>
      </c>
      <c r="FZS1180" s="246" t="s">
        <v>26</v>
      </c>
      <c r="FZT1180" s="247">
        <v>7</v>
      </c>
      <c r="FZU1180" s="247">
        <v>2</v>
      </c>
      <c r="FZV1180" s="248" t="s">
        <v>238</v>
      </c>
      <c r="FZW1180" s="249">
        <v>119</v>
      </c>
      <c r="FZX1180" s="250">
        <v>213</v>
      </c>
      <c r="FZY1180" s="251" t="e">
        <f>FZY1209+FZY1233+FZY1262+FZY1278+FZY1300+FZY1330+FZY1346+FZY1367+FZY1387+FZY1415+#REF!+FZY1430+#REF!+#REF!+#REF!</f>
        <v>#REF!</v>
      </c>
      <c r="FZZ1180" s="245" t="s">
        <v>39</v>
      </c>
      <c r="GAA1180" s="246" t="s">
        <v>26</v>
      </c>
      <c r="GAB1180" s="247">
        <v>7</v>
      </c>
      <c r="GAC1180" s="247">
        <v>2</v>
      </c>
      <c r="GAD1180" s="248" t="s">
        <v>238</v>
      </c>
      <c r="GAE1180" s="249">
        <v>119</v>
      </c>
      <c r="GAF1180" s="250">
        <v>213</v>
      </c>
      <c r="GAG1180" s="251" t="e">
        <f>GAG1209+GAG1233+GAG1262+GAG1278+GAG1300+GAG1330+GAG1346+GAG1367+GAG1387+GAG1415+#REF!+GAG1430+#REF!+#REF!+#REF!</f>
        <v>#REF!</v>
      </c>
      <c r="GAH1180" s="245" t="s">
        <v>39</v>
      </c>
      <c r="GAI1180" s="246" t="s">
        <v>26</v>
      </c>
      <c r="GAJ1180" s="247">
        <v>7</v>
      </c>
      <c r="GAK1180" s="247">
        <v>2</v>
      </c>
      <c r="GAL1180" s="248" t="s">
        <v>238</v>
      </c>
      <c r="GAM1180" s="249">
        <v>119</v>
      </c>
      <c r="GAN1180" s="250">
        <v>213</v>
      </c>
      <c r="GAO1180" s="251" t="e">
        <f>GAO1209+GAO1233+GAO1262+GAO1278+GAO1300+GAO1330+GAO1346+GAO1367+GAO1387+GAO1415+#REF!+GAO1430+#REF!+#REF!+#REF!</f>
        <v>#REF!</v>
      </c>
      <c r="GAP1180" s="245" t="s">
        <v>39</v>
      </c>
      <c r="GAQ1180" s="246" t="s">
        <v>26</v>
      </c>
      <c r="GAR1180" s="247">
        <v>7</v>
      </c>
      <c r="GAS1180" s="247">
        <v>2</v>
      </c>
      <c r="GAT1180" s="248" t="s">
        <v>238</v>
      </c>
      <c r="GAU1180" s="249">
        <v>119</v>
      </c>
      <c r="GAV1180" s="250">
        <v>213</v>
      </c>
      <c r="GAW1180" s="251" t="e">
        <f>GAW1209+GAW1233+GAW1262+GAW1278+GAW1300+GAW1330+GAW1346+GAW1367+GAW1387+GAW1415+#REF!+GAW1430+#REF!+#REF!+#REF!</f>
        <v>#REF!</v>
      </c>
      <c r="GAX1180" s="245" t="s">
        <v>39</v>
      </c>
      <c r="GAY1180" s="246" t="s">
        <v>26</v>
      </c>
      <c r="GAZ1180" s="247">
        <v>7</v>
      </c>
      <c r="GBA1180" s="247">
        <v>2</v>
      </c>
      <c r="GBB1180" s="248" t="s">
        <v>238</v>
      </c>
      <c r="GBC1180" s="249">
        <v>119</v>
      </c>
      <c r="GBD1180" s="250">
        <v>213</v>
      </c>
      <c r="GBE1180" s="251" t="e">
        <f>GBE1209+GBE1233+GBE1262+GBE1278+GBE1300+GBE1330+GBE1346+GBE1367+GBE1387+GBE1415+#REF!+GBE1430+#REF!+#REF!+#REF!</f>
        <v>#REF!</v>
      </c>
      <c r="GBF1180" s="245" t="s">
        <v>39</v>
      </c>
      <c r="GBG1180" s="246" t="s">
        <v>26</v>
      </c>
      <c r="GBH1180" s="247">
        <v>7</v>
      </c>
      <c r="GBI1180" s="247">
        <v>2</v>
      </c>
      <c r="GBJ1180" s="248" t="s">
        <v>238</v>
      </c>
      <c r="GBK1180" s="249">
        <v>119</v>
      </c>
      <c r="GBL1180" s="250">
        <v>213</v>
      </c>
      <c r="GBM1180" s="251" t="e">
        <f>GBM1209+GBM1233+GBM1262+GBM1278+GBM1300+GBM1330+GBM1346+GBM1367+GBM1387+GBM1415+#REF!+GBM1430+#REF!+#REF!+#REF!</f>
        <v>#REF!</v>
      </c>
      <c r="GBN1180" s="245" t="s">
        <v>39</v>
      </c>
      <c r="GBO1180" s="246" t="s">
        <v>26</v>
      </c>
      <c r="GBP1180" s="247">
        <v>7</v>
      </c>
      <c r="GBQ1180" s="247">
        <v>2</v>
      </c>
      <c r="GBR1180" s="248" t="s">
        <v>238</v>
      </c>
      <c r="GBS1180" s="249">
        <v>119</v>
      </c>
      <c r="GBT1180" s="250">
        <v>213</v>
      </c>
      <c r="GBU1180" s="251" t="e">
        <f>GBU1209+GBU1233+GBU1262+GBU1278+GBU1300+GBU1330+GBU1346+GBU1367+GBU1387+GBU1415+#REF!+GBU1430+#REF!+#REF!+#REF!</f>
        <v>#REF!</v>
      </c>
      <c r="GBV1180" s="245" t="s">
        <v>39</v>
      </c>
      <c r="GBW1180" s="246" t="s">
        <v>26</v>
      </c>
      <c r="GBX1180" s="247">
        <v>7</v>
      </c>
      <c r="GBY1180" s="247">
        <v>2</v>
      </c>
      <c r="GBZ1180" s="248" t="s">
        <v>238</v>
      </c>
      <c r="GCA1180" s="249">
        <v>119</v>
      </c>
      <c r="GCB1180" s="250">
        <v>213</v>
      </c>
      <c r="GCC1180" s="251" t="e">
        <f>GCC1209+GCC1233+GCC1262+GCC1278+GCC1300+GCC1330+GCC1346+GCC1367+GCC1387+GCC1415+#REF!+GCC1430+#REF!+#REF!+#REF!</f>
        <v>#REF!</v>
      </c>
      <c r="GCD1180" s="245" t="s">
        <v>39</v>
      </c>
      <c r="GCE1180" s="246" t="s">
        <v>26</v>
      </c>
      <c r="GCF1180" s="247">
        <v>7</v>
      </c>
      <c r="GCG1180" s="247">
        <v>2</v>
      </c>
      <c r="GCH1180" s="248" t="s">
        <v>238</v>
      </c>
      <c r="GCI1180" s="249">
        <v>119</v>
      </c>
      <c r="GCJ1180" s="250">
        <v>213</v>
      </c>
      <c r="GCK1180" s="251" t="e">
        <f>GCK1209+GCK1233+GCK1262+GCK1278+GCK1300+GCK1330+GCK1346+GCK1367+GCK1387+GCK1415+#REF!+GCK1430+#REF!+#REF!+#REF!</f>
        <v>#REF!</v>
      </c>
      <c r="GCL1180" s="245" t="s">
        <v>39</v>
      </c>
      <c r="GCM1180" s="246" t="s">
        <v>26</v>
      </c>
      <c r="GCN1180" s="247">
        <v>7</v>
      </c>
      <c r="GCO1180" s="247">
        <v>2</v>
      </c>
      <c r="GCP1180" s="248" t="s">
        <v>238</v>
      </c>
      <c r="GCQ1180" s="249">
        <v>119</v>
      </c>
      <c r="GCR1180" s="250">
        <v>213</v>
      </c>
      <c r="GCS1180" s="251" t="e">
        <f>GCS1209+GCS1233+GCS1262+GCS1278+GCS1300+GCS1330+GCS1346+GCS1367+GCS1387+GCS1415+#REF!+GCS1430+#REF!+#REF!+#REF!</f>
        <v>#REF!</v>
      </c>
      <c r="GCT1180" s="245" t="s">
        <v>39</v>
      </c>
      <c r="GCU1180" s="246" t="s">
        <v>26</v>
      </c>
      <c r="GCV1180" s="247">
        <v>7</v>
      </c>
      <c r="GCW1180" s="247">
        <v>2</v>
      </c>
      <c r="GCX1180" s="248" t="s">
        <v>238</v>
      </c>
      <c r="GCY1180" s="249">
        <v>119</v>
      </c>
      <c r="GCZ1180" s="250">
        <v>213</v>
      </c>
      <c r="GDA1180" s="251" t="e">
        <f>GDA1209+GDA1233+GDA1262+GDA1278+GDA1300+GDA1330+GDA1346+GDA1367+GDA1387+GDA1415+#REF!+GDA1430+#REF!+#REF!+#REF!</f>
        <v>#REF!</v>
      </c>
      <c r="GDB1180" s="245" t="s">
        <v>39</v>
      </c>
      <c r="GDC1180" s="246" t="s">
        <v>26</v>
      </c>
      <c r="GDD1180" s="247">
        <v>7</v>
      </c>
      <c r="GDE1180" s="247">
        <v>2</v>
      </c>
      <c r="GDF1180" s="248" t="s">
        <v>238</v>
      </c>
      <c r="GDG1180" s="249">
        <v>119</v>
      </c>
      <c r="GDH1180" s="250">
        <v>213</v>
      </c>
      <c r="GDI1180" s="251" t="e">
        <f>GDI1209+GDI1233+GDI1262+GDI1278+GDI1300+GDI1330+GDI1346+GDI1367+GDI1387+GDI1415+#REF!+GDI1430+#REF!+#REF!+#REF!</f>
        <v>#REF!</v>
      </c>
      <c r="GDJ1180" s="245" t="s">
        <v>39</v>
      </c>
      <c r="GDK1180" s="246" t="s">
        <v>26</v>
      </c>
      <c r="GDL1180" s="247">
        <v>7</v>
      </c>
      <c r="GDM1180" s="247">
        <v>2</v>
      </c>
      <c r="GDN1180" s="248" t="s">
        <v>238</v>
      </c>
      <c r="GDO1180" s="249">
        <v>119</v>
      </c>
      <c r="GDP1180" s="250">
        <v>213</v>
      </c>
      <c r="GDQ1180" s="251" t="e">
        <f>GDQ1209+GDQ1233+GDQ1262+GDQ1278+GDQ1300+GDQ1330+GDQ1346+GDQ1367+GDQ1387+GDQ1415+#REF!+GDQ1430+#REF!+#REF!+#REF!</f>
        <v>#REF!</v>
      </c>
      <c r="GDR1180" s="245" t="s">
        <v>39</v>
      </c>
      <c r="GDS1180" s="246" t="s">
        <v>26</v>
      </c>
      <c r="GDT1180" s="247">
        <v>7</v>
      </c>
      <c r="GDU1180" s="247">
        <v>2</v>
      </c>
      <c r="GDV1180" s="248" t="s">
        <v>238</v>
      </c>
      <c r="GDW1180" s="249">
        <v>119</v>
      </c>
      <c r="GDX1180" s="250">
        <v>213</v>
      </c>
      <c r="GDY1180" s="251" t="e">
        <f>GDY1209+GDY1233+GDY1262+GDY1278+GDY1300+GDY1330+GDY1346+GDY1367+GDY1387+GDY1415+#REF!+GDY1430+#REF!+#REF!+#REF!</f>
        <v>#REF!</v>
      </c>
      <c r="GDZ1180" s="245" t="s">
        <v>39</v>
      </c>
      <c r="GEA1180" s="246" t="s">
        <v>26</v>
      </c>
      <c r="GEB1180" s="247">
        <v>7</v>
      </c>
      <c r="GEC1180" s="247">
        <v>2</v>
      </c>
      <c r="GED1180" s="248" t="s">
        <v>238</v>
      </c>
      <c r="GEE1180" s="249">
        <v>119</v>
      </c>
      <c r="GEF1180" s="250">
        <v>213</v>
      </c>
      <c r="GEG1180" s="251" t="e">
        <f>GEG1209+GEG1233+GEG1262+GEG1278+GEG1300+GEG1330+GEG1346+GEG1367+GEG1387+GEG1415+#REF!+GEG1430+#REF!+#REF!+#REF!</f>
        <v>#REF!</v>
      </c>
      <c r="GEH1180" s="245" t="s">
        <v>39</v>
      </c>
      <c r="GEI1180" s="246" t="s">
        <v>26</v>
      </c>
      <c r="GEJ1180" s="247">
        <v>7</v>
      </c>
      <c r="GEK1180" s="247">
        <v>2</v>
      </c>
      <c r="GEL1180" s="248" t="s">
        <v>238</v>
      </c>
      <c r="GEM1180" s="249">
        <v>119</v>
      </c>
      <c r="GEN1180" s="250">
        <v>213</v>
      </c>
      <c r="GEO1180" s="251" t="e">
        <f>GEO1209+GEO1233+GEO1262+GEO1278+GEO1300+GEO1330+GEO1346+GEO1367+GEO1387+GEO1415+#REF!+GEO1430+#REF!+#REF!+#REF!</f>
        <v>#REF!</v>
      </c>
      <c r="GEP1180" s="245" t="s">
        <v>39</v>
      </c>
      <c r="GEQ1180" s="246" t="s">
        <v>26</v>
      </c>
      <c r="GER1180" s="247">
        <v>7</v>
      </c>
      <c r="GES1180" s="247">
        <v>2</v>
      </c>
      <c r="GET1180" s="248" t="s">
        <v>238</v>
      </c>
      <c r="GEU1180" s="249">
        <v>119</v>
      </c>
      <c r="GEV1180" s="250">
        <v>213</v>
      </c>
      <c r="GEW1180" s="251" t="e">
        <f>GEW1209+GEW1233+GEW1262+GEW1278+GEW1300+GEW1330+GEW1346+GEW1367+GEW1387+GEW1415+#REF!+GEW1430+#REF!+#REF!+#REF!</f>
        <v>#REF!</v>
      </c>
      <c r="GEX1180" s="245" t="s">
        <v>39</v>
      </c>
      <c r="GEY1180" s="246" t="s">
        <v>26</v>
      </c>
      <c r="GEZ1180" s="247">
        <v>7</v>
      </c>
      <c r="GFA1180" s="247">
        <v>2</v>
      </c>
      <c r="GFB1180" s="248" t="s">
        <v>238</v>
      </c>
      <c r="GFC1180" s="249">
        <v>119</v>
      </c>
      <c r="GFD1180" s="250">
        <v>213</v>
      </c>
      <c r="GFE1180" s="251" t="e">
        <f>GFE1209+GFE1233+GFE1262+GFE1278+GFE1300+GFE1330+GFE1346+GFE1367+GFE1387+GFE1415+#REF!+GFE1430+#REF!+#REF!+#REF!</f>
        <v>#REF!</v>
      </c>
      <c r="GFF1180" s="245" t="s">
        <v>39</v>
      </c>
      <c r="GFG1180" s="246" t="s">
        <v>26</v>
      </c>
      <c r="GFH1180" s="247">
        <v>7</v>
      </c>
      <c r="GFI1180" s="247">
        <v>2</v>
      </c>
      <c r="GFJ1180" s="248" t="s">
        <v>238</v>
      </c>
      <c r="GFK1180" s="249">
        <v>119</v>
      </c>
      <c r="GFL1180" s="250">
        <v>213</v>
      </c>
      <c r="GFM1180" s="251" t="e">
        <f>GFM1209+GFM1233+GFM1262+GFM1278+GFM1300+GFM1330+GFM1346+GFM1367+GFM1387+GFM1415+#REF!+GFM1430+#REF!+#REF!+#REF!</f>
        <v>#REF!</v>
      </c>
      <c r="GFN1180" s="245" t="s">
        <v>39</v>
      </c>
      <c r="GFO1180" s="246" t="s">
        <v>26</v>
      </c>
      <c r="GFP1180" s="247">
        <v>7</v>
      </c>
      <c r="GFQ1180" s="247">
        <v>2</v>
      </c>
      <c r="GFR1180" s="248" t="s">
        <v>238</v>
      </c>
      <c r="GFS1180" s="249">
        <v>119</v>
      </c>
      <c r="GFT1180" s="250">
        <v>213</v>
      </c>
      <c r="GFU1180" s="251" t="e">
        <f>GFU1209+GFU1233+GFU1262+GFU1278+GFU1300+GFU1330+GFU1346+GFU1367+GFU1387+GFU1415+#REF!+GFU1430+#REF!+#REF!+#REF!</f>
        <v>#REF!</v>
      </c>
      <c r="GFV1180" s="245" t="s">
        <v>39</v>
      </c>
      <c r="GFW1180" s="246" t="s">
        <v>26</v>
      </c>
      <c r="GFX1180" s="247">
        <v>7</v>
      </c>
      <c r="GFY1180" s="247">
        <v>2</v>
      </c>
      <c r="GFZ1180" s="248" t="s">
        <v>238</v>
      </c>
      <c r="GGA1180" s="249">
        <v>119</v>
      </c>
      <c r="GGB1180" s="250">
        <v>213</v>
      </c>
      <c r="GGC1180" s="251" t="e">
        <f>GGC1209+GGC1233+GGC1262+GGC1278+GGC1300+GGC1330+GGC1346+GGC1367+GGC1387+GGC1415+#REF!+GGC1430+#REF!+#REF!+#REF!</f>
        <v>#REF!</v>
      </c>
      <c r="GGD1180" s="245" t="s">
        <v>39</v>
      </c>
      <c r="GGE1180" s="246" t="s">
        <v>26</v>
      </c>
      <c r="GGF1180" s="247">
        <v>7</v>
      </c>
      <c r="GGG1180" s="247">
        <v>2</v>
      </c>
      <c r="GGH1180" s="248" t="s">
        <v>238</v>
      </c>
      <c r="GGI1180" s="249">
        <v>119</v>
      </c>
      <c r="GGJ1180" s="250">
        <v>213</v>
      </c>
      <c r="GGK1180" s="251" t="e">
        <f>GGK1209+GGK1233+GGK1262+GGK1278+GGK1300+GGK1330+GGK1346+GGK1367+GGK1387+GGK1415+#REF!+GGK1430+#REF!+#REF!+#REF!</f>
        <v>#REF!</v>
      </c>
      <c r="GGL1180" s="245" t="s">
        <v>39</v>
      </c>
      <c r="GGM1180" s="246" t="s">
        <v>26</v>
      </c>
      <c r="GGN1180" s="247">
        <v>7</v>
      </c>
      <c r="GGO1180" s="247">
        <v>2</v>
      </c>
      <c r="GGP1180" s="248" t="s">
        <v>238</v>
      </c>
      <c r="GGQ1180" s="249">
        <v>119</v>
      </c>
      <c r="GGR1180" s="250">
        <v>213</v>
      </c>
      <c r="GGS1180" s="251" t="e">
        <f>GGS1209+GGS1233+GGS1262+GGS1278+GGS1300+GGS1330+GGS1346+GGS1367+GGS1387+GGS1415+#REF!+GGS1430+#REF!+#REF!+#REF!</f>
        <v>#REF!</v>
      </c>
      <c r="GGT1180" s="245" t="s">
        <v>39</v>
      </c>
      <c r="GGU1180" s="246" t="s">
        <v>26</v>
      </c>
      <c r="GGV1180" s="247">
        <v>7</v>
      </c>
      <c r="GGW1180" s="247">
        <v>2</v>
      </c>
      <c r="GGX1180" s="248" t="s">
        <v>238</v>
      </c>
      <c r="GGY1180" s="249">
        <v>119</v>
      </c>
      <c r="GGZ1180" s="250">
        <v>213</v>
      </c>
      <c r="GHA1180" s="251" t="e">
        <f>GHA1209+GHA1233+GHA1262+GHA1278+GHA1300+GHA1330+GHA1346+GHA1367+GHA1387+GHA1415+#REF!+GHA1430+#REF!+#REF!+#REF!</f>
        <v>#REF!</v>
      </c>
      <c r="GHB1180" s="245" t="s">
        <v>39</v>
      </c>
      <c r="GHC1180" s="246" t="s">
        <v>26</v>
      </c>
      <c r="GHD1180" s="247">
        <v>7</v>
      </c>
      <c r="GHE1180" s="247">
        <v>2</v>
      </c>
      <c r="GHF1180" s="248" t="s">
        <v>238</v>
      </c>
      <c r="GHG1180" s="249">
        <v>119</v>
      </c>
      <c r="GHH1180" s="250">
        <v>213</v>
      </c>
      <c r="GHI1180" s="251" t="e">
        <f>GHI1209+GHI1233+GHI1262+GHI1278+GHI1300+GHI1330+GHI1346+GHI1367+GHI1387+GHI1415+#REF!+GHI1430+#REF!+#REF!+#REF!</f>
        <v>#REF!</v>
      </c>
      <c r="GHJ1180" s="245" t="s">
        <v>39</v>
      </c>
      <c r="GHK1180" s="246" t="s">
        <v>26</v>
      </c>
      <c r="GHL1180" s="247">
        <v>7</v>
      </c>
      <c r="GHM1180" s="247">
        <v>2</v>
      </c>
      <c r="GHN1180" s="248" t="s">
        <v>238</v>
      </c>
      <c r="GHO1180" s="249">
        <v>119</v>
      </c>
      <c r="GHP1180" s="250">
        <v>213</v>
      </c>
      <c r="GHQ1180" s="251" t="e">
        <f>GHQ1209+GHQ1233+GHQ1262+GHQ1278+GHQ1300+GHQ1330+GHQ1346+GHQ1367+GHQ1387+GHQ1415+#REF!+GHQ1430+#REF!+#REF!+#REF!</f>
        <v>#REF!</v>
      </c>
      <c r="GHR1180" s="245" t="s">
        <v>39</v>
      </c>
      <c r="GHS1180" s="246" t="s">
        <v>26</v>
      </c>
      <c r="GHT1180" s="247">
        <v>7</v>
      </c>
      <c r="GHU1180" s="247">
        <v>2</v>
      </c>
      <c r="GHV1180" s="248" t="s">
        <v>238</v>
      </c>
      <c r="GHW1180" s="249">
        <v>119</v>
      </c>
      <c r="GHX1180" s="250">
        <v>213</v>
      </c>
      <c r="GHY1180" s="251" t="e">
        <f>GHY1209+GHY1233+GHY1262+GHY1278+GHY1300+GHY1330+GHY1346+GHY1367+GHY1387+GHY1415+#REF!+GHY1430+#REF!+#REF!+#REF!</f>
        <v>#REF!</v>
      </c>
      <c r="GHZ1180" s="245" t="s">
        <v>39</v>
      </c>
      <c r="GIA1180" s="246" t="s">
        <v>26</v>
      </c>
      <c r="GIB1180" s="247">
        <v>7</v>
      </c>
      <c r="GIC1180" s="247">
        <v>2</v>
      </c>
      <c r="GID1180" s="248" t="s">
        <v>238</v>
      </c>
      <c r="GIE1180" s="249">
        <v>119</v>
      </c>
      <c r="GIF1180" s="250">
        <v>213</v>
      </c>
      <c r="GIG1180" s="251" t="e">
        <f>GIG1209+GIG1233+GIG1262+GIG1278+GIG1300+GIG1330+GIG1346+GIG1367+GIG1387+GIG1415+#REF!+GIG1430+#REF!+#REF!+#REF!</f>
        <v>#REF!</v>
      </c>
      <c r="GIH1180" s="245" t="s">
        <v>39</v>
      </c>
      <c r="GII1180" s="246" t="s">
        <v>26</v>
      </c>
      <c r="GIJ1180" s="247">
        <v>7</v>
      </c>
      <c r="GIK1180" s="247">
        <v>2</v>
      </c>
      <c r="GIL1180" s="248" t="s">
        <v>238</v>
      </c>
      <c r="GIM1180" s="249">
        <v>119</v>
      </c>
      <c r="GIN1180" s="250">
        <v>213</v>
      </c>
      <c r="GIO1180" s="251" t="e">
        <f>GIO1209+GIO1233+GIO1262+GIO1278+GIO1300+GIO1330+GIO1346+GIO1367+GIO1387+GIO1415+#REF!+GIO1430+#REF!+#REF!+#REF!</f>
        <v>#REF!</v>
      </c>
      <c r="GIP1180" s="245" t="s">
        <v>39</v>
      </c>
      <c r="GIQ1180" s="246" t="s">
        <v>26</v>
      </c>
      <c r="GIR1180" s="247">
        <v>7</v>
      </c>
      <c r="GIS1180" s="247">
        <v>2</v>
      </c>
      <c r="GIT1180" s="248" t="s">
        <v>238</v>
      </c>
      <c r="GIU1180" s="249">
        <v>119</v>
      </c>
      <c r="GIV1180" s="250">
        <v>213</v>
      </c>
      <c r="GIW1180" s="251" t="e">
        <f>GIW1209+GIW1233+GIW1262+GIW1278+GIW1300+GIW1330+GIW1346+GIW1367+GIW1387+GIW1415+#REF!+GIW1430+#REF!+#REF!+#REF!</f>
        <v>#REF!</v>
      </c>
      <c r="GIX1180" s="245" t="s">
        <v>39</v>
      </c>
      <c r="GIY1180" s="246" t="s">
        <v>26</v>
      </c>
      <c r="GIZ1180" s="247">
        <v>7</v>
      </c>
      <c r="GJA1180" s="247">
        <v>2</v>
      </c>
      <c r="GJB1180" s="248" t="s">
        <v>238</v>
      </c>
      <c r="GJC1180" s="249">
        <v>119</v>
      </c>
      <c r="GJD1180" s="250">
        <v>213</v>
      </c>
      <c r="GJE1180" s="251" t="e">
        <f>GJE1209+GJE1233+GJE1262+GJE1278+GJE1300+GJE1330+GJE1346+GJE1367+GJE1387+GJE1415+#REF!+GJE1430+#REF!+#REF!+#REF!</f>
        <v>#REF!</v>
      </c>
      <c r="GJF1180" s="245" t="s">
        <v>39</v>
      </c>
      <c r="GJG1180" s="246" t="s">
        <v>26</v>
      </c>
      <c r="GJH1180" s="247">
        <v>7</v>
      </c>
      <c r="GJI1180" s="247">
        <v>2</v>
      </c>
      <c r="GJJ1180" s="248" t="s">
        <v>238</v>
      </c>
      <c r="GJK1180" s="249">
        <v>119</v>
      </c>
      <c r="GJL1180" s="250">
        <v>213</v>
      </c>
      <c r="GJM1180" s="251" t="e">
        <f>GJM1209+GJM1233+GJM1262+GJM1278+GJM1300+GJM1330+GJM1346+GJM1367+GJM1387+GJM1415+#REF!+GJM1430+#REF!+#REF!+#REF!</f>
        <v>#REF!</v>
      </c>
      <c r="GJN1180" s="245" t="s">
        <v>39</v>
      </c>
      <c r="GJO1180" s="246" t="s">
        <v>26</v>
      </c>
      <c r="GJP1180" s="247">
        <v>7</v>
      </c>
      <c r="GJQ1180" s="247">
        <v>2</v>
      </c>
      <c r="GJR1180" s="248" t="s">
        <v>238</v>
      </c>
      <c r="GJS1180" s="249">
        <v>119</v>
      </c>
      <c r="GJT1180" s="250">
        <v>213</v>
      </c>
      <c r="GJU1180" s="251" t="e">
        <f>GJU1209+GJU1233+GJU1262+GJU1278+GJU1300+GJU1330+GJU1346+GJU1367+GJU1387+GJU1415+#REF!+GJU1430+#REF!+#REF!+#REF!</f>
        <v>#REF!</v>
      </c>
      <c r="GJV1180" s="245" t="s">
        <v>39</v>
      </c>
      <c r="GJW1180" s="246" t="s">
        <v>26</v>
      </c>
      <c r="GJX1180" s="247">
        <v>7</v>
      </c>
      <c r="GJY1180" s="247">
        <v>2</v>
      </c>
      <c r="GJZ1180" s="248" t="s">
        <v>238</v>
      </c>
      <c r="GKA1180" s="249">
        <v>119</v>
      </c>
      <c r="GKB1180" s="250">
        <v>213</v>
      </c>
      <c r="GKC1180" s="251" t="e">
        <f>GKC1209+GKC1233+GKC1262+GKC1278+GKC1300+GKC1330+GKC1346+GKC1367+GKC1387+GKC1415+#REF!+GKC1430+#REF!+#REF!+#REF!</f>
        <v>#REF!</v>
      </c>
      <c r="GKD1180" s="245" t="s">
        <v>39</v>
      </c>
      <c r="GKE1180" s="246" t="s">
        <v>26</v>
      </c>
      <c r="GKF1180" s="247">
        <v>7</v>
      </c>
      <c r="GKG1180" s="247">
        <v>2</v>
      </c>
      <c r="GKH1180" s="248" t="s">
        <v>238</v>
      </c>
      <c r="GKI1180" s="249">
        <v>119</v>
      </c>
      <c r="GKJ1180" s="250">
        <v>213</v>
      </c>
      <c r="GKK1180" s="251" t="e">
        <f>GKK1209+GKK1233+GKK1262+GKK1278+GKK1300+GKK1330+GKK1346+GKK1367+GKK1387+GKK1415+#REF!+GKK1430+#REF!+#REF!+#REF!</f>
        <v>#REF!</v>
      </c>
      <c r="GKL1180" s="245" t="s">
        <v>39</v>
      </c>
      <c r="GKM1180" s="246" t="s">
        <v>26</v>
      </c>
      <c r="GKN1180" s="247">
        <v>7</v>
      </c>
      <c r="GKO1180" s="247">
        <v>2</v>
      </c>
      <c r="GKP1180" s="248" t="s">
        <v>238</v>
      </c>
      <c r="GKQ1180" s="249">
        <v>119</v>
      </c>
      <c r="GKR1180" s="250">
        <v>213</v>
      </c>
      <c r="GKS1180" s="251" t="e">
        <f>GKS1209+GKS1233+GKS1262+GKS1278+GKS1300+GKS1330+GKS1346+GKS1367+GKS1387+GKS1415+#REF!+GKS1430+#REF!+#REF!+#REF!</f>
        <v>#REF!</v>
      </c>
      <c r="GKT1180" s="245" t="s">
        <v>39</v>
      </c>
      <c r="GKU1180" s="246" t="s">
        <v>26</v>
      </c>
      <c r="GKV1180" s="247">
        <v>7</v>
      </c>
      <c r="GKW1180" s="247">
        <v>2</v>
      </c>
      <c r="GKX1180" s="248" t="s">
        <v>238</v>
      </c>
      <c r="GKY1180" s="249">
        <v>119</v>
      </c>
      <c r="GKZ1180" s="250">
        <v>213</v>
      </c>
      <c r="GLA1180" s="251" t="e">
        <f>GLA1209+GLA1233+GLA1262+GLA1278+GLA1300+GLA1330+GLA1346+GLA1367+GLA1387+GLA1415+#REF!+GLA1430+#REF!+#REF!+#REF!</f>
        <v>#REF!</v>
      </c>
      <c r="GLB1180" s="245" t="s">
        <v>39</v>
      </c>
      <c r="GLC1180" s="246" t="s">
        <v>26</v>
      </c>
      <c r="GLD1180" s="247">
        <v>7</v>
      </c>
      <c r="GLE1180" s="247">
        <v>2</v>
      </c>
      <c r="GLF1180" s="248" t="s">
        <v>238</v>
      </c>
      <c r="GLG1180" s="249">
        <v>119</v>
      </c>
      <c r="GLH1180" s="250">
        <v>213</v>
      </c>
      <c r="GLI1180" s="251" t="e">
        <f>GLI1209+GLI1233+GLI1262+GLI1278+GLI1300+GLI1330+GLI1346+GLI1367+GLI1387+GLI1415+#REF!+GLI1430+#REF!+#REF!+#REF!</f>
        <v>#REF!</v>
      </c>
      <c r="GLJ1180" s="245" t="s">
        <v>39</v>
      </c>
      <c r="GLK1180" s="246" t="s">
        <v>26</v>
      </c>
      <c r="GLL1180" s="247">
        <v>7</v>
      </c>
      <c r="GLM1180" s="247">
        <v>2</v>
      </c>
      <c r="GLN1180" s="248" t="s">
        <v>238</v>
      </c>
      <c r="GLO1180" s="249">
        <v>119</v>
      </c>
      <c r="GLP1180" s="250">
        <v>213</v>
      </c>
      <c r="GLQ1180" s="251" t="e">
        <f>GLQ1209+GLQ1233+GLQ1262+GLQ1278+GLQ1300+GLQ1330+GLQ1346+GLQ1367+GLQ1387+GLQ1415+#REF!+GLQ1430+#REF!+#REF!+#REF!</f>
        <v>#REF!</v>
      </c>
      <c r="GLR1180" s="245" t="s">
        <v>39</v>
      </c>
      <c r="GLS1180" s="246" t="s">
        <v>26</v>
      </c>
      <c r="GLT1180" s="247">
        <v>7</v>
      </c>
      <c r="GLU1180" s="247">
        <v>2</v>
      </c>
      <c r="GLV1180" s="248" t="s">
        <v>238</v>
      </c>
      <c r="GLW1180" s="249">
        <v>119</v>
      </c>
      <c r="GLX1180" s="250">
        <v>213</v>
      </c>
      <c r="GLY1180" s="251" t="e">
        <f>GLY1209+GLY1233+GLY1262+GLY1278+GLY1300+GLY1330+GLY1346+GLY1367+GLY1387+GLY1415+#REF!+GLY1430+#REF!+#REF!+#REF!</f>
        <v>#REF!</v>
      </c>
      <c r="GLZ1180" s="245" t="s">
        <v>39</v>
      </c>
      <c r="GMA1180" s="246" t="s">
        <v>26</v>
      </c>
      <c r="GMB1180" s="247">
        <v>7</v>
      </c>
      <c r="GMC1180" s="247">
        <v>2</v>
      </c>
      <c r="GMD1180" s="248" t="s">
        <v>238</v>
      </c>
      <c r="GME1180" s="249">
        <v>119</v>
      </c>
      <c r="GMF1180" s="250">
        <v>213</v>
      </c>
      <c r="GMG1180" s="251" t="e">
        <f>GMG1209+GMG1233+GMG1262+GMG1278+GMG1300+GMG1330+GMG1346+GMG1367+GMG1387+GMG1415+#REF!+GMG1430+#REF!+#REF!+#REF!</f>
        <v>#REF!</v>
      </c>
      <c r="GMH1180" s="245" t="s">
        <v>39</v>
      </c>
      <c r="GMI1180" s="246" t="s">
        <v>26</v>
      </c>
      <c r="GMJ1180" s="247">
        <v>7</v>
      </c>
      <c r="GMK1180" s="247">
        <v>2</v>
      </c>
      <c r="GML1180" s="248" t="s">
        <v>238</v>
      </c>
      <c r="GMM1180" s="249">
        <v>119</v>
      </c>
      <c r="GMN1180" s="250">
        <v>213</v>
      </c>
      <c r="GMO1180" s="251" t="e">
        <f>GMO1209+GMO1233+GMO1262+GMO1278+GMO1300+GMO1330+GMO1346+GMO1367+GMO1387+GMO1415+#REF!+GMO1430+#REF!+#REF!+#REF!</f>
        <v>#REF!</v>
      </c>
      <c r="GMP1180" s="245" t="s">
        <v>39</v>
      </c>
      <c r="GMQ1180" s="246" t="s">
        <v>26</v>
      </c>
      <c r="GMR1180" s="247">
        <v>7</v>
      </c>
      <c r="GMS1180" s="247">
        <v>2</v>
      </c>
      <c r="GMT1180" s="248" t="s">
        <v>238</v>
      </c>
      <c r="GMU1180" s="249">
        <v>119</v>
      </c>
      <c r="GMV1180" s="250">
        <v>213</v>
      </c>
      <c r="GMW1180" s="251" t="e">
        <f>GMW1209+GMW1233+GMW1262+GMW1278+GMW1300+GMW1330+GMW1346+GMW1367+GMW1387+GMW1415+#REF!+GMW1430+#REF!+#REF!+#REF!</f>
        <v>#REF!</v>
      </c>
      <c r="GMX1180" s="245" t="s">
        <v>39</v>
      </c>
      <c r="GMY1180" s="246" t="s">
        <v>26</v>
      </c>
      <c r="GMZ1180" s="247">
        <v>7</v>
      </c>
      <c r="GNA1180" s="247">
        <v>2</v>
      </c>
      <c r="GNB1180" s="248" t="s">
        <v>238</v>
      </c>
      <c r="GNC1180" s="249">
        <v>119</v>
      </c>
      <c r="GND1180" s="250">
        <v>213</v>
      </c>
      <c r="GNE1180" s="251" t="e">
        <f>GNE1209+GNE1233+GNE1262+GNE1278+GNE1300+GNE1330+GNE1346+GNE1367+GNE1387+GNE1415+#REF!+GNE1430+#REF!+#REF!+#REF!</f>
        <v>#REF!</v>
      </c>
      <c r="GNF1180" s="245" t="s">
        <v>39</v>
      </c>
      <c r="GNG1180" s="246" t="s">
        <v>26</v>
      </c>
      <c r="GNH1180" s="247">
        <v>7</v>
      </c>
      <c r="GNI1180" s="247">
        <v>2</v>
      </c>
      <c r="GNJ1180" s="248" t="s">
        <v>238</v>
      </c>
      <c r="GNK1180" s="249">
        <v>119</v>
      </c>
      <c r="GNL1180" s="250">
        <v>213</v>
      </c>
      <c r="GNM1180" s="251" t="e">
        <f>GNM1209+GNM1233+GNM1262+GNM1278+GNM1300+GNM1330+GNM1346+GNM1367+GNM1387+GNM1415+#REF!+GNM1430+#REF!+#REF!+#REF!</f>
        <v>#REF!</v>
      </c>
      <c r="GNN1180" s="245" t="s">
        <v>39</v>
      </c>
      <c r="GNO1180" s="246" t="s">
        <v>26</v>
      </c>
      <c r="GNP1180" s="247">
        <v>7</v>
      </c>
      <c r="GNQ1180" s="247">
        <v>2</v>
      </c>
      <c r="GNR1180" s="248" t="s">
        <v>238</v>
      </c>
      <c r="GNS1180" s="249">
        <v>119</v>
      </c>
      <c r="GNT1180" s="250">
        <v>213</v>
      </c>
      <c r="GNU1180" s="251" t="e">
        <f>GNU1209+GNU1233+GNU1262+GNU1278+GNU1300+GNU1330+GNU1346+GNU1367+GNU1387+GNU1415+#REF!+GNU1430+#REF!+#REF!+#REF!</f>
        <v>#REF!</v>
      </c>
      <c r="GNV1180" s="245" t="s">
        <v>39</v>
      </c>
      <c r="GNW1180" s="246" t="s">
        <v>26</v>
      </c>
      <c r="GNX1180" s="247">
        <v>7</v>
      </c>
      <c r="GNY1180" s="247">
        <v>2</v>
      </c>
      <c r="GNZ1180" s="248" t="s">
        <v>238</v>
      </c>
      <c r="GOA1180" s="249">
        <v>119</v>
      </c>
      <c r="GOB1180" s="250">
        <v>213</v>
      </c>
      <c r="GOC1180" s="251" t="e">
        <f>GOC1209+GOC1233+GOC1262+GOC1278+GOC1300+GOC1330+GOC1346+GOC1367+GOC1387+GOC1415+#REF!+GOC1430+#REF!+#REF!+#REF!</f>
        <v>#REF!</v>
      </c>
      <c r="GOD1180" s="245" t="s">
        <v>39</v>
      </c>
      <c r="GOE1180" s="246" t="s">
        <v>26</v>
      </c>
      <c r="GOF1180" s="247">
        <v>7</v>
      </c>
      <c r="GOG1180" s="247">
        <v>2</v>
      </c>
      <c r="GOH1180" s="248" t="s">
        <v>238</v>
      </c>
      <c r="GOI1180" s="249">
        <v>119</v>
      </c>
      <c r="GOJ1180" s="250">
        <v>213</v>
      </c>
      <c r="GOK1180" s="251" t="e">
        <f>GOK1209+GOK1233+GOK1262+GOK1278+GOK1300+GOK1330+GOK1346+GOK1367+GOK1387+GOK1415+#REF!+GOK1430+#REF!+#REF!+#REF!</f>
        <v>#REF!</v>
      </c>
      <c r="GOL1180" s="245" t="s">
        <v>39</v>
      </c>
      <c r="GOM1180" s="246" t="s">
        <v>26</v>
      </c>
      <c r="GON1180" s="247">
        <v>7</v>
      </c>
      <c r="GOO1180" s="247">
        <v>2</v>
      </c>
      <c r="GOP1180" s="248" t="s">
        <v>238</v>
      </c>
      <c r="GOQ1180" s="249">
        <v>119</v>
      </c>
      <c r="GOR1180" s="250">
        <v>213</v>
      </c>
      <c r="GOS1180" s="251" t="e">
        <f>GOS1209+GOS1233+GOS1262+GOS1278+GOS1300+GOS1330+GOS1346+GOS1367+GOS1387+GOS1415+#REF!+GOS1430+#REF!+#REF!+#REF!</f>
        <v>#REF!</v>
      </c>
      <c r="GOT1180" s="245" t="s">
        <v>39</v>
      </c>
      <c r="GOU1180" s="246" t="s">
        <v>26</v>
      </c>
      <c r="GOV1180" s="247">
        <v>7</v>
      </c>
      <c r="GOW1180" s="247">
        <v>2</v>
      </c>
      <c r="GOX1180" s="248" t="s">
        <v>238</v>
      </c>
      <c r="GOY1180" s="249">
        <v>119</v>
      </c>
      <c r="GOZ1180" s="250">
        <v>213</v>
      </c>
      <c r="GPA1180" s="251" t="e">
        <f>GPA1209+GPA1233+GPA1262+GPA1278+GPA1300+GPA1330+GPA1346+GPA1367+GPA1387+GPA1415+#REF!+GPA1430+#REF!+#REF!+#REF!</f>
        <v>#REF!</v>
      </c>
      <c r="GPB1180" s="245" t="s">
        <v>39</v>
      </c>
      <c r="GPC1180" s="246" t="s">
        <v>26</v>
      </c>
      <c r="GPD1180" s="247">
        <v>7</v>
      </c>
      <c r="GPE1180" s="247">
        <v>2</v>
      </c>
      <c r="GPF1180" s="248" t="s">
        <v>238</v>
      </c>
      <c r="GPG1180" s="249">
        <v>119</v>
      </c>
      <c r="GPH1180" s="250">
        <v>213</v>
      </c>
      <c r="GPI1180" s="251" t="e">
        <f>GPI1209+GPI1233+GPI1262+GPI1278+GPI1300+GPI1330+GPI1346+GPI1367+GPI1387+GPI1415+#REF!+GPI1430+#REF!+#REF!+#REF!</f>
        <v>#REF!</v>
      </c>
      <c r="GPJ1180" s="245" t="s">
        <v>39</v>
      </c>
      <c r="GPK1180" s="246" t="s">
        <v>26</v>
      </c>
      <c r="GPL1180" s="247">
        <v>7</v>
      </c>
      <c r="GPM1180" s="247">
        <v>2</v>
      </c>
      <c r="GPN1180" s="248" t="s">
        <v>238</v>
      </c>
      <c r="GPO1180" s="249">
        <v>119</v>
      </c>
      <c r="GPP1180" s="250">
        <v>213</v>
      </c>
      <c r="GPQ1180" s="251" t="e">
        <f>GPQ1209+GPQ1233+GPQ1262+GPQ1278+GPQ1300+GPQ1330+GPQ1346+GPQ1367+GPQ1387+GPQ1415+#REF!+GPQ1430+#REF!+#REF!+#REF!</f>
        <v>#REF!</v>
      </c>
      <c r="GPR1180" s="245" t="s">
        <v>39</v>
      </c>
      <c r="GPS1180" s="246" t="s">
        <v>26</v>
      </c>
      <c r="GPT1180" s="247">
        <v>7</v>
      </c>
      <c r="GPU1180" s="247">
        <v>2</v>
      </c>
      <c r="GPV1180" s="248" t="s">
        <v>238</v>
      </c>
      <c r="GPW1180" s="249">
        <v>119</v>
      </c>
      <c r="GPX1180" s="250">
        <v>213</v>
      </c>
      <c r="GPY1180" s="251" t="e">
        <f>GPY1209+GPY1233+GPY1262+GPY1278+GPY1300+GPY1330+GPY1346+GPY1367+GPY1387+GPY1415+#REF!+GPY1430+#REF!+#REF!+#REF!</f>
        <v>#REF!</v>
      </c>
      <c r="GPZ1180" s="245" t="s">
        <v>39</v>
      </c>
      <c r="GQA1180" s="246" t="s">
        <v>26</v>
      </c>
      <c r="GQB1180" s="247">
        <v>7</v>
      </c>
      <c r="GQC1180" s="247">
        <v>2</v>
      </c>
      <c r="GQD1180" s="248" t="s">
        <v>238</v>
      </c>
      <c r="GQE1180" s="249">
        <v>119</v>
      </c>
      <c r="GQF1180" s="250">
        <v>213</v>
      </c>
      <c r="GQG1180" s="251" t="e">
        <f>GQG1209+GQG1233+GQG1262+GQG1278+GQG1300+GQG1330+GQG1346+GQG1367+GQG1387+GQG1415+#REF!+GQG1430+#REF!+#REF!+#REF!</f>
        <v>#REF!</v>
      </c>
      <c r="GQH1180" s="245" t="s">
        <v>39</v>
      </c>
      <c r="GQI1180" s="246" t="s">
        <v>26</v>
      </c>
      <c r="GQJ1180" s="247">
        <v>7</v>
      </c>
      <c r="GQK1180" s="247">
        <v>2</v>
      </c>
      <c r="GQL1180" s="248" t="s">
        <v>238</v>
      </c>
      <c r="GQM1180" s="249">
        <v>119</v>
      </c>
      <c r="GQN1180" s="250">
        <v>213</v>
      </c>
      <c r="GQO1180" s="251" t="e">
        <f>GQO1209+GQO1233+GQO1262+GQO1278+GQO1300+GQO1330+GQO1346+GQO1367+GQO1387+GQO1415+#REF!+GQO1430+#REF!+#REF!+#REF!</f>
        <v>#REF!</v>
      </c>
      <c r="GQP1180" s="245" t="s">
        <v>39</v>
      </c>
      <c r="GQQ1180" s="246" t="s">
        <v>26</v>
      </c>
      <c r="GQR1180" s="247">
        <v>7</v>
      </c>
      <c r="GQS1180" s="247">
        <v>2</v>
      </c>
      <c r="GQT1180" s="248" t="s">
        <v>238</v>
      </c>
      <c r="GQU1180" s="249">
        <v>119</v>
      </c>
      <c r="GQV1180" s="250">
        <v>213</v>
      </c>
      <c r="GQW1180" s="251" t="e">
        <f>GQW1209+GQW1233+GQW1262+GQW1278+GQW1300+GQW1330+GQW1346+GQW1367+GQW1387+GQW1415+#REF!+GQW1430+#REF!+#REF!+#REF!</f>
        <v>#REF!</v>
      </c>
      <c r="GQX1180" s="245" t="s">
        <v>39</v>
      </c>
      <c r="GQY1180" s="246" t="s">
        <v>26</v>
      </c>
      <c r="GQZ1180" s="247">
        <v>7</v>
      </c>
      <c r="GRA1180" s="247">
        <v>2</v>
      </c>
      <c r="GRB1180" s="248" t="s">
        <v>238</v>
      </c>
      <c r="GRC1180" s="249">
        <v>119</v>
      </c>
      <c r="GRD1180" s="250">
        <v>213</v>
      </c>
      <c r="GRE1180" s="251" t="e">
        <f>GRE1209+GRE1233+GRE1262+GRE1278+GRE1300+GRE1330+GRE1346+GRE1367+GRE1387+GRE1415+#REF!+GRE1430+#REF!+#REF!+#REF!</f>
        <v>#REF!</v>
      </c>
      <c r="GRF1180" s="245" t="s">
        <v>39</v>
      </c>
      <c r="GRG1180" s="246" t="s">
        <v>26</v>
      </c>
      <c r="GRH1180" s="247">
        <v>7</v>
      </c>
      <c r="GRI1180" s="247">
        <v>2</v>
      </c>
      <c r="GRJ1180" s="248" t="s">
        <v>238</v>
      </c>
      <c r="GRK1180" s="249">
        <v>119</v>
      </c>
      <c r="GRL1180" s="250">
        <v>213</v>
      </c>
      <c r="GRM1180" s="251" t="e">
        <f>GRM1209+GRM1233+GRM1262+GRM1278+GRM1300+GRM1330+GRM1346+GRM1367+GRM1387+GRM1415+#REF!+GRM1430+#REF!+#REF!+#REF!</f>
        <v>#REF!</v>
      </c>
      <c r="GRN1180" s="245" t="s">
        <v>39</v>
      </c>
      <c r="GRO1180" s="246" t="s">
        <v>26</v>
      </c>
      <c r="GRP1180" s="247">
        <v>7</v>
      </c>
      <c r="GRQ1180" s="247">
        <v>2</v>
      </c>
      <c r="GRR1180" s="248" t="s">
        <v>238</v>
      </c>
      <c r="GRS1180" s="249">
        <v>119</v>
      </c>
      <c r="GRT1180" s="250">
        <v>213</v>
      </c>
      <c r="GRU1180" s="251" t="e">
        <f>GRU1209+GRU1233+GRU1262+GRU1278+GRU1300+GRU1330+GRU1346+GRU1367+GRU1387+GRU1415+#REF!+GRU1430+#REF!+#REF!+#REF!</f>
        <v>#REF!</v>
      </c>
      <c r="GRV1180" s="245" t="s">
        <v>39</v>
      </c>
      <c r="GRW1180" s="246" t="s">
        <v>26</v>
      </c>
      <c r="GRX1180" s="247">
        <v>7</v>
      </c>
      <c r="GRY1180" s="247">
        <v>2</v>
      </c>
      <c r="GRZ1180" s="248" t="s">
        <v>238</v>
      </c>
      <c r="GSA1180" s="249">
        <v>119</v>
      </c>
      <c r="GSB1180" s="250">
        <v>213</v>
      </c>
      <c r="GSC1180" s="251" t="e">
        <f>GSC1209+GSC1233+GSC1262+GSC1278+GSC1300+GSC1330+GSC1346+GSC1367+GSC1387+GSC1415+#REF!+GSC1430+#REF!+#REF!+#REF!</f>
        <v>#REF!</v>
      </c>
      <c r="GSD1180" s="245" t="s">
        <v>39</v>
      </c>
      <c r="GSE1180" s="246" t="s">
        <v>26</v>
      </c>
      <c r="GSF1180" s="247">
        <v>7</v>
      </c>
      <c r="GSG1180" s="247">
        <v>2</v>
      </c>
      <c r="GSH1180" s="248" t="s">
        <v>238</v>
      </c>
      <c r="GSI1180" s="249">
        <v>119</v>
      </c>
      <c r="GSJ1180" s="250">
        <v>213</v>
      </c>
      <c r="GSK1180" s="251" t="e">
        <f>GSK1209+GSK1233+GSK1262+GSK1278+GSK1300+GSK1330+GSK1346+GSK1367+GSK1387+GSK1415+#REF!+GSK1430+#REF!+#REF!+#REF!</f>
        <v>#REF!</v>
      </c>
      <c r="GSL1180" s="245" t="s">
        <v>39</v>
      </c>
      <c r="GSM1180" s="246" t="s">
        <v>26</v>
      </c>
      <c r="GSN1180" s="247">
        <v>7</v>
      </c>
      <c r="GSO1180" s="247">
        <v>2</v>
      </c>
      <c r="GSP1180" s="248" t="s">
        <v>238</v>
      </c>
      <c r="GSQ1180" s="249">
        <v>119</v>
      </c>
      <c r="GSR1180" s="250">
        <v>213</v>
      </c>
      <c r="GSS1180" s="251" t="e">
        <f>GSS1209+GSS1233+GSS1262+GSS1278+GSS1300+GSS1330+GSS1346+GSS1367+GSS1387+GSS1415+#REF!+GSS1430+#REF!+#REF!+#REF!</f>
        <v>#REF!</v>
      </c>
      <c r="GST1180" s="245" t="s">
        <v>39</v>
      </c>
      <c r="GSU1180" s="246" t="s">
        <v>26</v>
      </c>
      <c r="GSV1180" s="247">
        <v>7</v>
      </c>
      <c r="GSW1180" s="247">
        <v>2</v>
      </c>
      <c r="GSX1180" s="248" t="s">
        <v>238</v>
      </c>
      <c r="GSY1180" s="249">
        <v>119</v>
      </c>
      <c r="GSZ1180" s="250">
        <v>213</v>
      </c>
      <c r="GTA1180" s="251" t="e">
        <f>GTA1209+GTA1233+GTA1262+GTA1278+GTA1300+GTA1330+GTA1346+GTA1367+GTA1387+GTA1415+#REF!+GTA1430+#REF!+#REF!+#REF!</f>
        <v>#REF!</v>
      </c>
      <c r="GTB1180" s="245" t="s">
        <v>39</v>
      </c>
      <c r="GTC1180" s="246" t="s">
        <v>26</v>
      </c>
      <c r="GTD1180" s="247">
        <v>7</v>
      </c>
      <c r="GTE1180" s="247">
        <v>2</v>
      </c>
      <c r="GTF1180" s="248" t="s">
        <v>238</v>
      </c>
      <c r="GTG1180" s="249">
        <v>119</v>
      </c>
      <c r="GTH1180" s="250">
        <v>213</v>
      </c>
      <c r="GTI1180" s="251" t="e">
        <f>GTI1209+GTI1233+GTI1262+GTI1278+GTI1300+GTI1330+GTI1346+GTI1367+GTI1387+GTI1415+#REF!+GTI1430+#REF!+#REF!+#REF!</f>
        <v>#REF!</v>
      </c>
      <c r="GTJ1180" s="245" t="s">
        <v>39</v>
      </c>
      <c r="GTK1180" s="246" t="s">
        <v>26</v>
      </c>
      <c r="GTL1180" s="247">
        <v>7</v>
      </c>
      <c r="GTM1180" s="247">
        <v>2</v>
      </c>
      <c r="GTN1180" s="248" t="s">
        <v>238</v>
      </c>
      <c r="GTO1180" s="249">
        <v>119</v>
      </c>
      <c r="GTP1180" s="250">
        <v>213</v>
      </c>
      <c r="GTQ1180" s="251" t="e">
        <f>GTQ1209+GTQ1233+GTQ1262+GTQ1278+GTQ1300+GTQ1330+GTQ1346+GTQ1367+GTQ1387+GTQ1415+#REF!+GTQ1430+#REF!+#REF!+#REF!</f>
        <v>#REF!</v>
      </c>
      <c r="GTR1180" s="245" t="s">
        <v>39</v>
      </c>
      <c r="GTS1180" s="246" t="s">
        <v>26</v>
      </c>
      <c r="GTT1180" s="247">
        <v>7</v>
      </c>
      <c r="GTU1180" s="247">
        <v>2</v>
      </c>
      <c r="GTV1180" s="248" t="s">
        <v>238</v>
      </c>
      <c r="GTW1180" s="249">
        <v>119</v>
      </c>
      <c r="GTX1180" s="250">
        <v>213</v>
      </c>
      <c r="GTY1180" s="251" t="e">
        <f>GTY1209+GTY1233+GTY1262+GTY1278+GTY1300+GTY1330+GTY1346+GTY1367+GTY1387+GTY1415+#REF!+GTY1430+#REF!+#REF!+#REF!</f>
        <v>#REF!</v>
      </c>
      <c r="GTZ1180" s="245" t="s">
        <v>39</v>
      </c>
      <c r="GUA1180" s="246" t="s">
        <v>26</v>
      </c>
      <c r="GUB1180" s="247">
        <v>7</v>
      </c>
      <c r="GUC1180" s="247">
        <v>2</v>
      </c>
      <c r="GUD1180" s="248" t="s">
        <v>238</v>
      </c>
      <c r="GUE1180" s="249">
        <v>119</v>
      </c>
      <c r="GUF1180" s="250">
        <v>213</v>
      </c>
      <c r="GUG1180" s="251" t="e">
        <f>GUG1209+GUG1233+GUG1262+GUG1278+GUG1300+GUG1330+GUG1346+GUG1367+GUG1387+GUG1415+#REF!+GUG1430+#REF!+#REF!+#REF!</f>
        <v>#REF!</v>
      </c>
      <c r="GUH1180" s="245" t="s">
        <v>39</v>
      </c>
      <c r="GUI1180" s="246" t="s">
        <v>26</v>
      </c>
      <c r="GUJ1180" s="247">
        <v>7</v>
      </c>
      <c r="GUK1180" s="247">
        <v>2</v>
      </c>
      <c r="GUL1180" s="248" t="s">
        <v>238</v>
      </c>
      <c r="GUM1180" s="249">
        <v>119</v>
      </c>
      <c r="GUN1180" s="250">
        <v>213</v>
      </c>
      <c r="GUO1180" s="251" t="e">
        <f>GUO1209+GUO1233+GUO1262+GUO1278+GUO1300+GUO1330+GUO1346+GUO1367+GUO1387+GUO1415+#REF!+GUO1430+#REF!+#REF!+#REF!</f>
        <v>#REF!</v>
      </c>
      <c r="GUP1180" s="245" t="s">
        <v>39</v>
      </c>
      <c r="GUQ1180" s="246" t="s">
        <v>26</v>
      </c>
      <c r="GUR1180" s="247">
        <v>7</v>
      </c>
      <c r="GUS1180" s="247">
        <v>2</v>
      </c>
      <c r="GUT1180" s="248" t="s">
        <v>238</v>
      </c>
      <c r="GUU1180" s="249">
        <v>119</v>
      </c>
      <c r="GUV1180" s="250">
        <v>213</v>
      </c>
      <c r="GUW1180" s="251" t="e">
        <f>GUW1209+GUW1233+GUW1262+GUW1278+GUW1300+GUW1330+GUW1346+GUW1367+GUW1387+GUW1415+#REF!+GUW1430+#REF!+#REF!+#REF!</f>
        <v>#REF!</v>
      </c>
      <c r="GUX1180" s="245" t="s">
        <v>39</v>
      </c>
      <c r="GUY1180" s="246" t="s">
        <v>26</v>
      </c>
      <c r="GUZ1180" s="247">
        <v>7</v>
      </c>
      <c r="GVA1180" s="247">
        <v>2</v>
      </c>
      <c r="GVB1180" s="248" t="s">
        <v>238</v>
      </c>
      <c r="GVC1180" s="249">
        <v>119</v>
      </c>
      <c r="GVD1180" s="250">
        <v>213</v>
      </c>
      <c r="GVE1180" s="251" t="e">
        <f>GVE1209+GVE1233+GVE1262+GVE1278+GVE1300+GVE1330+GVE1346+GVE1367+GVE1387+GVE1415+#REF!+GVE1430+#REF!+#REF!+#REF!</f>
        <v>#REF!</v>
      </c>
      <c r="GVF1180" s="245" t="s">
        <v>39</v>
      </c>
      <c r="GVG1180" s="246" t="s">
        <v>26</v>
      </c>
      <c r="GVH1180" s="247">
        <v>7</v>
      </c>
      <c r="GVI1180" s="247">
        <v>2</v>
      </c>
      <c r="GVJ1180" s="248" t="s">
        <v>238</v>
      </c>
      <c r="GVK1180" s="249">
        <v>119</v>
      </c>
      <c r="GVL1180" s="250">
        <v>213</v>
      </c>
      <c r="GVM1180" s="251" t="e">
        <f>GVM1209+GVM1233+GVM1262+GVM1278+GVM1300+GVM1330+GVM1346+GVM1367+GVM1387+GVM1415+#REF!+GVM1430+#REF!+#REF!+#REF!</f>
        <v>#REF!</v>
      </c>
      <c r="GVN1180" s="245" t="s">
        <v>39</v>
      </c>
      <c r="GVO1180" s="246" t="s">
        <v>26</v>
      </c>
      <c r="GVP1180" s="247">
        <v>7</v>
      </c>
      <c r="GVQ1180" s="247">
        <v>2</v>
      </c>
      <c r="GVR1180" s="248" t="s">
        <v>238</v>
      </c>
      <c r="GVS1180" s="249">
        <v>119</v>
      </c>
      <c r="GVT1180" s="250">
        <v>213</v>
      </c>
      <c r="GVU1180" s="251" t="e">
        <f>GVU1209+GVU1233+GVU1262+GVU1278+GVU1300+GVU1330+GVU1346+GVU1367+GVU1387+GVU1415+#REF!+GVU1430+#REF!+#REF!+#REF!</f>
        <v>#REF!</v>
      </c>
      <c r="GVV1180" s="245" t="s">
        <v>39</v>
      </c>
      <c r="GVW1180" s="246" t="s">
        <v>26</v>
      </c>
      <c r="GVX1180" s="247">
        <v>7</v>
      </c>
      <c r="GVY1180" s="247">
        <v>2</v>
      </c>
      <c r="GVZ1180" s="248" t="s">
        <v>238</v>
      </c>
      <c r="GWA1180" s="249">
        <v>119</v>
      </c>
      <c r="GWB1180" s="250">
        <v>213</v>
      </c>
      <c r="GWC1180" s="251" t="e">
        <f>GWC1209+GWC1233+GWC1262+GWC1278+GWC1300+GWC1330+GWC1346+GWC1367+GWC1387+GWC1415+#REF!+GWC1430+#REF!+#REF!+#REF!</f>
        <v>#REF!</v>
      </c>
      <c r="GWD1180" s="245" t="s">
        <v>39</v>
      </c>
      <c r="GWE1180" s="246" t="s">
        <v>26</v>
      </c>
      <c r="GWF1180" s="247">
        <v>7</v>
      </c>
      <c r="GWG1180" s="247">
        <v>2</v>
      </c>
      <c r="GWH1180" s="248" t="s">
        <v>238</v>
      </c>
      <c r="GWI1180" s="249">
        <v>119</v>
      </c>
      <c r="GWJ1180" s="250">
        <v>213</v>
      </c>
      <c r="GWK1180" s="251" t="e">
        <f>GWK1209+GWK1233+GWK1262+GWK1278+GWK1300+GWK1330+GWK1346+GWK1367+GWK1387+GWK1415+#REF!+GWK1430+#REF!+#REF!+#REF!</f>
        <v>#REF!</v>
      </c>
      <c r="GWL1180" s="245" t="s">
        <v>39</v>
      </c>
      <c r="GWM1180" s="246" t="s">
        <v>26</v>
      </c>
      <c r="GWN1180" s="247">
        <v>7</v>
      </c>
      <c r="GWO1180" s="247">
        <v>2</v>
      </c>
      <c r="GWP1180" s="248" t="s">
        <v>238</v>
      </c>
      <c r="GWQ1180" s="249">
        <v>119</v>
      </c>
      <c r="GWR1180" s="250">
        <v>213</v>
      </c>
      <c r="GWS1180" s="251" t="e">
        <f>GWS1209+GWS1233+GWS1262+GWS1278+GWS1300+GWS1330+GWS1346+GWS1367+GWS1387+GWS1415+#REF!+GWS1430+#REF!+#REF!+#REF!</f>
        <v>#REF!</v>
      </c>
      <c r="GWT1180" s="245" t="s">
        <v>39</v>
      </c>
      <c r="GWU1180" s="246" t="s">
        <v>26</v>
      </c>
      <c r="GWV1180" s="247">
        <v>7</v>
      </c>
      <c r="GWW1180" s="247">
        <v>2</v>
      </c>
      <c r="GWX1180" s="248" t="s">
        <v>238</v>
      </c>
      <c r="GWY1180" s="249">
        <v>119</v>
      </c>
      <c r="GWZ1180" s="250">
        <v>213</v>
      </c>
      <c r="GXA1180" s="251" t="e">
        <f>GXA1209+GXA1233+GXA1262+GXA1278+GXA1300+GXA1330+GXA1346+GXA1367+GXA1387+GXA1415+#REF!+GXA1430+#REF!+#REF!+#REF!</f>
        <v>#REF!</v>
      </c>
      <c r="GXB1180" s="245" t="s">
        <v>39</v>
      </c>
      <c r="GXC1180" s="246" t="s">
        <v>26</v>
      </c>
      <c r="GXD1180" s="247">
        <v>7</v>
      </c>
      <c r="GXE1180" s="247">
        <v>2</v>
      </c>
      <c r="GXF1180" s="248" t="s">
        <v>238</v>
      </c>
      <c r="GXG1180" s="249">
        <v>119</v>
      </c>
      <c r="GXH1180" s="250">
        <v>213</v>
      </c>
      <c r="GXI1180" s="251" t="e">
        <f>GXI1209+GXI1233+GXI1262+GXI1278+GXI1300+GXI1330+GXI1346+GXI1367+GXI1387+GXI1415+#REF!+GXI1430+#REF!+#REF!+#REF!</f>
        <v>#REF!</v>
      </c>
      <c r="GXJ1180" s="245" t="s">
        <v>39</v>
      </c>
      <c r="GXK1180" s="246" t="s">
        <v>26</v>
      </c>
      <c r="GXL1180" s="247">
        <v>7</v>
      </c>
      <c r="GXM1180" s="247">
        <v>2</v>
      </c>
      <c r="GXN1180" s="248" t="s">
        <v>238</v>
      </c>
      <c r="GXO1180" s="249">
        <v>119</v>
      </c>
      <c r="GXP1180" s="250">
        <v>213</v>
      </c>
      <c r="GXQ1180" s="251" t="e">
        <f>GXQ1209+GXQ1233+GXQ1262+GXQ1278+GXQ1300+GXQ1330+GXQ1346+GXQ1367+GXQ1387+GXQ1415+#REF!+GXQ1430+#REF!+#REF!+#REF!</f>
        <v>#REF!</v>
      </c>
      <c r="GXR1180" s="245" t="s">
        <v>39</v>
      </c>
      <c r="GXS1180" s="246" t="s">
        <v>26</v>
      </c>
      <c r="GXT1180" s="247">
        <v>7</v>
      </c>
      <c r="GXU1180" s="247">
        <v>2</v>
      </c>
      <c r="GXV1180" s="248" t="s">
        <v>238</v>
      </c>
      <c r="GXW1180" s="249">
        <v>119</v>
      </c>
      <c r="GXX1180" s="250">
        <v>213</v>
      </c>
      <c r="GXY1180" s="251" t="e">
        <f>GXY1209+GXY1233+GXY1262+GXY1278+GXY1300+GXY1330+GXY1346+GXY1367+GXY1387+GXY1415+#REF!+GXY1430+#REF!+#REF!+#REF!</f>
        <v>#REF!</v>
      </c>
      <c r="GXZ1180" s="245" t="s">
        <v>39</v>
      </c>
      <c r="GYA1180" s="246" t="s">
        <v>26</v>
      </c>
      <c r="GYB1180" s="247">
        <v>7</v>
      </c>
      <c r="GYC1180" s="247">
        <v>2</v>
      </c>
      <c r="GYD1180" s="248" t="s">
        <v>238</v>
      </c>
      <c r="GYE1180" s="249">
        <v>119</v>
      </c>
      <c r="GYF1180" s="250">
        <v>213</v>
      </c>
      <c r="GYG1180" s="251" t="e">
        <f>GYG1209+GYG1233+GYG1262+GYG1278+GYG1300+GYG1330+GYG1346+GYG1367+GYG1387+GYG1415+#REF!+GYG1430+#REF!+#REF!+#REF!</f>
        <v>#REF!</v>
      </c>
      <c r="GYH1180" s="245" t="s">
        <v>39</v>
      </c>
      <c r="GYI1180" s="246" t="s">
        <v>26</v>
      </c>
      <c r="GYJ1180" s="247">
        <v>7</v>
      </c>
      <c r="GYK1180" s="247">
        <v>2</v>
      </c>
      <c r="GYL1180" s="248" t="s">
        <v>238</v>
      </c>
      <c r="GYM1180" s="249">
        <v>119</v>
      </c>
      <c r="GYN1180" s="250">
        <v>213</v>
      </c>
      <c r="GYO1180" s="251" t="e">
        <f>GYO1209+GYO1233+GYO1262+GYO1278+GYO1300+GYO1330+GYO1346+GYO1367+GYO1387+GYO1415+#REF!+GYO1430+#REF!+#REF!+#REF!</f>
        <v>#REF!</v>
      </c>
      <c r="GYP1180" s="245" t="s">
        <v>39</v>
      </c>
      <c r="GYQ1180" s="246" t="s">
        <v>26</v>
      </c>
      <c r="GYR1180" s="247">
        <v>7</v>
      </c>
      <c r="GYS1180" s="247">
        <v>2</v>
      </c>
      <c r="GYT1180" s="248" t="s">
        <v>238</v>
      </c>
      <c r="GYU1180" s="249">
        <v>119</v>
      </c>
      <c r="GYV1180" s="250">
        <v>213</v>
      </c>
      <c r="GYW1180" s="251" t="e">
        <f>GYW1209+GYW1233+GYW1262+GYW1278+GYW1300+GYW1330+GYW1346+GYW1367+GYW1387+GYW1415+#REF!+GYW1430+#REF!+#REF!+#REF!</f>
        <v>#REF!</v>
      </c>
      <c r="GYX1180" s="245" t="s">
        <v>39</v>
      </c>
      <c r="GYY1180" s="246" t="s">
        <v>26</v>
      </c>
      <c r="GYZ1180" s="247">
        <v>7</v>
      </c>
      <c r="GZA1180" s="247">
        <v>2</v>
      </c>
      <c r="GZB1180" s="248" t="s">
        <v>238</v>
      </c>
      <c r="GZC1180" s="249">
        <v>119</v>
      </c>
      <c r="GZD1180" s="250">
        <v>213</v>
      </c>
      <c r="GZE1180" s="251" t="e">
        <f>GZE1209+GZE1233+GZE1262+GZE1278+GZE1300+GZE1330+GZE1346+GZE1367+GZE1387+GZE1415+#REF!+GZE1430+#REF!+#REF!+#REF!</f>
        <v>#REF!</v>
      </c>
      <c r="GZF1180" s="245" t="s">
        <v>39</v>
      </c>
      <c r="GZG1180" s="246" t="s">
        <v>26</v>
      </c>
      <c r="GZH1180" s="247">
        <v>7</v>
      </c>
      <c r="GZI1180" s="247">
        <v>2</v>
      </c>
      <c r="GZJ1180" s="248" t="s">
        <v>238</v>
      </c>
      <c r="GZK1180" s="249">
        <v>119</v>
      </c>
      <c r="GZL1180" s="250">
        <v>213</v>
      </c>
      <c r="GZM1180" s="251" t="e">
        <f>GZM1209+GZM1233+GZM1262+GZM1278+GZM1300+GZM1330+GZM1346+GZM1367+GZM1387+GZM1415+#REF!+GZM1430+#REF!+#REF!+#REF!</f>
        <v>#REF!</v>
      </c>
      <c r="GZN1180" s="245" t="s">
        <v>39</v>
      </c>
      <c r="GZO1180" s="246" t="s">
        <v>26</v>
      </c>
      <c r="GZP1180" s="247">
        <v>7</v>
      </c>
      <c r="GZQ1180" s="247">
        <v>2</v>
      </c>
      <c r="GZR1180" s="248" t="s">
        <v>238</v>
      </c>
      <c r="GZS1180" s="249">
        <v>119</v>
      </c>
      <c r="GZT1180" s="250">
        <v>213</v>
      </c>
      <c r="GZU1180" s="251" t="e">
        <f>GZU1209+GZU1233+GZU1262+GZU1278+GZU1300+GZU1330+GZU1346+GZU1367+GZU1387+GZU1415+#REF!+GZU1430+#REF!+#REF!+#REF!</f>
        <v>#REF!</v>
      </c>
      <c r="GZV1180" s="245" t="s">
        <v>39</v>
      </c>
      <c r="GZW1180" s="246" t="s">
        <v>26</v>
      </c>
      <c r="GZX1180" s="247">
        <v>7</v>
      </c>
      <c r="GZY1180" s="247">
        <v>2</v>
      </c>
      <c r="GZZ1180" s="248" t="s">
        <v>238</v>
      </c>
      <c r="HAA1180" s="249">
        <v>119</v>
      </c>
      <c r="HAB1180" s="250">
        <v>213</v>
      </c>
      <c r="HAC1180" s="251" t="e">
        <f>HAC1209+HAC1233+HAC1262+HAC1278+HAC1300+HAC1330+HAC1346+HAC1367+HAC1387+HAC1415+#REF!+HAC1430+#REF!+#REF!+#REF!</f>
        <v>#REF!</v>
      </c>
      <c r="HAD1180" s="245" t="s">
        <v>39</v>
      </c>
      <c r="HAE1180" s="246" t="s">
        <v>26</v>
      </c>
      <c r="HAF1180" s="247">
        <v>7</v>
      </c>
      <c r="HAG1180" s="247">
        <v>2</v>
      </c>
      <c r="HAH1180" s="248" t="s">
        <v>238</v>
      </c>
      <c r="HAI1180" s="249">
        <v>119</v>
      </c>
      <c r="HAJ1180" s="250">
        <v>213</v>
      </c>
      <c r="HAK1180" s="251" t="e">
        <f>HAK1209+HAK1233+HAK1262+HAK1278+HAK1300+HAK1330+HAK1346+HAK1367+HAK1387+HAK1415+#REF!+HAK1430+#REF!+#REF!+#REF!</f>
        <v>#REF!</v>
      </c>
      <c r="HAL1180" s="245" t="s">
        <v>39</v>
      </c>
      <c r="HAM1180" s="246" t="s">
        <v>26</v>
      </c>
      <c r="HAN1180" s="247">
        <v>7</v>
      </c>
      <c r="HAO1180" s="247">
        <v>2</v>
      </c>
      <c r="HAP1180" s="248" t="s">
        <v>238</v>
      </c>
      <c r="HAQ1180" s="249">
        <v>119</v>
      </c>
      <c r="HAR1180" s="250">
        <v>213</v>
      </c>
      <c r="HAS1180" s="251" t="e">
        <f>HAS1209+HAS1233+HAS1262+HAS1278+HAS1300+HAS1330+HAS1346+HAS1367+HAS1387+HAS1415+#REF!+HAS1430+#REF!+#REF!+#REF!</f>
        <v>#REF!</v>
      </c>
      <c r="HAT1180" s="245" t="s">
        <v>39</v>
      </c>
      <c r="HAU1180" s="246" t="s">
        <v>26</v>
      </c>
      <c r="HAV1180" s="247">
        <v>7</v>
      </c>
      <c r="HAW1180" s="247">
        <v>2</v>
      </c>
      <c r="HAX1180" s="248" t="s">
        <v>238</v>
      </c>
      <c r="HAY1180" s="249">
        <v>119</v>
      </c>
      <c r="HAZ1180" s="250">
        <v>213</v>
      </c>
      <c r="HBA1180" s="251" t="e">
        <f>HBA1209+HBA1233+HBA1262+HBA1278+HBA1300+HBA1330+HBA1346+HBA1367+HBA1387+HBA1415+#REF!+HBA1430+#REF!+#REF!+#REF!</f>
        <v>#REF!</v>
      </c>
      <c r="HBB1180" s="245" t="s">
        <v>39</v>
      </c>
      <c r="HBC1180" s="246" t="s">
        <v>26</v>
      </c>
      <c r="HBD1180" s="247">
        <v>7</v>
      </c>
      <c r="HBE1180" s="247">
        <v>2</v>
      </c>
      <c r="HBF1180" s="248" t="s">
        <v>238</v>
      </c>
      <c r="HBG1180" s="249">
        <v>119</v>
      </c>
      <c r="HBH1180" s="250">
        <v>213</v>
      </c>
      <c r="HBI1180" s="251" t="e">
        <f>HBI1209+HBI1233+HBI1262+HBI1278+HBI1300+HBI1330+HBI1346+HBI1367+HBI1387+HBI1415+#REF!+HBI1430+#REF!+#REF!+#REF!</f>
        <v>#REF!</v>
      </c>
      <c r="HBJ1180" s="245" t="s">
        <v>39</v>
      </c>
      <c r="HBK1180" s="246" t="s">
        <v>26</v>
      </c>
      <c r="HBL1180" s="247">
        <v>7</v>
      </c>
      <c r="HBM1180" s="247">
        <v>2</v>
      </c>
      <c r="HBN1180" s="248" t="s">
        <v>238</v>
      </c>
      <c r="HBO1180" s="249">
        <v>119</v>
      </c>
      <c r="HBP1180" s="250">
        <v>213</v>
      </c>
      <c r="HBQ1180" s="251" t="e">
        <f>HBQ1209+HBQ1233+HBQ1262+HBQ1278+HBQ1300+HBQ1330+HBQ1346+HBQ1367+HBQ1387+HBQ1415+#REF!+HBQ1430+#REF!+#REF!+#REF!</f>
        <v>#REF!</v>
      </c>
      <c r="HBR1180" s="245" t="s">
        <v>39</v>
      </c>
      <c r="HBS1180" s="246" t="s">
        <v>26</v>
      </c>
      <c r="HBT1180" s="247">
        <v>7</v>
      </c>
      <c r="HBU1180" s="247">
        <v>2</v>
      </c>
      <c r="HBV1180" s="248" t="s">
        <v>238</v>
      </c>
      <c r="HBW1180" s="249">
        <v>119</v>
      </c>
      <c r="HBX1180" s="250">
        <v>213</v>
      </c>
      <c r="HBY1180" s="251" t="e">
        <f>HBY1209+HBY1233+HBY1262+HBY1278+HBY1300+HBY1330+HBY1346+HBY1367+HBY1387+HBY1415+#REF!+HBY1430+#REF!+#REF!+#REF!</f>
        <v>#REF!</v>
      </c>
      <c r="HBZ1180" s="245" t="s">
        <v>39</v>
      </c>
      <c r="HCA1180" s="246" t="s">
        <v>26</v>
      </c>
      <c r="HCB1180" s="247">
        <v>7</v>
      </c>
      <c r="HCC1180" s="247">
        <v>2</v>
      </c>
      <c r="HCD1180" s="248" t="s">
        <v>238</v>
      </c>
      <c r="HCE1180" s="249">
        <v>119</v>
      </c>
      <c r="HCF1180" s="250">
        <v>213</v>
      </c>
      <c r="HCG1180" s="251" t="e">
        <f>HCG1209+HCG1233+HCG1262+HCG1278+HCG1300+HCG1330+HCG1346+HCG1367+HCG1387+HCG1415+#REF!+HCG1430+#REF!+#REF!+#REF!</f>
        <v>#REF!</v>
      </c>
      <c r="HCH1180" s="245" t="s">
        <v>39</v>
      </c>
      <c r="HCI1180" s="246" t="s">
        <v>26</v>
      </c>
      <c r="HCJ1180" s="247">
        <v>7</v>
      </c>
      <c r="HCK1180" s="247">
        <v>2</v>
      </c>
      <c r="HCL1180" s="248" t="s">
        <v>238</v>
      </c>
      <c r="HCM1180" s="249">
        <v>119</v>
      </c>
      <c r="HCN1180" s="250">
        <v>213</v>
      </c>
      <c r="HCO1180" s="251" t="e">
        <f>HCO1209+HCO1233+HCO1262+HCO1278+HCO1300+HCO1330+HCO1346+HCO1367+HCO1387+HCO1415+#REF!+HCO1430+#REF!+#REF!+#REF!</f>
        <v>#REF!</v>
      </c>
      <c r="HCP1180" s="245" t="s">
        <v>39</v>
      </c>
      <c r="HCQ1180" s="246" t="s">
        <v>26</v>
      </c>
      <c r="HCR1180" s="247">
        <v>7</v>
      </c>
      <c r="HCS1180" s="247">
        <v>2</v>
      </c>
      <c r="HCT1180" s="248" t="s">
        <v>238</v>
      </c>
      <c r="HCU1180" s="249">
        <v>119</v>
      </c>
      <c r="HCV1180" s="250">
        <v>213</v>
      </c>
      <c r="HCW1180" s="251" t="e">
        <f>HCW1209+HCW1233+HCW1262+HCW1278+HCW1300+HCW1330+HCW1346+HCW1367+HCW1387+HCW1415+#REF!+HCW1430+#REF!+#REF!+#REF!</f>
        <v>#REF!</v>
      </c>
      <c r="HCX1180" s="245" t="s">
        <v>39</v>
      </c>
      <c r="HCY1180" s="246" t="s">
        <v>26</v>
      </c>
      <c r="HCZ1180" s="247">
        <v>7</v>
      </c>
      <c r="HDA1180" s="247">
        <v>2</v>
      </c>
      <c r="HDB1180" s="248" t="s">
        <v>238</v>
      </c>
      <c r="HDC1180" s="249">
        <v>119</v>
      </c>
      <c r="HDD1180" s="250">
        <v>213</v>
      </c>
      <c r="HDE1180" s="251" t="e">
        <f>HDE1209+HDE1233+HDE1262+HDE1278+HDE1300+HDE1330+HDE1346+HDE1367+HDE1387+HDE1415+#REF!+HDE1430+#REF!+#REF!+#REF!</f>
        <v>#REF!</v>
      </c>
      <c r="HDF1180" s="245" t="s">
        <v>39</v>
      </c>
      <c r="HDG1180" s="246" t="s">
        <v>26</v>
      </c>
      <c r="HDH1180" s="247">
        <v>7</v>
      </c>
      <c r="HDI1180" s="247">
        <v>2</v>
      </c>
      <c r="HDJ1180" s="248" t="s">
        <v>238</v>
      </c>
      <c r="HDK1180" s="249">
        <v>119</v>
      </c>
      <c r="HDL1180" s="250">
        <v>213</v>
      </c>
      <c r="HDM1180" s="251" t="e">
        <f>HDM1209+HDM1233+HDM1262+HDM1278+HDM1300+HDM1330+HDM1346+HDM1367+HDM1387+HDM1415+#REF!+HDM1430+#REF!+#REF!+#REF!</f>
        <v>#REF!</v>
      </c>
      <c r="HDN1180" s="245" t="s">
        <v>39</v>
      </c>
      <c r="HDO1180" s="246" t="s">
        <v>26</v>
      </c>
      <c r="HDP1180" s="247">
        <v>7</v>
      </c>
      <c r="HDQ1180" s="247">
        <v>2</v>
      </c>
      <c r="HDR1180" s="248" t="s">
        <v>238</v>
      </c>
      <c r="HDS1180" s="249">
        <v>119</v>
      </c>
      <c r="HDT1180" s="250">
        <v>213</v>
      </c>
      <c r="HDU1180" s="251" t="e">
        <f>HDU1209+HDU1233+HDU1262+HDU1278+HDU1300+HDU1330+HDU1346+HDU1367+HDU1387+HDU1415+#REF!+HDU1430+#REF!+#REF!+#REF!</f>
        <v>#REF!</v>
      </c>
      <c r="HDV1180" s="245" t="s">
        <v>39</v>
      </c>
      <c r="HDW1180" s="246" t="s">
        <v>26</v>
      </c>
      <c r="HDX1180" s="247">
        <v>7</v>
      </c>
      <c r="HDY1180" s="247">
        <v>2</v>
      </c>
      <c r="HDZ1180" s="248" t="s">
        <v>238</v>
      </c>
      <c r="HEA1180" s="249">
        <v>119</v>
      </c>
      <c r="HEB1180" s="250">
        <v>213</v>
      </c>
      <c r="HEC1180" s="251" t="e">
        <f>HEC1209+HEC1233+HEC1262+HEC1278+HEC1300+HEC1330+HEC1346+HEC1367+HEC1387+HEC1415+#REF!+HEC1430+#REF!+#REF!+#REF!</f>
        <v>#REF!</v>
      </c>
      <c r="HED1180" s="245" t="s">
        <v>39</v>
      </c>
      <c r="HEE1180" s="246" t="s">
        <v>26</v>
      </c>
      <c r="HEF1180" s="247">
        <v>7</v>
      </c>
      <c r="HEG1180" s="247">
        <v>2</v>
      </c>
      <c r="HEH1180" s="248" t="s">
        <v>238</v>
      </c>
      <c r="HEI1180" s="249">
        <v>119</v>
      </c>
      <c r="HEJ1180" s="250">
        <v>213</v>
      </c>
      <c r="HEK1180" s="251" t="e">
        <f>HEK1209+HEK1233+HEK1262+HEK1278+HEK1300+HEK1330+HEK1346+HEK1367+HEK1387+HEK1415+#REF!+HEK1430+#REF!+#REF!+#REF!</f>
        <v>#REF!</v>
      </c>
      <c r="HEL1180" s="245" t="s">
        <v>39</v>
      </c>
      <c r="HEM1180" s="246" t="s">
        <v>26</v>
      </c>
      <c r="HEN1180" s="247">
        <v>7</v>
      </c>
      <c r="HEO1180" s="247">
        <v>2</v>
      </c>
      <c r="HEP1180" s="248" t="s">
        <v>238</v>
      </c>
      <c r="HEQ1180" s="249">
        <v>119</v>
      </c>
      <c r="HER1180" s="250">
        <v>213</v>
      </c>
      <c r="HES1180" s="251" t="e">
        <f>HES1209+HES1233+HES1262+HES1278+HES1300+HES1330+HES1346+HES1367+HES1387+HES1415+#REF!+HES1430+#REF!+#REF!+#REF!</f>
        <v>#REF!</v>
      </c>
      <c r="HET1180" s="245" t="s">
        <v>39</v>
      </c>
      <c r="HEU1180" s="246" t="s">
        <v>26</v>
      </c>
      <c r="HEV1180" s="247">
        <v>7</v>
      </c>
      <c r="HEW1180" s="247">
        <v>2</v>
      </c>
      <c r="HEX1180" s="248" t="s">
        <v>238</v>
      </c>
      <c r="HEY1180" s="249">
        <v>119</v>
      </c>
      <c r="HEZ1180" s="250">
        <v>213</v>
      </c>
      <c r="HFA1180" s="251" t="e">
        <f>HFA1209+HFA1233+HFA1262+HFA1278+HFA1300+HFA1330+HFA1346+HFA1367+HFA1387+HFA1415+#REF!+HFA1430+#REF!+#REF!+#REF!</f>
        <v>#REF!</v>
      </c>
      <c r="HFB1180" s="245" t="s">
        <v>39</v>
      </c>
      <c r="HFC1180" s="246" t="s">
        <v>26</v>
      </c>
      <c r="HFD1180" s="247">
        <v>7</v>
      </c>
      <c r="HFE1180" s="247">
        <v>2</v>
      </c>
      <c r="HFF1180" s="248" t="s">
        <v>238</v>
      </c>
      <c r="HFG1180" s="249">
        <v>119</v>
      </c>
      <c r="HFH1180" s="250">
        <v>213</v>
      </c>
      <c r="HFI1180" s="251" t="e">
        <f>HFI1209+HFI1233+HFI1262+HFI1278+HFI1300+HFI1330+HFI1346+HFI1367+HFI1387+HFI1415+#REF!+HFI1430+#REF!+#REF!+#REF!</f>
        <v>#REF!</v>
      </c>
      <c r="HFJ1180" s="245" t="s">
        <v>39</v>
      </c>
      <c r="HFK1180" s="246" t="s">
        <v>26</v>
      </c>
      <c r="HFL1180" s="247">
        <v>7</v>
      </c>
      <c r="HFM1180" s="247">
        <v>2</v>
      </c>
      <c r="HFN1180" s="248" t="s">
        <v>238</v>
      </c>
      <c r="HFO1180" s="249">
        <v>119</v>
      </c>
      <c r="HFP1180" s="250">
        <v>213</v>
      </c>
      <c r="HFQ1180" s="251" t="e">
        <f>HFQ1209+HFQ1233+HFQ1262+HFQ1278+HFQ1300+HFQ1330+HFQ1346+HFQ1367+HFQ1387+HFQ1415+#REF!+HFQ1430+#REF!+#REF!+#REF!</f>
        <v>#REF!</v>
      </c>
      <c r="HFR1180" s="245" t="s">
        <v>39</v>
      </c>
      <c r="HFS1180" s="246" t="s">
        <v>26</v>
      </c>
      <c r="HFT1180" s="247">
        <v>7</v>
      </c>
      <c r="HFU1180" s="247">
        <v>2</v>
      </c>
      <c r="HFV1180" s="248" t="s">
        <v>238</v>
      </c>
      <c r="HFW1180" s="249">
        <v>119</v>
      </c>
      <c r="HFX1180" s="250">
        <v>213</v>
      </c>
      <c r="HFY1180" s="251" t="e">
        <f>HFY1209+HFY1233+HFY1262+HFY1278+HFY1300+HFY1330+HFY1346+HFY1367+HFY1387+HFY1415+#REF!+HFY1430+#REF!+#REF!+#REF!</f>
        <v>#REF!</v>
      </c>
      <c r="HFZ1180" s="245" t="s">
        <v>39</v>
      </c>
      <c r="HGA1180" s="246" t="s">
        <v>26</v>
      </c>
      <c r="HGB1180" s="247">
        <v>7</v>
      </c>
      <c r="HGC1180" s="247">
        <v>2</v>
      </c>
      <c r="HGD1180" s="248" t="s">
        <v>238</v>
      </c>
      <c r="HGE1180" s="249">
        <v>119</v>
      </c>
      <c r="HGF1180" s="250">
        <v>213</v>
      </c>
      <c r="HGG1180" s="251" t="e">
        <f>HGG1209+HGG1233+HGG1262+HGG1278+HGG1300+HGG1330+HGG1346+HGG1367+HGG1387+HGG1415+#REF!+HGG1430+#REF!+#REF!+#REF!</f>
        <v>#REF!</v>
      </c>
      <c r="HGH1180" s="245" t="s">
        <v>39</v>
      </c>
      <c r="HGI1180" s="246" t="s">
        <v>26</v>
      </c>
      <c r="HGJ1180" s="247">
        <v>7</v>
      </c>
      <c r="HGK1180" s="247">
        <v>2</v>
      </c>
      <c r="HGL1180" s="248" t="s">
        <v>238</v>
      </c>
      <c r="HGM1180" s="249">
        <v>119</v>
      </c>
      <c r="HGN1180" s="250">
        <v>213</v>
      </c>
      <c r="HGO1180" s="251" t="e">
        <f>HGO1209+HGO1233+HGO1262+HGO1278+HGO1300+HGO1330+HGO1346+HGO1367+HGO1387+HGO1415+#REF!+HGO1430+#REF!+#REF!+#REF!</f>
        <v>#REF!</v>
      </c>
      <c r="HGP1180" s="245" t="s">
        <v>39</v>
      </c>
      <c r="HGQ1180" s="246" t="s">
        <v>26</v>
      </c>
      <c r="HGR1180" s="247">
        <v>7</v>
      </c>
      <c r="HGS1180" s="247">
        <v>2</v>
      </c>
      <c r="HGT1180" s="248" t="s">
        <v>238</v>
      </c>
      <c r="HGU1180" s="249">
        <v>119</v>
      </c>
      <c r="HGV1180" s="250">
        <v>213</v>
      </c>
      <c r="HGW1180" s="251" t="e">
        <f>HGW1209+HGW1233+HGW1262+HGW1278+HGW1300+HGW1330+HGW1346+HGW1367+HGW1387+HGW1415+#REF!+HGW1430+#REF!+#REF!+#REF!</f>
        <v>#REF!</v>
      </c>
      <c r="HGX1180" s="245" t="s">
        <v>39</v>
      </c>
      <c r="HGY1180" s="246" t="s">
        <v>26</v>
      </c>
      <c r="HGZ1180" s="247">
        <v>7</v>
      </c>
      <c r="HHA1180" s="247">
        <v>2</v>
      </c>
      <c r="HHB1180" s="248" t="s">
        <v>238</v>
      </c>
      <c r="HHC1180" s="249">
        <v>119</v>
      </c>
      <c r="HHD1180" s="250">
        <v>213</v>
      </c>
      <c r="HHE1180" s="251" t="e">
        <f>HHE1209+HHE1233+HHE1262+HHE1278+HHE1300+HHE1330+HHE1346+HHE1367+HHE1387+HHE1415+#REF!+HHE1430+#REF!+#REF!+#REF!</f>
        <v>#REF!</v>
      </c>
      <c r="HHF1180" s="245" t="s">
        <v>39</v>
      </c>
      <c r="HHG1180" s="246" t="s">
        <v>26</v>
      </c>
      <c r="HHH1180" s="247">
        <v>7</v>
      </c>
      <c r="HHI1180" s="247">
        <v>2</v>
      </c>
      <c r="HHJ1180" s="248" t="s">
        <v>238</v>
      </c>
      <c r="HHK1180" s="249">
        <v>119</v>
      </c>
      <c r="HHL1180" s="250">
        <v>213</v>
      </c>
      <c r="HHM1180" s="251" t="e">
        <f>HHM1209+HHM1233+HHM1262+HHM1278+HHM1300+HHM1330+HHM1346+HHM1367+HHM1387+HHM1415+#REF!+HHM1430+#REF!+#REF!+#REF!</f>
        <v>#REF!</v>
      </c>
      <c r="HHN1180" s="245" t="s">
        <v>39</v>
      </c>
      <c r="HHO1180" s="246" t="s">
        <v>26</v>
      </c>
      <c r="HHP1180" s="247">
        <v>7</v>
      </c>
      <c r="HHQ1180" s="247">
        <v>2</v>
      </c>
      <c r="HHR1180" s="248" t="s">
        <v>238</v>
      </c>
      <c r="HHS1180" s="249">
        <v>119</v>
      </c>
      <c r="HHT1180" s="250">
        <v>213</v>
      </c>
      <c r="HHU1180" s="251" t="e">
        <f>HHU1209+HHU1233+HHU1262+HHU1278+HHU1300+HHU1330+HHU1346+HHU1367+HHU1387+HHU1415+#REF!+HHU1430+#REF!+#REF!+#REF!</f>
        <v>#REF!</v>
      </c>
      <c r="HHV1180" s="245" t="s">
        <v>39</v>
      </c>
      <c r="HHW1180" s="246" t="s">
        <v>26</v>
      </c>
      <c r="HHX1180" s="247">
        <v>7</v>
      </c>
      <c r="HHY1180" s="247">
        <v>2</v>
      </c>
      <c r="HHZ1180" s="248" t="s">
        <v>238</v>
      </c>
      <c r="HIA1180" s="249">
        <v>119</v>
      </c>
      <c r="HIB1180" s="250">
        <v>213</v>
      </c>
      <c r="HIC1180" s="251" t="e">
        <f>HIC1209+HIC1233+HIC1262+HIC1278+HIC1300+HIC1330+HIC1346+HIC1367+HIC1387+HIC1415+#REF!+HIC1430+#REF!+#REF!+#REF!</f>
        <v>#REF!</v>
      </c>
      <c r="HID1180" s="245" t="s">
        <v>39</v>
      </c>
      <c r="HIE1180" s="246" t="s">
        <v>26</v>
      </c>
      <c r="HIF1180" s="247">
        <v>7</v>
      </c>
      <c r="HIG1180" s="247">
        <v>2</v>
      </c>
      <c r="HIH1180" s="248" t="s">
        <v>238</v>
      </c>
      <c r="HII1180" s="249">
        <v>119</v>
      </c>
      <c r="HIJ1180" s="250">
        <v>213</v>
      </c>
      <c r="HIK1180" s="251" t="e">
        <f>HIK1209+HIK1233+HIK1262+HIK1278+HIK1300+HIK1330+HIK1346+HIK1367+HIK1387+HIK1415+#REF!+HIK1430+#REF!+#REF!+#REF!</f>
        <v>#REF!</v>
      </c>
      <c r="HIL1180" s="245" t="s">
        <v>39</v>
      </c>
      <c r="HIM1180" s="246" t="s">
        <v>26</v>
      </c>
      <c r="HIN1180" s="247">
        <v>7</v>
      </c>
      <c r="HIO1180" s="247">
        <v>2</v>
      </c>
      <c r="HIP1180" s="248" t="s">
        <v>238</v>
      </c>
      <c r="HIQ1180" s="249">
        <v>119</v>
      </c>
      <c r="HIR1180" s="250">
        <v>213</v>
      </c>
      <c r="HIS1180" s="251" t="e">
        <f>HIS1209+HIS1233+HIS1262+HIS1278+HIS1300+HIS1330+HIS1346+HIS1367+HIS1387+HIS1415+#REF!+HIS1430+#REF!+#REF!+#REF!</f>
        <v>#REF!</v>
      </c>
      <c r="HIT1180" s="245" t="s">
        <v>39</v>
      </c>
      <c r="HIU1180" s="246" t="s">
        <v>26</v>
      </c>
      <c r="HIV1180" s="247">
        <v>7</v>
      </c>
      <c r="HIW1180" s="247">
        <v>2</v>
      </c>
      <c r="HIX1180" s="248" t="s">
        <v>238</v>
      </c>
      <c r="HIY1180" s="249">
        <v>119</v>
      </c>
      <c r="HIZ1180" s="250">
        <v>213</v>
      </c>
      <c r="HJA1180" s="251" t="e">
        <f>HJA1209+HJA1233+HJA1262+HJA1278+HJA1300+HJA1330+HJA1346+HJA1367+HJA1387+HJA1415+#REF!+HJA1430+#REF!+#REF!+#REF!</f>
        <v>#REF!</v>
      </c>
      <c r="HJB1180" s="245" t="s">
        <v>39</v>
      </c>
      <c r="HJC1180" s="246" t="s">
        <v>26</v>
      </c>
      <c r="HJD1180" s="247">
        <v>7</v>
      </c>
      <c r="HJE1180" s="247">
        <v>2</v>
      </c>
      <c r="HJF1180" s="248" t="s">
        <v>238</v>
      </c>
      <c r="HJG1180" s="249">
        <v>119</v>
      </c>
      <c r="HJH1180" s="250">
        <v>213</v>
      </c>
      <c r="HJI1180" s="251" t="e">
        <f>HJI1209+HJI1233+HJI1262+HJI1278+HJI1300+HJI1330+HJI1346+HJI1367+HJI1387+HJI1415+#REF!+HJI1430+#REF!+#REF!+#REF!</f>
        <v>#REF!</v>
      </c>
      <c r="HJJ1180" s="245" t="s">
        <v>39</v>
      </c>
      <c r="HJK1180" s="246" t="s">
        <v>26</v>
      </c>
      <c r="HJL1180" s="247">
        <v>7</v>
      </c>
      <c r="HJM1180" s="247">
        <v>2</v>
      </c>
      <c r="HJN1180" s="248" t="s">
        <v>238</v>
      </c>
      <c r="HJO1180" s="249">
        <v>119</v>
      </c>
      <c r="HJP1180" s="250">
        <v>213</v>
      </c>
      <c r="HJQ1180" s="251" t="e">
        <f>HJQ1209+HJQ1233+HJQ1262+HJQ1278+HJQ1300+HJQ1330+HJQ1346+HJQ1367+HJQ1387+HJQ1415+#REF!+HJQ1430+#REF!+#REF!+#REF!</f>
        <v>#REF!</v>
      </c>
      <c r="HJR1180" s="245" t="s">
        <v>39</v>
      </c>
      <c r="HJS1180" s="246" t="s">
        <v>26</v>
      </c>
      <c r="HJT1180" s="247">
        <v>7</v>
      </c>
      <c r="HJU1180" s="247">
        <v>2</v>
      </c>
      <c r="HJV1180" s="248" t="s">
        <v>238</v>
      </c>
      <c r="HJW1180" s="249">
        <v>119</v>
      </c>
      <c r="HJX1180" s="250">
        <v>213</v>
      </c>
      <c r="HJY1180" s="251" t="e">
        <f>HJY1209+HJY1233+HJY1262+HJY1278+HJY1300+HJY1330+HJY1346+HJY1367+HJY1387+HJY1415+#REF!+HJY1430+#REF!+#REF!+#REF!</f>
        <v>#REF!</v>
      </c>
      <c r="HJZ1180" s="245" t="s">
        <v>39</v>
      </c>
      <c r="HKA1180" s="246" t="s">
        <v>26</v>
      </c>
      <c r="HKB1180" s="247">
        <v>7</v>
      </c>
      <c r="HKC1180" s="247">
        <v>2</v>
      </c>
      <c r="HKD1180" s="248" t="s">
        <v>238</v>
      </c>
      <c r="HKE1180" s="249">
        <v>119</v>
      </c>
      <c r="HKF1180" s="250">
        <v>213</v>
      </c>
      <c r="HKG1180" s="251" t="e">
        <f>HKG1209+HKG1233+HKG1262+HKG1278+HKG1300+HKG1330+HKG1346+HKG1367+HKG1387+HKG1415+#REF!+HKG1430+#REF!+#REF!+#REF!</f>
        <v>#REF!</v>
      </c>
      <c r="HKH1180" s="245" t="s">
        <v>39</v>
      </c>
      <c r="HKI1180" s="246" t="s">
        <v>26</v>
      </c>
      <c r="HKJ1180" s="247">
        <v>7</v>
      </c>
      <c r="HKK1180" s="247">
        <v>2</v>
      </c>
      <c r="HKL1180" s="248" t="s">
        <v>238</v>
      </c>
      <c r="HKM1180" s="249">
        <v>119</v>
      </c>
      <c r="HKN1180" s="250">
        <v>213</v>
      </c>
      <c r="HKO1180" s="251" t="e">
        <f>HKO1209+HKO1233+HKO1262+HKO1278+HKO1300+HKO1330+HKO1346+HKO1367+HKO1387+HKO1415+#REF!+HKO1430+#REF!+#REF!+#REF!</f>
        <v>#REF!</v>
      </c>
      <c r="HKP1180" s="245" t="s">
        <v>39</v>
      </c>
      <c r="HKQ1180" s="246" t="s">
        <v>26</v>
      </c>
      <c r="HKR1180" s="247">
        <v>7</v>
      </c>
      <c r="HKS1180" s="247">
        <v>2</v>
      </c>
      <c r="HKT1180" s="248" t="s">
        <v>238</v>
      </c>
      <c r="HKU1180" s="249">
        <v>119</v>
      </c>
      <c r="HKV1180" s="250">
        <v>213</v>
      </c>
      <c r="HKW1180" s="251" t="e">
        <f>HKW1209+HKW1233+HKW1262+HKW1278+HKW1300+HKW1330+HKW1346+HKW1367+HKW1387+HKW1415+#REF!+HKW1430+#REF!+#REF!+#REF!</f>
        <v>#REF!</v>
      </c>
      <c r="HKX1180" s="245" t="s">
        <v>39</v>
      </c>
      <c r="HKY1180" s="246" t="s">
        <v>26</v>
      </c>
      <c r="HKZ1180" s="247">
        <v>7</v>
      </c>
      <c r="HLA1180" s="247">
        <v>2</v>
      </c>
      <c r="HLB1180" s="248" t="s">
        <v>238</v>
      </c>
      <c r="HLC1180" s="249">
        <v>119</v>
      </c>
      <c r="HLD1180" s="250">
        <v>213</v>
      </c>
      <c r="HLE1180" s="251" t="e">
        <f>HLE1209+HLE1233+HLE1262+HLE1278+HLE1300+HLE1330+HLE1346+HLE1367+HLE1387+HLE1415+#REF!+HLE1430+#REF!+#REF!+#REF!</f>
        <v>#REF!</v>
      </c>
      <c r="HLF1180" s="245" t="s">
        <v>39</v>
      </c>
      <c r="HLG1180" s="246" t="s">
        <v>26</v>
      </c>
      <c r="HLH1180" s="247">
        <v>7</v>
      </c>
      <c r="HLI1180" s="247">
        <v>2</v>
      </c>
      <c r="HLJ1180" s="248" t="s">
        <v>238</v>
      </c>
      <c r="HLK1180" s="249">
        <v>119</v>
      </c>
      <c r="HLL1180" s="250">
        <v>213</v>
      </c>
      <c r="HLM1180" s="251" t="e">
        <f>HLM1209+HLM1233+HLM1262+HLM1278+HLM1300+HLM1330+HLM1346+HLM1367+HLM1387+HLM1415+#REF!+HLM1430+#REF!+#REF!+#REF!</f>
        <v>#REF!</v>
      </c>
      <c r="HLN1180" s="245" t="s">
        <v>39</v>
      </c>
      <c r="HLO1180" s="246" t="s">
        <v>26</v>
      </c>
      <c r="HLP1180" s="247">
        <v>7</v>
      </c>
      <c r="HLQ1180" s="247">
        <v>2</v>
      </c>
      <c r="HLR1180" s="248" t="s">
        <v>238</v>
      </c>
      <c r="HLS1180" s="249">
        <v>119</v>
      </c>
      <c r="HLT1180" s="250">
        <v>213</v>
      </c>
      <c r="HLU1180" s="251" t="e">
        <f>HLU1209+HLU1233+HLU1262+HLU1278+HLU1300+HLU1330+HLU1346+HLU1367+HLU1387+HLU1415+#REF!+HLU1430+#REF!+#REF!+#REF!</f>
        <v>#REF!</v>
      </c>
      <c r="HLV1180" s="245" t="s">
        <v>39</v>
      </c>
      <c r="HLW1180" s="246" t="s">
        <v>26</v>
      </c>
      <c r="HLX1180" s="247">
        <v>7</v>
      </c>
      <c r="HLY1180" s="247">
        <v>2</v>
      </c>
      <c r="HLZ1180" s="248" t="s">
        <v>238</v>
      </c>
      <c r="HMA1180" s="249">
        <v>119</v>
      </c>
      <c r="HMB1180" s="250">
        <v>213</v>
      </c>
      <c r="HMC1180" s="251" t="e">
        <f>HMC1209+HMC1233+HMC1262+HMC1278+HMC1300+HMC1330+HMC1346+HMC1367+HMC1387+HMC1415+#REF!+HMC1430+#REF!+#REF!+#REF!</f>
        <v>#REF!</v>
      </c>
      <c r="HMD1180" s="245" t="s">
        <v>39</v>
      </c>
      <c r="HME1180" s="246" t="s">
        <v>26</v>
      </c>
      <c r="HMF1180" s="247">
        <v>7</v>
      </c>
      <c r="HMG1180" s="247">
        <v>2</v>
      </c>
      <c r="HMH1180" s="248" t="s">
        <v>238</v>
      </c>
      <c r="HMI1180" s="249">
        <v>119</v>
      </c>
      <c r="HMJ1180" s="250">
        <v>213</v>
      </c>
      <c r="HMK1180" s="251" t="e">
        <f>HMK1209+HMK1233+HMK1262+HMK1278+HMK1300+HMK1330+HMK1346+HMK1367+HMK1387+HMK1415+#REF!+HMK1430+#REF!+#REF!+#REF!</f>
        <v>#REF!</v>
      </c>
      <c r="HML1180" s="245" t="s">
        <v>39</v>
      </c>
      <c r="HMM1180" s="246" t="s">
        <v>26</v>
      </c>
      <c r="HMN1180" s="247">
        <v>7</v>
      </c>
      <c r="HMO1180" s="247">
        <v>2</v>
      </c>
      <c r="HMP1180" s="248" t="s">
        <v>238</v>
      </c>
      <c r="HMQ1180" s="249">
        <v>119</v>
      </c>
      <c r="HMR1180" s="250">
        <v>213</v>
      </c>
      <c r="HMS1180" s="251" t="e">
        <f>HMS1209+HMS1233+HMS1262+HMS1278+HMS1300+HMS1330+HMS1346+HMS1367+HMS1387+HMS1415+#REF!+HMS1430+#REF!+#REF!+#REF!</f>
        <v>#REF!</v>
      </c>
      <c r="HMT1180" s="245" t="s">
        <v>39</v>
      </c>
      <c r="HMU1180" s="246" t="s">
        <v>26</v>
      </c>
      <c r="HMV1180" s="247">
        <v>7</v>
      </c>
      <c r="HMW1180" s="247">
        <v>2</v>
      </c>
      <c r="HMX1180" s="248" t="s">
        <v>238</v>
      </c>
      <c r="HMY1180" s="249">
        <v>119</v>
      </c>
      <c r="HMZ1180" s="250">
        <v>213</v>
      </c>
      <c r="HNA1180" s="251" t="e">
        <f>HNA1209+HNA1233+HNA1262+HNA1278+HNA1300+HNA1330+HNA1346+HNA1367+HNA1387+HNA1415+#REF!+HNA1430+#REF!+#REF!+#REF!</f>
        <v>#REF!</v>
      </c>
      <c r="HNB1180" s="245" t="s">
        <v>39</v>
      </c>
      <c r="HNC1180" s="246" t="s">
        <v>26</v>
      </c>
      <c r="HND1180" s="247">
        <v>7</v>
      </c>
      <c r="HNE1180" s="247">
        <v>2</v>
      </c>
      <c r="HNF1180" s="248" t="s">
        <v>238</v>
      </c>
      <c r="HNG1180" s="249">
        <v>119</v>
      </c>
      <c r="HNH1180" s="250">
        <v>213</v>
      </c>
      <c r="HNI1180" s="251" t="e">
        <f>HNI1209+HNI1233+HNI1262+HNI1278+HNI1300+HNI1330+HNI1346+HNI1367+HNI1387+HNI1415+#REF!+HNI1430+#REF!+#REF!+#REF!</f>
        <v>#REF!</v>
      </c>
      <c r="HNJ1180" s="245" t="s">
        <v>39</v>
      </c>
      <c r="HNK1180" s="246" t="s">
        <v>26</v>
      </c>
      <c r="HNL1180" s="247">
        <v>7</v>
      </c>
      <c r="HNM1180" s="247">
        <v>2</v>
      </c>
      <c r="HNN1180" s="248" t="s">
        <v>238</v>
      </c>
      <c r="HNO1180" s="249">
        <v>119</v>
      </c>
      <c r="HNP1180" s="250">
        <v>213</v>
      </c>
      <c r="HNQ1180" s="251" t="e">
        <f>HNQ1209+HNQ1233+HNQ1262+HNQ1278+HNQ1300+HNQ1330+HNQ1346+HNQ1367+HNQ1387+HNQ1415+#REF!+HNQ1430+#REF!+#REF!+#REF!</f>
        <v>#REF!</v>
      </c>
      <c r="HNR1180" s="245" t="s">
        <v>39</v>
      </c>
      <c r="HNS1180" s="246" t="s">
        <v>26</v>
      </c>
      <c r="HNT1180" s="247">
        <v>7</v>
      </c>
      <c r="HNU1180" s="247">
        <v>2</v>
      </c>
      <c r="HNV1180" s="248" t="s">
        <v>238</v>
      </c>
      <c r="HNW1180" s="249">
        <v>119</v>
      </c>
      <c r="HNX1180" s="250">
        <v>213</v>
      </c>
      <c r="HNY1180" s="251" t="e">
        <f>HNY1209+HNY1233+HNY1262+HNY1278+HNY1300+HNY1330+HNY1346+HNY1367+HNY1387+HNY1415+#REF!+HNY1430+#REF!+#REF!+#REF!</f>
        <v>#REF!</v>
      </c>
      <c r="HNZ1180" s="245" t="s">
        <v>39</v>
      </c>
      <c r="HOA1180" s="246" t="s">
        <v>26</v>
      </c>
      <c r="HOB1180" s="247">
        <v>7</v>
      </c>
      <c r="HOC1180" s="247">
        <v>2</v>
      </c>
      <c r="HOD1180" s="248" t="s">
        <v>238</v>
      </c>
      <c r="HOE1180" s="249">
        <v>119</v>
      </c>
      <c r="HOF1180" s="250">
        <v>213</v>
      </c>
      <c r="HOG1180" s="251" t="e">
        <f>HOG1209+HOG1233+HOG1262+HOG1278+HOG1300+HOG1330+HOG1346+HOG1367+HOG1387+HOG1415+#REF!+HOG1430+#REF!+#REF!+#REF!</f>
        <v>#REF!</v>
      </c>
      <c r="HOH1180" s="245" t="s">
        <v>39</v>
      </c>
      <c r="HOI1180" s="246" t="s">
        <v>26</v>
      </c>
      <c r="HOJ1180" s="247">
        <v>7</v>
      </c>
      <c r="HOK1180" s="247">
        <v>2</v>
      </c>
      <c r="HOL1180" s="248" t="s">
        <v>238</v>
      </c>
      <c r="HOM1180" s="249">
        <v>119</v>
      </c>
      <c r="HON1180" s="250">
        <v>213</v>
      </c>
      <c r="HOO1180" s="251" t="e">
        <f>HOO1209+HOO1233+HOO1262+HOO1278+HOO1300+HOO1330+HOO1346+HOO1367+HOO1387+HOO1415+#REF!+HOO1430+#REF!+#REF!+#REF!</f>
        <v>#REF!</v>
      </c>
      <c r="HOP1180" s="245" t="s">
        <v>39</v>
      </c>
      <c r="HOQ1180" s="246" t="s">
        <v>26</v>
      </c>
      <c r="HOR1180" s="247">
        <v>7</v>
      </c>
      <c r="HOS1180" s="247">
        <v>2</v>
      </c>
      <c r="HOT1180" s="248" t="s">
        <v>238</v>
      </c>
      <c r="HOU1180" s="249">
        <v>119</v>
      </c>
      <c r="HOV1180" s="250">
        <v>213</v>
      </c>
      <c r="HOW1180" s="251" t="e">
        <f>HOW1209+HOW1233+HOW1262+HOW1278+HOW1300+HOW1330+HOW1346+HOW1367+HOW1387+HOW1415+#REF!+HOW1430+#REF!+#REF!+#REF!</f>
        <v>#REF!</v>
      </c>
      <c r="HOX1180" s="245" t="s">
        <v>39</v>
      </c>
      <c r="HOY1180" s="246" t="s">
        <v>26</v>
      </c>
      <c r="HOZ1180" s="247">
        <v>7</v>
      </c>
      <c r="HPA1180" s="247">
        <v>2</v>
      </c>
      <c r="HPB1180" s="248" t="s">
        <v>238</v>
      </c>
      <c r="HPC1180" s="249">
        <v>119</v>
      </c>
      <c r="HPD1180" s="250">
        <v>213</v>
      </c>
      <c r="HPE1180" s="251" t="e">
        <f>HPE1209+HPE1233+HPE1262+HPE1278+HPE1300+HPE1330+HPE1346+HPE1367+HPE1387+HPE1415+#REF!+HPE1430+#REF!+#REF!+#REF!</f>
        <v>#REF!</v>
      </c>
      <c r="HPF1180" s="245" t="s">
        <v>39</v>
      </c>
      <c r="HPG1180" s="246" t="s">
        <v>26</v>
      </c>
      <c r="HPH1180" s="247">
        <v>7</v>
      </c>
      <c r="HPI1180" s="247">
        <v>2</v>
      </c>
      <c r="HPJ1180" s="248" t="s">
        <v>238</v>
      </c>
      <c r="HPK1180" s="249">
        <v>119</v>
      </c>
      <c r="HPL1180" s="250">
        <v>213</v>
      </c>
      <c r="HPM1180" s="251" t="e">
        <f>HPM1209+HPM1233+HPM1262+HPM1278+HPM1300+HPM1330+HPM1346+HPM1367+HPM1387+HPM1415+#REF!+HPM1430+#REF!+#REF!+#REF!</f>
        <v>#REF!</v>
      </c>
      <c r="HPN1180" s="245" t="s">
        <v>39</v>
      </c>
      <c r="HPO1180" s="246" t="s">
        <v>26</v>
      </c>
      <c r="HPP1180" s="247">
        <v>7</v>
      </c>
      <c r="HPQ1180" s="247">
        <v>2</v>
      </c>
      <c r="HPR1180" s="248" t="s">
        <v>238</v>
      </c>
      <c r="HPS1180" s="249">
        <v>119</v>
      </c>
      <c r="HPT1180" s="250">
        <v>213</v>
      </c>
      <c r="HPU1180" s="251" t="e">
        <f>HPU1209+HPU1233+HPU1262+HPU1278+HPU1300+HPU1330+HPU1346+HPU1367+HPU1387+HPU1415+#REF!+HPU1430+#REF!+#REF!+#REF!</f>
        <v>#REF!</v>
      </c>
      <c r="HPV1180" s="245" t="s">
        <v>39</v>
      </c>
      <c r="HPW1180" s="246" t="s">
        <v>26</v>
      </c>
      <c r="HPX1180" s="247">
        <v>7</v>
      </c>
      <c r="HPY1180" s="247">
        <v>2</v>
      </c>
      <c r="HPZ1180" s="248" t="s">
        <v>238</v>
      </c>
      <c r="HQA1180" s="249">
        <v>119</v>
      </c>
      <c r="HQB1180" s="250">
        <v>213</v>
      </c>
      <c r="HQC1180" s="251" t="e">
        <f>HQC1209+HQC1233+HQC1262+HQC1278+HQC1300+HQC1330+HQC1346+HQC1367+HQC1387+HQC1415+#REF!+HQC1430+#REF!+#REF!+#REF!</f>
        <v>#REF!</v>
      </c>
      <c r="HQD1180" s="245" t="s">
        <v>39</v>
      </c>
      <c r="HQE1180" s="246" t="s">
        <v>26</v>
      </c>
      <c r="HQF1180" s="247">
        <v>7</v>
      </c>
      <c r="HQG1180" s="247">
        <v>2</v>
      </c>
      <c r="HQH1180" s="248" t="s">
        <v>238</v>
      </c>
      <c r="HQI1180" s="249">
        <v>119</v>
      </c>
      <c r="HQJ1180" s="250">
        <v>213</v>
      </c>
      <c r="HQK1180" s="251" t="e">
        <f>HQK1209+HQK1233+HQK1262+HQK1278+HQK1300+HQK1330+HQK1346+HQK1367+HQK1387+HQK1415+#REF!+HQK1430+#REF!+#REF!+#REF!</f>
        <v>#REF!</v>
      </c>
      <c r="HQL1180" s="245" t="s">
        <v>39</v>
      </c>
      <c r="HQM1180" s="246" t="s">
        <v>26</v>
      </c>
      <c r="HQN1180" s="247">
        <v>7</v>
      </c>
      <c r="HQO1180" s="247">
        <v>2</v>
      </c>
      <c r="HQP1180" s="248" t="s">
        <v>238</v>
      </c>
      <c r="HQQ1180" s="249">
        <v>119</v>
      </c>
      <c r="HQR1180" s="250">
        <v>213</v>
      </c>
      <c r="HQS1180" s="251" t="e">
        <f>HQS1209+HQS1233+HQS1262+HQS1278+HQS1300+HQS1330+HQS1346+HQS1367+HQS1387+HQS1415+#REF!+HQS1430+#REF!+#REF!+#REF!</f>
        <v>#REF!</v>
      </c>
      <c r="HQT1180" s="245" t="s">
        <v>39</v>
      </c>
      <c r="HQU1180" s="246" t="s">
        <v>26</v>
      </c>
      <c r="HQV1180" s="247">
        <v>7</v>
      </c>
      <c r="HQW1180" s="247">
        <v>2</v>
      </c>
      <c r="HQX1180" s="248" t="s">
        <v>238</v>
      </c>
      <c r="HQY1180" s="249">
        <v>119</v>
      </c>
      <c r="HQZ1180" s="250">
        <v>213</v>
      </c>
      <c r="HRA1180" s="251" t="e">
        <f>HRA1209+HRA1233+HRA1262+HRA1278+HRA1300+HRA1330+HRA1346+HRA1367+HRA1387+HRA1415+#REF!+HRA1430+#REF!+#REF!+#REF!</f>
        <v>#REF!</v>
      </c>
      <c r="HRB1180" s="245" t="s">
        <v>39</v>
      </c>
      <c r="HRC1180" s="246" t="s">
        <v>26</v>
      </c>
      <c r="HRD1180" s="247">
        <v>7</v>
      </c>
      <c r="HRE1180" s="247">
        <v>2</v>
      </c>
      <c r="HRF1180" s="248" t="s">
        <v>238</v>
      </c>
      <c r="HRG1180" s="249">
        <v>119</v>
      </c>
      <c r="HRH1180" s="250">
        <v>213</v>
      </c>
      <c r="HRI1180" s="251" t="e">
        <f>HRI1209+HRI1233+HRI1262+HRI1278+HRI1300+HRI1330+HRI1346+HRI1367+HRI1387+HRI1415+#REF!+HRI1430+#REF!+#REF!+#REF!</f>
        <v>#REF!</v>
      </c>
      <c r="HRJ1180" s="245" t="s">
        <v>39</v>
      </c>
      <c r="HRK1180" s="246" t="s">
        <v>26</v>
      </c>
      <c r="HRL1180" s="247">
        <v>7</v>
      </c>
      <c r="HRM1180" s="247">
        <v>2</v>
      </c>
      <c r="HRN1180" s="248" t="s">
        <v>238</v>
      </c>
      <c r="HRO1180" s="249">
        <v>119</v>
      </c>
      <c r="HRP1180" s="250">
        <v>213</v>
      </c>
      <c r="HRQ1180" s="251" t="e">
        <f>HRQ1209+HRQ1233+HRQ1262+HRQ1278+HRQ1300+HRQ1330+HRQ1346+HRQ1367+HRQ1387+HRQ1415+#REF!+HRQ1430+#REF!+#REF!+#REF!</f>
        <v>#REF!</v>
      </c>
      <c r="HRR1180" s="245" t="s">
        <v>39</v>
      </c>
      <c r="HRS1180" s="246" t="s">
        <v>26</v>
      </c>
      <c r="HRT1180" s="247">
        <v>7</v>
      </c>
      <c r="HRU1180" s="247">
        <v>2</v>
      </c>
      <c r="HRV1180" s="248" t="s">
        <v>238</v>
      </c>
      <c r="HRW1180" s="249">
        <v>119</v>
      </c>
      <c r="HRX1180" s="250">
        <v>213</v>
      </c>
      <c r="HRY1180" s="251" t="e">
        <f>HRY1209+HRY1233+HRY1262+HRY1278+HRY1300+HRY1330+HRY1346+HRY1367+HRY1387+HRY1415+#REF!+HRY1430+#REF!+#REF!+#REF!</f>
        <v>#REF!</v>
      </c>
      <c r="HRZ1180" s="245" t="s">
        <v>39</v>
      </c>
      <c r="HSA1180" s="246" t="s">
        <v>26</v>
      </c>
      <c r="HSB1180" s="247">
        <v>7</v>
      </c>
      <c r="HSC1180" s="247">
        <v>2</v>
      </c>
      <c r="HSD1180" s="248" t="s">
        <v>238</v>
      </c>
      <c r="HSE1180" s="249">
        <v>119</v>
      </c>
      <c r="HSF1180" s="250">
        <v>213</v>
      </c>
      <c r="HSG1180" s="251" t="e">
        <f>HSG1209+HSG1233+HSG1262+HSG1278+HSG1300+HSG1330+HSG1346+HSG1367+HSG1387+HSG1415+#REF!+HSG1430+#REF!+#REF!+#REF!</f>
        <v>#REF!</v>
      </c>
      <c r="HSH1180" s="245" t="s">
        <v>39</v>
      </c>
      <c r="HSI1180" s="246" t="s">
        <v>26</v>
      </c>
      <c r="HSJ1180" s="247">
        <v>7</v>
      </c>
      <c r="HSK1180" s="247">
        <v>2</v>
      </c>
      <c r="HSL1180" s="248" t="s">
        <v>238</v>
      </c>
      <c r="HSM1180" s="249">
        <v>119</v>
      </c>
      <c r="HSN1180" s="250">
        <v>213</v>
      </c>
      <c r="HSO1180" s="251" t="e">
        <f>HSO1209+HSO1233+HSO1262+HSO1278+HSO1300+HSO1330+HSO1346+HSO1367+HSO1387+HSO1415+#REF!+HSO1430+#REF!+#REF!+#REF!</f>
        <v>#REF!</v>
      </c>
      <c r="HSP1180" s="245" t="s">
        <v>39</v>
      </c>
      <c r="HSQ1180" s="246" t="s">
        <v>26</v>
      </c>
      <c r="HSR1180" s="247">
        <v>7</v>
      </c>
      <c r="HSS1180" s="247">
        <v>2</v>
      </c>
      <c r="HST1180" s="248" t="s">
        <v>238</v>
      </c>
      <c r="HSU1180" s="249">
        <v>119</v>
      </c>
      <c r="HSV1180" s="250">
        <v>213</v>
      </c>
      <c r="HSW1180" s="251" t="e">
        <f>HSW1209+HSW1233+HSW1262+HSW1278+HSW1300+HSW1330+HSW1346+HSW1367+HSW1387+HSW1415+#REF!+HSW1430+#REF!+#REF!+#REF!</f>
        <v>#REF!</v>
      </c>
      <c r="HSX1180" s="245" t="s">
        <v>39</v>
      </c>
      <c r="HSY1180" s="246" t="s">
        <v>26</v>
      </c>
      <c r="HSZ1180" s="247">
        <v>7</v>
      </c>
      <c r="HTA1180" s="247">
        <v>2</v>
      </c>
      <c r="HTB1180" s="248" t="s">
        <v>238</v>
      </c>
      <c r="HTC1180" s="249">
        <v>119</v>
      </c>
      <c r="HTD1180" s="250">
        <v>213</v>
      </c>
      <c r="HTE1180" s="251" t="e">
        <f>HTE1209+HTE1233+HTE1262+HTE1278+HTE1300+HTE1330+HTE1346+HTE1367+HTE1387+HTE1415+#REF!+HTE1430+#REF!+#REF!+#REF!</f>
        <v>#REF!</v>
      </c>
      <c r="HTF1180" s="245" t="s">
        <v>39</v>
      </c>
      <c r="HTG1180" s="246" t="s">
        <v>26</v>
      </c>
      <c r="HTH1180" s="247">
        <v>7</v>
      </c>
      <c r="HTI1180" s="247">
        <v>2</v>
      </c>
      <c r="HTJ1180" s="248" t="s">
        <v>238</v>
      </c>
      <c r="HTK1180" s="249">
        <v>119</v>
      </c>
      <c r="HTL1180" s="250">
        <v>213</v>
      </c>
      <c r="HTM1180" s="251" t="e">
        <f>HTM1209+HTM1233+HTM1262+HTM1278+HTM1300+HTM1330+HTM1346+HTM1367+HTM1387+HTM1415+#REF!+HTM1430+#REF!+#REF!+#REF!</f>
        <v>#REF!</v>
      </c>
      <c r="HTN1180" s="245" t="s">
        <v>39</v>
      </c>
      <c r="HTO1180" s="246" t="s">
        <v>26</v>
      </c>
      <c r="HTP1180" s="247">
        <v>7</v>
      </c>
      <c r="HTQ1180" s="247">
        <v>2</v>
      </c>
      <c r="HTR1180" s="248" t="s">
        <v>238</v>
      </c>
      <c r="HTS1180" s="249">
        <v>119</v>
      </c>
      <c r="HTT1180" s="250">
        <v>213</v>
      </c>
      <c r="HTU1180" s="251" t="e">
        <f>HTU1209+HTU1233+HTU1262+HTU1278+HTU1300+HTU1330+HTU1346+HTU1367+HTU1387+HTU1415+#REF!+HTU1430+#REF!+#REF!+#REF!</f>
        <v>#REF!</v>
      </c>
      <c r="HTV1180" s="245" t="s">
        <v>39</v>
      </c>
      <c r="HTW1180" s="246" t="s">
        <v>26</v>
      </c>
      <c r="HTX1180" s="247">
        <v>7</v>
      </c>
      <c r="HTY1180" s="247">
        <v>2</v>
      </c>
      <c r="HTZ1180" s="248" t="s">
        <v>238</v>
      </c>
      <c r="HUA1180" s="249">
        <v>119</v>
      </c>
      <c r="HUB1180" s="250">
        <v>213</v>
      </c>
      <c r="HUC1180" s="251" t="e">
        <f>HUC1209+HUC1233+HUC1262+HUC1278+HUC1300+HUC1330+HUC1346+HUC1367+HUC1387+HUC1415+#REF!+HUC1430+#REF!+#REF!+#REF!</f>
        <v>#REF!</v>
      </c>
      <c r="HUD1180" s="245" t="s">
        <v>39</v>
      </c>
      <c r="HUE1180" s="246" t="s">
        <v>26</v>
      </c>
      <c r="HUF1180" s="247">
        <v>7</v>
      </c>
      <c r="HUG1180" s="247">
        <v>2</v>
      </c>
      <c r="HUH1180" s="248" t="s">
        <v>238</v>
      </c>
      <c r="HUI1180" s="249">
        <v>119</v>
      </c>
      <c r="HUJ1180" s="250">
        <v>213</v>
      </c>
      <c r="HUK1180" s="251" t="e">
        <f>HUK1209+HUK1233+HUK1262+HUK1278+HUK1300+HUK1330+HUK1346+HUK1367+HUK1387+HUK1415+#REF!+HUK1430+#REF!+#REF!+#REF!</f>
        <v>#REF!</v>
      </c>
      <c r="HUL1180" s="245" t="s">
        <v>39</v>
      </c>
      <c r="HUM1180" s="246" t="s">
        <v>26</v>
      </c>
      <c r="HUN1180" s="247">
        <v>7</v>
      </c>
      <c r="HUO1180" s="247">
        <v>2</v>
      </c>
      <c r="HUP1180" s="248" t="s">
        <v>238</v>
      </c>
      <c r="HUQ1180" s="249">
        <v>119</v>
      </c>
      <c r="HUR1180" s="250">
        <v>213</v>
      </c>
      <c r="HUS1180" s="251" t="e">
        <f>HUS1209+HUS1233+HUS1262+HUS1278+HUS1300+HUS1330+HUS1346+HUS1367+HUS1387+HUS1415+#REF!+HUS1430+#REF!+#REF!+#REF!</f>
        <v>#REF!</v>
      </c>
      <c r="HUT1180" s="245" t="s">
        <v>39</v>
      </c>
      <c r="HUU1180" s="246" t="s">
        <v>26</v>
      </c>
      <c r="HUV1180" s="247">
        <v>7</v>
      </c>
      <c r="HUW1180" s="247">
        <v>2</v>
      </c>
      <c r="HUX1180" s="248" t="s">
        <v>238</v>
      </c>
      <c r="HUY1180" s="249">
        <v>119</v>
      </c>
      <c r="HUZ1180" s="250">
        <v>213</v>
      </c>
      <c r="HVA1180" s="251" t="e">
        <f>HVA1209+HVA1233+HVA1262+HVA1278+HVA1300+HVA1330+HVA1346+HVA1367+HVA1387+HVA1415+#REF!+HVA1430+#REF!+#REF!+#REF!</f>
        <v>#REF!</v>
      </c>
      <c r="HVB1180" s="245" t="s">
        <v>39</v>
      </c>
      <c r="HVC1180" s="246" t="s">
        <v>26</v>
      </c>
      <c r="HVD1180" s="247">
        <v>7</v>
      </c>
      <c r="HVE1180" s="247">
        <v>2</v>
      </c>
      <c r="HVF1180" s="248" t="s">
        <v>238</v>
      </c>
      <c r="HVG1180" s="249">
        <v>119</v>
      </c>
      <c r="HVH1180" s="250">
        <v>213</v>
      </c>
      <c r="HVI1180" s="251" t="e">
        <f>HVI1209+HVI1233+HVI1262+HVI1278+HVI1300+HVI1330+HVI1346+HVI1367+HVI1387+HVI1415+#REF!+HVI1430+#REF!+#REF!+#REF!</f>
        <v>#REF!</v>
      </c>
      <c r="HVJ1180" s="245" t="s">
        <v>39</v>
      </c>
      <c r="HVK1180" s="246" t="s">
        <v>26</v>
      </c>
      <c r="HVL1180" s="247">
        <v>7</v>
      </c>
      <c r="HVM1180" s="247">
        <v>2</v>
      </c>
      <c r="HVN1180" s="248" t="s">
        <v>238</v>
      </c>
      <c r="HVO1180" s="249">
        <v>119</v>
      </c>
      <c r="HVP1180" s="250">
        <v>213</v>
      </c>
      <c r="HVQ1180" s="251" t="e">
        <f>HVQ1209+HVQ1233+HVQ1262+HVQ1278+HVQ1300+HVQ1330+HVQ1346+HVQ1367+HVQ1387+HVQ1415+#REF!+HVQ1430+#REF!+#REF!+#REF!</f>
        <v>#REF!</v>
      </c>
      <c r="HVR1180" s="245" t="s">
        <v>39</v>
      </c>
      <c r="HVS1180" s="246" t="s">
        <v>26</v>
      </c>
      <c r="HVT1180" s="247">
        <v>7</v>
      </c>
      <c r="HVU1180" s="247">
        <v>2</v>
      </c>
      <c r="HVV1180" s="248" t="s">
        <v>238</v>
      </c>
      <c r="HVW1180" s="249">
        <v>119</v>
      </c>
      <c r="HVX1180" s="250">
        <v>213</v>
      </c>
      <c r="HVY1180" s="251" t="e">
        <f>HVY1209+HVY1233+HVY1262+HVY1278+HVY1300+HVY1330+HVY1346+HVY1367+HVY1387+HVY1415+#REF!+HVY1430+#REF!+#REF!+#REF!</f>
        <v>#REF!</v>
      </c>
      <c r="HVZ1180" s="245" t="s">
        <v>39</v>
      </c>
      <c r="HWA1180" s="246" t="s">
        <v>26</v>
      </c>
      <c r="HWB1180" s="247">
        <v>7</v>
      </c>
      <c r="HWC1180" s="247">
        <v>2</v>
      </c>
      <c r="HWD1180" s="248" t="s">
        <v>238</v>
      </c>
      <c r="HWE1180" s="249">
        <v>119</v>
      </c>
      <c r="HWF1180" s="250">
        <v>213</v>
      </c>
      <c r="HWG1180" s="251" t="e">
        <f>HWG1209+HWG1233+HWG1262+HWG1278+HWG1300+HWG1330+HWG1346+HWG1367+HWG1387+HWG1415+#REF!+HWG1430+#REF!+#REF!+#REF!</f>
        <v>#REF!</v>
      </c>
      <c r="HWH1180" s="245" t="s">
        <v>39</v>
      </c>
      <c r="HWI1180" s="246" t="s">
        <v>26</v>
      </c>
      <c r="HWJ1180" s="247">
        <v>7</v>
      </c>
      <c r="HWK1180" s="247">
        <v>2</v>
      </c>
      <c r="HWL1180" s="248" t="s">
        <v>238</v>
      </c>
      <c r="HWM1180" s="249">
        <v>119</v>
      </c>
      <c r="HWN1180" s="250">
        <v>213</v>
      </c>
      <c r="HWO1180" s="251" t="e">
        <f>HWO1209+HWO1233+HWO1262+HWO1278+HWO1300+HWO1330+HWO1346+HWO1367+HWO1387+HWO1415+#REF!+HWO1430+#REF!+#REF!+#REF!</f>
        <v>#REF!</v>
      </c>
      <c r="HWP1180" s="245" t="s">
        <v>39</v>
      </c>
      <c r="HWQ1180" s="246" t="s">
        <v>26</v>
      </c>
      <c r="HWR1180" s="247">
        <v>7</v>
      </c>
      <c r="HWS1180" s="247">
        <v>2</v>
      </c>
      <c r="HWT1180" s="248" t="s">
        <v>238</v>
      </c>
      <c r="HWU1180" s="249">
        <v>119</v>
      </c>
      <c r="HWV1180" s="250">
        <v>213</v>
      </c>
      <c r="HWW1180" s="251" t="e">
        <f>HWW1209+HWW1233+HWW1262+HWW1278+HWW1300+HWW1330+HWW1346+HWW1367+HWW1387+HWW1415+#REF!+HWW1430+#REF!+#REF!+#REF!</f>
        <v>#REF!</v>
      </c>
      <c r="HWX1180" s="245" t="s">
        <v>39</v>
      </c>
      <c r="HWY1180" s="246" t="s">
        <v>26</v>
      </c>
      <c r="HWZ1180" s="247">
        <v>7</v>
      </c>
      <c r="HXA1180" s="247">
        <v>2</v>
      </c>
      <c r="HXB1180" s="248" t="s">
        <v>238</v>
      </c>
      <c r="HXC1180" s="249">
        <v>119</v>
      </c>
      <c r="HXD1180" s="250">
        <v>213</v>
      </c>
      <c r="HXE1180" s="251" t="e">
        <f>HXE1209+HXE1233+HXE1262+HXE1278+HXE1300+HXE1330+HXE1346+HXE1367+HXE1387+HXE1415+#REF!+HXE1430+#REF!+#REF!+#REF!</f>
        <v>#REF!</v>
      </c>
      <c r="HXF1180" s="245" t="s">
        <v>39</v>
      </c>
      <c r="HXG1180" s="246" t="s">
        <v>26</v>
      </c>
      <c r="HXH1180" s="247">
        <v>7</v>
      </c>
      <c r="HXI1180" s="247">
        <v>2</v>
      </c>
      <c r="HXJ1180" s="248" t="s">
        <v>238</v>
      </c>
      <c r="HXK1180" s="249">
        <v>119</v>
      </c>
      <c r="HXL1180" s="250">
        <v>213</v>
      </c>
      <c r="HXM1180" s="251" t="e">
        <f>HXM1209+HXM1233+HXM1262+HXM1278+HXM1300+HXM1330+HXM1346+HXM1367+HXM1387+HXM1415+#REF!+HXM1430+#REF!+#REF!+#REF!</f>
        <v>#REF!</v>
      </c>
      <c r="HXN1180" s="245" t="s">
        <v>39</v>
      </c>
      <c r="HXO1180" s="246" t="s">
        <v>26</v>
      </c>
      <c r="HXP1180" s="247">
        <v>7</v>
      </c>
      <c r="HXQ1180" s="247">
        <v>2</v>
      </c>
      <c r="HXR1180" s="248" t="s">
        <v>238</v>
      </c>
      <c r="HXS1180" s="249">
        <v>119</v>
      </c>
      <c r="HXT1180" s="250">
        <v>213</v>
      </c>
      <c r="HXU1180" s="251" t="e">
        <f>HXU1209+HXU1233+HXU1262+HXU1278+HXU1300+HXU1330+HXU1346+HXU1367+HXU1387+HXU1415+#REF!+HXU1430+#REF!+#REF!+#REF!</f>
        <v>#REF!</v>
      </c>
      <c r="HXV1180" s="245" t="s">
        <v>39</v>
      </c>
      <c r="HXW1180" s="246" t="s">
        <v>26</v>
      </c>
      <c r="HXX1180" s="247">
        <v>7</v>
      </c>
      <c r="HXY1180" s="247">
        <v>2</v>
      </c>
      <c r="HXZ1180" s="248" t="s">
        <v>238</v>
      </c>
      <c r="HYA1180" s="249">
        <v>119</v>
      </c>
      <c r="HYB1180" s="250">
        <v>213</v>
      </c>
      <c r="HYC1180" s="251" t="e">
        <f>HYC1209+HYC1233+HYC1262+HYC1278+HYC1300+HYC1330+HYC1346+HYC1367+HYC1387+HYC1415+#REF!+HYC1430+#REF!+#REF!+#REF!</f>
        <v>#REF!</v>
      </c>
      <c r="HYD1180" s="245" t="s">
        <v>39</v>
      </c>
      <c r="HYE1180" s="246" t="s">
        <v>26</v>
      </c>
      <c r="HYF1180" s="247">
        <v>7</v>
      </c>
      <c r="HYG1180" s="247">
        <v>2</v>
      </c>
      <c r="HYH1180" s="248" t="s">
        <v>238</v>
      </c>
      <c r="HYI1180" s="249">
        <v>119</v>
      </c>
      <c r="HYJ1180" s="250">
        <v>213</v>
      </c>
      <c r="HYK1180" s="251" t="e">
        <f>HYK1209+HYK1233+HYK1262+HYK1278+HYK1300+HYK1330+HYK1346+HYK1367+HYK1387+HYK1415+#REF!+HYK1430+#REF!+#REF!+#REF!</f>
        <v>#REF!</v>
      </c>
      <c r="HYL1180" s="245" t="s">
        <v>39</v>
      </c>
      <c r="HYM1180" s="246" t="s">
        <v>26</v>
      </c>
      <c r="HYN1180" s="247">
        <v>7</v>
      </c>
      <c r="HYO1180" s="247">
        <v>2</v>
      </c>
      <c r="HYP1180" s="248" t="s">
        <v>238</v>
      </c>
      <c r="HYQ1180" s="249">
        <v>119</v>
      </c>
      <c r="HYR1180" s="250">
        <v>213</v>
      </c>
      <c r="HYS1180" s="251" t="e">
        <f>HYS1209+HYS1233+HYS1262+HYS1278+HYS1300+HYS1330+HYS1346+HYS1367+HYS1387+HYS1415+#REF!+HYS1430+#REF!+#REF!+#REF!</f>
        <v>#REF!</v>
      </c>
      <c r="HYT1180" s="245" t="s">
        <v>39</v>
      </c>
      <c r="HYU1180" s="246" t="s">
        <v>26</v>
      </c>
      <c r="HYV1180" s="247">
        <v>7</v>
      </c>
      <c r="HYW1180" s="247">
        <v>2</v>
      </c>
      <c r="HYX1180" s="248" t="s">
        <v>238</v>
      </c>
      <c r="HYY1180" s="249">
        <v>119</v>
      </c>
      <c r="HYZ1180" s="250">
        <v>213</v>
      </c>
      <c r="HZA1180" s="251" t="e">
        <f>HZA1209+HZA1233+HZA1262+HZA1278+HZA1300+HZA1330+HZA1346+HZA1367+HZA1387+HZA1415+#REF!+HZA1430+#REF!+#REF!+#REF!</f>
        <v>#REF!</v>
      </c>
      <c r="HZB1180" s="245" t="s">
        <v>39</v>
      </c>
      <c r="HZC1180" s="246" t="s">
        <v>26</v>
      </c>
      <c r="HZD1180" s="247">
        <v>7</v>
      </c>
      <c r="HZE1180" s="247">
        <v>2</v>
      </c>
      <c r="HZF1180" s="248" t="s">
        <v>238</v>
      </c>
      <c r="HZG1180" s="249">
        <v>119</v>
      </c>
      <c r="HZH1180" s="250">
        <v>213</v>
      </c>
      <c r="HZI1180" s="251" t="e">
        <f>HZI1209+HZI1233+HZI1262+HZI1278+HZI1300+HZI1330+HZI1346+HZI1367+HZI1387+HZI1415+#REF!+HZI1430+#REF!+#REF!+#REF!</f>
        <v>#REF!</v>
      </c>
      <c r="HZJ1180" s="245" t="s">
        <v>39</v>
      </c>
      <c r="HZK1180" s="246" t="s">
        <v>26</v>
      </c>
      <c r="HZL1180" s="247">
        <v>7</v>
      </c>
      <c r="HZM1180" s="247">
        <v>2</v>
      </c>
      <c r="HZN1180" s="248" t="s">
        <v>238</v>
      </c>
      <c r="HZO1180" s="249">
        <v>119</v>
      </c>
      <c r="HZP1180" s="250">
        <v>213</v>
      </c>
      <c r="HZQ1180" s="251" t="e">
        <f>HZQ1209+HZQ1233+HZQ1262+HZQ1278+HZQ1300+HZQ1330+HZQ1346+HZQ1367+HZQ1387+HZQ1415+#REF!+HZQ1430+#REF!+#REF!+#REF!</f>
        <v>#REF!</v>
      </c>
      <c r="HZR1180" s="245" t="s">
        <v>39</v>
      </c>
      <c r="HZS1180" s="246" t="s">
        <v>26</v>
      </c>
      <c r="HZT1180" s="247">
        <v>7</v>
      </c>
      <c r="HZU1180" s="247">
        <v>2</v>
      </c>
      <c r="HZV1180" s="248" t="s">
        <v>238</v>
      </c>
      <c r="HZW1180" s="249">
        <v>119</v>
      </c>
      <c r="HZX1180" s="250">
        <v>213</v>
      </c>
      <c r="HZY1180" s="251" t="e">
        <f>HZY1209+HZY1233+HZY1262+HZY1278+HZY1300+HZY1330+HZY1346+HZY1367+HZY1387+HZY1415+#REF!+HZY1430+#REF!+#REF!+#REF!</f>
        <v>#REF!</v>
      </c>
      <c r="HZZ1180" s="245" t="s">
        <v>39</v>
      </c>
      <c r="IAA1180" s="246" t="s">
        <v>26</v>
      </c>
      <c r="IAB1180" s="247">
        <v>7</v>
      </c>
      <c r="IAC1180" s="247">
        <v>2</v>
      </c>
      <c r="IAD1180" s="248" t="s">
        <v>238</v>
      </c>
      <c r="IAE1180" s="249">
        <v>119</v>
      </c>
      <c r="IAF1180" s="250">
        <v>213</v>
      </c>
      <c r="IAG1180" s="251" t="e">
        <f>IAG1209+IAG1233+IAG1262+IAG1278+IAG1300+IAG1330+IAG1346+IAG1367+IAG1387+IAG1415+#REF!+IAG1430+#REF!+#REF!+#REF!</f>
        <v>#REF!</v>
      </c>
      <c r="IAH1180" s="245" t="s">
        <v>39</v>
      </c>
      <c r="IAI1180" s="246" t="s">
        <v>26</v>
      </c>
      <c r="IAJ1180" s="247">
        <v>7</v>
      </c>
      <c r="IAK1180" s="247">
        <v>2</v>
      </c>
      <c r="IAL1180" s="248" t="s">
        <v>238</v>
      </c>
      <c r="IAM1180" s="249">
        <v>119</v>
      </c>
      <c r="IAN1180" s="250">
        <v>213</v>
      </c>
      <c r="IAO1180" s="251" t="e">
        <f>IAO1209+IAO1233+IAO1262+IAO1278+IAO1300+IAO1330+IAO1346+IAO1367+IAO1387+IAO1415+#REF!+IAO1430+#REF!+#REF!+#REF!</f>
        <v>#REF!</v>
      </c>
      <c r="IAP1180" s="245" t="s">
        <v>39</v>
      </c>
      <c r="IAQ1180" s="246" t="s">
        <v>26</v>
      </c>
      <c r="IAR1180" s="247">
        <v>7</v>
      </c>
      <c r="IAS1180" s="247">
        <v>2</v>
      </c>
      <c r="IAT1180" s="248" t="s">
        <v>238</v>
      </c>
      <c r="IAU1180" s="249">
        <v>119</v>
      </c>
      <c r="IAV1180" s="250">
        <v>213</v>
      </c>
      <c r="IAW1180" s="251" t="e">
        <f>IAW1209+IAW1233+IAW1262+IAW1278+IAW1300+IAW1330+IAW1346+IAW1367+IAW1387+IAW1415+#REF!+IAW1430+#REF!+#REF!+#REF!</f>
        <v>#REF!</v>
      </c>
      <c r="IAX1180" s="245" t="s">
        <v>39</v>
      </c>
      <c r="IAY1180" s="246" t="s">
        <v>26</v>
      </c>
      <c r="IAZ1180" s="247">
        <v>7</v>
      </c>
      <c r="IBA1180" s="247">
        <v>2</v>
      </c>
      <c r="IBB1180" s="248" t="s">
        <v>238</v>
      </c>
      <c r="IBC1180" s="249">
        <v>119</v>
      </c>
      <c r="IBD1180" s="250">
        <v>213</v>
      </c>
      <c r="IBE1180" s="251" t="e">
        <f>IBE1209+IBE1233+IBE1262+IBE1278+IBE1300+IBE1330+IBE1346+IBE1367+IBE1387+IBE1415+#REF!+IBE1430+#REF!+#REF!+#REF!</f>
        <v>#REF!</v>
      </c>
      <c r="IBF1180" s="245" t="s">
        <v>39</v>
      </c>
      <c r="IBG1180" s="246" t="s">
        <v>26</v>
      </c>
      <c r="IBH1180" s="247">
        <v>7</v>
      </c>
      <c r="IBI1180" s="247">
        <v>2</v>
      </c>
      <c r="IBJ1180" s="248" t="s">
        <v>238</v>
      </c>
      <c r="IBK1180" s="249">
        <v>119</v>
      </c>
      <c r="IBL1180" s="250">
        <v>213</v>
      </c>
      <c r="IBM1180" s="251" t="e">
        <f>IBM1209+IBM1233+IBM1262+IBM1278+IBM1300+IBM1330+IBM1346+IBM1367+IBM1387+IBM1415+#REF!+IBM1430+#REF!+#REF!+#REF!</f>
        <v>#REF!</v>
      </c>
      <c r="IBN1180" s="245" t="s">
        <v>39</v>
      </c>
      <c r="IBO1180" s="246" t="s">
        <v>26</v>
      </c>
      <c r="IBP1180" s="247">
        <v>7</v>
      </c>
      <c r="IBQ1180" s="247">
        <v>2</v>
      </c>
      <c r="IBR1180" s="248" t="s">
        <v>238</v>
      </c>
      <c r="IBS1180" s="249">
        <v>119</v>
      </c>
      <c r="IBT1180" s="250">
        <v>213</v>
      </c>
      <c r="IBU1180" s="251" t="e">
        <f>IBU1209+IBU1233+IBU1262+IBU1278+IBU1300+IBU1330+IBU1346+IBU1367+IBU1387+IBU1415+#REF!+IBU1430+#REF!+#REF!+#REF!</f>
        <v>#REF!</v>
      </c>
      <c r="IBV1180" s="245" t="s">
        <v>39</v>
      </c>
      <c r="IBW1180" s="246" t="s">
        <v>26</v>
      </c>
      <c r="IBX1180" s="247">
        <v>7</v>
      </c>
      <c r="IBY1180" s="247">
        <v>2</v>
      </c>
      <c r="IBZ1180" s="248" t="s">
        <v>238</v>
      </c>
      <c r="ICA1180" s="249">
        <v>119</v>
      </c>
      <c r="ICB1180" s="250">
        <v>213</v>
      </c>
      <c r="ICC1180" s="251" t="e">
        <f>ICC1209+ICC1233+ICC1262+ICC1278+ICC1300+ICC1330+ICC1346+ICC1367+ICC1387+ICC1415+#REF!+ICC1430+#REF!+#REF!+#REF!</f>
        <v>#REF!</v>
      </c>
      <c r="ICD1180" s="245" t="s">
        <v>39</v>
      </c>
      <c r="ICE1180" s="246" t="s">
        <v>26</v>
      </c>
      <c r="ICF1180" s="247">
        <v>7</v>
      </c>
      <c r="ICG1180" s="247">
        <v>2</v>
      </c>
      <c r="ICH1180" s="248" t="s">
        <v>238</v>
      </c>
      <c r="ICI1180" s="249">
        <v>119</v>
      </c>
      <c r="ICJ1180" s="250">
        <v>213</v>
      </c>
      <c r="ICK1180" s="251" t="e">
        <f>ICK1209+ICK1233+ICK1262+ICK1278+ICK1300+ICK1330+ICK1346+ICK1367+ICK1387+ICK1415+#REF!+ICK1430+#REF!+#REF!+#REF!</f>
        <v>#REF!</v>
      </c>
      <c r="ICL1180" s="245" t="s">
        <v>39</v>
      </c>
      <c r="ICM1180" s="246" t="s">
        <v>26</v>
      </c>
      <c r="ICN1180" s="247">
        <v>7</v>
      </c>
      <c r="ICO1180" s="247">
        <v>2</v>
      </c>
      <c r="ICP1180" s="248" t="s">
        <v>238</v>
      </c>
      <c r="ICQ1180" s="249">
        <v>119</v>
      </c>
      <c r="ICR1180" s="250">
        <v>213</v>
      </c>
      <c r="ICS1180" s="251" t="e">
        <f>ICS1209+ICS1233+ICS1262+ICS1278+ICS1300+ICS1330+ICS1346+ICS1367+ICS1387+ICS1415+#REF!+ICS1430+#REF!+#REF!+#REF!</f>
        <v>#REF!</v>
      </c>
      <c r="ICT1180" s="245" t="s">
        <v>39</v>
      </c>
      <c r="ICU1180" s="246" t="s">
        <v>26</v>
      </c>
      <c r="ICV1180" s="247">
        <v>7</v>
      </c>
      <c r="ICW1180" s="247">
        <v>2</v>
      </c>
      <c r="ICX1180" s="248" t="s">
        <v>238</v>
      </c>
      <c r="ICY1180" s="249">
        <v>119</v>
      </c>
      <c r="ICZ1180" s="250">
        <v>213</v>
      </c>
      <c r="IDA1180" s="251" t="e">
        <f>IDA1209+IDA1233+IDA1262+IDA1278+IDA1300+IDA1330+IDA1346+IDA1367+IDA1387+IDA1415+#REF!+IDA1430+#REF!+#REF!+#REF!</f>
        <v>#REF!</v>
      </c>
      <c r="IDB1180" s="245" t="s">
        <v>39</v>
      </c>
      <c r="IDC1180" s="246" t="s">
        <v>26</v>
      </c>
      <c r="IDD1180" s="247">
        <v>7</v>
      </c>
      <c r="IDE1180" s="247">
        <v>2</v>
      </c>
      <c r="IDF1180" s="248" t="s">
        <v>238</v>
      </c>
      <c r="IDG1180" s="249">
        <v>119</v>
      </c>
      <c r="IDH1180" s="250">
        <v>213</v>
      </c>
      <c r="IDI1180" s="251" t="e">
        <f>IDI1209+IDI1233+IDI1262+IDI1278+IDI1300+IDI1330+IDI1346+IDI1367+IDI1387+IDI1415+#REF!+IDI1430+#REF!+#REF!+#REF!</f>
        <v>#REF!</v>
      </c>
      <c r="IDJ1180" s="245" t="s">
        <v>39</v>
      </c>
      <c r="IDK1180" s="246" t="s">
        <v>26</v>
      </c>
      <c r="IDL1180" s="247">
        <v>7</v>
      </c>
      <c r="IDM1180" s="247">
        <v>2</v>
      </c>
      <c r="IDN1180" s="248" t="s">
        <v>238</v>
      </c>
      <c r="IDO1180" s="249">
        <v>119</v>
      </c>
      <c r="IDP1180" s="250">
        <v>213</v>
      </c>
      <c r="IDQ1180" s="251" t="e">
        <f>IDQ1209+IDQ1233+IDQ1262+IDQ1278+IDQ1300+IDQ1330+IDQ1346+IDQ1367+IDQ1387+IDQ1415+#REF!+IDQ1430+#REF!+#REF!+#REF!</f>
        <v>#REF!</v>
      </c>
      <c r="IDR1180" s="245" t="s">
        <v>39</v>
      </c>
      <c r="IDS1180" s="246" t="s">
        <v>26</v>
      </c>
      <c r="IDT1180" s="247">
        <v>7</v>
      </c>
      <c r="IDU1180" s="247">
        <v>2</v>
      </c>
      <c r="IDV1180" s="248" t="s">
        <v>238</v>
      </c>
      <c r="IDW1180" s="249">
        <v>119</v>
      </c>
      <c r="IDX1180" s="250">
        <v>213</v>
      </c>
      <c r="IDY1180" s="251" t="e">
        <f>IDY1209+IDY1233+IDY1262+IDY1278+IDY1300+IDY1330+IDY1346+IDY1367+IDY1387+IDY1415+#REF!+IDY1430+#REF!+#REF!+#REF!</f>
        <v>#REF!</v>
      </c>
      <c r="IDZ1180" s="245" t="s">
        <v>39</v>
      </c>
      <c r="IEA1180" s="246" t="s">
        <v>26</v>
      </c>
      <c r="IEB1180" s="247">
        <v>7</v>
      </c>
      <c r="IEC1180" s="247">
        <v>2</v>
      </c>
      <c r="IED1180" s="248" t="s">
        <v>238</v>
      </c>
      <c r="IEE1180" s="249">
        <v>119</v>
      </c>
      <c r="IEF1180" s="250">
        <v>213</v>
      </c>
      <c r="IEG1180" s="251" t="e">
        <f>IEG1209+IEG1233+IEG1262+IEG1278+IEG1300+IEG1330+IEG1346+IEG1367+IEG1387+IEG1415+#REF!+IEG1430+#REF!+#REF!+#REF!</f>
        <v>#REF!</v>
      </c>
      <c r="IEH1180" s="245" t="s">
        <v>39</v>
      </c>
      <c r="IEI1180" s="246" t="s">
        <v>26</v>
      </c>
      <c r="IEJ1180" s="247">
        <v>7</v>
      </c>
      <c r="IEK1180" s="247">
        <v>2</v>
      </c>
      <c r="IEL1180" s="248" t="s">
        <v>238</v>
      </c>
      <c r="IEM1180" s="249">
        <v>119</v>
      </c>
      <c r="IEN1180" s="250">
        <v>213</v>
      </c>
      <c r="IEO1180" s="251" t="e">
        <f>IEO1209+IEO1233+IEO1262+IEO1278+IEO1300+IEO1330+IEO1346+IEO1367+IEO1387+IEO1415+#REF!+IEO1430+#REF!+#REF!+#REF!</f>
        <v>#REF!</v>
      </c>
      <c r="IEP1180" s="245" t="s">
        <v>39</v>
      </c>
      <c r="IEQ1180" s="246" t="s">
        <v>26</v>
      </c>
      <c r="IER1180" s="247">
        <v>7</v>
      </c>
      <c r="IES1180" s="247">
        <v>2</v>
      </c>
      <c r="IET1180" s="248" t="s">
        <v>238</v>
      </c>
      <c r="IEU1180" s="249">
        <v>119</v>
      </c>
      <c r="IEV1180" s="250">
        <v>213</v>
      </c>
      <c r="IEW1180" s="251" t="e">
        <f>IEW1209+IEW1233+IEW1262+IEW1278+IEW1300+IEW1330+IEW1346+IEW1367+IEW1387+IEW1415+#REF!+IEW1430+#REF!+#REF!+#REF!</f>
        <v>#REF!</v>
      </c>
      <c r="IEX1180" s="245" t="s">
        <v>39</v>
      </c>
      <c r="IEY1180" s="246" t="s">
        <v>26</v>
      </c>
      <c r="IEZ1180" s="247">
        <v>7</v>
      </c>
      <c r="IFA1180" s="247">
        <v>2</v>
      </c>
      <c r="IFB1180" s="248" t="s">
        <v>238</v>
      </c>
      <c r="IFC1180" s="249">
        <v>119</v>
      </c>
      <c r="IFD1180" s="250">
        <v>213</v>
      </c>
      <c r="IFE1180" s="251" t="e">
        <f>IFE1209+IFE1233+IFE1262+IFE1278+IFE1300+IFE1330+IFE1346+IFE1367+IFE1387+IFE1415+#REF!+IFE1430+#REF!+#REF!+#REF!</f>
        <v>#REF!</v>
      </c>
      <c r="IFF1180" s="245" t="s">
        <v>39</v>
      </c>
      <c r="IFG1180" s="246" t="s">
        <v>26</v>
      </c>
      <c r="IFH1180" s="247">
        <v>7</v>
      </c>
      <c r="IFI1180" s="247">
        <v>2</v>
      </c>
      <c r="IFJ1180" s="248" t="s">
        <v>238</v>
      </c>
      <c r="IFK1180" s="249">
        <v>119</v>
      </c>
      <c r="IFL1180" s="250">
        <v>213</v>
      </c>
      <c r="IFM1180" s="251" t="e">
        <f>IFM1209+IFM1233+IFM1262+IFM1278+IFM1300+IFM1330+IFM1346+IFM1367+IFM1387+IFM1415+#REF!+IFM1430+#REF!+#REF!+#REF!</f>
        <v>#REF!</v>
      </c>
      <c r="IFN1180" s="245" t="s">
        <v>39</v>
      </c>
      <c r="IFO1180" s="246" t="s">
        <v>26</v>
      </c>
      <c r="IFP1180" s="247">
        <v>7</v>
      </c>
      <c r="IFQ1180" s="247">
        <v>2</v>
      </c>
      <c r="IFR1180" s="248" t="s">
        <v>238</v>
      </c>
      <c r="IFS1180" s="249">
        <v>119</v>
      </c>
      <c r="IFT1180" s="250">
        <v>213</v>
      </c>
      <c r="IFU1180" s="251" t="e">
        <f>IFU1209+IFU1233+IFU1262+IFU1278+IFU1300+IFU1330+IFU1346+IFU1367+IFU1387+IFU1415+#REF!+IFU1430+#REF!+#REF!+#REF!</f>
        <v>#REF!</v>
      </c>
      <c r="IFV1180" s="245" t="s">
        <v>39</v>
      </c>
      <c r="IFW1180" s="246" t="s">
        <v>26</v>
      </c>
      <c r="IFX1180" s="247">
        <v>7</v>
      </c>
      <c r="IFY1180" s="247">
        <v>2</v>
      </c>
      <c r="IFZ1180" s="248" t="s">
        <v>238</v>
      </c>
      <c r="IGA1180" s="249">
        <v>119</v>
      </c>
      <c r="IGB1180" s="250">
        <v>213</v>
      </c>
      <c r="IGC1180" s="251" t="e">
        <f>IGC1209+IGC1233+IGC1262+IGC1278+IGC1300+IGC1330+IGC1346+IGC1367+IGC1387+IGC1415+#REF!+IGC1430+#REF!+#REF!+#REF!</f>
        <v>#REF!</v>
      </c>
      <c r="IGD1180" s="245" t="s">
        <v>39</v>
      </c>
      <c r="IGE1180" s="246" t="s">
        <v>26</v>
      </c>
      <c r="IGF1180" s="247">
        <v>7</v>
      </c>
      <c r="IGG1180" s="247">
        <v>2</v>
      </c>
      <c r="IGH1180" s="248" t="s">
        <v>238</v>
      </c>
      <c r="IGI1180" s="249">
        <v>119</v>
      </c>
      <c r="IGJ1180" s="250">
        <v>213</v>
      </c>
      <c r="IGK1180" s="251" t="e">
        <f>IGK1209+IGK1233+IGK1262+IGK1278+IGK1300+IGK1330+IGK1346+IGK1367+IGK1387+IGK1415+#REF!+IGK1430+#REF!+#REF!+#REF!</f>
        <v>#REF!</v>
      </c>
      <c r="IGL1180" s="245" t="s">
        <v>39</v>
      </c>
      <c r="IGM1180" s="246" t="s">
        <v>26</v>
      </c>
      <c r="IGN1180" s="247">
        <v>7</v>
      </c>
      <c r="IGO1180" s="247">
        <v>2</v>
      </c>
      <c r="IGP1180" s="248" t="s">
        <v>238</v>
      </c>
      <c r="IGQ1180" s="249">
        <v>119</v>
      </c>
      <c r="IGR1180" s="250">
        <v>213</v>
      </c>
      <c r="IGS1180" s="251" t="e">
        <f>IGS1209+IGS1233+IGS1262+IGS1278+IGS1300+IGS1330+IGS1346+IGS1367+IGS1387+IGS1415+#REF!+IGS1430+#REF!+#REF!+#REF!</f>
        <v>#REF!</v>
      </c>
      <c r="IGT1180" s="245" t="s">
        <v>39</v>
      </c>
      <c r="IGU1180" s="246" t="s">
        <v>26</v>
      </c>
      <c r="IGV1180" s="247">
        <v>7</v>
      </c>
      <c r="IGW1180" s="247">
        <v>2</v>
      </c>
      <c r="IGX1180" s="248" t="s">
        <v>238</v>
      </c>
      <c r="IGY1180" s="249">
        <v>119</v>
      </c>
      <c r="IGZ1180" s="250">
        <v>213</v>
      </c>
      <c r="IHA1180" s="251" t="e">
        <f>IHA1209+IHA1233+IHA1262+IHA1278+IHA1300+IHA1330+IHA1346+IHA1367+IHA1387+IHA1415+#REF!+IHA1430+#REF!+#REF!+#REF!</f>
        <v>#REF!</v>
      </c>
      <c r="IHB1180" s="245" t="s">
        <v>39</v>
      </c>
      <c r="IHC1180" s="246" t="s">
        <v>26</v>
      </c>
      <c r="IHD1180" s="247">
        <v>7</v>
      </c>
      <c r="IHE1180" s="247">
        <v>2</v>
      </c>
      <c r="IHF1180" s="248" t="s">
        <v>238</v>
      </c>
      <c r="IHG1180" s="249">
        <v>119</v>
      </c>
      <c r="IHH1180" s="250">
        <v>213</v>
      </c>
      <c r="IHI1180" s="251" t="e">
        <f>IHI1209+IHI1233+IHI1262+IHI1278+IHI1300+IHI1330+IHI1346+IHI1367+IHI1387+IHI1415+#REF!+IHI1430+#REF!+#REF!+#REF!</f>
        <v>#REF!</v>
      </c>
      <c r="IHJ1180" s="245" t="s">
        <v>39</v>
      </c>
      <c r="IHK1180" s="246" t="s">
        <v>26</v>
      </c>
      <c r="IHL1180" s="247">
        <v>7</v>
      </c>
      <c r="IHM1180" s="247">
        <v>2</v>
      </c>
      <c r="IHN1180" s="248" t="s">
        <v>238</v>
      </c>
      <c r="IHO1180" s="249">
        <v>119</v>
      </c>
      <c r="IHP1180" s="250">
        <v>213</v>
      </c>
      <c r="IHQ1180" s="251" t="e">
        <f>IHQ1209+IHQ1233+IHQ1262+IHQ1278+IHQ1300+IHQ1330+IHQ1346+IHQ1367+IHQ1387+IHQ1415+#REF!+IHQ1430+#REF!+#REF!+#REF!</f>
        <v>#REF!</v>
      </c>
      <c r="IHR1180" s="245" t="s">
        <v>39</v>
      </c>
      <c r="IHS1180" s="246" t="s">
        <v>26</v>
      </c>
      <c r="IHT1180" s="247">
        <v>7</v>
      </c>
      <c r="IHU1180" s="247">
        <v>2</v>
      </c>
      <c r="IHV1180" s="248" t="s">
        <v>238</v>
      </c>
      <c r="IHW1180" s="249">
        <v>119</v>
      </c>
      <c r="IHX1180" s="250">
        <v>213</v>
      </c>
      <c r="IHY1180" s="251" t="e">
        <f>IHY1209+IHY1233+IHY1262+IHY1278+IHY1300+IHY1330+IHY1346+IHY1367+IHY1387+IHY1415+#REF!+IHY1430+#REF!+#REF!+#REF!</f>
        <v>#REF!</v>
      </c>
      <c r="IHZ1180" s="245" t="s">
        <v>39</v>
      </c>
      <c r="IIA1180" s="246" t="s">
        <v>26</v>
      </c>
      <c r="IIB1180" s="247">
        <v>7</v>
      </c>
      <c r="IIC1180" s="247">
        <v>2</v>
      </c>
      <c r="IID1180" s="248" t="s">
        <v>238</v>
      </c>
      <c r="IIE1180" s="249">
        <v>119</v>
      </c>
      <c r="IIF1180" s="250">
        <v>213</v>
      </c>
      <c r="IIG1180" s="251" t="e">
        <f>IIG1209+IIG1233+IIG1262+IIG1278+IIG1300+IIG1330+IIG1346+IIG1367+IIG1387+IIG1415+#REF!+IIG1430+#REF!+#REF!+#REF!</f>
        <v>#REF!</v>
      </c>
      <c r="IIH1180" s="245" t="s">
        <v>39</v>
      </c>
      <c r="III1180" s="246" t="s">
        <v>26</v>
      </c>
      <c r="IIJ1180" s="247">
        <v>7</v>
      </c>
      <c r="IIK1180" s="247">
        <v>2</v>
      </c>
      <c r="IIL1180" s="248" t="s">
        <v>238</v>
      </c>
      <c r="IIM1180" s="249">
        <v>119</v>
      </c>
      <c r="IIN1180" s="250">
        <v>213</v>
      </c>
      <c r="IIO1180" s="251" t="e">
        <f>IIO1209+IIO1233+IIO1262+IIO1278+IIO1300+IIO1330+IIO1346+IIO1367+IIO1387+IIO1415+#REF!+IIO1430+#REF!+#REF!+#REF!</f>
        <v>#REF!</v>
      </c>
      <c r="IIP1180" s="245" t="s">
        <v>39</v>
      </c>
      <c r="IIQ1180" s="246" t="s">
        <v>26</v>
      </c>
      <c r="IIR1180" s="247">
        <v>7</v>
      </c>
      <c r="IIS1180" s="247">
        <v>2</v>
      </c>
      <c r="IIT1180" s="248" t="s">
        <v>238</v>
      </c>
      <c r="IIU1180" s="249">
        <v>119</v>
      </c>
      <c r="IIV1180" s="250">
        <v>213</v>
      </c>
      <c r="IIW1180" s="251" t="e">
        <f>IIW1209+IIW1233+IIW1262+IIW1278+IIW1300+IIW1330+IIW1346+IIW1367+IIW1387+IIW1415+#REF!+IIW1430+#REF!+#REF!+#REF!</f>
        <v>#REF!</v>
      </c>
      <c r="IIX1180" s="245" t="s">
        <v>39</v>
      </c>
      <c r="IIY1180" s="246" t="s">
        <v>26</v>
      </c>
      <c r="IIZ1180" s="247">
        <v>7</v>
      </c>
      <c r="IJA1180" s="247">
        <v>2</v>
      </c>
      <c r="IJB1180" s="248" t="s">
        <v>238</v>
      </c>
      <c r="IJC1180" s="249">
        <v>119</v>
      </c>
      <c r="IJD1180" s="250">
        <v>213</v>
      </c>
      <c r="IJE1180" s="251" t="e">
        <f>IJE1209+IJE1233+IJE1262+IJE1278+IJE1300+IJE1330+IJE1346+IJE1367+IJE1387+IJE1415+#REF!+IJE1430+#REF!+#REF!+#REF!</f>
        <v>#REF!</v>
      </c>
      <c r="IJF1180" s="245" t="s">
        <v>39</v>
      </c>
      <c r="IJG1180" s="246" t="s">
        <v>26</v>
      </c>
      <c r="IJH1180" s="247">
        <v>7</v>
      </c>
      <c r="IJI1180" s="247">
        <v>2</v>
      </c>
      <c r="IJJ1180" s="248" t="s">
        <v>238</v>
      </c>
      <c r="IJK1180" s="249">
        <v>119</v>
      </c>
      <c r="IJL1180" s="250">
        <v>213</v>
      </c>
      <c r="IJM1180" s="251" t="e">
        <f>IJM1209+IJM1233+IJM1262+IJM1278+IJM1300+IJM1330+IJM1346+IJM1367+IJM1387+IJM1415+#REF!+IJM1430+#REF!+#REF!+#REF!</f>
        <v>#REF!</v>
      </c>
      <c r="IJN1180" s="245" t="s">
        <v>39</v>
      </c>
      <c r="IJO1180" s="246" t="s">
        <v>26</v>
      </c>
      <c r="IJP1180" s="247">
        <v>7</v>
      </c>
      <c r="IJQ1180" s="247">
        <v>2</v>
      </c>
      <c r="IJR1180" s="248" t="s">
        <v>238</v>
      </c>
      <c r="IJS1180" s="249">
        <v>119</v>
      </c>
      <c r="IJT1180" s="250">
        <v>213</v>
      </c>
      <c r="IJU1180" s="251" t="e">
        <f>IJU1209+IJU1233+IJU1262+IJU1278+IJU1300+IJU1330+IJU1346+IJU1367+IJU1387+IJU1415+#REF!+IJU1430+#REF!+#REF!+#REF!</f>
        <v>#REF!</v>
      </c>
      <c r="IJV1180" s="245" t="s">
        <v>39</v>
      </c>
      <c r="IJW1180" s="246" t="s">
        <v>26</v>
      </c>
      <c r="IJX1180" s="247">
        <v>7</v>
      </c>
      <c r="IJY1180" s="247">
        <v>2</v>
      </c>
      <c r="IJZ1180" s="248" t="s">
        <v>238</v>
      </c>
      <c r="IKA1180" s="249">
        <v>119</v>
      </c>
      <c r="IKB1180" s="250">
        <v>213</v>
      </c>
      <c r="IKC1180" s="251" t="e">
        <f>IKC1209+IKC1233+IKC1262+IKC1278+IKC1300+IKC1330+IKC1346+IKC1367+IKC1387+IKC1415+#REF!+IKC1430+#REF!+#REF!+#REF!</f>
        <v>#REF!</v>
      </c>
      <c r="IKD1180" s="245" t="s">
        <v>39</v>
      </c>
      <c r="IKE1180" s="246" t="s">
        <v>26</v>
      </c>
      <c r="IKF1180" s="247">
        <v>7</v>
      </c>
      <c r="IKG1180" s="247">
        <v>2</v>
      </c>
      <c r="IKH1180" s="248" t="s">
        <v>238</v>
      </c>
      <c r="IKI1180" s="249">
        <v>119</v>
      </c>
      <c r="IKJ1180" s="250">
        <v>213</v>
      </c>
      <c r="IKK1180" s="251" t="e">
        <f>IKK1209+IKK1233+IKK1262+IKK1278+IKK1300+IKK1330+IKK1346+IKK1367+IKK1387+IKK1415+#REF!+IKK1430+#REF!+#REF!+#REF!</f>
        <v>#REF!</v>
      </c>
      <c r="IKL1180" s="245" t="s">
        <v>39</v>
      </c>
      <c r="IKM1180" s="246" t="s">
        <v>26</v>
      </c>
      <c r="IKN1180" s="247">
        <v>7</v>
      </c>
      <c r="IKO1180" s="247">
        <v>2</v>
      </c>
      <c r="IKP1180" s="248" t="s">
        <v>238</v>
      </c>
      <c r="IKQ1180" s="249">
        <v>119</v>
      </c>
      <c r="IKR1180" s="250">
        <v>213</v>
      </c>
      <c r="IKS1180" s="251" t="e">
        <f>IKS1209+IKS1233+IKS1262+IKS1278+IKS1300+IKS1330+IKS1346+IKS1367+IKS1387+IKS1415+#REF!+IKS1430+#REF!+#REF!+#REF!</f>
        <v>#REF!</v>
      </c>
      <c r="IKT1180" s="245" t="s">
        <v>39</v>
      </c>
      <c r="IKU1180" s="246" t="s">
        <v>26</v>
      </c>
      <c r="IKV1180" s="247">
        <v>7</v>
      </c>
      <c r="IKW1180" s="247">
        <v>2</v>
      </c>
      <c r="IKX1180" s="248" t="s">
        <v>238</v>
      </c>
      <c r="IKY1180" s="249">
        <v>119</v>
      </c>
      <c r="IKZ1180" s="250">
        <v>213</v>
      </c>
      <c r="ILA1180" s="251" t="e">
        <f>ILA1209+ILA1233+ILA1262+ILA1278+ILA1300+ILA1330+ILA1346+ILA1367+ILA1387+ILA1415+#REF!+ILA1430+#REF!+#REF!+#REF!</f>
        <v>#REF!</v>
      </c>
      <c r="ILB1180" s="245" t="s">
        <v>39</v>
      </c>
      <c r="ILC1180" s="246" t="s">
        <v>26</v>
      </c>
      <c r="ILD1180" s="247">
        <v>7</v>
      </c>
      <c r="ILE1180" s="247">
        <v>2</v>
      </c>
      <c r="ILF1180" s="248" t="s">
        <v>238</v>
      </c>
      <c r="ILG1180" s="249">
        <v>119</v>
      </c>
      <c r="ILH1180" s="250">
        <v>213</v>
      </c>
      <c r="ILI1180" s="251" t="e">
        <f>ILI1209+ILI1233+ILI1262+ILI1278+ILI1300+ILI1330+ILI1346+ILI1367+ILI1387+ILI1415+#REF!+ILI1430+#REF!+#REF!+#REF!</f>
        <v>#REF!</v>
      </c>
      <c r="ILJ1180" s="245" t="s">
        <v>39</v>
      </c>
      <c r="ILK1180" s="246" t="s">
        <v>26</v>
      </c>
      <c r="ILL1180" s="247">
        <v>7</v>
      </c>
      <c r="ILM1180" s="247">
        <v>2</v>
      </c>
      <c r="ILN1180" s="248" t="s">
        <v>238</v>
      </c>
      <c r="ILO1180" s="249">
        <v>119</v>
      </c>
      <c r="ILP1180" s="250">
        <v>213</v>
      </c>
      <c r="ILQ1180" s="251" t="e">
        <f>ILQ1209+ILQ1233+ILQ1262+ILQ1278+ILQ1300+ILQ1330+ILQ1346+ILQ1367+ILQ1387+ILQ1415+#REF!+ILQ1430+#REF!+#REF!+#REF!</f>
        <v>#REF!</v>
      </c>
      <c r="ILR1180" s="245" t="s">
        <v>39</v>
      </c>
      <c r="ILS1180" s="246" t="s">
        <v>26</v>
      </c>
      <c r="ILT1180" s="247">
        <v>7</v>
      </c>
      <c r="ILU1180" s="247">
        <v>2</v>
      </c>
      <c r="ILV1180" s="248" t="s">
        <v>238</v>
      </c>
      <c r="ILW1180" s="249">
        <v>119</v>
      </c>
      <c r="ILX1180" s="250">
        <v>213</v>
      </c>
      <c r="ILY1180" s="251" t="e">
        <f>ILY1209+ILY1233+ILY1262+ILY1278+ILY1300+ILY1330+ILY1346+ILY1367+ILY1387+ILY1415+#REF!+ILY1430+#REF!+#REF!+#REF!</f>
        <v>#REF!</v>
      </c>
      <c r="ILZ1180" s="245" t="s">
        <v>39</v>
      </c>
      <c r="IMA1180" s="246" t="s">
        <v>26</v>
      </c>
      <c r="IMB1180" s="247">
        <v>7</v>
      </c>
      <c r="IMC1180" s="247">
        <v>2</v>
      </c>
      <c r="IMD1180" s="248" t="s">
        <v>238</v>
      </c>
      <c r="IME1180" s="249">
        <v>119</v>
      </c>
      <c r="IMF1180" s="250">
        <v>213</v>
      </c>
      <c r="IMG1180" s="251" t="e">
        <f>IMG1209+IMG1233+IMG1262+IMG1278+IMG1300+IMG1330+IMG1346+IMG1367+IMG1387+IMG1415+#REF!+IMG1430+#REF!+#REF!+#REF!</f>
        <v>#REF!</v>
      </c>
      <c r="IMH1180" s="245" t="s">
        <v>39</v>
      </c>
      <c r="IMI1180" s="246" t="s">
        <v>26</v>
      </c>
      <c r="IMJ1180" s="247">
        <v>7</v>
      </c>
      <c r="IMK1180" s="247">
        <v>2</v>
      </c>
      <c r="IML1180" s="248" t="s">
        <v>238</v>
      </c>
      <c r="IMM1180" s="249">
        <v>119</v>
      </c>
      <c r="IMN1180" s="250">
        <v>213</v>
      </c>
      <c r="IMO1180" s="251" t="e">
        <f>IMO1209+IMO1233+IMO1262+IMO1278+IMO1300+IMO1330+IMO1346+IMO1367+IMO1387+IMO1415+#REF!+IMO1430+#REF!+#REF!+#REF!</f>
        <v>#REF!</v>
      </c>
      <c r="IMP1180" s="245" t="s">
        <v>39</v>
      </c>
      <c r="IMQ1180" s="246" t="s">
        <v>26</v>
      </c>
      <c r="IMR1180" s="247">
        <v>7</v>
      </c>
      <c r="IMS1180" s="247">
        <v>2</v>
      </c>
      <c r="IMT1180" s="248" t="s">
        <v>238</v>
      </c>
      <c r="IMU1180" s="249">
        <v>119</v>
      </c>
      <c r="IMV1180" s="250">
        <v>213</v>
      </c>
      <c r="IMW1180" s="251" t="e">
        <f>IMW1209+IMW1233+IMW1262+IMW1278+IMW1300+IMW1330+IMW1346+IMW1367+IMW1387+IMW1415+#REF!+IMW1430+#REF!+#REF!+#REF!</f>
        <v>#REF!</v>
      </c>
      <c r="IMX1180" s="245" t="s">
        <v>39</v>
      </c>
      <c r="IMY1180" s="246" t="s">
        <v>26</v>
      </c>
      <c r="IMZ1180" s="247">
        <v>7</v>
      </c>
      <c r="INA1180" s="247">
        <v>2</v>
      </c>
      <c r="INB1180" s="248" t="s">
        <v>238</v>
      </c>
      <c r="INC1180" s="249">
        <v>119</v>
      </c>
      <c r="IND1180" s="250">
        <v>213</v>
      </c>
      <c r="INE1180" s="251" t="e">
        <f>INE1209+INE1233+INE1262+INE1278+INE1300+INE1330+INE1346+INE1367+INE1387+INE1415+#REF!+INE1430+#REF!+#REF!+#REF!</f>
        <v>#REF!</v>
      </c>
      <c r="INF1180" s="245" t="s">
        <v>39</v>
      </c>
      <c r="ING1180" s="246" t="s">
        <v>26</v>
      </c>
      <c r="INH1180" s="247">
        <v>7</v>
      </c>
      <c r="INI1180" s="247">
        <v>2</v>
      </c>
      <c r="INJ1180" s="248" t="s">
        <v>238</v>
      </c>
      <c r="INK1180" s="249">
        <v>119</v>
      </c>
      <c r="INL1180" s="250">
        <v>213</v>
      </c>
      <c r="INM1180" s="251" t="e">
        <f>INM1209+INM1233+INM1262+INM1278+INM1300+INM1330+INM1346+INM1367+INM1387+INM1415+#REF!+INM1430+#REF!+#REF!+#REF!</f>
        <v>#REF!</v>
      </c>
      <c r="INN1180" s="245" t="s">
        <v>39</v>
      </c>
      <c r="INO1180" s="246" t="s">
        <v>26</v>
      </c>
      <c r="INP1180" s="247">
        <v>7</v>
      </c>
      <c r="INQ1180" s="247">
        <v>2</v>
      </c>
      <c r="INR1180" s="248" t="s">
        <v>238</v>
      </c>
      <c r="INS1180" s="249">
        <v>119</v>
      </c>
      <c r="INT1180" s="250">
        <v>213</v>
      </c>
      <c r="INU1180" s="251" t="e">
        <f>INU1209+INU1233+INU1262+INU1278+INU1300+INU1330+INU1346+INU1367+INU1387+INU1415+#REF!+INU1430+#REF!+#REF!+#REF!</f>
        <v>#REF!</v>
      </c>
      <c r="INV1180" s="245" t="s">
        <v>39</v>
      </c>
      <c r="INW1180" s="246" t="s">
        <v>26</v>
      </c>
      <c r="INX1180" s="247">
        <v>7</v>
      </c>
      <c r="INY1180" s="247">
        <v>2</v>
      </c>
      <c r="INZ1180" s="248" t="s">
        <v>238</v>
      </c>
      <c r="IOA1180" s="249">
        <v>119</v>
      </c>
      <c r="IOB1180" s="250">
        <v>213</v>
      </c>
      <c r="IOC1180" s="251" t="e">
        <f>IOC1209+IOC1233+IOC1262+IOC1278+IOC1300+IOC1330+IOC1346+IOC1367+IOC1387+IOC1415+#REF!+IOC1430+#REF!+#REF!+#REF!</f>
        <v>#REF!</v>
      </c>
      <c r="IOD1180" s="245" t="s">
        <v>39</v>
      </c>
      <c r="IOE1180" s="246" t="s">
        <v>26</v>
      </c>
      <c r="IOF1180" s="247">
        <v>7</v>
      </c>
      <c r="IOG1180" s="247">
        <v>2</v>
      </c>
      <c r="IOH1180" s="248" t="s">
        <v>238</v>
      </c>
      <c r="IOI1180" s="249">
        <v>119</v>
      </c>
      <c r="IOJ1180" s="250">
        <v>213</v>
      </c>
      <c r="IOK1180" s="251" t="e">
        <f>IOK1209+IOK1233+IOK1262+IOK1278+IOK1300+IOK1330+IOK1346+IOK1367+IOK1387+IOK1415+#REF!+IOK1430+#REF!+#REF!+#REF!</f>
        <v>#REF!</v>
      </c>
      <c r="IOL1180" s="245" t="s">
        <v>39</v>
      </c>
      <c r="IOM1180" s="246" t="s">
        <v>26</v>
      </c>
      <c r="ION1180" s="247">
        <v>7</v>
      </c>
      <c r="IOO1180" s="247">
        <v>2</v>
      </c>
      <c r="IOP1180" s="248" t="s">
        <v>238</v>
      </c>
      <c r="IOQ1180" s="249">
        <v>119</v>
      </c>
      <c r="IOR1180" s="250">
        <v>213</v>
      </c>
      <c r="IOS1180" s="251" t="e">
        <f>IOS1209+IOS1233+IOS1262+IOS1278+IOS1300+IOS1330+IOS1346+IOS1367+IOS1387+IOS1415+#REF!+IOS1430+#REF!+#REF!+#REF!</f>
        <v>#REF!</v>
      </c>
      <c r="IOT1180" s="245" t="s">
        <v>39</v>
      </c>
      <c r="IOU1180" s="246" t="s">
        <v>26</v>
      </c>
      <c r="IOV1180" s="247">
        <v>7</v>
      </c>
      <c r="IOW1180" s="247">
        <v>2</v>
      </c>
      <c r="IOX1180" s="248" t="s">
        <v>238</v>
      </c>
      <c r="IOY1180" s="249">
        <v>119</v>
      </c>
      <c r="IOZ1180" s="250">
        <v>213</v>
      </c>
      <c r="IPA1180" s="251" t="e">
        <f>IPA1209+IPA1233+IPA1262+IPA1278+IPA1300+IPA1330+IPA1346+IPA1367+IPA1387+IPA1415+#REF!+IPA1430+#REF!+#REF!+#REF!</f>
        <v>#REF!</v>
      </c>
      <c r="IPB1180" s="245" t="s">
        <v>39</v>
      </c>
      <c r="IPC1180" s="246" t="s">
        <v>26</v>
      </c>
      <c r="IPD1180" s="247">
        <v>7</v>
      </c>
      <c r="IPE1180" s="247">
        <v>2</v>
      </c>
      <c r="IPF1180" s="248" t="s">
        <v>238</v>
      </c>
      <c r="IPG1180" s="249">
        <v>119</v>
      </c>
      <c r="IPH1180" s="250">
        <v>213</v>
      </c>
      <c r="IPI1180" s="251" t="e">
        <f>IPI1209+IPI1233+IPI1262+IPI1278+IPI1300+IPI1330+IPI1346+IPI1367+IPI1387+IPI1415+#REF!+IPI1430+#REF!+#REF!+#REF!</f>
        <v>#REF!</v>
      </c>
      <c r="IPJ1180" s="245" t="s">
        <v>39</v>
      </c>
      <c r="IPK1180" s="246" t="s">
        <v>26</v>
      </c>
      <c r="IPL1180" s="247">
        <v>7</v>
      </c>
      <c r="IPM1180" s="247">
        <v>2</v>
      </c>
      <c r="IPN1180" s="248" t="s">
        <v>238</v>
      </c>
      <c r="IPO1180" s="249">
        <v>119</v>
      </c>
      <c r="IPP1180" s="250">
        <v>213</v>
      </c>
      <c r="IPQ1180" s="251" t="e">
        <f>IPQ1209+IPQ1233+IPQ1262+IPQ1278+IPQ1300+IPQ1330+IPQ1346+IPQ1367+IPQ1387+IPQ1415+#REF!+IPQ1430+#REF!+#REF!+#REF!</f>
        <v>#REF!</v>
      </c>
      <c r="IPR1180" s="245" t="s">
        <v>39</v>
      </c>
      <c r="IPS1180" s="246" t="s">
        <v>26</v>
      </c>
      <c r="IPT1180" s="247">
        <v>7</v>
      </c>
      <c r="IPU1180" s="247">
        <v>2</v>
      </c>
      <c r="IPV1180" s="248" t="s">
        <v>238</v>
      </c>
      <c r="IPW1180" s="249">
        <v>119</v>
      </c>
      <c r="IPX1180" s="250">
        <v>213</v>
      </c>
      <c r="IPY1180" s="251" t="e">
        <f>IPY1209+IPY1233+IPY1262+IPY1278+IPY1300+IPY1330+IPY1346+IPY1367+IPY1387+IPY1415+#REF!+IPY1430+#REF!+#REF!+#REF!</f>
        <v>#REF!</v>
      </c>
      <c r="IPZ1180" s="245" t="s">
        <v>39</v>
      </c>
      <c r="IQA1180" s="246" t="s">
        <v>26</v>
      </c>
      <c r="IQB1180" s="247">
        <v>7</v>
      </c>
      <c r="IQC1180" s="247">
        <v>2</v>
      </c>
      <c r="IQD1180" s="248" t="s">
        <v>238</v>
      </c>
      <c r="IQE1180" s="249">
        <v>119</v>
      </c>
      <c r="IQF1180" s="250">
        <v>213</v>
      </c>
      <c r="IQG1180" s="251" t="e">
        <f>IQG1209+IQG1233+IQG1262+IQG1278+IQG1300+IQG1330+IQG1346+IQG1367+IQG1387+IQG1415+#REF!+IQG1430+#REF!+#REF!+#REF!</f>
        <v>#REF!</v>
      </c>
      <c r="IQH1180" s="245" t="s">
        <v>39</v>
      </c>
      <c r="IQI1180" s="246" t="s">
        <v>26</v>
      </c>
      <c r="IQJ1180" s="247">
        <v>7</v>
      </c>
      <c r="IQK1180" s="247">
        <v>2</v>
      </c>
      <c r="IQL1180" s="248" t="s">
        <v>238</v>
      </c>
      <c r="IQM1180" s="249">
        <v>119</v>
      </c>
      <c r="IQN1180" s="250">
        <v>213</v>
      </c>
      <c r="IQO1180" s="251" t="e">
        <f>IQO1209+IQO1233+IQO1262+IQO1278+IQO1300+IQO1330+IQO1346+IQO1367+IQO1387+IQO1415+#REF!+IQO1430+#REF!+#REF!+#REF!</f>
        <v>#REF!</v>
      </c>
      <c r="IQP1180" s="245" t="s">
        <v>39</v>
      </c>
      <c r="IQQ1180" s="246" t="s">
        <v>26</v>
      </c>
      <c r="IQR1180" s="247">
        <v>7</v>
      </c>
      <c r="IQS1180" s="247">
        <v>2</v>
      </c>
      <c r="IQT1180" s="248" t="s">
        <v>238</v>
      </c>
      <c r="IQU1180" s="249">
        <v>119</v>
      </c>
      <c r="IQV1180" s="250">
        <v>213</v>
      </c>
      <c r="IQW1180" s="251" t="e">
        <f>IQW1209+IQW1233+IQW1262+IQW1278+IQW1300+IQW1330+IQW1346+IQW1367+IQW1387+IQW1415+#REF!+IQW1430+#REF!+#REF!+#REF!</f>
        <v>#REF!</v>
      </c>
      <c r="IQX1180" s="245" t="s">
        <v>39</v>
      </c>
      <c r="IQY1180" s="246" t="s">
        <v>26</v>
      </c>
      <c r="IQZ1180" s="247">
        <v>7</v>
      </c>
      <c r="IRA1180" s="247">
        <v>2</v>
      </c>
      <c r="IRB1180" s="248" t="s">
        <v>238</v>
      </c>
      <c r="IRC1180" s="249">
        <v>119</v>
      </c>
      <c r="IRD1180" s="250">
        <v>213</v>
      </c>
      <c r="IRE1180" s="251" t="e">
        <f>IRE1209+IRE1233+IRE1262+IRE1278+IRE1300+IRE1330+IRE1346+IRE1367+IRE1387+IRE1415+#REF!+IRE1430+#REF!+#REF!+#REF!</f>
        <v>#REF!</v>
      </c>
      <c r="IRF1180" s="245" t="s">
        <v>39</v>
      </c>
      <c r="IRG1180" s="246" t="s">
        <v>26</v>
      </c>
      <c r="IRH1180" s="247">
        <v>7</v>
      </c>
      <c r="IRI1180" s="247">
        <v>2</v>
      </c>
      <c r="IRJ1180" s="248" t="s">
        <v>238</v>
      </c>
      <c r="IRK1180" s="249">
        <v>119</v>
      </c>
      <c r="IRL1180" s="250">
        <v>213</v>
      </c>
      <c r="IRM1180" s="251" t="e">
        <f>IRM1209+IRM1233+IRM1262+IRM1278+IRM1300+IRM1330+IRM1346+IRM1367+IRM1387+IRM1415+#REF!+IRM1430+#REF!+#REF!+#REF!</f>
        <v>#REF!</v>
      </c>
      <c r="IRN1180" s="245" t="s">
        <v>39</v>
      </c>
      <c r="IRO1180" s="246" t="s">
        <v>26</v>
      </c>
      <c r="IRP1180" s="247">
        <v>7</v>
      </c>
      <c r="IRQ1180" s="247">
        <v>2</v>
      </c>
      <c r="IRR1180" s="248" t="s">
        <v>238</v>
      </c>
      <c r="IRS1180" s="249">
        <v>119</v>
      </c>
      <c r="IRT1180" s="250">
        <v>213</v>
      </c>
      <c r="IRU1180" s="251" t="e">
        <f>IRU1209+IRU1233+IRU1262+IRU1278+IRU1300+IRU1330+IRU1346+IRU1367+IRU1387+IRU1415+#REF!+IRU1430+#REF!+#REF!+#REF!</f>
        <v>#REF!</v>
      </c>
      <c r="IRV1180" s="245" t="s">
        <v>39</v>
      </c>
      <c r="IRW1180" s="246" t="s">
        <v>26</v>
      </c>
      <c r="IRX1180" s="247">
        <v>7</v>
      </c>
      <c r="IRY1180" s="247">
        <v>2</v>
      </c>
      <c r="IRZ1180" s="248" t="s">
        <v>238</v>
      </c>
      <c r="ISA1180" s="249">
        <v>119</v>
      </c>
      <c r="ISB1180" s="250">
        <v>213</v>
      </c>
      <c r="ISC1180" s="251" t="e">
        <f>ISC1209+ISC1233+ISC1262+ISC1278+ISC1300+ISC1330+ISC1346+ISC1367+ISC1387+ISC1415+#REF!+ISC1430+#REF!+#REF!+#REF!</f>
        <v>#REF!</v>
      </c>
      <c r="ISD1180" s="245" t="s">
        <v>39</v>
      </c>
      <c r="ISE1180" s="246" t="s">
        <v>26</v>
      </c>
      <c r="ISF1180" s="247">
        <v>7</v>
      </c>
      <c r="ISG1180" s="247">
        <v>2</v>
      </c>
      <c r="ISH1180" s="248" t="s">
        <v>238</v>
      </c>
      <c r="ISI1180" s="249">
        <v>119</v>
      </c>
      <c r="ISJ1180" s="250">
        <v>213</v>
      </c>
      <c r="ISK1180" s="251" t="e">
        <f>ISK1209+ISK1233+ISK1262+ISK1278+ISK1300+ISK1330+ISK1346+ISK1367+ISK1387+ISK1415+#REF!+ISK1430+#REF!+#REF!+#REF!</f>
        <v>#REF!</v>
      </c>
      <c r="ISL1180" s="245" t="s">
        <v>39</v>
      </c>
      <c r="ISM1180" s="246" t="s">
        <v>26</v>
      </c>
      <c r="ISN1180" s="247">
        <v>7</v>
      </c>
      <c r="ISO1180" s="247">
        <v>2</v>
      </c>
      <c r="ISP1180" s="248" t="s">
        <v>238</v>
      </c>
      <c r="ISQ1180" s="249">
        <v>119</v>
      </c>
      <c r="ISR1180" s="250">
        <v>213</v>
      </c>
      <c r="ISS1180" s="251" t="e">
        <f>ISS1209+ISS1233+ISS1262+ISS1278+ISS1300+ISS1330+ISS1346+ISS1367+ISS1387+ISS1415+#REF!+ISS1430+#REF!+#REF!+#REF!</f>
        <v>#REF!</v>
      </c>
      <c r="IST1180" s="245" t="s">
        <v>39</v>
      </c>
      <c r="ISU1180" s="246" t="s">
        <v>26</v>
      </c>
      <c r="ISV1180" s="247">
        <v>7</v>
      </c>
      <c r="ISW1180" s="247">
        <v>2</v>
      </c>
      <c r="ISX1180" s="248" t="s">
        <v>238</v>
      </c>
      <c r="ISY1180" s="249">
        <v>119</v>
      </c>
      <c r="ISZ1180" s="250">
        <v>213</v>
      </c>
      <c r="ITA1180" s="251" t="e">
        <f>ITA1209+ITA1233+ITA1262+ITA1278+ITA1300+ITA1330+ITA1346+ITA1367+ITA1387+ITA1415+#REF!+ITA1430+#REF!+#REF!+#REF!</f>
        <v>#REF!</v>
      </c>
      <c r="ITB1180" s="245" t="s">
        <v>39</v>
      </c>
      <c r="ITC1180" s="246" t="s">
        <v>26</v>
      </c>
      <c r="ITD1180" s="247">
        <v>7</v>
      </c>
      <c r="ITE1180" s="247">
        <v>2</v>
      </c>
      <c r="ITF1180" s="248" t="s">
        <v>238</v>
      </c>
      <c r="ITG1180" s="249">
        <v>119</v>
      </c>
      <c r="ITH1180" s="250">
        <v>213</v>
      </c>
      <c r="ITI1180" s="251" t="e">
        <f>ITI1209+ITI1233+ITI1262+ITI1278+ITI1300+ITI1330+ITI1346+ITI1367+ITI1387+ITI1415+#REF!+ITI1430+#REF!+#REF!+#REF!</f>
        <v>#REF!</v>
      </c>
      <c r="ITJ1180" s="245" t="s">
        <v>39</v>
      </c>
      <c r="ITK1180" s="246" t="s">
        <v>26</v>
      </c>
      <c r="ITL1180" s="247">
        <v>7</v>
      </c>
      <c r="ITM1180" s="247">
        <v>2</v>
      </c>
      <c r="ITN1180" s="248" t="s">
        <v>238</v>
      </c>
      <c r="ITO1180" s="249">
        <v>119</v>
      </c>
      <c r="ITP1180" s="250">
        <v>213</v>
      </c>
      <c r="ITQ1180" s="251" t="e">
        <f>ITQ1209+ITQ1233+ITQ1262+ITQ1278+ITQ1300+ITQ1330+ITQ1346+ITQ1367+ITQ1387+ITQ1415+#REF!+ITQ1430+#REF!+#REF!+#REF!</f>
        <v>#REF!</v>
      </c>
      <c r="ITR1180" s="245" t="s">
        <v>39</v>
      </c>
      <c r="ITS1180" s="246" t="s">
        <v>26</v>
      </c>
      <c r="ITT1180" s="247">
        <v>7</v>
      </c>
      <c r="ITU1180" s="247">
        <v>2</v>
      </c>
      <c r="ITV1180" s="248" t="s">
        <v>238</v>
      </c>
      <c r="ITW1180" s="249">
        <v>119</v>
      </c>
      <c r="ITX1180" s="250">
        <v>213</v>
      </c>
      <c r="ITY1180" s="251" t="e">
        <f>ITY1209+ITY1233+ITY1262+ITY1278+ITY1300+ITY1330+ITY1346+ITY1367+ITY1387+ITY1415+#REF!+ITY1430+#REF!+#REF!+#REF!</f>
        <v>#REF!</v>
      </c>
      <c r="ITZ1180" s="245" t="s">
        <v>39</v>
      </c>
      <c r="IUA1180" s="246" t="s">
        <v>26</v>
      </c>
      <c r="IUB1180" s="247">
        <v>7</v>
      </c>
      <c r="IUC1180" s="247">
        <v>2</v>
      </c>
      <c r="IUD1180" s="248" t="s">
        <v>238</v>
      </c>
      <c r="IUE1180" s="249">
        <v>119</v>
      </c>
      <c r="IUF1180" s="250">
        <v>213</v>
      </c>
      <c r="IUG1180" s="251" t="e">
        <f>IUG1209+IUG1233+IUG1262+IUG1278+IUG1300+IUG1330+IUG1346+IUG1367+IUG1387+IUG1415+#REF!+IUG1430+#REF!+#REF!+#REF!</f>
        <v>#REF!</v>
      </c>
      <c r="IUH1180" s="245" t="s">
        <v>39</v>
      </c>
      <c r="IUI1180" s="246" t="s">
        <v>26</v>
      </c>
      <c r="IUJ1180" s="247">
        <v>7</v>
      </c>
      <c r="IUK1180" s="247">
        <v>2</v>
      </c>
      <c r="IUL1180" s="248" t="s">
        <v>238</v>
      </c>
      <c r="IUM1180" s="249">
        <v>119</v>
      </c>
      <c r="IUN1180" s="250">
        <v>213</v>
      </c>
      <c r="IUO1180" s="251" t="e">
        <f>IUO1209+IUO1233+IUO1262+IUO1278+IUO1300+IUO1330+IUO1346+IUO1367+IUO1387+IUO1415+#REF!+IUO1430+#REF!+#REF!+#REF!</f>
        <v>#REF!</v>
      </c>
      <c r="IUP1180" s="245" t="s">
        <v>39</v>
      </c>
      <c r="IUQ1180" s="246" t="s">
        <v>26</v>
      </c>
      <c r="IUR1180" s="247">
        <v>7</v>
      </c>
      <c r="IUS1180" s="247">
        <v>2</v>
      </c>
      <c r="IUT1180" s="248" t="s">
        <v>238</v>
      </c>
      <c r="IUU1180" s="249">
        <v>119</v>
      </c>
      <c r="IUV1180" s="250">
        <v>213</v>
      </c>
      <c r="IUW1180" s="251" t="e">
        <f>IUW1209+IUW1233+IUW1262+IUW1278+IUW1300+IUW1330+IUW1346+IUW1367+IUW1387+IUW1415+#REF!+IUW1430+#REF!+#REF!+#REF!</f>
        <v>#REF!</v>
      </c>
      <c r="IUX1180" s="245" t="s">
        <v>39</v>
      </c>
      <c r="IUY1180" s="246" t="s">
        <v>26</v>
      </c>
      <c r="IUZ1180" s="247">
        <v>7</v>
      </c>
      <c r="IVA1180" s="247">
        <v>2</v>
      </c>
      <c r="IVB1180" s="248" t="s">
        <v>238</v>
      </c>
      <c r="IVC1180" s="249">
        <v>119</v>
      </c>
      <c r="IVD1180" s="250">
        <v>213</v>
      </c>
      <c r="IVE1180" s="251" t="e">
        <f>IVE1209+IVE1233+IVE1262+IVE1278+IVE1300+IVE1330+IVE1346+IVE1367+IVE1387+IVE1415+#REF!+IVE1430+#REF!+#REF!+#REF!</f>
        <v>#REF!</v>
      </c>
      <c r="IVF1180" s="245" t="s">
        <v>39</v>
      </c>
      <c r="IVG1180" s="246" t="s">
        <v>26</v>
      </c>
      <c r="IVH1180" s="247">
        <v>7</v>
      </c>
      <c r="IVI1180" s="247">
        <v>2</v>
      </c>
      <c r="IVJ1180" s="248" t="s">
        <v>238</v>
      </c>
      <c r="IVK1180" s="249">
        <v>119</v>
      </c>
      <c r="IVL1180" s="250">
        <v>213</v>
      </c>
      <c r="IVM1180" s="251" t="e">
        <f>IVM1209+IVM1233+IVM1262+IVM1278+IVM1300+IVM1330+IVM1346+IVM1367+IVM1387+IVM1415+#REF!+IVM1430+#REF!+#REF!+#REF!</f>
        <v>#REF!</v>
      </c>
      <c r="IVN1180" s="245" t="s">
        <v>39</v>
      </c>
      <c r="IVO1180" s="246" t="s">
        <v>26</v>
      </c>
      <c r="IVP1180" s="247">
        <v>7</v>
      </c>
      <c r="IVQ1180" s="247">
        <v>2</v>
      </c>
      <c r="IVR1180" s="248" t="s">
        <v>238</v>
      </c>
      <c r="IVS1180" s="249">
        <v>119</v>
      </c>
      <c r="IVT1180" s="250">
        <v>213</v>
      </c>
      <c r="IVU1180" s="251" t="e">
        <f>IVU1209+IVU1233+IVU1262+IVU1278+IVU1300+IVU1330+IVU1346+IVU1367+IVU1387+IVU1415+#REF!+IVU1430+#REF!+#REF!+#REF!</f>
        <v>#REF!</v>
      </c>
      <c r="IVV1180" s="245" t="s">
        <v>39</v>
      </c>
      <c r="IVW1180" s="246" t="s">
        <v>26</v>
      </c>
      <c r="IVX1180" s="247">
        <v>7</v>
      </c>
      <c r="IVY1180" s="247">
        <v>2</v>
      </c>
      <c r="IVZ1180" s="248" t="s">
        <v>238</v>
      </c>
      <c r="IWA1180" s="249">
        <v>119</v>
      </c>
      <c r="IWB1180" s="250">
        <v>213</v>
      </c>
      <c r="IWC1180" s="251" t="e">
        <f>IWC1209+IWC1233+IWC1262+IWC1278+IWC1300+IWC1330+IWC1346+IWC1367+IWC1387+IWC1415+#REF!+IWC1430+#REF!+#REF!+#REF!</f>
        <v>#REF!</v>
      </c>
      <c r="IWD1180" s="245" t="s">
        <v>39</v>
      </c>
      <c r="IWE1180" s="246" t="s">
        <v>26</v>
      </c>
      <c r="IWF1180" s="247">
        <v>7</v>
      </c>
      <c r="IWG1180" s="247">
        <v>2</v>
      </c>
      <c r="IWH1180" s="248" t="s">
        <v>238</v>
      </c>
      <c r="IWI1180" s="249">
        <v>119</v>
      </c>
      <c r="IWJ1180" s="250">
        <v>213</v>
      </c>
      <c r="IWK1180" s="251" t="e">
        <f>IWK1209+IWK1233+IWK1262+IWK1278+IWK1300+IWK1330+IWK1346+IWK1367+IWK1387+IWK1415+#REF!+IWK1430+#REF!+#REF!+#REF!</f>
        <v>#REF!</v>
      </c>
      <c r="IWL1180" s="245" t="s">
        <v>39</v>
      </c>
      <c r="IWM1180" s="246" t="s">
        <v>26</v>
      </c>
      <c r="IWN1180" s="247">
        <v>7</v>
      </c>
      <c r="IWO1180" s="247">
        <v>2</v>
      </c>
      <c r="IWP1180" s="248" t="s">
        <v>238</v>
      </c>
      <c r="IWQ1180" s="249">
        <v>119</v>
      </c>
      <c r="IWR1180" s="250">
        <v>213</v>
      </c>
      <c r="IWS1180" s="251" t="e">
        <f>IWS1209+IWS1233+IWS1262+IWS1278+IWS1300+IWS1330+IWS1346+IWS1367+IWS1387+IWS1415+#REF!+IWS1430+#REF!+#REF!+#REF!</f>
        <v>#REF!</v>
      </c>
      <c r="IWT1180" s="245" t="s">
        <v>39</v>
      </c>
      <c r="IWU1180" s="246" t="s">
        <v>26</v>
      </c>
      <c r="IWV1180" s="247">
        <v>7</v>
      </c>
      <c r="IWW1180" s="247">
        <v>2</v>
      </c>
      <c r="IWX1180" s="248" t="s">
        <v>238</v>
      </c>
      <c r="IWY1180" s="249">
        <v>119</v>
      </c>
      <c r="IWZ1180" s="250">
        <v>213</v>
      </c>
      <c r="IXA1180" s="251" t="e">
        <f>IXA1209+IXA1233+IXA1262+IXA1278+IXA1300+IXA1330+IXA1346+IXA1367+IXA1387+IXA1415+#REF!+IXA1430+#REF!+#REF!+#REF!</f>
        <v>#REF!</v>
      </c>
      <c r="IXB1180" s="245" t="s">
        <v>39</v>
      </c>
      <c r="IXC1180" s="246" t="s">
        <v>26</v>
      </c>
      <c r="IXD1180" s="247">
        <v>7</v>
      </c>
      <c r="IXE1180" s="247">
        <v>2</v>
      </c>
      <c r="IXF1180" s="248" t="s">
        <v>238</v>
      </c>
      <c r="IXG1180" s="249">
        <v>119</v>
      </c>
      <c r="IXH1180" s="250">
        <v>213</v>
      </c>
      <c r="IXI1180" s="251" t="e">
        <f>IXI1209+IXI1233+IXI1262+IXI1278+IXI1300+IXI1330+IXI1346+IXI1367+IXI1387+IXI1415+#REF!+IXI1430+#REF!+#REF!+#REF!</f>
        <v>#REF!</v>
      </c>
      <c r="IXJ1180" s="245" t="s">
        <v>39</v>
      </c>
      <c r="IXK1180" s="246" t="s">
        <v>26</v>
      </c>
      <c r="IXL1180" s="247">
        <v>7</v>
      </c>
      <c r="IXM1180" s="247">
        <v>2</v>
      </c>
      <c r="IXN1180" s="248" t="s">
        <v>238</v>
      </c>
      <c r="IXO1180" s="249">
        <v>119</v>
      </c>
      <c r="IXP1180" s="250">
        <v>213</v>
      </c>
      <c r="IXQ1180" s="251" t="e">
        <f>IXQ1209+IXQ1233+IXQ1262+IXQ1278+IXQ1300+IXQ1330+IXQ1346+IXQ1367+IXQ1387+IXQ1415+#REF!+IXQ1430+#REF!+#REF!+#REF!</f>
        <v>#REF!</v>
      </c>
      <c r="IXR1180" s="245" t="s">
        <v>39</v>
      </c>
      <c r="IXS1180" s="246" t="s">
        <v>26</v>
      </c>
      <c r="IXT1180" s="247">
        <v>7</v>
      </c>
      <c r="IXU1180" s="247">
        <v>2</v>
      </c>
      <c r="IXV1180" s="248" t="s">
        <v>238</v>
      </c>
      <c r="IXW1180" s="249">
        <v>119</v>
      </c>
      <c r="IXX1180" s="250">
        <v>213</v>
      </c>
      <c r="IXY1180" s="251" t="e">
        <f>IXY1209+IXY1233+IXY1262+IXY1278+IXY1300+IXY1330+IXY1346+IXY1367+IXY1387+IXY1415+#REF!+IXY1430+#REF!+#REF!+#REF!</f>
        <v>#REF!</v>
      </c>
      <c r="IXZ1180" s="245" t="s">
        <v>39</v>
      </c>
      <c r="IYA1180" s="246" t="s">
        <v>26</v>
      </c>
      <c r="IYB1180" s="247">
        <v>7</v>
      </c>
      <c r="IYC1180" s="247">
        <v>2</v>
      </c>
      <c r="IYD1180" s="248" t="s">
        <v>238</v>
      </c>
      <c r="IYE1180" s="249">
        <v>119</v>
      </c>
      <c r="IYF1180" s="250">
        <v>213</v>
      </c>
      <c r="IYG1180" s="251" t="e">
        <f>IYG1209+IYG1233+IYG1262+IYG1278+IYG1300+IYG1330+IYG1346+IYG1367+IYG1387+IYG1415+#REF!+IYG1430+#REF!+#REF!+#REF!</f>
        <v>#REF!</v>
      </c>
      <c r="IYH1180" s="245" t="s">
        <v>39</v>
      </c>
      <c r="IYI1180" s="246" t="s">
        <v>26</v>
      </c>
      <c r="IYJ1180" s="247">
        <v>7</v>
      </c>
      <c r="IYK1180" s="247">
        <v>2</v>
      </c>
      <c r="IYL1180" s="248" t="s">
        <v>238</v>
      </c>
      <c r="IYM1180" s="249">
        <v>119</v>
      </c>
      <c r="IYN1180" s="250">
        <v>213</v>
      </c>
      <c r="IYO1180" s="251" t="e">
        <f>IYO1209+IYO1233+IYO1262+IYO1278+IYO1300+IYO1330+IYO1346+IYO1367+IYO1387+IYO1415+#REF!+IYO1430+#REF!+#REF!+#REF!</f>
        <v>#REF!</v>
      </c>
      <c r="IYP1180" s="245" t="s">
        <v>39</v>
      </c>
      <c r="IYQ1180" s="246" t="s">
        <v>26</v>
      </c>
      <c r="IYR1180" s="247">
        <v>7</v>
      </c>
      <c r="IYS1180" s="247">
        <v>2</v>
      </c>
      <c r="IYT1180" s="248" t="s">
        <v>238</v>
      </c>
      <c r="IYU1180" s="249">
        <v>119</v>
      </c>
      <c r="IYV1180" s="250">
        <v>213</v>
      </c>
      <c r="IYW1180" s="251" t="e">
        <f>IYW1209+IYW1233+IYW1262+IYW1278+IYW1300+IYW1330+IYW1346+IYW1367+IYW1387+IYW1415+#REF!+IYW1430+#REF!+#REF!+#REF!</f>
        <v>#REF!</v>
      </c>
      <c r="IYX1180" s="245" t="s">
        <v>39</v>
      </c>
      <c r="IYY1180" s="246" t="s">
        <v>26</v>
      </c>
      <c r="IYZ1180" s="247">
        <v>7</v>
      </c>
      <c r="IZA1180" s="247">
        <v>2</v>
      </c>
      <c r="IZB1180" s="248" t="s">
        <v>238</v>
      </c>
      <c r="IZC1180" s="249">
        <v>119</v>
      </c>
      <c r="IZD1180" s="250">
        <v>213</v>
      </c>
      <c r="IZE1180" s="251" t="e">
        <f>IZE1209+IZE1233+IZE1262+IZE1278+IZE1300+IZE1330+IZE1346+IZE1367+IZE1387+IZE1415+#REF!+IZE1430+#REF!+#REF!+#REF!</f>
        <v>#REF!</v>
      </c>
      <c r="IZF1180" s="245" t="s">
        <v>39</v>
      </c>
      <c r="IZG1180" s="246" t="s">
        <v>26</v>
      </c>
      <c r="IZH1180" s="247">
        <v>7</v>
      </c>
      <c r="IZI1180" s="247">
        <v>2</v>
      </c>
      <c r="IZJ1180" s="248" t="s">
        <v>238</v>
      </c>
      <c r="IZK1180" s="249">
        <v>119</v>
      </c>
      <c r="IZL1180" s="250">
        <v>213</v>
      </c>
      <c r="IZM1180" s="251" t="e">
        <f>IZM1209+IZM1233+IZM1262+IZM1278+IZM1300+IZM1330+IZM1346+IZM1367+IZM1387+IZM1415+#REF!+IZM1430+#REF!+#REF!+#REF!</f>
        <v>#REF!</v>
      </c>
      <c r="IZN1180" s="245" t="s">
        <v>39</v>
      </c>
      <c r="IZO1180" s="246" t="s">
        <v>26</v>
      </c>
      <c r="IZP1180" s="247">
        <v>7</v>
      </c>
      <c r="IZQ1180" s="247">
        <v>2</v>
      </c>
      <c r="IZR1180" s="248" t="s">
        <v>238</v>
      </c>
      <c r="IZS1180" s="249">
        <v>119</v>
      </c>
      <c r="IZT1180" s="250">
        <v>213</v>
      </c>
      <c r="IZU1180" s="251" t="e">
        <f>IZU1209+IZU1233+IZU1262+IZU1278+IZU1300+IZU1330+IZU1346+IZU1367+IZU1387+IZU1415+#REF!+IZU1430+#REF!+#REF!+#REF!</f>
        <v>#REF!</v>
      </c>
      <c r="IZV1180" s="245" t="s">
        <v>39</v>
      </c>
      <c r="IZW1180" s="246" t="s">
        <v>26</v>
      </c>
      <c r="IZX1180" s="247">
        <v>7</v>
      </c>
      <c r="IZY1180" s="247">
        <v>2</v>
      </c>
      <c r="IZZ1180" s="248" t="s">
        <v>238</v>
      </c>
      <c r="JAA1180" s="249">
        <v>119</v>
      </c>
      <c r="JAB1180" s="250">
        <v>213</v>
      </c>
      <c r="JAC1180" s="251" t="e">
        <f>JAC1209+JAC1233+JAC1262+JAC1278+JAC1300+JAC1330+JAC1346+JAC1367+JAC1387+JAC1415+#REF!+JAC1430+#REF!+#REF!+#REF!</f>
        <v>#REF!</v>
      </c>
      <c r="JAD1180" s="245" t="s">
        <v>39</v>
      </c>
      <c r="JAE1180" s="246" t="s">
        <v>26</v>
      </c>
      <c r="JAF1180" s="247">
        <v>7</v>
      </c>
      <c r="JAG1180" s="247">
        <v>2</v>
      </c>
      <c r="JAH1180" s="248" t="s">
        <v>238</v>
      </c>
      <c r="JAI1180" s="249">
        <v>119</v>
      </c>
      <c r="JAJ1180" s="250">
        <v>213</v>
      </c>
      <c r="JAK1180" s="251" t="e">
        <f>JAK1209+JAK1233+JAK1262+JAK1278+JAK1300+JAK1330+JAK1346+JAK1367+JAK1387+JAK1415+#REF!+JAK1430+#REF!+#REF!+#REF!</f>
        <v>#REF!</v>
      </c>
      <c r="JAL1180" s="245" t="s">
        <v>39</v>
      </c>
      <c r="JAM1180" s="246" t="s">
        <v>26</v>
      </c>
      <c r="JAN1180" s="247">
        <v>7</v>
      </c>
      <c r="JAO1180" s="247">
        <v>2</v>
      </c>
      <c r="JAP1180" s="248" t="s">
        <v>238</v>
      </c>
      <c r="JAQ1180" s="249">
        <v>119</v>
      </c>
      <c r="JAR1180" s="250">
        <v>213</v>
      </c>
      <c r="JAS1180" s="251" t="e">
        <f>JAS1209+JAS1233+JAS1262+JAS1278+JAS1300+JAS1330+JAS1346+JAS1367+JAS1387+JAS1415+#REF!+JAS1430+#REF!+#REF!+#REF!</f>
        <v>#REF!</v>
      </c>
      <c r="JAT1180" s="245" t="s">
        <v>39</v>
      </c>
      <c r="JAU1180" s="246" t="s">
        <v>26</v>
      </c>
      <c r="JAV1180" s="247">
        <v>7</v>
      </c>
      <c r="JAW1180" s="247">
        <v>2</v>
      </c>
      <c r="JAX1180" s="248" t="s">
        <v>238</v>
      </c>
      <c r="JAY1180" s="249">
        <v>119</v>
      </c>
      <c r="JAZ1180" s="250">
        <v>213</v>
      </c>
      <c r="JBA1180" s="251" t="e">
        <f>JBA1209+JBA1233+JBA1262+JBA1278+JBA1300+JBA1330+JBA1346+JBA1367+JBA1387+JBA1415+#REF!+JBA1430+#REF!+#REF!+#REF!</f>
        <v>#REF!</v>
      </c>
      <c r="JBB1180" s="245" t="s">
        <v>39</v>
      </c>
      <c r="JBC1180" s="246" t="s">
        <v>26</v>
      </c>
      <c r="JBD1180" s="247">
        <v>7</v>
      </c>
      <c r="JBE1180" s="247">
        <v>2</v>
      </c>
      <c r="JBF1180" s="248" t="s">
        <v>238</v>
      </c>
      <c r="JBG1180" s="249">
        <v>119</v>
      </c>
      <c r="JBH1180" s="250">
        <v>213</v>
      </c>
      <c r="JBI1180" s="251" t="e">
        <f>JBI1209+JBI1233+JBI1262+JBI1278+JBI1300+JBI1330+JBI1346+JBI1367+JBI1387+JBI1415+#REF!+JBI1430+#REF!+#REF!+#REF!</f>
        <v>#REF!</v>
      </c>
      <c r="JBJ1180" s="245" t="s">
        <v>39</v>
      </c>
      <c r="JBK1180" s="246" t="s">
        <v>26</v>
      </c>
      <c r="JBL1180" s="247">
        <v>7</v>
      </c>
      <c r="JBM1180" s="247">
        <v>2</v>
      </c>
      <c r="JBN1180" s="248" t="s">
        <v>238</v>
      </c>
      <c r="JBO1180" s="249">
        <v>119</v>
      </c>
      <c r="JBP1180" s="250">
        <v>213</v>
      </c>
      <c r="JBQ1180" s="251" t="e">
        <f>JBQ1209+JBQ1233+JBQ1262+JBQ1278+JBQ1300+JBQ1330+JBQ1346+JBQ1367+JBQ1387+JBQ1415+#REF!+JBQ1430+#REF!+#REF!+#REF!</f>
        <v>#REF!</v>
      </c>
      <c r="JBR1180" s="245" t="s">
        <v>39</v>
      </c>
      <c r="JBS1180" s="246" t="s">
        <v>26</v>
      </c>
      <c r="JBT1180" s="247">
        <v>7</v>
      </c>
      <c r="JBU1180" s="247">
        <v>2</v>
      </c>
      <c r="JBV1180" s="248" t="s">
        <v>238</v>
      </c>
      <c r="JBW1180" s="249">
        <v>119</v>
      </c>
      <c r="JBX1180" s="250">
        <v>213</v>
      </c>
      <c r="JBY1180" s="251" t="e">
        <f>JBY1209+JBY1233+JBY1262+JBY1278+JBY1300+JBY1330+JBY1346+JBY1367+JBY1387+JBY1415+#REF!+JBY1430+#REF!+#REF!+#REF!</f>
        <v>#REF!</v>
      </c>
      <c r="JBZ1180" s="245" t="s">
        <v>39</v>
      </c>
      <c r="JCA1180" s="246" t="s">
        <v>26</v>
      </c>
      <c r="JCB1180" s="247">
        <v>7</v>
      </c>
      <c r="JCC1180" s="247">
        <v>2</v>
      </c>
      <c r="JCD1180" s="248" t="s">
        <v>238</v>
      </c>
      <c r="JCE1180" s="249">
        <v>119</v>
      </c>
      <c r="JCF1180" s="250">
        <v>213</v>
      </c>
      <c r="JCG1180" s="251" t="e">
        <f>JCG1209+JCG1233+JCG1262+JCG1278+JCG1300+JCG1330+JCG1346+JCG1367+JCG1387+JCG1415+#REF!+JCG1430+#REF!+#REF!+#REF!</f>
        <v>#REF!</v>
      </c>
      <c r="JCH1180" s="245" t="s">
        <v>39</v>
      </c>
      <c r="JCI1180" s="246" t="s">
        <v>26</v>
      </c>
      <c r="JCJ1180" s="247">
        <v>7</v>
      </c>
      <c r="JCK1180" s="247">
        <v>2</v>
      </c>
      <c r="JCL1180" s="248" t="s">
        <v>238</v>
      </c>
      <c r="JCM1180" s="249">
        <v>119</v>
      </c>
      <c r="JCN1180" s="250">
        <v>213</v>
      </c>
      <c r="JCO1180" s="251" t="e">
        <f>JCO1209+JCO1233+JCO1262+JCO1278+JCO1300+JCO1330+JCO1346+JCO1367+JCO1387+JCO1415+#REF!+JCO1430+#REF!+#REF!+#REF!</f>
        <v>#REF!</v>
      </c>
      <c r="JCP1180" s="245" t="s">
        <v>39</v>
      </c>
      <c r="JCQ1180" s="246" t="s">
        <v>26</v>
      </c>
      <c r="JCR1180" s="247">
        <v>7</v>
      </c>
      <c r="JCS1180" s="247">
        <v>2</v>
      </c>
      <c r="JCT1180" s="248" t="s">
        <v>238</v>
      </c>
      <c r="JCU1180" s="249">
        <v>119</v>
      </c>
      <c r="JCV1180" s="250">
        <v>213</v>
      </c>
      <c r="JCW1180" s="251" t="e">
        <f>JCW1209+JCW1233+JCW1262+JCW1278+JCW1300+JCW1330+JCW1346+JCW1367+JCW1387+JCW1415+#REF!+JCW1430+#REF!+#REF!+#REF!</f>
        <v>#REF!</v>
      </c>
      <c r="JCX1180" s="245" t="s">
        <v>39</v>
      </c>
      <c r="JCY1180" s="246" t="s">
        <v>26</v>
      </c>
      <c r="JCZ1180" s="247">
        <v>7</v>
      </c>
      <c r="JDA1180" s="247">
        <v>2</v>
      </c>
      <c r="JDB1180" s="248" t="s">
        <v>238</v>
      </c>
      <c r="JDC1180" s="249">
        <v>119</v>
      </c>
      <c r="JDD1180" s="250">
        <v>213</v>
      </c>
      <c r="JDE1180" s="251" t="e">
        <f>JDE1209+JDE1233+JDE1262+JDE1278+JDE1300+JDE1330+JDE1346+JDE1367+JDE1387+JDE1415+#REF!+JDE1430+#REF!+#REF!+#REF!</f>
        <v>#REF!</v>
      </c>
      <c r="JDF1180" s="245" t="s">
        <v>39</v>
      </c>
      <c r="JDG1180" s="246" t="s">
        <v>26</v>
      </c>
      <c r="JDH1180" s="247">
        <v>7</v>
      </c>
      <c r="JDI1180" s="247">
        <v>2</v>
      </c>
      <c r="JDJ1180" s="248" t="s">
        <v>238</v>
      </c>
      <c r="JDK1180" s="249">
        <v>119</v>
      </c>
      <c r="JDL1180" s="250">
        <v>213</v>
      </c>
      <c r="JDM1180" s="251" t="e">
        <f>JDM1209+JDM1233+JDM1262+JDM1278+JDM1300+JDM1330+JDM1346+JDM1367+JDM1387+JDM1415+#REF!+JDM1430+#REF!+#REF!+#REF!</f>
        <v>#REF!</v>
      </c>
      <c r="JDN1180" s="245" t="s">
        <v>39</v>
      </c>
      <c r="JDO1180" s="246" t="s">
        <v>26</v>
      </c>
      <c r="JDP1180" s="247">
        <v>7</v>
      </c>
      <c r="JDQ1180" s="247">
        <v>2</v>
      </c>
      <c r="JDR1180" s="248" t="s">
        <v>238</v>
      </c>
      <c r="JDS1180" s="249">
        <v>119</v>
      </c>
      <c r="JDT1180" s="250">
        <v>213</v>
      </c>
      <c r="JDU1180" s="251" t="e">
        <f>JDU1209+JDU1233+JDU1262+JDU1278+JDU1300+JDU1330+JDU1346+JDU1367+JDU1387+JDU1415+#REF!+JDU1430+#REF!+#REF!+#REF!</f>
        <v>#REF!</v>
      </c>
      <c r="JDV1180" s="245" t="s">
        <v>39</v>
      </c>
      <c r="JDW1180" s="246" t="s">
        <v>26</v>
      </c>
      <c r="JDX1180" s="247">
        <v>7</v>
      </c>
      <c r="JDY1180" s="247">
        <v>2</v>
      </c>
      <c r="JDZ1180" s="248" t="s">
        <v>238</v>
      </c>
      <c r="JEA1180" s="249">
        <v>119</v>
      </c>
      <c r="JEB1180" s="250">
        <v>213</v>
      </c>
      <c r="JEC1180" s="251" t="e">
        <f>JEC1209+JEC1233+JEC1262+JEC1278+JEC1300+JEC1330+JEC1346+JEC1367+JEC1387+JEC1415+#REF!+JEC1430+#REF!+#REF!+#REF!</f>
        <v>#REF!</v>
      </c>
      <c r="JED1180" s="245" t="s">
        <v>39</v>
      </c>
      <c r="JEE1180" s="246" t="s">
        <v>26</v>
      </c>
      <c r="JEF1180" s="247">
        <v>7</v>
      </c>
      <c r="JEG1180" s="247">
        <v>2</v>
      </c>
      <c r="JEH1180" s="248" t="s">
        <v>238</v>
      </c>
      <c r="JEI1180" s="249">
        <v>119</v>
      </c>
      <c r="JEJ1180" s="250">
        <v>213</v>
      </c>
      <c r="JEK1180" s="251" t="e">
        <f>JEK1209+JEK1233+JEK1262+JEK1278+JEK1300+JEK1330+JEK1346+JEK1367+JEK1387+JEK1415+#REF!+JEK1430+#REF!+#REF!+#REF!</f>
        <v>#REF!</v>
      </c>
      <c r="JEL1180" s="245" t="s">
        <v>39</v>
      </c>
      <c r="JEM1180" s="246" t="s">
        <v>26</v>
      </c>
      <c r="JEN1180" s="247">
        <v>7</v>
      </c>
      <c r="JEO1180" s="247">
        <v>2</v>
      </c>
      <c r="JEP1180" s="248" t="s">
        <v>238</v>
      </c>
      <c r="JEQ1180" s="249">
        <v>119</v>
      </c>
      <c r="JER1180" s="250">
        <v>213</v>
      </c>
      <c r="JES1180" s="251" t="e">
        <f>JES1209+JES1233+JES1262+JES1278+JES1300+JES1330+JES1346+JES1367+JES1387+JES1415+#REF!+JES1430+#REF!+#REF!+#REF!</f>
        <v>#REF!</v>
      </c>
      <c r="JET1180" s="245" t="s">
        <v>39</v>
      </c>
      <c r="JEU1180" s="246" t="s">
        <v>26</v>
      </c>
      <c r="JEV1180" s="247">
        <v>7</v>
      </c>
      <c r="JEW1180" s="247">
        <v>2</v>
      </c>
      <c r="JEX1180" s="248" t="s">
        <v>238</v>
      </c>
      <c r="JEY1180" s="249">
        <v>119</v>
      </c>
      <c r="JEZ1180" s="250">
        <v>213</v>
      </c>
      <c r="JFA1180" s="251" t="e">
        <f>JFA1209+JFA1233+JFA1262+JFA1278+JFA1300+JFA1330+JFA1346+JFA1367+JFA1387+JFA1415+#REF!+JFA1430+#REF!+#REF!+#REF!</f>
        <v>#REF!</v>
      </c>
      <c r="JFB1180" s="245" t="s">
        <v>39</v>
      </c>
      <c r="JFC1180" s="246" t="s">
        <v>26</v>
      </c>
      <c r="JFD1180" s="247">
        <v>7</v>
      </c>
      <c r="JFE1180" s="247">
        <v>2</v>
      </c>
      <c r="JFF1180" s="248" t="s">
        <v>238</v>
      </c>
      <c r="JFG1180" s="249">
        <v>119</v>
      </c>
      <c r="JFH1180" s="250">
        <v>213</v>
      </c>
      <c r="JFI1180" s="251" t="e">
        <f>JFI1209+JFI1233+JFI1262+JFI1278+JFI1300+JFI1330+JFI1346+JFI1367+JFI1387+JFI1415+#REF!+JFI1430+#REF!+#REF!+#REF!</f>
        <v>#REF!</v>
      </c>
      <c r="JFJ1180" s="245" t="s">
        <v>39</v>
      </c>
      <c r="JFK1180" s="246" t="s">
        <v>26</v>
      </c>
      <c r="JFL1180" s="247">
        <v>7</v>
      </c>
      <c r="JFM1180" s="247">
        <v>2</v>
      </c>
      <c r="JFN1180" s="248" t="s">
        <v>238</v>
      </c>
      <c r="JFO1180" s="249">
        <v>119</v>
      </c>
      <c r="JFP1180" s="250">
        <v>213</v>
      </c>
      <c r="JFQ1180" s="251" t="e">
        <f>JFQ1209+JFQ1233+JFQ1262+JFQ1278+JFQ1300+JFQ1330+JFQ1346+JFQ1367+JFQ1387+JFQ1415+#REF!+JFQ1430+#REF!+#REF!+#REF!</f>
        <v>#REF!</v>
      </c>
      <c r="JFR1180" s="245" t="s">
        <v>39</v>
      </c>
      <c r="JFS1180" s="246" t="s">
        <v>26</v>
      </c>
      <c r="JFT1180" s="247">
        <v>7</v>
      </c>
      <c r="JFU1180" s="247">
        <v>2</v>
      </c>
      <c r="JFV1180" s="248" t="s">
        <v>238</v>
      </c>
      <c r="JFW1180" s="249">
        <v>119</v>
      </c>
      <c r="JFX1180" s="250">
        <v>213</v>
      </c>
      <c r="JFY1180" s="251" t="e">
        <f>JFY1209+JFY1233+JFY1262+JFY1278+JFY1300+JFY1330+JFY1346+JFY1367+JFY1387+JFY1415+#REF!+JFY1430+#REF!+#REF!+#REF!</f>
        <v>#REF!</v>
      </c>
      <c r="JFZ1180" s="245" t="s">
        <v>39</v>
      </c>
      <c r="JGA1180" s="246" t="s">
        <v>26</v>
      </c>
      <c r="JGB1180" s="247">
        <v>7</v>
      </c>
      <c r="JGC1180" s="247">
        <v>2</v>
      </c>
      <c r="JGD1180" s="248" t="s">
        <v>238</v>
      </c>
      <c r="JGE1180" s="249">
        <v>119</v>
      </c>
      <c r="JGF1180" s="250">
        <v>213</v>
      </c>
      <c r="JGG1180" s="251" t="e">
        <f>JGG1209+JGG1233+JGG1262+JGG1278+JGG1300+JGG1330+JGG1346+JGG1367+JGG1387+JGG1415+#REF!+JGG1430+#REF!+#REF!+#REF!</f>
        <v>#REF!</v>
      </c>
      <c r="JGH1180" s="245" t="s">
        <v>39</v>
      </c>
      <c r="JGI1180" s="246" t="s">
        <v>26</v>
      </c>
      <c r="JGJ1180" s="247">
        <v>7</v>
      </c>
      <c r="JGK1180" s="247">
        <v>2</v>
      </c>
      <c r="JGL1180" s="248" t="s">
        <v>238</v>
      </c>
      <c r="JGM1180" s="249">
        <v>119</v>
      </c>
      <c r="JGN1180" s="250">
        <v>213</v>
      </c>
      <c r="JGO1180" s="251" t="e">
        <f>JGO1209+JGO1233+JGO1262+JGO1278+JGO1300+JGO1330+JGO1346+JGO1367+JGO1387+JGO1415+#REF!+JGO1430+#REF!+#REF!+#REF!</f>
        <v>#REF!</v>
      </c>
      <c r="JGP1180" s="245" t="s">
        <v>39</v>
      </c>
      <c r="JGQ1180" s="246" t="s">
        <v>26</v>
      </c>
      <c r="JGR1180" s="247">
        <v>7</v>
      </c>
      <c r="JGS1180" s="247">
        <v>2</v>
      </c>
      <c r="JGT1180" s="248" t="s">
        <v>238</v>
      </c>
      <c r="JGU1180" s="249">
        <v>119</v>
      </c>
      <c r="JGV1180" s="250">
        <v>213</v>
      </c>
      <c r="JGW1180" s="251" t="e">
        <f>JGW1209+JGW1233+JGW1262+JGW1278+JGW1300+JGW1330+JGW1346+JGW1367+JGW1387+JGW1415+#REF!+JGW1430+#REF!+#REF!+#REF!</f>
        <v>#REF!</v>
      </c>
      <c r="JGX1180" s="245" t="s">
        <v>39</v>
      </c>
      <c r="JGY1180" s="246" t="s">
        <v>26</v>
      </c>
      <c r="JGZ1180" s="247">
        <v>7</v>
      </c>
      <c r="JHA1180" s="247">
        <v>2</v>
      </c>
      <c r="JHB1180" s="248" t="s">
        <v>238</v>
      </c>
      <c r="JHC1180" s="249">
        <v>119</v>
      </c>
      <c r="JHD1180" s="250">
        <v>213</v>
      </c>
      <c r="JHE1180" s="251" t="e">
        <f>JHE1209+JHE1233+JHE1262+JHE1278+JHE1300+JHE1330+JHE1346+JHE1367+JHE1387+JHE1415+#REF!+JHE1430+#REF!+#REF!+#REF!</f>
        <v>#REF!</v>
      </c>
      <c r="JHF1180" s="245" t="s">
        <v>39</v>
      </c>
      <c r="JHG1180" s="246" t="s">
        <v>26</v>
      </c>
      <c r="JHH1180" s="247">
        <v>7</v>
      </c>
      <c r="JHI1180" s="247">
        <v>2</v>
      </c>
      <c r="JHJ1180" s="248" t="s">
        <v>238</v>
      </c>
      <c r="JHK1180" s="249">
        <v>119</v>
      </c>
      <c r="JHL1180" s="250">
        <v>213</v>
      </c>
      <c r="JHM1180" s="251" t="e">
        <f>JHM1209+JHM1233+JHM1262+JHM1278+JHM1300+JHM1330+JHM1346+JHM1367+JHM1387+JHM1415+#REF!+JHM1430+#REF!+#REF!+#REF!</f>
        <v>#REF!</v>
      </c>
      <c r="JHN1180" s="245" t="s">
        <v>39</v>
      </c>
      <c r="JHO1180" s="246" t="s">
        <v>26</v>
      </c>
      <c r="JHP1180" s="247">
        <v>7</v>
      </c>
      <c r="JHQ1180" s="247">
        <v>2</v>
      </c>
      <c r="JHR1180" s="248" t="s">
        <v>238</v>
      </c>
      <c r="JHS1180" s="249">
        <v>119</v>
      </c>
      <c r="JHT1180" s="250">
        <v>213</v>
      </c>
      <c r="JHU1180" s="251" t="e">
        <f>JHU1209+JHU1233+JHU1262+JHU1278+JHU1300+JHU1330+JHU1346+JHU1367+JHU1387+JHU1415+#REF!+JHU1430+#REF!+#REF!+#REF!</f>
        <v>#REF!</v>
      </c>
      <c r="JHV1180" s="245" t="s">
        <v>39</v>
      </c>
      <c r="JHW1180" s="246" t="s">
        <v>26</v>
      </c>
      <c r="JHX1180" s="247">
        <v>7</v>
      </c>
      <c r="JHY1180" s="247">
        <v>2</v>
      </c>
      <c r="JHZ1180" s="248" t="s">
        <v>238</v>
      </c>
      <c r="JIA1180" s="249">
        <v>119</v>
      </c>
      <c r="JIB1180" s="250">
        <v>213</v>
      </c>
      <c r="JIC1180" s="251" t="e">
        <f>JIC1209+JIC1233+JIC1262+JIC1278+JIC1300+JIC1330+JIC1346+JIC1367+JIC1387+JIC1415+#REF!+JIC1430+#REF!+#REF!+#REF!</f>
        <v>#REF!</v>
      </c>
      <c r="JID1180" s="245" t="s">
        <v>39</v>
      </c>
      <c r="JIE1180" s="246" t="s">
        <v>26</v>
      </c>
      <c r="JIF1180" s="247">
        <v>7</v>
      </c>
      <c r="JIG1180" s="247">
        <v>2</v>
      </c>
      <c r="JIH1180" s="248" t="s">
        <v>238</v>
      </c>
      <c r="JII1180" s="249">
        <v>119</v>
      </c>
      <c r="JIJ1180" s="250">
        <v>213</v>
      </c>
      <c r="JIK1180" s="251" t="e">
        <f>JIK1209+JIK1233+JIK1262+JIK1278+JIK1300+JIK1330+JIK1346+JIK1367+JIK1387+JIK1415+#REF!+JIK1430+#REF!+#REF!+#REF!</f>
        <v>#REF!</v>
      </c>
      <c r="JIL1180" s="245" t="s">
        <v>39</v>
      </c>
      <c r="JIM1180" s="246" t="s">
        <v>26</v>
      </c>
      <c r="JIN1180" s="247">
        <v>7</v>
      </c>
      <c r="JIO1180" s="247">
        <v>2</v>
      </c>
      <c r="JIP1180" s="248" t="s">
        <v>238</v>
      </c>
      <c r="JIQ1180" s="249">
        <v>119</v>
      </c>
      <c r="JIR1180" s="250">
        <v>213</v>
      </c>
      <c r="JIS1180" s="251" t="e">
        <f>JIS1209+JIS1233+JIS1262+JIS1278+JIS1300+JIS1330+JIS1346+JIS1367+JIS1387+JIS1415+#REF!+JIS1430+#REF!+#REF!+#REF!</f>
        <v>#REF!</v>
      </c>
      <c r="JIT1180" s="245" t="s">
        <v>39</v>
      </c>
      <c r="JIU1180" s="246" t="s">
        <v>26</v>
      </c>
      <c r="JIV1180" s="247">
        <v>7</v>
      </c>
      <c r="JIW1180" s="247">
        <v>2</v>
      </c>
      <c r="JIX1180" s="248" t="s">
        <v>238</v>
      </c>
      <c r="JIY1180" s="249">
        <v>119</v>
      </c>
      <c r="JIZ1180" s="250">
        <v>213</v>
      </c>
      <c r="JJA1180" s="251" t="e">
        <f>JJA1209+JJA1233+JJA1262+JJA1278+JJA1300+JJA1330+JJA1346+JJA1367+JJA1387+JJA1415+#REF!+JJA1430+#REF!+#REF!+#REF!</f>
        <v>#REF!</v>
      </c>
      <c r="JJB1180" s="245" t="s">
        <v>39</v>
      </c>
      <c r="JJC1180" s="246" t="s">
        <v>26</v>
      </c>
      <c r="JJD1180" s="247">
        <v>7</v>
      </c>
      <c r="JJE1180" s="247">
        <v>2</v>
      </c>
      <c r="JJF1180" s="248" t="s">
        <v>238</v>
      </c>
      <c r="JJG1180" s="249">
        <v>119</v>
      </c>
      <c r="JJH1180" s="250">
        <v>213</v>
      </c>
      <c r="JJI1180" s="251" t="e">
        <f>JJI1209+JJI1233+JJI1262+JJI1278+JJI1300+JJI1330+JJI1346+JJI1367+JJI1387+JJI1415+#REF!+JJI1430+#REF!+#REF!+#REF!</f>
        <v>#REF!</v>
      </c>
      <c r="JJJ1180" s="245" t="s">
        <v>39</v>
      </c>
      <c r="JJK1180" s="246" t="s">
        <v>26</v>
      </c>
      <c r="JJL1180" s="247">
        <v>7</v>
      </c>
      <c r="JJM1180" s="247">
        <v>2</v>
      </c>
      <c r="JJN1180" s="248" t="s">
        <v>238</v>
      </c>
      <c r="JJO1180" s="249">
        <v>119</v>
      </c>
      <c r="JJP1180" s="250">
        <v>213</v>
      </c>
      <c r="JJQ1180" s="251" t="e">
        <f>JJQ1209+JJQ1233+JJQ1262+JJQ1278+JJQ1300+JJQ1330+JJQ1346+JJQ1367+JJQ1387+JJQ1415+#REF!+JJQ1430+#REF!+#REF!+#REF!</f>
        <v>#REF!</v>
      </c>
      <c r="JJR1180" s="245" t="s">
        <v>39</v>
      </c>
      <c r="JJS1180" s="246" t="s">
        <v>26</v>
      </c>
      <c r="JJT1180" s="247">
        <v>7</v>
      </c>
      <c r="JJU1180" s="247">
        <v>2</v>
      </c>
      <c r="JJV1180" s="248" t="s">
        <v>238</v>
      </c>
      <c r="JJW1180" s="249">
        <v>119</v>
      </c>
      <c r="JJX1180" s="250">
        <v>213</v>
      </c>
      <c r="JJY1180" s="251" t="e">
        <f>JJY1209+JJY1233+JJY1262+JJY1278+JJY1300+JJY1330+JJY1346+JJY1367+JJY1387+JJY1415+#REF!+JJY1430+#REF!+#REF!+#REF!</f>
        <v>#REF!</v>
      </c>
      <c r="JJZ1180" s="245" t="s">
        <v>39</v>
      </c>
      <c r="JKA1180" s="246" t="s">
        <v>26</v>
      </c>
      <c r="JKB1180" s="247">
        <v>7</v>
      </c>
      <c r="JKC1180" s="247">
        <v>2</v>
      </c>
      <c r="JKD1180" s="248" t="s">
        <v>238</v>
      </c>
      <c r="JKE1180" s="249">
        <v>119</v>
      </c>
      <c r="JKF1180" s="250">
        <v>213</v>
      </c>
      <c r="JKG1180" s="251" t="e">
        <f>JKG1209+JKG1233+JKG1262+JKG1278+JKG1300+JKG1330+JKG1346+JKG1367+JKG1387+JKG1415+#REF!+JKG1430+#REF!+#REF!+#REF!</f>
        <v>#REF!</v>
      </c>
      <c r="JKH1180" s="245" t="s">
        <v>39</v>
      </c>
      <c r="JKI1180" s="246" t="s">
        <v>26</v>
      </c>
      <c r="JKJ1180" s="247">
        <v>7</v>
      </c>
      <c r="JKK1180" s="247">
        <v>2</v>
      </c>
      <c r="JKL1180" s="248" t="s">
        <v>238</v>
      </c>
      <c r="JKM1180" s="249">
        <v>119</v>
      </c>
      <c r="JKN1180" s="250">
        <v>213</v>
      </c>
      <c r="JKO1180" s="251" t="e">
        <f>JKO1209+JKO1233+JKO1262+JKO1278+JKO1300+JKO1330+JKO1346+JKO1367+JKO1387+JKO1415+#REF!+JKO1430+#REF!+#REF!+#REF!</f>
        <v>#REF!</v>
      </c>
      <c r="JKP1180" s="245" t="s">
        <v>39</v>
      </c>
      <c r="JKQ1180" s="246" t="s">
        <v>26</v>
      </c>
      <c r="JKR1180" s="247">
        <v>7</v>
      </c>
      <c r="JKS1180" s="247">
        <v>2</v>
      </c>
      <c r="JKT1180" s="248" t="s">
        <v>238</v>
      </c>
      <c r="JKU1180" s="249">
        <v>119</v>
      </c>
      <c r="JKV1180" s="250">
        <v>213</v>
      </c>
      <c r="JKW1180" s="251" t="e">
        <f>JKW1209+JKW1233+JKW1262+JKW1278+JKW1300+JKW1330+JKW1346+JKW1367+JKW1387+JKW1415+#REF!+JKW1430+#REF!+#REF!+#REF!</f>
        <v>#REF!</v>
      </c>
      <c r="JKX1180" s="245" t="s">
        <v>39</v>
      </c>
      <c r="JKY1180" s="246" t="s">
        <v>26</v>
      </c>
      <c r="JKZ1180" s="247">
        <v>7</v>
      </c>
      <c r="JLA1180" s="247">
        <v>2</v>
      </c>
      <c r="JLB1180" s="248" t="s">
        <v>238</v>
      </c>
      <c r="JLC1180" s="249">
        <v>119</v>
      </c>
      <c r="JLD1180" s="250">
        <v>213</v>
      </c>
      <c r="JLE1180" s="251" t="e">
        <f>JLE1209+JLE1233+JLE1262+JLE1278+JLE1300+JLE1330+JLE1346+JLE1367+JLE1387+JLE1415+#REF!+JLE1430+#REF!+#REF!+#REF!</f>
        <v>#REF!</v>
      </c>
      <c r="JLF1180" s="245" t="s">
        <v>39</v>
      </c>
      <c r="JLG1180" s="246" t="s">
        <v>26</v>
      </c>
      <c r="JLH1180" s="247">
        <v>7</v>
      </c>
      <c r="JLI1180" s="247">
        <v>2</v>
      </c>
      <c r="JLJ1180" s="248" t="s">
        <v>238</v>
      </c>
      <c r="JLK1180" s="249">
        <v>119</v>
      </c>
      <c r="JLL1180" s="250">
        <v>213</v>
      </c>
      <c r="JLM1180" s="251" t="e">
        <f>JLM1209+JLM1233+JLM1262+JLM1278+JLM1300+JLM1330+JLM1346+JLM1367+JLM1387+JLM1415+#REF!+JLM1430+#REF!+#REF!+#REF!</f>
        <v>#REF!</v>
      </c>
      <c r="JLN1180" s="245" t="s">
        <v>39</v>
      </c>
      <c r="JLO1180" s="246" t="s">
        <v>26</v>
      </c>
      <c r="JLP1180" s="247">
        <v>7</v>
      </c>
      <c r="JLQ1180" s="247">
        <v>2</v>
      </c>
      <c r="JLR1180" s="248" t="s">
        <v>238</v>
      </c>
      <c r="JLS1180" s="249">
        <v>119</v>
      </c>
      <c r="JLT1180" s="250">
        <v>213</v>
      </c>
      <c r="JLU1180" s="251" t="e">
        <f>JLU1209+JLU1233+JLU1262+JLU1278+JLU1300+JLU1330+JLU1346+JLU1367+JLU1387+JLU1415+#REF!+JLU1430+#REF!+#REF!+#REF!</f>
        <v>#REF!</v>
      </c>
      <c r="JLV1180" s="245" t="s">
        <v>39</v>
      </c>
      <c r="JLW1180" s="246" t="s">
        <v>26</v>
      </c>
      <c r="JLX1180" s="247">
        <v>7</v>
      </c>
      <c r="JLY1180" s="247">
        <v>2</v>
      </c>
      <c r="JLZ1180" s="248" t="s">
        <v>238</v>
      </c>
      <c r="JMA1180" s="249">
        <v>119</v>
      </c>
      <c r="JMB1180" s="250">
        <v>213</v>
      </c>
      <c r="JMC1180" s="251" t="e">
        <f>JMC1209+JMC1233+JMC1262+JMC1278+JMC1300+JMC1330+JMC1346+JMC1367+JMC1387+JMC1415+#REF!+JMC1430+#REF!+#REF!+#REF!</f>
        <v>#REF!</v>
      </c>
      <c r="JMD1180" s="245" t="s">
        <v>39</v>
      </c>
      <c r="JME1180" s="246" t="s">
        <v>26</v>
      </c>
      <c r="JMF1180" s="247">
        <v>7</v>
      </c>
      <c r="JMG1180" s="247">
        <v>2</v>
      </c>
      <c r="JMH1180" s="248" t="s">
        <v>238</v>
      </c>
      <c r="JMI1180" s="249">
        <v>119</v>
      </c>
      <c r="JMJ1180" s="250">
        <v>213</v>
      </c>
      <c r="JMK1180" s="251" t="e">
        <f>JMK1209+JMK1233+JMK1262+JMK1278+JMK1300+JMK1330+JMK1346+JMK1367+JMK1387+JMK1415+#REF!+JMK1430+#REF!+#REF!+#REF!</f>
        <v>#REF!</v>
      </c>
      <c r="JML1180" s="245" t="s">
        <v>39</v>
      </c>
      <c r="JMM1180" s="246" t="s">
        <v>26</v>
      </c>
      <c r="JMN1180" s="247">
        <v>7</v>
      </c>
      <c r="JMO1180" s="247">
        <v>2</v>
      </c>
      <c r="JMP1180" s="248" t="s">
        <v>238</v>
      </c>
      <c r="JMQ1180" s="249">
        <v>119</v>
      </c>
      <c r="JMR1180" s="250">
        <v>213</v>
      </c>
      <c r="JMS1180" s="251" t="e">
        <f>JMS1209+JMS1233+JMS1262+JMS1278+JMS1300+JMS1330+JMS1346+JMS1367+JMS1387+JMS1415+#REF!+JMS1430+#REF!+#REF!+#REF!</f>
        <v>#REF!</v>
      </c>
      <c r="JMT1180" s="245" t="s">
        <v>39</v>
      </c>
      <c r="JMU1180" s="246" t="s">
        <v>26</v>
      </c>
      <c r="JMV1180" s="247">
        <v>7</v>
      </c>
      <c r="JMW1180" s="247">
        <v>2</v>
      </c>
      <c r="JMX1180" s="248" t="s">
        <v>238</v>
      </c>
      <c r="JMY1180" s="249">
        <v>119</v>
      </c>
      <c r="JMZ1180" s="250">
        <v>213</v>
      </c>
      <c r="JNA1180" s="251" t="e">
        <f>JNA1209+JNA1233+JNA1262+JNA1278+JNA1300+JNA1330+JNA1346+JNA1367+JNA1387+JNA1415+#REF!+JNA1430+#REF!+#REF!+#REF!</f>
        <v>#REF!</v>
      </c>
      <c r="JNB1180" s="245" t="s">
        <v>39</v>
      </c>
      <c r="JNC1180" s="246" t="s">
        <v>26</v>
      </c>
      <c r="JND1180" s="247">
        <v>7</v>
      </c>
      <c r="JNE1180" s="247">
        <v>2</v>
      </c>
      <c r="JNF1180" s="248" t="s">
        <v>238</v>
      </c>
      <c r="JNG1180" s="249">
        <v>119</v>
      </c>
      <c r="JNH1180" s="250">
        <v>213</v>
      </c>
      <c r="JNI1180" s="251" t="e">
        <f>JNI1209+JNI1233+JNI1262+JNI1278+JNI1300+JNI1330+JNI1346+JNI1367+JNI1387+JNI1415+#REF!+JNI1430+#REF!+#REF!+#REF!</f>
        <v>#REF!</v>
      </c>
      <c r="JNJ1180" s="245" t="s">
        <v>39</v>
      </c>
      <c r="JNK1180" s="246" t="s">
        <v>26</v>
      </c>
      <c r="JNL1180" s="247">
        <v>7</v>
      </c>
      <c r="JNM1180" s="247">
        <v>2</v>
      </c>
      <c r="JNN1180" s="248" t="s">
        <v>238</v>
      </c>
      <c r="JNO1180" s="249">
        <v>119</v>
      </c>
      <c r="JNP1180" s="250">
        <v>213</v>
      </c>
      <c r="JNQ1180" s="251" t="e">
        <f>JNQ1209+JNQ1233+JNQ1262+JNQ1278+JNQ1300+JNQ1330+JNQ1346+JNQ1367+JNQ1387+JNQ1415+#REF!+JNQ1430+#REF!+#REF!+#REF!</f>
        <v>#REF!</v>
      </c>
      <c r="JNR1180" s="245" t="s">
        <v>39</v>
      </c>
      <c r="JNS1180" s="246" t="s">
        <v>26</v>
      </c>
      <c r="JNT1180" s="247">
        <v>7</v>
      </c>
      <c r="JNU1180" s="247">
        <v>2</v>
      </c>
      <c r="JNV1180" s="248" t="s">
        <v>238</v>
      </c>
      <c r="JNW1180" s="249">
        <v>119</v>
      </c>
      <c r="JNX1180" s="250">
        <v>213</v>
      </c>
      <c r="JNY1180" s="251" t="e">
        <f>JNY1209+JNY1233+JNY1262+JNY1278+JNY1300+JNY1330+JNY1346+JNY1367+JNY1387+JNY1415+#REF!+JNY1430+#REF!+#REF!+#REF!</f>
        <v>#REF!</v>
      </c>
      <c r="JNZ1180" s="245" t="s">
        <v>39</v>
      </c>
      <c r="JOA1180" s="246" t="s">
        <v>26</v>
      </c>
      <c r="JOB1180" s="247">
        <v>7</v>
      </c>
      <c r="JOC1180" s="247">
        <v>2</v>
      </c>
      <c r="JOD1180" s="248" t="s">
        <v>238</v>
      </c>
      <c r="JOE1180" s="249">
        <v>119</v>
      </c>
      <c r="JOF1180" s="250">
        <v>213</v>
      </c>
      <c r="JOG1180" s="251" t="e">
        <f>JOG1209+JOG1233+JOG1262+JOG1278+JOG1300+JOG1330+JOG1346+JOG1367+JOG1387+JOG1415+#REF!+JOG1430+#REF!+#REF!+#REF!</f>
        <v>#REF!</v>
      </c>
      <c r="JOH1180" s="245" t="s">
        <v>39</v>
      </c>
      <c r="JOI1180" s="246" t="s">
        <v>26</v>
      </c>
      <c r="JOJ1180" s="247">
        <v>7</v>
      </c>
      <c r="JOK1180" s="247">
        <v>2</v>
      </c>
      <c r="JOL1180" s="248" t="s">
        <v>238</v>
      </c>
      <c r="JOM1180" s="249">
        <v>119</v>
      </c>
      <c r="JON1180" s="250">
        <v>213</v>
      </c>
      <c r="JOO1180" s="251" t="e">
        <f>JOO1209+JOO1233+JOO1262+JOO1278+JOO1300+JOO1330+JOO1346+JOO1367+JOO1387+JOO1415+#REF!+JOO1430+#REF!+#REF!+#REF!</f>
        <v>#REF!</v>
      </c>
      <c r="JOP1180" s="245" t="s">
        <v>39</v>
      </c>
      <c r="JOQ1180" s="246" t="s">
        <v>26</v>
      </c>
      <c r="JOR1180" s="247">
        <v>7</v>
      </c>
      <c r="JOS1180" s="247">
        <v>2</v>
      </c>
      <c r="JOT1180" s="248" t="s">
        <v>238</v>
      </c>
      <c r="JOU1180" s="249">
        <v>119</v>
      </c>
      <c r="JOV1180" s="250">
        <v>213</v>
      </c>
      <c r="JOW1180" s="251" t="e">
        <f>JOW1209+JOW1233+JOW1262+JOW1278+JOW1300+JOW1330+JOW1346+JOW1367+JOW1387+JOW1415+#REF!+JOW1430+#REF!+#REF!+#REF!</f>
        <v>#REF!</v>
      </c>
      <c r="JOX1180" s="245" t="s">
        <v>39</v>
      </c>
      <c r="JOY1180" s="246" t="s">
        <v>26</v>
      </c>
      <c r="JOZ1180" s="247">
        <v>7</v>
      </c>
      <c r="JPA1180" s="247">
        <v>2</v>
      </c>
      <c r="JPB1180" s="248" t="s">
        <v>238</v>
      </c>
      <c r="JPC1180" s="249">
        <v>119</v>
      </c>
      <c r="JPD1180" s="250">
        <v>213</v>
      </c>
      <c r="JPE1180" s="251" t="e">
        <f>JPE1209+JPE1233+JPE1262+JPE1278+JPE1300+JPE1330+JPE1346+JPE1367+JPE1387+JPE1415+#REF!+JPE1430+#REF!+#REF!+#REF!</f>
        <v>#REF!</v>
      </c>
      <c r="JPF1180" s="245" t="s">
        <v>39</v>
      </c>
      <c r="JPG1180" s="246" t="s">
        <v>26</v>
      </c>
      <c r="JPH1180" s="247">
        <v>7</v>
      </c>
      <c r="JPI1180" s="247">
        <v>2</v>
      </c>
      <c r="JPJ1180" s="248" t="s">
        <v>238</v>
      </c>
      <c r="JPK1180" s="249">
        <v>119</v>
      </c>
      <c r="JPL1180" s="250">
        <v>213</v>
      </c>
      <c r="JPM1180" s="251" t="e">
        <f>JPM1209+JPM1233+JPM1262+JPM1278+JPM1300+JPM1330+JPM1346+JPM1367+JPM1387+JPM1415+#REF!+JPM1430+#REF!+#REF!+#REF!</f>
        <v>#REF!</v>
      </c>
      <c r="JPN1180" s="245" t="s">
        <v>39</v>
      </c>
      <c r="JPO1180" s="246" t="s">
        <v>26</v>
      </c>
      <c r="JPP1180" s="247">
        <v>7</v>
      </c>
      <c r="JPQ1180" s="247">
        <v>2</v>
      </c>
      <c r="JPR1180" s="248" t="s">
        <v>238</v>
      </c>
      <c r="JPS1180" s="249">
        <v>119</v>
      </c>
      <c r="JPT1180" s="250">
        <v>213</v>
      </c>
      <c r="JPU1180" s="251" t="e">
        <f>JPU1209+JPU1233+JPU1262+JPU1278+JPU1300+JPU1330+JPU1346+JPU1367+JPU1387+JPU1415+#REF!+JPU1430+#REF!+#REF!+#REF!</f>
        <v>#REF!</v>
      </c>
      <c r="JPV1180" s="245" t="s">
        <v>39</v>
      </c>
      <c r="JPW1180" s="246" t="s">
        <v>26</v>
      </c>
      <c r="JPX1180" s="247">
        <v>7</v>
      </c>
      <c r="JPY1180" s="247">
        <v>2</v>
      </c>
      <c r="JPZ1180" s="248" t="s">
        <v>238</v>
      </c>
      <c r="JQA1180" s="249">
        <v>119</v>
      </c>
      <c r="JQB1180" s="250">
        <v>213</v>
      </c>
      <c r="JQC1180" s="251" t="e">
        <f>JQC1209+JQC1233+JQC1262+JQC1278+JQC1300+JQC1330+JQC1346+JQC1367+JQC1387+JQC1415+#REF!+JQC1430+#REF!+#REF!+#REF!</f>
        <v>#REF!</v>
      </c>
      <c r="JQD1180" s="245" t="s">
        <v>39</v>
      </c>
      <c r="JQE1180" s="246" t="s">
        <v>26</v>
      </c>
      <c r="JQF1180" s="247">
        <v>7</v>
      </c>
      <c r="JQG1180" s="247">
        <v>2</v>
      </c>
      <c r="JQH1180" s="248" t="s">
        <v>238</v>
      </c>
      <c r="JQI1180" s="249">
        <v>119</v>
      </c>
      <c r="JQJ1180" s="250">
        <v>213</v>
      </c>
      <c r="JQK1180" s="251" t="e">
        <f>JQK1209+JQK1233+JQK1262+JQK1278+JQK1300+JQK1330+JQK1346+JQK1367+JQK1387+JQK1415+#REF!+JQK1430+#REF!+#REF!+#REF!</f>
        <v>#REF!</v>
      </c>
      <c r="JQL1180" s="245" t="s">
        <v>39</v>
      </c>
      <c r="JQM1180" s="246" t="s">
        <v>26</v>
      </c>
      <c r="JQN1180" s="247">
        <v>7</v>
      </c>
      <c r="JQO1180" s="247">
        <v>2</v>
      </c>
      <c r="JQP1180" s="248" t="s">
        <v>238</v>
      </c>
      <c r="JQQ1180" s="249">
        <v>119</v>
      </c>
      <c r="JQR1180" s="250">
        <v>213</v>
      </c>
      <c r="JQS1180" s="251" t="e">
        <f>JQS1209+JQS1233+JQS1262+JQS1278+JQS1300+JQS1330+JQS1346+JQS1367+JQS1387+JQS1415+#REF!+JQS1430+#REF!+#REF!+#REF!</f>
        <v>#REF!</v>
      </c>
      <c r="JQT1180" s="245" t="s">
        <v>39</v>
      </c>
      <c r="JQU1180" s="246" t="s">
        <v>26</v>
      </c>
      <c r="JQV1180" s="247">
        <v>7</v>
      </c>
      <c r="JQW1180" s="247">
        <v>2</v>
      </c>
      <c r="JQX1180" s="248" t="s">
        <v>238</v>
      </c>
      <c r="JQY1180" s="249">
        <v>119</v>
      </c>
      <c r="JQZ1180" s="250">
        <v>213</v>
      </c>
      <c r="JRA1180" s="251" t="e">
        <f>JRA1209+JRA1233+JRA1262+JRA1278+JRA1300+JRA1330+JRA1346+JRA1367+JRA1387+JRA1415+#REF!+JRA1430+#REF!+#REF!+#REF!</f>
        <v>#REF!</v>
      </c>
      <c r="JRB1180" s="245" t="s">
        <v>39</v>
      </c>
      <c r="JRC1180" s="246" t="s">
        <v>26</v>
      </c>
      <c r="JRD1180" s="247">
        <v>7</v>
      </c>
      <c r="JRE1180" s="247">
        <v>2</v>
      </c>
      <c r="JRF1180" s="248" t="s">
        <v>238</v>
      </c>
      <c r="JRG1180" s="249">
        <v>119</v>
      </c>
      <c r="JRH1180" s="250">
        <v>213</v>
      </c>
      <c r="JRI1180" s="251" t="e">
        <f>JRI1209+JRI1233+JRI1262+JRI1278+JRI1300+JRI1330+JRI1346+JRI1367+JRI1387+JRI1415+#REF!+JRI1430+#REF!+#REF!+#REF!</f>
        <v>#REF!</v>
      </c>
      <c r="JRJ1180" s="245" t="s">
        <v>39</v>
      </c>
      <c r="JRK1180" s="246" t="s">
        <v>26</v>
      </c>
      <c r="JRL1180" s="247">
        <v>7</v>
      </c>
      <c r="JRM1180" s="247">
        <v>2</v>
      </c>
      <c r="JRN1180" s="248" t="s">
        <v>238</v>
      </c>
      <c r="JRO1180" s="249">
        <v>119</v>
      </c>
      <c r="JRP1180" s="250">
        <v>213</v>
      </c>
      <c r="JRQ1180" s="251" t="e">
        <f>JRQ1209+JRQ1233+JRQ1262+JRQ1278+JRQ1300+JRQ1330+JRQ1346+JRQ1367+JRQ1387+JRQ1415+#REF!+JRQ1430+#REF!+#REF!+#REF!</f>
        <v>#REF!</v>
      </c>
      <c r="JRR1180" s="245" t="s">
        <v>39</v>
      </c>
      <c r="JRS1180" s="246" t="s">
        <v>26</v>
      </c>
      <c r="JRT1180" s="247">
        <v>7</v>
      </c>
      <c r="JRU1180" s="247">
        <v>2</v>
      </c>
      <c r="JRV1180" s="248" t="s">
        <v>238</v>
      </c>
      <c r="JRW1180" s="249">
        <v>119</v>
      </c>
      <c r="JRX1180" s="250">
        <v>213</v>
      </c>
      <c r="JRY1180" s="251" t="e">
        <f>JRY1209+JRY1233+JRY1262+JRY1278+JRY1300+JRY1330+JRY1346+JRY1367+JRY1387+JRY1415+#REF!+JRY1430+#REF!+#REF!+#REF!</f>
        <v>#REF!</v>
      </c>
      <c r="JRZ1180" s="245" t="s">
        <v>39</v>
      </c>
      <c r="JSA1180" s="246" t="s">
        <v>26</v>
      </c>
      <c r="JSB1180" s="247">
        <v>7</v>
      </c>
      <c r="JSC1180" s="247">
        <v>2</v>
      </c>
      <c r="JSD1180" s="248" t="s">
        <v>238</v>
      </c>
      <c r="JSE1180" s="249">
        <v>119</v>
      </c>
      <c r="JSF1180" s="250">
        <v>213</v>
      </c>
      <c r="JSG1180" s="251" t="e">
        <f>JSG1209+JSG1233+JSG1262+JSG1278+JSG1300+JSG1330+JSG1346+JSG1367+JSG1387+JSG1415+#REF!+JSG1430+#REF!+#REF!+#REF!</f>
        <v>#REF!</v>
      </c>
      <c r="JSH1180" s="245" t="s">
        <v>39</v>
      </c>
      <c r="JSI1180" s="246" t="s">
        <v>26</v>
      </c>
      <c r="JSJ1180" s="247">
        <v>7</v>
      </c>
      <c r="JSK1180" s="247">
        <v>2</v>
      </c>
      <c r="JSL1180" s="248" t="s">
        <v>238</v>
      </c>
      <c r="JSM1180" s="249">
        <v>119</v>
      </c>
      <c r="JSN1180" s="250">
        <v>213</v>
      </c>
      <c r="JSO1180" s="251" t="e">
        <f>JSO1209+JSO1233+JSO1262+JSO1278+JSO1300+JSO1330+JSO1346+JSO1367+JSO1387+JSO1415+#REF!+JSO1430+#REF!+#REF!+#REF!</f>
        <v>#REF!</v>
      </c>
      <c r="JSP1180" s="245" t="s">
        <v>39</v>
      </c>
      <c r="JSQ1180" s="246" t="s">
        <v>26</v>
      </c>
      <c r="JSR1180" s="247">
        <v>7</v>
      </c>
      <c r="JSS1180" s="247">
        <v>2</v>
      </c>
      <c r="JST1180" s="248" t="s">
        <v>238</v>
      </c>
      <c r="JSU1180" s="249">
        <v>119</v>
      </c>
      <c r="JSV1180" s="250">
        <v>213</v>
      </c>
      <c r="JSW1180" s="251" t="e">
        <f>JSW1209+JSW1233+JSW1262+JSW1278+JSW1300+JSW1330+JSW1346+JSW1367+JSW1387+JSW1415+#REF!+JSW1430+#REF!+#REF!+#REF!</f>
        <v>#REF!</v>
      </c>
      <c r="JSX1180" s="245" t="s">
        <v>39</v>
      </c>
      <c r="JSY1180" s="246" t="s">
        <v>26</v>
      </c>
      <c r="JSZ1180" s="247">
        <v>7</v>
      </c>
      <c r="JTA1180" s="247">
        <v>2</v>
      </c>
      <c r="JTB1180" s="248" t="s">
        <v>238</v>
      </c>
      <c r="JTC1180" s="249">
        <v>119</v>
      </c>
      <c r="JTD1180" s="250">
        <v>213</v>
      </c>
      <c r="JTE1180" s="251" t="e">
        <f>JTE1209+JTE1233+JTE1262+JTE1278+JTE1300+JTE1330+JTE1346+JTE1367+JTE1387+JTE1415+#REF!+JTE1430+#REF!+#REF!+#REF!</f>
        <v>#REF!</v>
      </c>
      <c r="JTF1180" s="245" t="s">
        <v>39</v>
      </c>
      <c r="JTG1180" s="246" t="s">
        <v>26</v>
      </c>
      <c r="JTH1180" s="247">
        <v>7</v>
      </c>
      <c r="JTI1180" s="247">
        <v>2</v>
      </c>
      <c r="JTJ1180" s="248" t="s">
        <v>238</v>
      </c>
      <c r="JTK1180" s="249">
        <v>119</v>
      </c>
      <c r="JTL1180" s="250">
        <v>213</v>
      </c>
      <c r="JTM1180" s="251" t="e">
        <f>JTM1209+JTM1233+JTM1262+JTM1278+JTM1300+JTM1330+JTM1346+JTM1367+JTM1387+JTM1415+#REF!+JTM1430+#REF!+#REF!+#REF!</f>
        <v>#REF!</v>
      </c>
      <c r="JTN1180" s="245" t="s">
        <v>39</v>
      </c>
      <c r="JTO1180" s="246" t="s">
        <v>26</v>
      </c>
      <c r="JTP1180" s="247">
        <v>7</v>
      </c>
      <c r="JTQ1180" s="247">
        <v>2</v>
      </c>
      <c r="JTR1180" s="248" t="s">
        <v>238</v>
      </c>
      <c r="JTS1180" s="249">
        <v>119</v>
      </c>
      <c r="JTT1180" s="250">
        <v>213</v>
      </c>
      <c r="JTU1180" s="251" t="e">
        <f>JTU1209+JTU1233+JTU1262+JTU1278+JTU1300+JTU1330+JTU1346+JTU1367+JTU1387+JTU1415+#REF!+JTU1430+#REF!+#REF!+#REF!</f>
        <v>#REF!</v>
      </c>
      <c r="JTV1180" s="245" t="s">
        <v>39</v>
      </c>
      <c r="JTW1180" s="246" t="s">
        <v>26</v>
      </c>
      <c r="JTX1180" s="247">
        <v>7</v>
      </c>
      <c r="JTY1180" s="247">
        <v>2</v>
      </c>
      <c r="JTZ1180" s="248" t="s">
        <v>238</v>
      </c>
      <c r="JUA1180" s="249">
        <v>119</v>
      </c>
      <c r="JUB1180" s="250">
        <v>213</v>
      </c>
      <c r="JUC1180" s="251" t="e">
        <f>JUC1209+JUC1233+JUC1262+JUC1278+JUC1300+JUC1330+JUC1346+JUC1367+JUC1387+JUC1415+#REF!+JUC1430+#REF!+#REF!+#REF!</f>
        <v>#REF!</v>
      </c>
      <c r="JUD1180" s="245" t="s">
        <v>39</v>
      </c>
      <c r="JUE1180" s="246" t="s">
        <v>26</v>
      </c>
      <c r="JUF1180" s="247">
        <v>7</v>
      </c>
      <c r="JUG1180" s="247">
        <v>2</v>
      </c>
      <c r="JUH1180" s="248" t="s">
        <v>238</v>
      </c>
      <c r="JUI1180" s="249">
        <v>119</v>
      </c>
      <c r="JUJ1180" s="250">
        <v>213</v>
      </c>
      <c r="JUK1180" s="251" t="e">
        <f>JUK1209+JUK1233+JUK1262+JUK1278+JUK1300+JUK1330+JUK1346+JUK1367+JUK1387+JUK1415+#REF!+JUK1430+#REF!+#REF!+#REF!</f>
        <v>#REF!</v>
      </c>
      <c r="JUL1180" s="245" t="s">
        <v>39</v>
      </c>
      <c r="JUM1180" s="246" t="s">
        <v>26</v>
      </c>
      <c r="JUN1180" s="247">
        <v>7</v>
      </c>
      <c r="JUO1180" s="247">
        <v>2</v>
      </c>
      <c r="JUP1180" s="248" t="s">
        <v>238</v>
      </c>
      <c r="JUQ1180" s="249">
        <v>119</v>
      </c>
      <c r="JUR1180" s="250">
        <v>213</v>
      </c>
      <c r="JUS1180" s="251" t="e">
        <f>JUS1209+JUS1233+JUS1262+JUS1278+JUS1300+JUS1330+JUS1346+JUS1367+JUS1387+JUS1415+#REF!+JUS1430+#REF!+#REF!+#REF!</f>
        <v>#REF!</v>
      </c>
      <c r="JUT1180" s="245" t="s">
        <v>39</v>
      </c>
      <c r="JUU1180" s="246" t="s">
        <v>26</v>
      </c>
      <c r="JUV1180" s="247">
        <v>7</v>
      </c>
      <c r="JUW1180" s="247">
        <v>2</v>
      </c>
      <c r="JUX1180" s="248" t="s">
        <v>238</v>
      </c>
      <c r="JUY1180" s="249">
        <v>119</v>
      </c>
      <c r="JUZ1180" s="250">
        <v>213</v>
      </c>
      <c r="JVA1180" s="251" t="e">
        <f>JVA1209+JVA1233+JVA1262+JVA1278+JVA1300+JVA1330+JVA1346+JVA1367+JVA1387+JVA1415+#REF!+JVA1430+#REF!+#REF!+#REF!</f>
        <v>#REF!</v>
      </c>
      <c r="JVB1180" s="245" t="s">
        <v>39</v>
      </c>
      <c r="JVC1180" s="246" t="s">
        <v>26</v>
      </c>
      <c r="JVD1180" s="247">
        <v>7</v>
      </c>
      <c r="JVE1180" s="247">
        <v>2</v>
      </c>
      <c r="JVF1180" s="248" t="s">
        <v>238</v>
      </c>
      <c r="JVG1180" s="249">
        <v>119</v>
      </c>
      <c r="JVH1180" s="250">
        <v>213</v>
      </c>
      <c r="JVI1180" s="251" t="e">
        <f>JVI1209+JVI1233+JVI1262+JVI1278+JVI1300+JVI1330+JVI1346+JVI1367+JVI1387+JVI1415+#REF!+JVI1430+#REF!+#REF!+#REF!</f>
        <v>#REF!</v>
      </c>
      <c r="JVJ1180" s="245" t="s">
        <v>39</v>
      </c>
      <c r="JVK1180" s="246" t="s">
        <v>26</v>
      </c>
      <c r="JVL1180" s="247">
        <v>7</v>
      </c>
      <c r="JVM1180" s="247">
        <v>2</v>
      </c>
      <c r="JVN1180" s="248" t="s">
        <v>238</v>
      </c>
      <c r="JVO1180" s="249">
        <v>119</v>
      </c>
      <c r="JVP1180" s="250">
        <v>213</v>
      </c>
      <c r="JVQ1180" s="251" t="e">
        <f>JVQ1209+JVQ1233+JVQ1262+JVQ1278+JVQ1300+JVQ1330+JVQ1346+JVQ1367+JVQ1387+JVQ1415+#REF!+JVQ1430+#REF!+#REF!+#REF!</f>
        <v>#REF!</v>
      </c>
      <c r="JVR1180" s="245" t="s">
        <v>39</v>
      </c>
      <c r="JVS1180" s="246" t="s">
        <v>26</v>
      </c>
      <c r="JVT1180" s="247">
        <v>7</v>
      </c>
      <c r="JVU1180" s="247">
        <v>2</v>
      </c>
      <c r="JVV1180" s="248" t="s">
        <v>238</v>
      </c>
      <c r="JVW1180" s="249">
        <v>119</v>
      </c>
      <c r="JVX1180" s="250">
        <v>213</v>
      </c>
      <c r="JVY1180" s="251" t="e">
        <f>JVY1209+JVY1233+JVY1262+JVY1278+JVY1300+JVY1330+JVY1346+JVY1367+JVY1387+JVY1415+#REF!+JVY1430+#REF!+#REF!+#REF!</f>
        <v>#REF!</v>
      </c>
      <c r="JVZ1180" s="245" t="s">
        <v>39</v>
      </c>
      <c r="JWA1180" s="246" t="s">
        <v>26</v>
      </c>
      <c r="JWB1180" s="247">
        <v>7</v>
      </c>
      <c r="JWC1180" s="247">
        <v>2</v>
      </c>
      <c r="JWD1180" s="248" t="s">
        <v>238</v>
      </c>
      <c r="JWE1180" s="249">
        <v>119</v>
      </c>
      <c r="JWF1180" s="250">
        <v>213</v>
      </c>
      <c r="JWG1180" s="251" t="e">
        <f>JWG1209+JWG1233+JWG1262+JWG1278+JWG1300+JWG1330+JWG1346+JWG1367+JWG1387+JWG1415+#REF!+JWG1430+#REF!+#REF!+#REF!</f>
        <v>#REF!</v>
      </c>
      <c r="JWH1180" s="245" t="s">
        <v>39</v>
      </c>
      <c r="JWI1180" s="246" t="s">
        <v>26</v>
      </c>
      <c r="JWJ1180" s="247">
        <v>7</v>
      </c>
      <c r="JWK1180" s="247">
        <v>2</v>
      </c>
      <c r="JWL1180" s="248" t="s">
        <v>238</v>
      </c>
      <c r="JWM1180" s="249">
        <v>119</v>
      </c>
      <c r="JWN1180" s="250">
        <v>213</v>
      </c>
      <c r="JWO1180" s="251" t="e">
        <f>JWO1209+JWO1233+JWO1262+JWO1278+JWO1300+JWO1330+JWO1346+JWO1367+JWO1387+JWO1415+#REF!+JWO1430+#REF!+#REF!+#REF!</f>
        <v>#REF!</v>
      </c>
      <c r="JWP1180" s="245" t="s">
        <v>39</v>
      </c>
      <c r="JWQ1180" s="246" t="s">
        <v>26</v>
      </c>
      <c r="JWR1180" s="247">
        <v>7</v>
      </c>
      <c r="JWS1180" s="247">
        <v>2</v>
      </c>
      <c r="JWT1180" s="248" t="s">
        <v>238</v>
      </c>
      <c r="JWU1180" s="249">
        <v>119</v>
      </c>
      <c r="JWV1180" s="250">
        <v>213</v>
      </c>
      <c r="JWW1180" s="251" t="e">
        <f>JWW1209+JWW1233+JWW1262+JWW1278+JWW1300+JWW1330+JWW1346+JWW1367+JWW1387+JWW1415+#REF!+JWW1430+#REF!+#REF!+#REF!</f>
        <v>#REF!</v>
      </c>
      <c r="JWX1180" s="245" t="s">
        <v>39</v>
      </c>
      <c r="JWY1180" s="246" t="s">
        <v>26</v>
      </c>
      <c r="JWZ1180" s="247">
        <v>7</v>
      </c>
      <c r="JXA1180" s="247">
        <v>2</v>
      </c>
      <c r="JXB1180" s="248" t="s">
        <v>238</v>
      </c>
      <c r="JXC1180" s="249">
        <v>119</v>
      </c>
      <c r="JXD1180" s="250">
        <v>213</v>
      </c>
      <c r="JXE1180" s="251" t="e">
        <f>JXE1209+JXE1233+JXE1262+JXE1278+JXE1300+JXE1330+JXE1346+JXE1367+JXE1387+JXE1415+#REF!+JXE1430+#REF!+#REF!+#REF!</f>
        <v>#REF!</v>
      </c>
      <c r="JXF1180" s="245" t="s">
        <v>39</v>
      </c>
      <c r="JXG1180" s="246" t="s">
        <v>26</v>
      </c>
      <c r="JXH1180" s="247">
        <v>7</v>
      </c>
      <c r="JXI1180" s="247">
        <v>2</v>
      </c>
      <c r="JXJ1180" s="248" t="s">
        <v>238</v>
      </c>
      <c r="JXK1180" s="249">
        <v>119</v>
      </c>
      <c r="JXL1180" s="250">
        <v>213</v>
      </c>
      <c r="JXM1180" s="251" t="e">
        <f>JXM1209+JXM1233+JXM1262+JXM1278+JXM1300+JXM1330+JXM1346+JXM1367+JXM1387+JXM1415+#REF!+JXM1430+#REF!+#REF!+#REF!</f>
        <v>#REF!</v>
      </c>
      <c r="JXN1180" s="245" t="s">
        <v>39</v>
      </c>
      <c r="JXO1180" s="246" t="s">
        <v>26</v>
      </c>
      <c r="JXP1180" s="247">
        <v>7</v>
      </c>
      <c r="JXQ1180" s="247">
        <v>2</v>
      </c>
      <c r="JXR1180" s="248" t="s">
        <v>238</v>
      </c>
      <c r="JXS1180" s="249">
        <v>119</v>
      </c>
      <c r="JXT1180" s="250">
        <v>213</v>
      </c>
      <c r="JXU1180" s="251" t="e">
        <f>JXU1209+JXU1233+JXU1262+JXU1278+JXU1300+JXU1330+JXU1346+JXU1367+JXU1387+JXU1415+#REF!+JXU1430+#REF!+#REF!+#REF!</f>
        <v>#REF!</v>
      </c>
      <c r="JXV1180" s="245" t="s">
        <v>39</v>
      </c>
      <c r="JXW1180" s="246" t="s">
        <v>26</v>
      </c>
      <c r="JXX1180" s="247">
        <v>7</v>
      </c>
      <c r="JXY1180" s="247">
        <v>2</v>
      </c>
      <c r="JXZ1180" s="248" t="s">
        <v>238</v>
      </c>
      <c r="JYA1180" s="249">
        <v>119</v>
      </c>
      <c r="JYB1180" s="250">
        <v>213</v>
      </c>
      <c r="JYC1180" s="251" t="e">
        <f>JYC1209+JYC1233+JYC1262+JYC1278+JYC1300+JYC1330+JYC1346+JYC1367+JYC1387+JYC1415+#REF!+JYC1430+#REF!+#REF!+#REF!</f>
        <v>#REF!</v>
      </c>
      <c r="JYD1180" s="245" t="s">
        <v>39</v>
      </c>
      <c r="JYE1180" s="246" t="s">
        <v>26</v>
      </c>
      <c r="JYF1180" s="247">
        <v>7</v>
      </c>
      <c r="JYG1180" s="247">
        <v>2</v>
      </c>
      <c r="JYH1180" s="248" t="s">
        <v>238</v>
      </c>
      <c r="JYI1180" s="249">
        <v>119</v>
      </c>
      <c r="JYJ1180" s="250">
        <v>213</v>
      </c>
      <c r="JYK1180" s="251" t="e">
        <f>JYK1209+JYK1233+JYK1262+JYK1278+JYK1300+JYK1330+JYK1346+JYK1367+JYK1387+JYK1415+#REF!+JYK1430+#REF!+#REF!+#REF!</f>
        <v>#REF!</v>
      </c>
      <c r="JYL1180" s="245" t="s">
        <v>39</v>
      </c>
      <c r="JYM1180" s="246" t="s">
        <v>26</v>
      </c>
      <c r="JYN1180" s="247">
        <v>7</v>
      </c>
      <c r="JYO1180" s="247">
        <v>2</v>
      </c>
      <c r="JYP1180" s="248" t="s">
        <v>238</v>
      </c>
      <c r="JYQ1180" s="249">
        <v>119</v>
      </c>
      <c r="JYR1180" s="250">
        <v>213</v>
      </c>
      <c r="JYS1180" s="251" t="e">
        <f>JYS1209+JYS1233+JYS1262+JYS1278+JYS1300+JYS1330+JYS1346+JYS1367+JYS1387+JYS1415+#REF!+JYS1430+#REF!+#REF!+#REF!</f>
        <v>#REF!</v>
      </c>
      <c r="JYT1180" s="245" t="s">
        <v>39</v>
      </c>
      <c r="JYU1180" s="246" t="s">
        <v>26</v>
      </c>
      <c r="JYV1180" s="247">
        <v>7</v>
      </c>
      <c r="JYW1180" s="247">
        <v>2</v>
      </c>
      <c r="JYX1180" s="248" t="s">
        <v>238</v>
      </c>
      <c r="JYY1180" s="249">
        <v>119</v>
      </c>
      <c r="JYZ1180" s="250">
        <v>213</v>
      </c>
      <c r="JZA1180" s="251" t="e">
        <f>JZA1209+JZA1233+JZA1262+JZA1278+JZA1300+JZA1330+JZA1346+JZA1367+JZA1387+JZA1415+#REF!+JZA1430+#REF!+#REF!+#REF!</f>
        <v>#REF!</v>
      </c>
      <c r="JZB1180" s="245" t="s">
        <v>39</v>
      </c>
      <c r="JZC1180" s="246" t="s">
        <v>26</v>
      </c>
      <c r="JZD1180" s="247">
        <v>7</v>
      </c>
      <c r="JZE1180" s="247">
        <v>2</v>
      </c>
      <c r="JZF1180" s="248" t="s">
        <v>238</v>
      </c>
      <c r="JZG1180" s="249">
        <v>119</v>
      </c>
      <c r="JZH1180" s="250">
        <v>213</v>
      </c>
      <c r="JZI1180" s="251" t="e">
        <f>JZI1209+JZI1233+JZI1262+JZI1278+JZI1300+JZI1330+JZI1346+JZI1367+JZI1387+JZI1415+#REF!+JZI1430+#REF!+#REF!+#REF!</f>
        <v>#REF!</v>
      </c>
      <c r="JZJ1180" s="245" t="s">
        <v>39</v>
      </c>
      <c r="JZK1180" s="246" t="s">
        <v>26</v>
      </c>
      <c r="JZL1180" s="247">
        <v>7</v>
      </c>
      <c r="JZM1180" s="247">
        <v>2</v>
      </c>
      <c r="JZN1180" s="248" t="s">
        <v>238</v>
      </c>
      <c r="JZO1180" s="249">
        <v>119</v>
      </c>
      <c r="JZP1180" s="250">
        <v>213</v>
      </c>
      <c r="JZQ1180" s="251" t="e">
        <f>JZQ1209+JZQ1233+JZQ1262+JZQ1278+JZQ1300+JZQ1330+JZQ1346+JZQ1367+JZQ1387+JZQ1415+#REF!+JZQ1430+#REF!+#REF!+#REF!</f>
        <v>#REF!</v>
      </c>
      <c r="JZR1180" s="245" t="s">
        <v>39</v>
      </c>
      <c r="JZS1180" s="246" t="s">
        <v>26</v>
      </c>
      <c r="JZT1180" s="247">
        <v>7</v>
      </c>
      <c r="JZU1180" s="247">
        <v>2</v>
      </c>
      <c r="JZV1180" s="248" t="s">
        <v>238</v>
      </c>
      <c r="JZW1180" s="249">
        <v>119</v>
      </c>
      <c r="JZX1180" s="250">
        <v>213</v>
      </c>
      <c r="JZY1180" s="251" t="e">
        <f>JZY1209+JZY1233+JZY1262+JZY1278+JZY1300+JZY1330+JZY1346+JZY1367+JZY1387+JZY1415+#REF!+JZY1430+#REF!+#REF!+#REF!</f>
        <v>#REF!</v>
      </c>
      <c r="JZZ1180" s="245" t="s">
        <v>39</v>
      </c>
      <c r="KAA1180" s="246" t="s">
        <v>26</v>
      </c>
      <c r="KAB1180" s="247">
        <v>7</v>
      </c>
      <c r="KAC1180" s="247">
        <v>2</v>
      </c>
      <c r="KAD1180" s="248" t="s">
        <v>238</v>
      </c>
      <c r="KAE1180" s="249">
        <v>119</v>
      </c>
      <c r="KAF1180" s="250">
        <v>213</v>
      </c>
      <c r="KAG1180" s="251" t="e">
        <f>KAG1209+KAG1233+KAG1262+KAG1278+KAG1300+KAG1330+KAG1346+KAG1367+KAG1387+KAG1415+#REF!+KAG1430+#REF!+#REF!+#REF!</f>
        <v>#REF!</v>
      </c>
      <c r="KAH1180" s="245" t="s">
        <v>39</v>
      </c>
      <c r="KAI1180" s="246" t="s">
        <v>26</v>
      </c>
      <c r="KAJ1180" s="247">
        <v>7</v>
      </c>
      <c r="KAK1180" s="247">
        <v>2</v>
      </c>
      <c r="KAL1180" s="248" t="s">
        <v>238</v>
      </c>
      <c r="KAM1180" s="249">
        <v>119</v>
      </c>
      <c r="KAN1180" s="250">
        <v>213</v>
      </c>
      <c r="KAO1180" s="251" t="e">
        <f>KAO1209+KAO1233+KAO1262+KAO1278+KAO1300+KAO1330+KAO1346+KAO1367+KAO1387+KAO1415+#REF!+KAO1430+#REF!+#REF!+#REF!</f>
        <v>#REF!</v>
      </c>
      <c r="KAP1180" s="245" t="s">
        <v>39</v>
      </c>
      <c r="KAQ1180" s="246" t="s">
        <v>26</v>
      </c>
      <c r="KAR1180" s="247">
        <v>7</v>
      </c>
      <c r="KAS1180" s="247">
        <v>2</v>
      </c>
      <c r="KAT1180" s="248" t="s">
        <v>238</v>
      </c>
      <c r="KAU1180" s="249">
        <v>119</v>
      </c>
      <c r="KAV1180" s="250">
        <v>213</v>
      </c>
      <c r="KAW1180" s="251" t="e">
        <f>KAW1209+KAW1233+KAW1262+KAW1278+KAW1300+KAW1330+KAW1346+KAW1367+KAW1387+KAW1415+#REF!+KAW1430+#REF!+#REF!+#REF!</f>
        <v>#REF!</v>
      </c>
      <c r="KAX1180" s="245" t="s">
        <v>39</v>
      </c>
      <c r="KAY1180" s="246" t="s">
        <v>26</v>
      </c>
      <c r="KAZ1180" s="247">
        <v>7</v>
      </c>
      <c r="KBA1180" s="247">
        <v>2</v>
      </c>
      <c r="KBB1180" s="248" t="s">
        <v>238</v>
      </c>
      <c r="KBC1180" s="249">
        <v>119</v>
      </c>
      <c r="KBD1180" s="250">
        <v>213</v>
      </c>
      <c r="KBE1180" s="251" t="e">
        <f>KBE1209+KBE1233+KBE1262+KBE1278+KBE1300+KBE1330+KBE1346+KBE1367+KBE1387+KBE1415+#REF!+KBE1430+#REF!+#REF!+#REF!</f>
        <v>#REF!</v>
      </c>
      <c r="KBF1180" s="245" t="s">
        <v>39</v>
      </c>
      <c r="KBG1180" s="246" t="s">
        <v>26</v>
      </c>
      <c r="KBH1180" s="247">
        <v>7</v>
      </c>
      <c r="KBI1180" s="247">
        <v>2</v>
      </c>
      <c r="KBJ1180" s="248" t="s">
        <v>238</v>
      </c>
      <c r="KBK1180" s="249">
        <v>119</v>
      </c>
      <c r="KBL1180" s="250">
        <v>213</v>
      </c>
      <c r="KBM1180" s="251" t="e">
        <f>KBM1209+KBM1233+KBM1262+KBM1278+KBM1300+KBM1330+KBM1346+KBM1367+KBM1387+KBM1415+#REF!+KBM1430+#REF!+#REF!+#REF!</f>
        <v>#REF!</v>
      </c>
      <c r="KBN1180" s="245" t="s">
        <v>39</v>
      </c>
      <c r="KBO1180" s="246" t="s">
        <v>26</v>
      </c>
      <c r="KBP1180" s="247">
        <v>7</v>
      </c>
      <c r="KBQ1180" s="247">
        <v>2</v>
      </c>
      <c r="KBR1180" s="248" t="s">
        <v>238</v>
      </c>
      <c r="KBS1180" s="249">
        <v>119</v>
      </c>
      <c r="KBT1180" s="250">
        <v>213</v>
      </c>
      <c r="KBU1180" s="251" t="e">
        <f>KBU1209+KBU1233+KBU1262+KBU1278+KBU1300+KBU1330+KBU1346+KBU1367+KBU1387+KBU1415+#REF!+KBU1430+#REF!+#REF!+#REF!</f>
        <v>#REF!</v>
      </c>
      <c r="KBV1180" s="245" t="s">
        <v>39</v>
      </c>
      <c r="KBW1180" s="246" t="s">
        <v>26</v>
      </c>
      <c r="KBX1180" s="247">
        <v>7</v>
      </c>
      <c r="KBY1180" s="247">
        <v>2</v>
      </c>
      <c r="KBZ1180" s="248" t="s">
        <v>238</v>
      </c>
      <c r="KCA1180" s="249">
        <v>119</v>
      </c>
      <c r="KCB1180" s="250">
        <v>213</v>
      </c>
      <c r="KCC1180" s="251" t="e">
        <f>KCC1209+KCC1233+KCC1262+KCC1278+KCC1300+KCC1330+KCC1346+KCC1367+KCC1387+KCC1415+#REF!+KCC1430+#REF!+#REF!+#REF!</f>
        <v>#REF!</v>
      </c>
      <c r="KCD1180" s="245" t="s">
        <v>39</v>
      </c>
      <c r="KCE1180" s="246" t="s">
        <v>26</v>
      </c>
      <c r="KCF1180" s="247">
        <v>7</v>
      </c>
      <c r="KCG1180" s="247">
        <v>2</v>
      </c>
      <c r="KCH1180" s="248" t="s">
        <v>238</v>
      </c>
      <c r="KCI1180" s="249">
        <v>119</v>
      </c>
      <c r="KCJ1180" s="250">
        <v>213</v>
      </c>
      <c r="KCK1180" s="251" t="e">
        <f>KCK1209+KCK1233+KCK1262+KCK1278+KCK1300+KCK1330+KCK1346+KCK1367+KCK1387+KCK1415+#REF!+KCK1430+#REF!+#REF!+#REF!</f>
        <v>#REF!</v>
      </c>
      <c r="KCL1180" s="245" t="s">
        <v>39</v>
      </c>
      <c r="KCM1180" s="246" t="s">
        <v>26</v>
      </c>
      <c r="KCN1180" s="247">
        <v>7</v>
      </c>
      <c r="KCO1180" s="247">
        <v>2</v>
      </c>
      <c r="KCP1180" s="248" t="s">
        <v>238</v>
      </c>
      <c r="KCQ1180" s="249">
        <v>119</v>
      </c>
      <c r="KCR1180" s="250">
        <v>213</v>
      </c>
      <c r="KCS1180" s="251" t="e">
        <f>KCS1209+KCS1233+KCS1262+KCS1278+KCS1300+KCS1330+KCS1346+KCS1367+KCS1387+KCS1415+#REF!+KCS1430+#REF!+#REF!+#REF!</f>
        <v>#REF!</v>
      </c>
      <c r="KCT1180" s="245" t="s">
        <v>39</v>
      </c>
      <c r="KCU1180" s="246" t="s">
        <v>26</v>
      </c>
      <c r="KCV1180" s="247">
        <v>7</v>
      </c>
      <c r="KCW1180" s="247">
        <v>2</v>
      </c>
      <c r="KCX1180" s="248" t="s">
        <v>238</v>
      </c>
      <c r="KCY1180" s="249">
        <v>119</v>
      </c>
      <c r="KCZ1180" s="250">
        <v>213</v>
      </c>
      <c r="KDA1180" s="251" t="e">
        <f>KDA1209+KDA1233+KDA1262+KDA1278+KDA1300+KDA1330+KDA1346+KDA1367+KDA1387+KDA1415+#REF!+KDA1430+#REF!+#REF!+#REF!</f>
        <v>#REF!</v>
      </c>
      <c r="KDB1180" s="245" t="s">
        <v>39</v>
      </c>
      <c r="KDC1180" s="246" t="s">
        <v>26</v>
      </c>
      <c r="KDD1180" s="247">
        <v>7</v>
      </c>
      <c r="KDE1180" s="247">
        <v>2</v>
      </c>
      <c r="KDF1180" s="248" t="s">
        <v>238</v>
      </c>
      <c r="KDG1180" s="249">
        <v>119</v>
      </c>
      <c r="KDH1180" s="250">
        <v>213</v>
      </c>
      <c r="KDI1180" s="251" t="e">
        <f>KDI1209+KDI1233+KDI1262+KDI1278+KDI1300+KDI1330+KDI1346+KDI1367+KDI1387+KDI1415+#REF!+KDI1430+#REF!+#REF!+#REF!</f>
        <v>#REF!</v>
      </c>
      <c r="KDJ1180" s="245" t="s">
        <v>39</v>
      </c>
      <c r="KDK1180" s="246" t="s">
        <v>26</v>
      </c>
      <c r="KDL1180" s="247">
        <v>7</v>
      </c>
      <c r="KDM1180" s="247">
        <v>2</v>
      </c>
      <c r="KDN1180" s="248" t="s">
        <v>238</v>
      </c>
      <c r="KDO1180" s="249">
        <v>119</v>
      </c>
      <c r="KDP1180" s="250">
        <v>213</v>
      </c>
      <c r="KDQ1180" s="251" t="e">
        <f>KDQ1209+KDQ1233+KDQ1262+KDQ1278+KDQ1300+KDQ1330+KDQ1346+KDQ1367+KDQ1387+KDQ1415+#REF!+KDQ1430+#REF!+#REF!+#REF!</f>
        <v>#REF!</v>
      </c>
      <c r="KDR1180" s="245" t="s">
        <v>39</v>
      </c>
      <c r="KDS1180" s="246" t="s">
        <v>26</v>
      </c>
      <c r="KDT1180" s="247">
        <v>7</v>
      </c>
      <c r="KDU1180" s="247">
        <v>2</v>
      </c>
      <c r="KDV1180" s="248" t="s">
        <v>238</v>
      </c>
      <c r="KDW1180" s="249">
        <v>119</v>
      </c>
      <c r="KDX1180" s="250">
        <v>213</v>
      </c>
      <c r="KDY1180" s="251" t="e">
        <f>KDY1209+KDY1233+KDY1262+KDY1278+KDY1300+KDY1330+KDY1346+KDY1367+KDY1387+KDY1415+#REF!+KDY1430+#REF!+#REF!+#REF!</f>
        <v>#REF!</v>
      </c>
      <c r="KDZ1180" s="245" t="s">
        <v>39</v>
      </c>
      <c r="KEA1180" s="246" t="s">
        <v>26</v>
      </c>
      <c r="KEB1180" s="247">
        <v>7</v>
      </c>
      <c r="KEC1180" s="247">
        <v>2</v>
      </c>
      <c r="KED1180" s="248" t="s">
        <v>238</v>
      </c>
      <c r="KEE1180" s="249">
        <v>119</v>
      </c>
      <c r="KEF1180" s="250">
        <v>213</v>
      </c>
      <c r="KEG1180" s="251" t="e">
        <f>KEG1209+KEG1233+KEG1262+KEG1278+KEG1300+KEG1330+KEG1346+KEG1367+KEG1387+KEG1415+#REF!+KEG1430+#REF!+#REF!+#REF!</f>
        <v>#REF!</v>
      </c>
      <c r="KEH1180" s="245" t="s">
        <v>39</v>
      </c>
      <c r="KEI1180" s="246" t="s">
        <v>26</v>
      </c>
      <c r="KEJ1180" s="247">
        <v>7</v>
      </c>
      <c r="KEK1180" s="247">
        <v>2</v>
      </c>
      <c r="KEL1180" s="248" t="s">
        <v>238</v>
      </c>
      <c r="KEM1180" s="249">
        <v>119</v>
      </c>
      <c r="KEN1180" s="250">
        <v>213</v>
      </c>
      <c r="KEO1180" s="251" t="e">
        <f>KEO1209+KEO1233+KEO1262+KEO1278+KEO1300+KEO1330+KEO1346+KEO1367+KEO1387+KEO1415+#REF!+KEO1430+#REF!+#REF!+#REF!</f>
        <v>#REF!</v>
      </c>
      <c r="KEP1180" s="245" t="s">
        <v>39</v>
      </c>
      <c r="KEQ1180" s="246" t="s">
        <v>26</v>
      </c>
      <c r="KER1180" s="247">
        <v>7</v>
      </c>
      <c r="KES1180" s="247">
        <v>2</v>
      </c>
      <c r="KET1180" s="248" t="s">
        <v>238</v>
      </c>
      <c r="KEU1180" s="249">
        <v>119</v>
      </c>
      <c r="KEV1180" s="250">
        <v>213</v>
      </c>
      <c r="KEW1180" s="251" t="e">
        <f>KEW1209+KEW1233+KEW1262+KEW1278+KEW1300+KEW1330+KEW1346+KEW1367+KEW1387+KEW1415+#REF!+KEW1430+#REF!+#REF!+#REF!</f>
        <v>#REF!</v>
      </c>
      <c r="KEX1180" s="245" t="s">
        <v>39</v>
      </c>
      <c r="KEY1180" s="246" t="s">
        <v>26</v>
      </c>
      <c r="KEZ1180" s="247">
        <v>7</v>
      </c>
      <c r="KFA1180" s="247">
        <v>2</v>
      </c>
      <c r="KFB1180" s="248" t="s">
        <v>238</v>
      </c>
      <c r="KFC1180" s="249">
        <v>119</v>
      </c>
      <c r="KFD1180" s="250">
        <v>213</v>
      </c>
      <c r="KFE1180" s="251" t="e">
        <f>KFE1209+KFE1233+KFE1262+KFE1278+KFE1300+KFE1330+KFE1346+KFE1367+KFE1387+KFE1415+#REF!+KFE1430+#REF!+#REF!+#REF!</f>
        <v>#REF!</v>
      </c>
      <c r="KFF1180" s="245" t="s">
        <v>39</v>
      </c>
      <c r="KFG1180" s="246" t="s">
        <v>26</v>
      </c>
      <c r="KFH1180" s="247">
        <v>7</v>
      </c>
      <c r="KFI1180" s="247">
        <v>2</v>
      </c>
      <c r="KFJ1180" s="248" t="s">
        <v>238</v>
      </c>
      <c r="KFK1180" s="249">
        <v>119</v>
      </c>
      <c r="KFL1180" s="250">
        <v>213</v>
      </c>
      <c r="KFM1180" s="251" t="e">
        <f>KFM1209+KFM1233+KFM1262+KFM1278+KFM1300+KFM1330+KFM1346+KFM1367+KFM1387+KFM1415+#REF!+KFM1430+#REF!+#REF!+#REF!</f>
        <v>#REF!</v>
      </c>
      <c r="KFN1180" s="245" t="s">
        <v>39</v>
      </c>
      <c r="KFO1180" s="246" t="s">
        <v>26</v>
      </c>
      <c r="KFP1180" s="247">
        <v>7</v>
      </c>
      <c r="KFQ1180" s="247">
        <v>2</v>
      </c>
      <c r="KFR1180" s="248" t="s">
        <v>238</v>
      </c>
      <c r="KFS1180" s="249">
        <v>119</v>
      </c>
      <c r="KFT1180" s="250">
        <v>213</v>
      </c>
      <c r="KFU1180" s="251" t="e">
        <f>KFU1209+KFU1233+KFU1262+KFU1278+KFU1300+KFU1330+KFU1346+KFU1367+KFU1387+KFU1415+#REF!+KFU1430+#REF!+#REF!+#REF!</f>
        <v>#REF!</v>
      </c>
      <c r="KFV1180" s="245" t="s">
        <v>39</v>
      </c>
      <c r="KFW1180" s="246" t="s">
        <v>26</v>
      </c>
      <c r="KFX1180" s="247">
        <v>7</v>
      </c>
      <c r="KFY1180" s="247">
        <v>2</v>
      </c>
      <c r="KFZ1180" s="248" t="s">
        <v>238</v>
      </c>
      <c r="KGA1180" s="249">
        <v>119</v>
      </c>
      <c r="KGB1180" s="250">
        <v>213</v>
      </c>
      <c r="KGC1180" s="251" t="e">
        <f>KGC1209+KGC1233+KGC1262+KGC1278+KGC1300+KGC1330+KGC1346+KGC1367+KGC1387+KGC1415+#REF!+KGC1430+#REF!+#REF!+#REF!</f>
        <v>#REF!</v>
      </c>
      <c r="KGD1180" s="245" t="s">
        <v>39</v>
      </c>
      <c r="KGE1180" s="246" t="s">
        <v>26</v>
      </c>
      <c r="KGF1180" s="247">
        <v>7</v>
      </c>
      <c r="KGG1180" s="247">
        <v>2</v>
      </c>
      <c r="KGH1180" s="248" t="s">
        <v>238</v>
      </c>
      <c r="KGI1180" s="249">
        <v>119</v>
      </c>
      <c r="KGJ1180" s="250">
        <v>213</v>
      </c>
      <c r="KGK1180" s="251" t="e">
        <f>KGK1209+KGK1233+KGK1262+KGK1278+KGK1300+KGK1330+KGK1346+KGK1367+KGK1387+KGK1415+#REF!+KGK1430+#REF!+#REF!+#REF!</f>
        <v>#REF!</v>
      </c>
      <c r="KGL1180" s="245" t="s">
        <v>39</v>
      </c>
      <c r="KGM1180" s="246" t="s">
        <v>26</v>
      </c>
      <c r="KGN1180" s="247">
        <v>7</v>
      </c>
      <c r="KGO1180" s="247">
        <v>2</v>
      </c>
      <c r="KGP1180" s="248" t="s">
        <v>238</v>
      </c>
      <c r="KGQ1180" s="249">
        <v>119</v>
      </c>
      <c r="KGR1180" s="250">
        <v>213</v>
      </c>
      <c r="KGS1180" s="251" t="e">
        <f>KGS1209+KGS1233+KGS1262+KGS1278+KGS1300+KGS1330+KGS1346+KGS1367+KGS1387+KGS1415+#REF!+KGS1430+#REF!+#REF!+#REF!</f>
        <v>#REF!</v>
      </c>
      <c r="KGT1180" s="245" t="s">
        <v>39</v>
      </c>
      <c r="KGU1180" s="246" t="s">
        <v>26</v>
      </c>
      <c r="KGV1180" s="247">
        <v>7</v>
      </c>
      <c r="KGW1180" s="247">
        <v>2</v>
      </c>
      <c r="KGX1180" s="248" t="s">
        <v>238</v>
      </c>
      <c r="KGY1180" s="249">
        <v>119</v>
      </c>
      <c r="KGZ1180" s="250">
        <v>213</v>
      </c>
      <c r="KHA1180" s="251" t="e">
        <f>KHA1209+KHA1233+KHA1262+KHA1278+KHA1300+KHA1330+KHA1346+KHA1367+KHA1387+KHA1415+#REF!+KHA1430+#REF!+#REF!+#REF!</f>
        <v>#REF!</v>
      </c>
      <c r="KHB1180" s="245" t="s">
        <v>39</v>
      </c>
      <c r="KHC1180" s="246" t="s">
        <v>26</v>
      </c>
      <c r="KHD1180" s="247">
        <v>7</v>
      </c>
      <c r="KHE1180" s="247">
        <v>2</v>
      </c>
      <c r="KHF1180" s="248" t="s">
        <v>238</v>
      </c>
      <c r="KHG1180" s="249">
        <v>119</v>
      </c>
      <c r="KHH1180" s="250">
        <v>213</v>
      </c>
      <c r="KHI1180" s="251" t="e">
        <f>KHI1209+KHI1233+KHI1262+KHI1278+KHI1300+KHI1330+KHI1346+KHI1367+KHI1387+KHI1415+#REF!+KHI1430+#REF!+#REF!+#REF!</f>
        <v>#REF!</v>
      </c>
      <c r="KHJ1180" s="245" t="s">
        <v>39</v>
      </c>
      <c r="KHK1180" s="246" t="s">
        <v>26</v>
      </c>
      <c r="KHL1180" s="247">
        <v>7</v>
      </c>
      <c r="KHM1180" s="247">
        <v>2</v>
      </c>
      <c r="KHN1180" s="248" t="s">
        <v>238</v>
      </c>
      <c r="KHO1180" s="249">
        <v>119</v>
      </c>
      <c r="KHP1180" s="250">
        <v>213</v>
      </c>
      <c r="KHQ1180" s="251" t="e">
        <f>KHQ1209+KHQ1233+KHQ1262+KHQ1278+KHQ1300+KHQ1330+KHQ1346+KHQ1367+KHQ1387+KHQ1415+#REF!+KHQ1430+#REF!+#REF!+#REF!</f>
        <v>#REF!</v>
      </c>
      <c r="KHR1180" s="245" t="s">
        <v>39</v>
      </c>
      <c r="KHS1180" s="246" t="s">
        <v>26</v>
      </c>
      <c r="KHT1180" s="247">
        <v>7</v>
      </c>
      <c r="KHU1180" s="247">
        <v>2</v>
      </c>
      <c r="KHV1180" s="248" t="s">
        <v>238</v>
      </c>
      <c r="KHW1180" s="249">
        <v>119</v>
      </c>
      <c r="KHX1180" s="250">
        <v>213</v>
      </c>
      <c r="KHY1180" s="251" t="e">
        <f>KHY1209+KHY1233+KHY1262+KHY1278+KHY1300+KHY1330+KHY1346+KHY1367+KHY1387+KHY1415+#REF!+KHY1430+#REF!+#REF!+#REF!</f>
        <v>#REF!</v>
      </c>
      <c r="KHZ1180" s="245" t="s">
        <v>39</v>
      </c>
      <c r="KIA1180" s="246" t="s">
        <v>26</v>
      </c>
      <c r="KIB1180" s="247">
        <v>7</v>
      </c>
      <c r="KIC1180" s="247">
        <v>2</v>
      </c>
      <c r="KID1180" s="248" t="s">
        <v>238</v>
      </c>
      <c r="KIE1180" s="249">
        <v>119</v>
      </c>
      <c r="KIF1180" s="250">
        <v>213</v>
      </c>
      <c r="KIG1180" s="251" t="e">
        <f>KIG1209+KIG1233+KIG1262+KIG1278+KIG1300+KIG1330+KIG1346+KIG1367+KIG1387+KIG1415+#REF!+KIG1430+#REF!+#REF!+#REF!</f>
        <v>#REF!</v>
      </c>
      <c r="KIH1180" s="245" t="s">
        <v>39</v>
      </c>
      <c r="KII1180" s="246" t="s">
        <v>26</v>
      </c>
      <c r="KIJ1180" s="247">
        <v>7</v>
      </c>
      <c r="KIK1180" s="247">
        <v>2</v>
      </c>
      <c r="KIL1180" s="248" t="s">
        <v>238</v>
      </c>
      <c r="KIM1180" s="249">
        <v>119</v>
      </c>
      <c r="KIN1180" s="250">
        <v>213</v>
      </c>
      <c r="KIO1180" s="251" t="e">
        <f>KIO1209+KIO1233+KIO1262+KIO1278+KIO1300+KIO1330+KIO1346+KIO1367+KIO1387+KIO1415+#REF!+KIO1430+#REF!+#REF!+#REF!</f>
        <v>#REF!</v>
      </c>
      <c r="KIP1180" s="245" t="s">
        <v>39</v>
      </c>
      <c r="KIQ1180" s="246" t="s">
        <v>26</v>
      </c>
      <c r="KIR1180" s="247">
        <v>7</v>
      </c>
      <c r="KIS1180" s="247">
        <v>2</v>
      </c>
      <c r="KIT1180" s="248" t="s">
        <v>238</v>
      </c>
      <c r="KIU1180" s="249">
        <v>119</v>
      </c>
      <c r="KIV1180" s="250">
        <v>213</v>
      </c>
      <c r="KIW1180" s="251" t="e">
        <f>KIW1209+KIW1233+KIW1262+KIW1278+KIW1300+KIW1330+KIW1346+KIW1367+KIW1387+KIW1415+#REF!+KIW1430+#REF!+#REF!+#REF!</f>
        <v>#REF!</v>
      </c>
      <c r="KIX1180" s="245" t="s">
        <v>39</v>
      </c>
      <c r="KIY1180" s="246" t="s">
        <v>26</v>
      </c>
      <c r="KIZ1180" s="247">
        <v>7</v>
      </c>
      <c r="KJA1180" s="247">
        <v>2</v>
      </c>
      <c r="KJB1180" s="248" t="s">
        <v>238</v>
      </c>
      <c r="KJC1180" s="249">
        <v>119</v>
      </c>
      <c r="KJD1180" s="250">
        <v>213</v>
      </c>
      <c r="KJE1180" s="251" t="e">
        <f>KJE1209+KJE1233+KJE1262+KJE1278+KJE1300+KJE1330+KJE1346+KJE1367+KJE1387+KJE1415+#REF!+KJE1430+#REF!+#REF!+#REF!</f>
        <v>#REF!</v>
      </c>
      <c r="KJF1180" s="245" t="s">
        <v>39</v>
      </c>
      <c r="KJG1180" s="246" t="s">
        <v>26</v>
      </c>
      <c r="KJH1180" s="247">
        <v>7</v>
      </c>
      <c r="KJI1180" s="247">
        <v>2</v>
      </c>
      <c r="KJJ1180" s="248" t="s">
        <v>238</v>
      </c>
      <c r="KJK1180" s="249">
        <v>119</v>
      </c>
      <c r="KJL1180" s="250">
        <v>213</v>
      </c>
      <c r="KJM1180" s="251" t="e">
        <f>KJM1209+KJM1233+KJM1262+KJM1278+KJM1300+KJM1330+KJM1346+KJM1367+KJM1387+KJM1415+#REF!+KJM1430+#REF!+#REF!+#REF!</f>
        <v>#REF!</v>
      </c>
      <c r="KJN1180" s="245" t="s">
        <v>39</v>
      </c>
      <c r="KJO1180" s="246" t="s">
        <v>26</v>
      </c>
      <c r="KJP1180" s="247">
        <v>7</v>
      </c>
      <c r="KJQ1180" s="247">
        <v>2</v>
      </c>
      <c r="KJR1180" s="248" t="s">
        <v>238</v>
      </c>
      <c r="KJS1180" s="249">
        <v>119</v>
      </c>
      <c r="KJT1180" s="250">
        <v>213</v>
      </c>
      <c r="KJU1180" s="251" t="e">
        <f>KJU1209+KJU1233+KJU1262+KJU1278+KJU1300+KJU1330+KJU1346+KJU1367+KJU1387+KJU1415+#REF!+KJU1430+#REF!+#REF!+#REF!</f>
        <v>#REF!</v>
      </c>
      <c r="KJV1180" s="245" t="s">
        <v>39</v>
      </c>
      <c r="KJW1180" s="246" t="s">
        <v>26</v>
      </c>
      <c r="KJX1180" s="247">
        <v>7</v>
      </c>
      <c r="KJY1180" s="247">
        <v>2</v>
      </c>
      <c r="KJZ1180" s="248" t="s">
        <v>238</v>
      </c>
      <c r="KKA1180" s="249">
        <v>119</v>
      </c>
      <c r="KKB1180" s="250">
        <v>213</v>
      </c>
      <c r="KKC1180" s="251" t="e">
        <f>KKC1209+KKC1233+KKC1262+KKC1278+KKC1300+KKC1330+KKC1346+KKC1367+KKC1387+KKC1415+#REF!+KKC1430+#REF!+#REF!+#REF!</f>
        <v>#REF!</v>
      </c>
      <c r="KKD1180" s="245" t="s">
        <v>39</v>
      </c>
      <c r="KKE1180" s="246" t="s">
        <v>26</v>
      </c>
      <c r="KKF1180" s="247">
        <v>7</v>
      </c>
      <c r="KKG1180" s="247">
        <v>2</v>
      </c>
      <c r="KKH1180" s="248" t="s">
        <v>238</v>
      </c>
      <c r="KKI1180" s="249">
        <v>119</v>
      </c>
      <c r="KKJ1180" s="250">
        <v>213</v>
      </c>
      <c r="KKK1180" s="251" t="e">
        <f>KKK1209+KKK1233+KKK1262+KKK1278+KKK1300+KKK1330+KKK1346+KKK1367+KKK1387+KKK1415+#REF!+KKK1430+#REF!+#REF!+#REF!</f>
        <v>#REF!</v>
      </c>
      <c r="KKL1180" s="245" t="s">
        <v>39</v>
      </c>
      <c r="KKM1180" s="246" t="s">
        <v>26</v>
      </c>
      <c r="KKN1180" s="247">
        <v>7</v>
      </c>
      <c r="KKO1180" s="247">
        <v>2</v>
      </c>
      <c r="KKP1180" s="248" t="s">
        <v>238</v>
      </c>
      <c r="KKQ1180" s="249">
        <v>119</v>
      </c>
      <c r="KKR1180" s="250">
        <v>213</v>
      </c>
      <c r="KKS1180" s="251" t="e">
        <f>KKS1209+KKS1233+KKS1262+KKS1278+KKS1300+KKS1330+KKS1346+KKS1367+KKS1387+KKS1415+#REF!+KKS1430+#REF!+#REF!+#REF!</f>
        <v>#REF!</v>
      </c>
      <c r="KKT1180" s="245" t="s">
        <v>39</v>
      </c>
      <c r="KKU1180" s="246" t="s">
        <v>26</v>
      </c>
      <c r="KKV1180" s="247">
        <v>7</v>
      </c>
      <c r="KKW1180" s="247">
        <v>2</v>
      </c>
      <c r="KKX1180" s="248" t="s">
        <v>238</v>
      </c>
      <c r="KKY1180" s="249">
        <v>119</v>
      </c>
      <c r="KKZ1180" s="250">
        <v>213</v>
      </c>
      <c r="KLA1180" s="251" t="e">
        <f>KLA1209+KLA1233+KLA1262+KLA1278+KLA1300+KLA1330+KLA1346+KLA1367+KLA1387+KLA1415+#REF!+KLA1430+#REF!+#REF!+#REF!</f>
        <v>#REF!</v>
      </c>
      <c r="KLB1180" s="245" t="s">
        <v>39</v>
      </c>
      <c r="KLC1180" s="246" t="s">
        <v>26</v>
      </c>
      <c r="KLD1180" s="247">
        <v>7</v>
      </c>
      <c r="KLE1180" s="247">
        <v>2</v>
      </c>
      <c r="KLF1180" s="248" t="s">
        <v>238</v>
      </c>
      <c r="KLG1180" s="249">
        <v>119</v>
      </c>
      <c r="KLH1180" s="250">
        <v>213</v>
      </c>
      <c r="KLI1180" s="251" t="e">
        <f>KLI1209+KLI1233+KLI1262+KLI1278+KLI1300+KLI1330+KLI1346+KLI1367+KLI1387+KLI1415+#REF!+KLI1430+#REF!+#REF!+#REF!</f>
        <v>#REF!</v>
      </c>
      <c r="KLJ1180" s="245" t="s">
        <v>39</v>
      </c>
      <c r="KLK1180" s="246" t="s">
        <v>26</v>
      </c>
      <c r="KLL1180" s="247">
        <v>7</v>
      </c>
      <c r="KLM1180" s="247">
        <v>2</v>
      </c>
      <c r="KLN1180" s="248" t="s">
        <v>238</v>
      </c>
      <c r="KLO1180" s="249">
        <v>119</v>
      </c>
      <c r="KLP1180" s="250">
        <v>213</v>
      </c>
      <c r="KLQ1180" s="251" t="e">
        <f>KLQ1209+KLQ1233+KLQ1262+KLQ1278+KLQ1300+KLQ1330+KLQ1346+KLQ1367+KLQ1387+KLQ1415+#REF!+KLQ1430+#REF!+#REF!+#REF!</f>
        <v>#REF!</v>
      </c>
      <c r="KLR1180" s="245" t="s">
        <v>39</v>
      </c>
      <c r="KLS1180" s="246" t="s">
        <v>26</v>
      </c>
      <c r="KLT1180" s="247">
        <v>7</v>
      </c>
      <c r="KLU1180" s="247">
        <v>2</v>
      </c>
      <c r="KLV1180" s="248" t="s">
        <v>238</v>
      </c>
      <c r="KLW1180" s="249">
        <v>119</v>
      </c>
      <c r="KLX1180" s="250">
        <v>213</v>
      </c>
      <c r="KLY1180" s="251" t="e">
        <f>KLY1209+KLY1233+KLY1262+KLY1278+KLY1300+KLY1330+KLY1346+KLY1367+KLY1387+KLY1415+#REF!+KLY1430+#REF!+#REF!+#REF!</f>
        <v>#REF!</v>
      </c>
      <c r="KLZ1180" s="245" t="s">
        <v>39</v>
      </c>
      <c r="KMA1180" s="246" t="s">
        <v>26</v>
      </c>
      <c r="KMB1180" s="247">
        <v>7</v>
      </c>
      <c r="KMC1180" s="247">
        <v>2</v>
      </c>
      <c r="KMD1180" s="248" t="s">
        <v>238</v>
      </c>
      <c r="KME1180" s="249">
        <v>119</v>
      </c>
      <c r="KMF1180" s="250">
        <v>213</v>
      </c>
      <c r="KMG1180" s="251" t="e">
        <f>KMG1209+KMG1233+KMG1262+KMG1278+KMG1300+KMG1330+KMG1346+KMG1367+KMG1387+KMG1415+#REF!+KMG1430+#REF!+#REF!+#REF!</f>
        <v>#REF!</v>
      </c>
      <c r="KMH1180" s="245" t="s">
        <v>39</v>
      </c>
      <c r="KMI1180" s="246" t="s">
        <v>26</v>
      </c>
      <c r="KMJ1180" s="247">
        <v>7</v>
      </c>
      <c r="KMK1180" s="247">
        <v>2</v>
      </c>
      <c r="KML1180" s="248" t="s">
        <v>238</v>
      </c>
      <c r="KMM1180" s="249">
        <v>119</v>
      </c>
      <c r="KMN1180" s="250">
        <v>213</v>
      </c>
      <c r="KMO1180" s="251" t="e">
        <f>KMO1209+KMO1233+KMO1262+KMO1278+KMO1300+KMO1330+KMO1346+KMO1367+KMO1387+KMO1415+#REF!+KMO1430+#REF!+#REF!+#REF!</f>
        <v>#REF!</v>
      </c>
      <c r="KMP1180" s="245" t="s">
        <v>39</v>
      </c>
      <c r="KMQ1180" s="246" t="s">
        <v>26</v>
      </c>
      <c r="KMR1180" s="247">
        <v>7</v>
      </c>
      <c r="KMS1180" s="247">
        <v>2</v>
      </c>
      <c r="KMT1180" s="248" t="s">
        <v>238</v>
      </c>
      <c r="KMU1180" s="249">
        <v>119</v>
      </c>
      <c r="KMV1180" s="250">
        <v>213</v>
      </c>
      <c r="KMW1180" s="251" t="e">
        <f>KMW1209+KMW1233+KMW1262+KMW1278+KMW1300+KMW1330+KMW1346+KMW1367+KMW1387+KMW1415+#REF!+KMW1430+#REF!+#REF!+#REF!</f>
        <v>#REF!</v>
      </c>
      <c r="KMX1180" s="245" t="s">
        <v>39</v>
      </c>
      <c r="KMY1180" s="246" t="s">
        <v>26</v>
      </c>
      <c r="KMZ1180" s="247">
        <v>7</v>
      </c>
      <c r="KNA1180" s="247">
        <v>2</v>
      </c>
      <c r="KNB1180" s="248" t="s">
        <v>238</v>
      </c>
      <c r="KNC1180" s="249">
        <v>119</v>
      </c>
      <c r="KND1180" s="250">
        <v>213</v>
      </c>
      <c r="KNE1180" s="251" t="e">
        <f>KNE1209+KNE1233+KNE1262+KNE1278+KNE1300+KNE1330+KNE1346+KNE1367+KNE1387+KNE1415+#REF!+KNE1430+#REF!+#REF!+#REF!</f>
        <v>#REF!</v>
      </c>
      <c r="KNF1180" s="245" t="s">
        <v>39</v>
      </c>
      <c r="KNG1180" s="246" t="s">
        <v>26</v>
      </c>
      <c r="KNH1180" s="247">
        <v>7</v>
      </c>
      <c r="KNI1180" s="247">
        <v>2</v>
      </c>
      <c r="KNJ1180" s="248" t="s">
        <v>238</v>
      </c>
      <c r="KNK1180" s="249">
        <v>119</v>
      </c>
      <c r="KNL1180" s="250">
        <v>213</v>
      </c>
      <c r="KNM1180" s="251" t="e">
        <f>KNM1209+KNM1233+KNM1262+KNM1278+KNM1300+KNM1330+KNM1346+KNM1367+KNM1387+KNM1415+#REF!+KNM1430+#REF!+#REF!+#REF!</f>
        <v>#REF!</v>
      </c>
      <c r="KNN1180" s="245" t="s">
        <v>39</v>
      </c>
      <c r="KNO1180" s="246" t="s">
        <v>26</v>
      </c>
      <c r="KNP1180" s="247">
        <v>7</v>
      </c>
      <c r="KNQ1180" s="247">
        <v>2</v>
      </c>
      <c r="KNR1180" s="248" t="s">
        <v>238</v>
      </c>
      <c r="KNS1180" s="249">
        <v>119</v>
      </c>
      <c r="KNT1180" s="250">
        <v>213</v>
      </c>
      <c r="KNU1180" s="251" t="e">
        <f>KNU1209+KNU1233+KNU1262+KNU1278+KNU1300+KNU1330+KNU1346+KNU1367+KNU1387+KNU1415+#REF!+KNU1430+#REF!+#REF!+#REF!</f>
        <v>#REF!</v>
      </c>
      <c r="KNV1180" s="245" t="s">
        <v>39</v>
      </c>
      <c r="KNW1180" s="246" t="s">
        <v>26</v>
      </c>
      <c r="KNX1180" s="247">
        <v>7</v>
      </c>
      <c r="KNY1180" s="247">
        <v>2</v>
      </c>
      <c r="KNZ1180" s="248" t="s">
        <v>238</v>
      </c>
      <c r="KOA1180" s="249">
        <v>119</v>
      </c>
      <c r="KOB1180" s="250">
        <v>213</v>
      </c>
      <c r="KOC1180" s="251" t="e">
        <f>KOC1209+KOC1233+KOC1262+KOC1278+KOC1300+KOC1330+KOC1346+KOC1367+KOC1387+KOC1415+#REF!+KOC1430+#REF!+#REF!+#REF!</f>
        <v>#REF!</v>
      </c>
      <c r="KOD1180" s="245" t="s">
        <v>39</v>
      </c>
      <c r="KOE1180" s="246" t="s">
        <v>26</v>
      </c>
      <c r="KOF1180" s="247">
        <v>7</v>
      </c>
      <c r="KOG1180" s="247">
        <v>2</v>
      </c>
      <c r="KOH1180" s="248" t="s">
        <v>238</v>
      </c>
      <c r="KOI1180" s="249">
        <v>119</v>
      </c>
      <c r="KOJ1180" s="250">
        <v>213</v>
      </c>
      <c r="KOK1180" s="251" t="e">
        <f>KOK1209+KOK1233+KOK1262+KOK1278+KOK1300+KOK1330+KOK1346+KOK1367+KOK1387+KOK1415+#REF!+KOK1430+#REF!+#REF!+#REF!</f>
        <v>#REF!</v>
      </c>
      <c r="KOL1180" s="245" t="s">
        <v>39</v>
      </c>
      <c r="KOM1180" s="246" t="s">
        <v>26</v>
      </c>
      <c r="KON1180" s="247">
        <v>7</v>
      </c>
      <c r="KOO1180" s="247">
        <v>2</v>
      </c>
      <c r="KOP1180" s="248" t="s">
        <v>238</v>
      </c>
      <c r="KOQ1180" s="249">
        <v>119</v>
      </c>
      <c r="KOR1180" s="250">
        <v>213</v>
      </c>
      <c r="KOS1180" s="251" t="e">
        <f>KOS1209+KOS1233+KOS1262+KOS1278+KOS1300+KOS1330+KOS1346+KOS1367+KOS1387+KOS1415+#REF!+KOS1430+#REF!+#REF!+#REF!</f>
        <v>#REF!</v>
      </c>
      <c r="KOT1180" s="245" t="s">
        <v>39</v>
      </c>
      <c r="KOU1180" s="246" t="s">
        <v>26</v>
      </c>
      <c r="KOV1180" s="247">
        <v>7</v>
      </c>
      <c r="KOW1180" s="247">
        <v>2</v>
      </c>
      <c r="KOX1180" s="248" t="s">
        <v>238</v>
      </c>
      <c r="KOY1180" s="249">
        <v>119</v>
      </c>
      <c r="KOZ1180" s="250">
        <v>213</v>
      </c>
      <c r="KPA1180" s="251" t="e">
        <f>KPA1209+KPA1233+KPA1262+KPA1278+KPA1300+KPA1330+KPA1346+KPA1367+KPA1387+KPA1415+#REF!+KPA1430+#REF!+#REF!+#REF!</f>
        <v>#REF!</v>
      </c>
      <c r="KPB1180" s="245" t="s">
        <v>39</v>
      </c>
      <c r="KPC1180" s="246" t="s">
        <v>26</v>
      </c>
      <c r="KPD1180" s="247">
        <v>7</v>
      </c>
      <c r="KPE1180" s="247">
        <v>2</v>
      </c>
      <c r="KPF1180" s="248" t="s">
        <v>238</v>
      </c>
      <c r="KPG1180" s="249">
        <v>119</v>
      </c>
      <c r="KPH1180" s="250">
        <v>213</v>
      </c>
      <c r="KPI1180" s="251" t="e">
        <f>KPI1209+KPI1233+KPI1262+KPI1278+KPI1300+KPI1330+KPI1346+KPI1367+KPI1387+KPI1415+#REF!+KPI1430+#REF!+#REF!+#REF!</f>
        <v>#REF!</v>
      </c>
      <c r="KPJ1180" s="245" t="s">
        <v>39</v>
      </c>
      <c r="KPK1180" s="246" t="s">
        <v>26</v>
      </c>
      <c r="KPL1180" s="247">
        <v>7</v>
      </c>
      <c r="KPM1180" s="247">
        <v>2</v>
      </c>
      <c r="KPN1180" s="248" t="s">
        <v>238</v>
      </c>
      <c r="KPO1180" s="249">
        <v>119</v>
      </c>
      <c r="KPP1180" s="250">
        <v>213</v>
      </c>
      <c r="KPQ1180" s="251" t="e">
        <f>KPQ1209+KPQ1233+KPQ1262+KPQ1278+KPQ1300+KPQ1330+KPQ1346+KPQ1367+KPQ1387+KPQ1415+#REF!+KPQ1430+#REF!+#REF!+#REF!</f>
        <v>#REF!</v>
      </c>
      <c r="KPR1180" s="245" t="s">
        <v>39</v>
      </c>
      <c r="KPS1180" s="246" t="s">
        <v>26</v>
      </c>
      <c r="KPT1180" s="247">
        <v>7</v>
      </c>
      <c r="KPU1180" s="247">
        <v>2</v>
      </c>
      <c r="KPV1180" s="248" t="s">
        <v>238</v>
      </c>
      <c r="KPW1180" s="249">
        <v>119</v>
      </c>
      <c r="KPX1180" s="250">
        <v>213</v>
      </c>
      <c r="KPY1180" s="251" t="e">
        <f>KPY1209+KPY1233+KPY1262+KPY1278+KPY1300+KPY1330+KPY1346+KPY1367+KPY1387+KPY1415+#REF!+KPY1430+#REF!+#REF!+#REF!</f>
        <v>#REF!</v>
      </c>
      <c r="KPZ1180" s="245" t="s">
        <v>39</v>
      </c>
      <c r="KQA1180" s="246" t="s">
        <v>26</v>
      </c>
      <c r="KQB1180" s="247">
        <v>7</v>
      </c>
      <c r="KQC1180" s="247">
        <v>2</v>
      </c>
      <c r="KQD1180" s="248" t="s">
        <v>238</v>
      </c>
      <c r="KQE1180" s="249">
        <v>119</v>
      </c>
      <c r="KQF1180" s="250">
        <v>213</v>
      </c>
      <c r="KQG1180" s="251" t="e">
        <f>KQG1209+KQG1233+KQG1262+KQG1278+KQG1300+KQG1330+KQG1346+KQG1367+KQG1387+KQG1415+#REF!+KQG1430+#REF!+#REF!+#REF!</f>
        <v>#REF!</v>
      </c>
      <c r="KQH1180" s="245" t="s">
        <v>39</v>
      </c>
      <c r="KQI1180" s="246" t="s">
        <v>26</v>
      </c>
      <c r="KQJ1180" s="247">
        <v>7</v>
      </c>
      <c r="KQK1180" s="247">
        <v>2</v>
      </c>
      <c r="KQL1180" s="248" t="s">
        <v>238</v>
      </c>
      <c r="KQM1180" s="249">
        <v>119</v>
      </c>
      <c r="KQN1180" s="250">
        <v>213</v>
      </c>
      <c r="KQO1180" s="251" t="e">
        <f>KQO1209+KQO1233+KQO1262+KQO1278+KQO1300+KQO1330+KQO1346+KQO1367+KQO1387+KQO1415+#REF!+KQO1430+#REF!+#REF!+#REF!</f>
        <v>#REF!</v>
      </c>
      <c r="KQP1180" s="245" t="s">
        <v>39</v>
      </c>
      <c r="KQQ1180" s="246" t="s">
        <v>26</v>
      </c>
      <c r="KQR1180" s="247">
        <v>7</v>
      </c>
      <c r="KQS1180" s="247">
        <v>2</v>
      </c>
      <c r="KQT1180" s="248" t="s">
        <v>238</v>
      </c>
      <c r="KQU1180" s="249">
        <v>119</v>
      </c>
      <c r="KQV1180" s="250">
        <v>213</v>
      </c>
      <c r="KQW1180" s="251" t="e">
        <f>KQW1209+KQW1233+KQW1262+KQW1278+KQW1300+KQW1330+KQW1346+KQW1367+KQW1387+KQW1415+#REF!+KQW1430+#REF!+#REF!+#REF!</f>
        <v>#REF!</v>
      </c>
      <c r="KQX1180" s="245" t="s">
        <v>39</v>
      </c>
      <c r="KQY1180" s="246" t="s">
        <v>26</v>
      </c>
      <c r="KQZ1180" s="247">
        <v>7</v>
      </c>
      <c r="KRA1180" s="247">
        <v>2</v>
      </c>
      <c r="KRB1180" s="248" t="s">
        <v>238</v>
      </c>
      <c r="KRC1180" s="249">
        <v>119</v>
      </c>
      <c r="KRD1180" s="250">
        <v>213</v>
      </c>
      <c r="KRE1180" s="251" t="e">
        <f>KRE1209+KRE1233+KRE1262+KRE1278+KRE1300+KRE1330+KRE1346+KRE1367+KRE1387+KRE1415+#REF!+KRE1430+#REF!+#REF!+#REF!</f>
        <v>#REF!</v>
      </c>
      <c r="KRF1180" s="245" t="s">
        <v>39</v>
      </c>
      <c r="KRG1180" s="246" t="s">
        <v>26</v>
      </c>
      <c r="KRH1180" s="247">
        <v>7</v>
      </c>
      <c r="KRI1180" s="247">
        <v>2</v>
      </c>
      <c r="KRJ1180" s="248" t="s">
        <v>238</v>
      </c>
      <c r="KRK1180" s="249">
        <v>119</v>
      </c>
      <c r="KRL1180" s="250">
        <v>213</v>
      </c>
      <c r="KRM1180" s="251" t="e">
        <f>KRM1209+KRM1233+KRM1262+KRM1278+KRM1300+KRM1330+KRM1346+KRM1367+KRM1387+KRM1415+#REF!+KRM1430+#REF!+#REF!+#REF!</f>
        <v>#REF!</v>
      </c>
      <c r="KRN1180" s="245" t="s">
        <v>39</v>
      </c>
      <c r="KRO1180" s="246" t="s">
        <v>26</v>
      </c>
      <c r="KRP1180" s="247">
        <v>7</v>
      </c>
      <c r="KRQ1180" s="247">
        <v>2</v>
      </c>
      <c r="KRR1180" s="248" t="s">
        <v>238</v>
      </c>
      <c r="KRS1180" s="249">
        <v>119</v>
      </c>
      <c r="KRT1180" s="250">
        <v>213</v>
      </c>
      <c r="KRU1180" s="251" t="e">
        <f>KRU1209+KRU1233+KRU1262+KRU1278+KRU1300+KRU1330+KRU1346+KRU1367+KRU1387+KRU1415+#REF!+KRU1430+#REF!+#REF!+#REF!</f>
        <v>#REF!</v>
      </c>
      <c r="KRV1180" s="245" t="s">
        <v>39</v>
      </c>
      <c r="KRW1180" s="246" t="s">
        <v>26</v>
      </c>
      <c r="KRX1180" s="247">
        <v>7</v>
      </c>
      <c r="KRY1180" s="247">
        <v>2</v>
      </c>
      <c r="KRZ1180" s="248" t="s">
        <v>238</v>
      </c>
      <c r="KSA1180" s="249">
        <v>119</v>
      </c>
      <c r="KSB1180" s="250">
        <v>213</v>
      </c>
      <c r="KSC1180" s="251" t="e">
        <f>KSC1209+KSC1233+KSC1262+KSC1278+KSC1300+KSC1330+KSC1346+KSC1367+KSC1387+KSC1415+#REF!+KSC1430+#REF!+#REF!+#REF!</f>
        <v>#REF!</v>
      </c>
      <c r="KSD1180" s="245" t="s">
        <v>39</v>
      </c>
      <c r="KSE1180" s="246" t="s">
        <v>26</v>
      </c>
      <c r="KSF1180" s="247">
        <v>7</v>
      </c>
      <c r="KSG1180" s="247">
        <v>2</v>
      </c>
      <c r="KSH1180" s="248" t="s">
        <v>238</v>
      </c>
      <c r="KSI1180" s="249">
        <v>119</v>
      </c>
      <c r="KSJ1180" s="250">
        <v>213</v>
      </c>
      <c r="KSK1180" s="251" t="e">
        <f>KSK1209+KSK1233+KSK1262+KSK1278+KSK1300+KSK1330+KSK1346+KSK1367+KSK1387+KSK1415+#REF!+KSK1430+#REF!+#REF!+#REF!</f>
        <v>#REF!</v>
      </c>
      <c r="KSL1180" s="245" t="s">
        <v>39</v>
      </c>
      <c r="KSM1180" s="246" t="s">
        <v>26</v>
      </c>
      <c r="KSN1180" s="247">
        <v>7</v>
      </c>
      <c r="KSO1180" s="247">
        <v>2</v>
      </c>
      <c r="KSP1180" s="248" t="s">
        <v>238</v>
      </c>
      <c r="KSQ1180" s="249">
        <v>119</v>
      </c>
      <c r="KSR1180" s="250">
        <v>213</v>
      </c>
      <c r="KSS1180" s="251" t="e">
        <f>KSS1209+KSS1233+KSS1262+KSS1278+KSS1300+KSS1330+KSS1346+KSS1367+KSS1387+KSS1415+#REF!+KSS1430+#REF!+#REF!+#REF!</f>
        <v>#REF!</v>
      </c>
      <c r="KST1180" s="245" t="s">
        <v>39</v>
      </c>
      <c r="KSU1180" s="246" t="s">
        <v>26</v>
      </c>
      <c r="KSV1180" s="247">
        <v>7</v>
      </c>
      <c r="KSW1180" s="247">
        <v>2</v>
      </c>
      <c r="KSX1180" s="248" t="s">
        <v>238</v>
      </c>
      <c r="KSY1180" s="249">
        <v>119</v>
      </c>
      <c r="KSZ1180" s="250">
        <v>213</v>
      </c>
      <c r="KTA1180" s="251" t="e">
        <f>KTA1209+KTA1233+KTA1262+KTA1278+KTA1300+KTA1330+KTA1346+KTA1367+KTA1387+KTA1415+#REF!+KTA1430+#REF!+#REF!+#REF!</f>
        <v>#REF!</v>
      </c>
      <c r="KTB1180" s="245" t="s">
        <v>39</v>
      </c>
      <c r="KTC1180" s="246" t="s">
        <v>26</v>
      </c>
      <c r="KTD1180" s="247">
        <v>7</v>
      </c>
      <c r="KTE1180" s="247">
        <v>2</v>
      </c>
      <c r="KTF1180" s="248" t="s">
        <v>238</v>
      </c>
      <c r="KTG1180" s="249">
        <v>119</v>
      </c>
      <c r="KTH1180" s="250">
        <v>213</v>
      </c>
      <c r="KTI1180" s="251" t="e">
        <f>KTI1209+KTI1233+KTI1262+KTI1278+KTI1300+KTI1330+KTI1346+KTI1367+KTI1387+KTI1415+#REF!+KTI1430+#REF!+#REF!+#REF!</f>
        <v>#REF!</v>
      </c>
      <c r="KTJ1180" s="245" t="s">
        <v>39</v>
      </c>
      <c r="KTK1180" s="246" t="s">
        <v>26</v>
      </c>
      <c r="KTL1180" s="247">
        <v>7</v>
      </c>
      <c r="KTM1180" s="247">
        <v>2</v>
      </c>
      <c r="KTN1180" s="248" t="s">
        <v>238</v>
      </c>
      <c r="KTO1180" s="249">
        <v>119</v>
      </c>
      <c r="KTP1180" s="250">
        <v>213</v>
      </c>
      <c r="KTQ1180" s="251" t="e">
        <f>KTQ1209+KTQ1233+KTQ1262+KTQ1278+KTQ1300+KTQ1330+KTQ1346+KTQ1367+KTQ1387+KTQ1415+#REF!+KTQ1430+#REF!+#REF!+#REF!</f>
        <v>#REF!</v>
      </c>
      <c r="KTR1180" s="245" t="s">
        <v>39</v>
      </c>
      <c r="KTS1180" s="246" t="s">
        <v>26</v>
      </c>
      <c r="KTT1180" s="247">
        <v>7</v>
      </c>
      <c r="KTU1180" s="247">
        <v>2</v>
      </c>
      <c r="KTV1180" s="248" t="s">
        <v>238</v>
      </c>
      <c r="KTW1180" s="249">
        <v>119</v>
      </c>
      <c r="KTX1180" s="250">
        <v>213</v>
      </c>
      <c r="KTY1180" s="251" t="e">
        <f>KTY1209+KTY1233+KTY1262+KTY1278+KTY1300+KTY1330+KTY1346+KTY1367+KTY1387+KTY1415+#REF!+KTY1430+#REF!+#REF!+#REF!</f>
        <v>#REF!</v>
      </c>
      <c r="KTZ1180" s="245" t="s">
        <v>39</v>
      </c>
      <c r="KUA1180" s="246" t="s">
        <v>26</v>
      </c>
      <c r="KUB1180" s="247">
        <v>7</v>
      </c>
      <c r="KUC1180" s="247">
        <v>2</v>
      </c>
      <c r="KUD1180" s="248" t="s">
        <v>238</v>
      </c>
      <c r="KUE1180" s="249">
        <v>119</v>
      </c>
      <c r="KUF1180" s="250">
        <v>213</v>
      </c>
      <c r="KUG1180" s="251" t="e">
        <f>KUG1209+KUG1233+KUG1262+KUG1278+KUG1300+KUG1330+KUG1346+KUG1367+KUG1387+KUG1415+#REF!+KUG1430+#REF!+#REF!+#REF!</f>
        <v>#REF!</v>
      </c>
      <c r="KUH1180" s="245" t="s">
        <v>39</v>
      </c>
      <c r="KUI1180" s="246" t="s">
        <v>26</v>
      </c>
      <c r="KUJ1180" s="247">
        <v>7</v>
      </c>
      <c r="KUK1180" s="247">
        <v>2</v>
      </c>
      <c r="KUL1180" s="248" t="s">
        <v>238</v>
      </c>
      <c r="KUM1180" s="249">
        <v>119</v>
      </c>
      <c r="KUN1180" s="250">
        <v>213</v>
      </c>
      <c r="KUO1180" s="251" t="e">
        <f>KUO1209+KUO1233+KUO1262+KUO1278+KUO1300+KUO1330+KUO1346+KUO1367+KUO1387+KUO1415+#REF!+KUO1430+#REF!+#REF!+#REF!</f>
        <v>#REF!</v>
      </c>
      <c r="KUP1180" s="245" t="s">
        <v>39</v>
      </c>
      <c r="KUQ1180" s="246" t="s">
        <v>26</v>
      </c>
      <c r="KUR1180" s="247">
        <v>7</v>
      </c>
      <c r="KUS1180" s="247">
        <v>2</v>
      </c>
      <c r="KUT1180" s="248" t="s">
        <v>238</v>
      </c>
      <c r="KUU1180" s="249">
        <v>119</v>
      </c>
      <c r="KUV1180" s="250">
        <v>213</v>
      </c>
      <c r="KUW1180" s="251" t="e">
        <f>KUW1209+KUW1233+KUW1262+KUW1278+KUW1300+KUW1330+KUW1346+KUW1367+KUW1387+KUW1415+#REF!+KUW1430+#REF!+#REF!+#REF!</f>
        <v>#REF!</v>
      </c>
      <c r="KUX1180" s="245" t="s">
        <v>39</v>
      </c>
      <c r="KUY1180" s="246" t="s">
        <v>26</v>
      </c>
      <c r="KUZ1180" s="247">
        <v>7</v>
      </c>
      <c r="KVA1180" s="247">
        <v>2</v>
      </c>
      <c r="KVB1180" s="248" t="s">
        <v>238</v>
      </c>
      <c r="KVC1180" s="249">
        <v>119</v>
      </c>
      <c r="KVD1180" s="250">
        <v>213</v>
      </c>
      <c r="KVE1180" s="251" t="e">
        <f>KVE1209+KVE1233+KVE1262+KVE1278+KVE1300+KVE1330+KVE1346+KVE1367+KVE1387+KVE1415+#REF!+KVE1430+#REF!+#REF!+#REF!</f>
        <v>#REF!</v>
      </c>
      <c r="KVF1180" s="245" t="s">
        <v>39</v>
      </c>
      <c r="KVG1180" s="246" t="s">
        <v>26</v>
      </c>
      <c r="KVH1180" s="247">
        <v>7</v>
      </c>
      <c r="KVI1180" s="247">
        <v>2</v>
      </c>
      <c r="KVJ1180" s="248" t="s">
        <v>238</v>
      </c>
      <c r="KVK1180" s="249">
        <v>119</v>
      </c>
      <c r="KVL1180" s="250">
        <v>213</v>
      </c>
      <c r="KVM1180" s="251" t="e">
        <f>KVM1209+KVM1233+KVM1262+KVM1278+KVM1300+KVM1330+KVM1346+KVM1367+KVM1387+KVM1415+#REF!+KVM1430+#REF!+#REF!+#REF!</f>
        <v>#REF!</v>
      </c>
      <c r="KVN1180" s="245" t="s">
        <v>39</v>
      </c>
      <c r="KVO1180" s="246" t="s">
        <v>26</v>
      </c>
      <c r="KVP1180" s="247">
        <v>7</v>
      </c>
      <c r="KVQ1180" s="247">
        <v>2</v>
      </c>
      <c r="KVR1180" s="248" t="s">
        <v>238</v>
      </c>
      <c r="KVS1180" s="249">
        <v>119</v>
      </c>
      <c r="KVT1180" s="250">
        <v>213</v>
      </c>
      <c r="KVU1180" s="251" t="e">
        <f>KVU1209+KVU1233+KVU1262+KVU1278+KVU1300+KVU1330+KVU1346+KVU1367+KVU1387+KVU1415+#REF!+KVU1430+#REF!+#REF!+#REF!</f>
        <v>#REF!</v>
      </c>
      <c r="KVV1180" s="245" t="s">
        <v>39</v>
      </c>
      <c r="KVW1180" s="246" t="s">
        <v>26</v>
      </c>
      <c r="KVX1180" s="247">
        <v>7</v>
      </c>
      <c r="KVY1180" s="247">
        <v>2</v>
      </c>
      <c r="KVZ1180" s="248" t="s">
        <v>238</v>
      </c>
      <c r="KWA1180" s="249">
        <v>119</v>
      </c>
      <c r="KWB1180" s="250">
        <v>213</v>
      </c>
      <c r="KWC1180" s="251" t="e">
        <f>KWC1209+KWC1233+KWC1262+KWC1278+KWC1300+KWC1330+KWC1346+KWC1367+KWC1387+KWC1415+#REF!+KWC1430+#REF!+#REF!+#REF!</f>
        <v>#REF!</v>
      </c>
      <c r="KWD1180" s="245" t="s">
        <v>39</v>
      </c>
      <c r="KWE1180" s="246" t="s">
        <v>26</v>
      </c>
      <c r="KWF1180" s="247">
        <v>7</v>
      </c>
      <c r="KWG1180" s="247">
        <v>2</v>
      </c>
      <c r="KWH1180" s="248" t="s">
        <v>238</v>
      </c>
      <c r="KWI1180" s="249">
        <v>119</v>
      </c>
      <c r="KWJ1180" s="250">
        <v>213</v>
      </c>
      <c r="KWK1180" s="251" t="e">
        <f>KWK1209+KWK1233+KWK1262+KWK1278+KWK1300+KWK1330+KWK1346+KWK1367+KWK1387+KWK1415+#REF!+KWK1430+#REF!+#REF!+#REF!</f>
        <v>#REF!</v>
      </c>
      <c r="KWL1180" s="245" t="s">
        <v>39</v>
      </c>
      <c r="KWM1180" s="246" t="s">
        <v>26</v>
      </c>
      <c r="KWN1180" s="247">
        <v>7</v>
      </c>
      <c r="KWO1180" s="247">
        <v>2</v>
      </c>
      <c r="KWP1180" s="248" t="s">
        <v>238</v>
      </c>
      <c r="KWQ1180" s="249">
        <v>119</v>
      </c>
      <c r="KWR1180" s="250">
        <v>213</v>
      </c>
      <c r="KWS1180" s="251" t="e">
        <f>KWS1209+KWS1233+KWS1262+KWS1278+KWS1300+KWS1330+KWS1346+KWS1367+KWS1387+KWS1415+#REF!+KWS1430+#REF!+#REF!+#REF!</f>
        <v>#REF!</v>
      </c>
      <c r="KWT1180" s="245" t="s">
        <v>39</v>
      </c>
      <c r="KWU1180" s="246" t="s">
        <v>26</v>
      </c>
      <c r="KWV1180" s="247">
        <v>7</v>
      </c>
      <c r="KWW1180" s="247">
        <v>2</v>
      </c>
      <c r="KWX1180" s="248" t="s">
        <v>238</v>
      </c>
      <c r="KWY1180" s="249">
        <v>119</v>
      </c>
      <c r="KWZ1180" s="250">
        <v>213</v>
      </c>
      <c r="KXA1180" s="251" t="e">
        <f>KXA1209+KXA1233+KXA1262+KXA1278+KXA1300+KXA1330+KXA1346+KXA1367+KXA1387+KXA1415+#REF!+KXA1430+#REF!+#REF!+#REF!</f>
        <v>#REF!</v>
      </c>
      <c r="KXB1180" s="245" t="s">
        <v>39</v>
      </c>
      <c r="KXC1180" s="246" t="s">
        <v>26</v>
      </c>
      <c r="KXD1180" s="247">
        <v>7</v>
      </c>
      <c r="KXE1180" s="247">
        <v>2</v>
      </c>
      <c r="KXF1180" s="248" t="s">
        <v>238</v>
      </c>
      <c r="KXG1180" s="249">
        <v>119</v>
      </c>
      <c r="KXH1180" s="250">
        <v>213</v>
      </c>
      <c r="KXI1180" s="251" t="e">
        <f>KXI1209+KXI1233+KXI1262+KXI1278+KXI1300+KXI1330+KXI1346+KXI1367+KXI1387+KXI1415+#REF!+KXI1430+#REF!+#REF!+#REF!</f>
        <v>#REF!</v>
      </c>
      <c r="KXJ1180" s="245" t="s">
        <v>39</v>
      </c>
      <c r="KXK1180" s="246" t="s">
        <v>26</v>
      </c>
      <c r="KXL1180" s="247">
        <v>7</v>
      </c>
      <c r="KXM1180" s="247">
        <v>2</v>
      </c>
      <c r="KXN1180" s="248" t="s">
        <v>238</v>
      </c>
      <c r="KXO1180" s="249">
        <v>119</v>
      </c>
      <c r="KXP1180" s="250">
        <v>213</v>
      </c>
      <c r="KXQ1180" s="251" t="e">
        <f>KXQ1209+KXQ1233+KXQ1262+KXQ1278+KXQ1300+KXQ1330+KXQ1346+KXQ1367+KXQ1387+KXQ1415+#REF!+KXQ1430+#REF!+#REF!+#REF!</f>
        <v>#REF!</v>
      </c>
      <c r="KXR1180" s="245" t="s">
        <v>39</v>
      </c>
      <c r="KXS1180" s="246" t="s">
        <v>26</v>
      </c>
      <c r="KXT1180" s="247">
        <v>7</v>
      </c>
      <c r="KXU1180" s="247">
        <v>2</v>
      </c>
      <c r="KXV1180" s="248" t="s">
        <v>238</v>
      </c>
      <c r="KXW1180" s="249">
        <v>119</v>
      </c>
      <c r="KXX1180" s="250">
        <v>213</v>
      </c>
      <c r="KXY1180" s="251" t="e">
        <f>KXY1209+KXY1233+KXY1262+KXY1278+KXY1300+KXY1330+KXY1346+KXY1367+KXY1387+KXY1415+#REF!+KXY1430+#REF!+#REF!+#REF!</f>
        <v>#REF!</v>
      </c>
      <c r="KXZ1180" s="245" t="s">
        <v>39</v>
      </c>
      <c r="KYA1180" s="246" t="s">
        <v>26</v>
      </c>
      <c r="KYB1180" s="247">
        <v>7</v>
      </c>
      <c r="KYC1180" s="247">
        <v>2</v>
      </c>
      <c r="KYD1180" s="248" t="s">
        <v>238</v>
      </c>
      <c r="KYE1180" s="249">
        <v>119</v>
      </c>
      <c r="KYF1180" s="250">
        <v>213</v>
      </c>
      <c r="KYG1180" s="251" t="e">
        <f>KYG1209+KYG1233+KYG1262+KYG1278+KYG1300+KYG1330+KYG1346+KYG1367+KYG1387+KYG1415+#REF!+KYG1430+#REF!+#REF!+#REF!</f>
        <v>#REF!</v>
      </c>
      <c r="KYH1180" s="245" t="s">
        <v>39</v>
      </c>
      <c r="KYI1180" s="246" t="s">
        <v>26</v>
      </c>
      <c r="KYJ1180" s="247">
        <v>7</v>
      </c>
      <c r="KYK1180" s="247">
        <v>2</v>
      </c>
      <c r="KYL1180" s="248" t="s">
        <v>238</v>
      </c>
      <c r="KYM1180" s="249">
        <v>119</v>
      </c>
      <c r="KYN1180" s="250">
        <v>213</v>
      </c>
      <c r="KYO1180" s="251" t="e">
        <f>KYO1209+KYO1233+KYO1262+KYO1278+KYO1300+KYO1330+KYO1346+KYO1367+KYO1387+KYO1415+#REF!+KYO1430+#REF!+#REF!+#REF!</f>
        <v>#REF!</v>
      </c>
      <c r="KYP1180" s="245" t="s">
        <v>39</v>
      </c>
      <c r="KYQ1180" s="246" t="s">
        <v>26</v>
      </c>
      <c r="KYR1180" s="247">
        <v>7</v>
      </c>
      <c r="KYS1180" s="247">
        <v>2</v>
      </c>
      <c r="KYT1180" s="248" t="s">
        <v>238</v>
      </c>
      <c r="KYU1180" s="249">
        <v>119</v>
      </c>
      <c r="KYV1180" s="250">
        <v>213</v>
      </c>
      <c r="KYW1180" s="251" t="e">
        <f>KYW1209+KYW1233+KYW1262+KYW1278+KYW1300+KYW1330+KYW1346+KYW1367+KYW1387+KYW1415+#REF!+KYW1430+#REF!+#REF!+#REF!</f>
        <v>#REF!</v>
      </c>
      <c r="KYX1180" s="245" t="s">
        <v>39</v>
      </c>
      <c r="KYY1180" s="246" t="s">
        <v>26</v>
      </c>
      <c r="KYZ1180" s="247">
        <v>7</v>
      </c>
      <c r="KZA1180" s="247">
        <v>2</v>
      </c>
      <c r="KZB1180" s="248" t="s">
        <v>238</v>
      </c>
      <c r="KZC1180" s="249">
        <v>119</v>
      </c>
      <c r="KZD1180" s="250">
        <v>213</v>
      </c>
      <c r="KZE1180" s="251" t="e">
        <f>KZE1209+KZE1233+KZE1262+KZE1278+KZE1300+KZE1330+KZE1346+KZE1367+KZE1387+KZE1415+#REF!+KZE1430+#REF!+#REF!+#REF!</f>
        <v>#REF!</v>
      </c>
      <c r="KZF1180" s="245" t="s">
        <v>39</v>
      </c>
      <c r="KZG1180" s="246" t="s">
        <v>26</v>
      </c>
      <c r="KZH1180" s="247">
        <v>7</v>
      </c>
      <c r="KZI1180" s="247">
        <v>2</v>
      </c>
      <c r="KZJ1180" s="248" t="s">
        <v>238</v>
      </c>
      <c r="KZK1180" s="249">
        <v>119</v>
      </c>
      <c r="KZL1180" s="250">
        <v>213</v>
      </c>
      <c r="KZM1180" s="251" t="e">
        <f>KZM1209+KZM1233+KZM1262+KZM1278+KZM1300+KZM1330+KZM1346+KZM1367+KZM1387+KZM1415+#REF!+KZM1430+#REF!+#REF!+#REF!</f>
        <v>#REF!</v>
      </c>
      <c r="KZN1180" s="245" t="s">
        <v>39</v>
      </c>
      <c r="KZO1180" s="246" t="s">
        <v>26</v>
      </c>
      <c r="KZP1180" s="247">
        <v>7</v>
      </c>
      <c r="KZQ1180" s="247">
        <v>2</v>
      </c>
      <c r="KZR1180" s="248" t="s">
        <v>238</v>
      </c>
      <c r="KZS1180" s="249">
        <v>119</v>
      </c>
      <c r="KZT1180" s="250">
        <v>213</v>
      </c>
      <c r="KZU1180" s="251" t="e">
        <f>KZU1209+KZU1233+KZU1262+KZU1278+KZU1300+KZU1330+KZU1346+KZU1367+KZU1387+KZU1415+#REF!+KZU1430+#REF!+#REF!+#REF!</f>
        <v>#REF!</v>
      </c>
      <c r="KZV1180" s="245" t="s">
        <v>39</v>
      </c>
      <c r="KZW1180" s="246" t="s">
        <v>26</v>
      </c>
      <c r="KZX1180" s="247">
        <v>7</v>
      </c>
      <c r="KZY1180" s="247">
        <v>2</v>
      </c>
      <c r="KZZ1180" s="248" t="s">
        <v>238</v>
      </c>
      <c r="LAA1180" s="249">
        <v>119</v>
      </c>
      <c r="LAB1180" s="250">
        <v>213</v>
      </c>
      <c r="LAC1180" s="251" t="e">
        <f>LAC1209+LAC1233+LAC1262+LAC1278+LAC1300+LAC1330+LAC1346+LAC1367+LAC1387+LAC1415+#REF!+LAC1430+#REF!+#REF!+#REF!</f>
        <v>#REF!</v>
      </c>
      <c r="LAD1180" s="245" t="s">
        <v>39</v>
      </c>
      <c r="LAE1180" s="246" t="s">
        <v>26</v>
      </c>
      <c r="LAF1180" s="247">
        <v>7</v>
      </c>
      <c r="LAG1180" s="247">
        <v>2</v>
      </c>
      <c r="LAH1180" s="248" t="s">
        <v>238</v>
      </c>
      <c r="LAI1180" s="249">
        <v>119</v>
      </c>
      <c r="LAJ1180" s="250">
        <v>213</v>
      </c>
      <c r="LAK1180" s="251" t="e">
        <f>LAK1209+LAK1233+LAK1262+LAK1278+LAK1300+LAK1330+LAK1346+LAK1367+LAK1387+LAK1415+#REF!+LAK1430+#REF!+#REF!+#REF!</f>
        <v>#REF!</v>
      </c>
      <c r="LAL1180" s="245" t="s">
        <v>39</v>
      </c>
      <c r="LAM1180" s="246" t="s">
        <v>26</v>
      </c>
      <c r="LAN1180" s="247">
        <v>7</v>
      </c>
      <c r="LAO1180" s="247">
        <v>2</v>
      </c>
      <c r="LAP1180" s="248" t="s">
        <v>238</v>
      </c>
      <c r="LAQ1180" s="249">
        <v>119</v>
      </c>
      <c r="LAR1180" s="250">
        <v>213</v>
      </c>
      <c r="LAS1180" s="251" t="e">
        <f>LAS1209+LAS1233+LAS1262+LAS1278+LAS1300+LAS1330+LAS1346+LAS1367+LAS1387+LAS1415+#REF!+LAS1430+#REF!+#REF!+#REF!</f>
        <v>#REF!</v>
      </c>
      <c r="LAT1180" s="245" t="s">
        <v>39</v>
      </c>
      <c r="LAU1180" s="246" t="s">
        <v>26</v>
      </c>
      <c r="LAV1180" s="247">
        <v>7</v>
      </c>
      <c r="LAW1180" s="247">
        <v>2</v>
      </c>
      <c r="LAX1180" s="248" t="s">
        <v>238</v>
      </c>
      <c r="LAY1180" s="249">
        <v>119</v>
      </c>
      <c r="LAZ1180" s="250">
        <v>213</v>
      </c>
      <c r="LBA1180" s="251" t="e">
        <f>LBA1209+LBA1233+LBA1262+LBA1278+LBA1300+LBA1330+LBA1346+LBA1367+LBA1387+LBA1415+#REF!+LBA1430+#REF!+#REF!+#REF!</f>
        <v>#REF!</v>
      </c>
      <c r="LBB1180" s="245" t="s">
        <v>39</v>
      </c>
      <c r="LBC1180" s="246" t="s">
        <v>26</v>
      </c>
      <c r="LBD1180" s="247">
        <v>7</v>
      </c>
      <c r="LBE1180" s="247">
        <v>2</v>
      </c>
      <c r="LBF1180" s="248" t="s">
        <v>238</v>
      </c>
      <c r="LBG1180" s="249">
        <v>119</v>
      </c>
      <c r="LBH1180" s="250">
        <v>213</v>
      </c>
      <c r="LBI1180" s="251" t="e">
        <f>LBI1209+LBI1233+LBI1262+LBI1278+LBI1300+LBI1330+LBI1346+LBI1367+LBI1387+LBI1415+#REF!+LBI1430+#REF!+#REF!+#REF!</f>
        <v>#REF!</v>
      </c>
      <c r="LBJ1180" s="245" t="s">
        <v>39</v>
      </c>
      <c r="LBK1180" s="246" t="s">
        <v>26</v>
      </c>
      <c r="LBL1180" s="247">
        <v>7</v>
      </c>
      <c r="LBM1180" s="247">
        <v>2</v>
      </c>
      <c r="LBN1180" s="248" t="s">
        <v>238</v>
      </c>
      <c r="LBO1180" s="249">
        <v>119</v>
      </c>
      <c r="LBP1180" s="250">
        <v>213</v>
      </c>
      <c r="LBQ1180" s="251" t="e">
        <f>LBQ1209+LBQ1233+LBQ1262+LBQ1278+LBQ1300+LBQ1330+LBQ1346+LBQ1367+LBQ1387+LBQ1415+#REF!+LBQ1430+#REF!+#REF!+#REF!</f>
        <v>#REF!</v>
      </c>
      <c r="LBR1180" s="245" t="s">
        <v>39</v>
      </c>
      <c r="LBS1180" s="246" t="s">
        <v>26</v>
      </c>
      <c r="LBT1180" s="247">
        <v>7</v>
      </c>
      <c r="LBU1180" s="247">
        <v>2</v>
      </c>
      <c r="LBV1180" s="248" t="s">
        <v>238</v>
      </c>
      <c r="LBW1180" s="249">
        <v>119</v>
      </c>
      <c r="LBX1180" s="250">
        <v>213</v>
      </c>
      <c r="LBY1180" s="251" t="e">
        <f>LBY1209+LBY1233+LBY1262+LBY1278+LBY1300+LBY1330+LBY1346+LBY1367+LBY1387+LBY1415+#REF!+LBY1430+#REF!+#REF!+#REF!</f>
        <v>#REF!</v>
      </c>
      <c r="LBZ1180" s="245" t="s">
        <v>39</v>
      </c>
      <c r="LCA1180" s="246" t="s">
        <v>26</v>
      </c>
      <c r="LCB1180" s="247">
        <v>7</v>
      </c>
      <c r="LCC1180" s="247">
        <v>2</v>
      </c>
      <c r="LCD1180" s="248" t="s">
        <v>238</v>
      </c>
      <c r="LCE1180" s="249">
        <v>119</v>
      </c>
      <c r="LCF1180" s="250">
        <v>213</v>
      </c>
      <c r="LCG1180" s="251" t="e">
        <f>LCG1209+LCG1233+LCG1262+LCG1278+LCG1300+LCG1330+LCG1346+LCG1367+LCG1387+LCG1415+#REF!+LCG1430+#REF!+#REF!+#REF!</f>
        <v>#REF!</v>
      </c>
      <c r="LCH1180" s="245" t="s">
        <v>39</v>
      </c>
      <c r="LCI1180" s="246" t="s">
        <v>26</v>
      </c>
      <c r="LCJ1180" s="247">
        <v>7</v>
      </c>
      <c r="LCK1180" s="247">
        <v>2</v>
      </c>
      <c r="LCL1180" s="248" t="s">
        <v>238</v>
      </c>
      <c r="LCM1180" s="249">
        <v>119</v>
      </c>
      <c r="LCN1180" s="250">
        <v>213</v>
      </c>
      <c r="LCO1180" s="251" t="e">
        <f>LCO1209+LCO1233+LCO1262+LCO1278+LCO1300+LCO1330+LCO1346+LCO1367+LCO1387+LCO1415+#REF!+LCO1430+#REF!+#REF!+#REF!</f>
        <v>#REF!</v>
      </c>
      <c r="LCP1180" s="245" t="s">
        <v>39</v>
      </c>
      <c r="LCQ1180" s="246" t="s">
        <v>26</v>
      </c>
      <c r="LCR1180" s="247">
        <v>7</v>
      </c>
      <c r="LCS1180" s="247">
        <v>2</v>
      </c>
      <c r="LCT1180" s="248" t="s">
        <v>238</v>
      </c>
      <c r="LCU1180" s="249">
        <v>119</v>
      </c>
      <c r="LCV1180" s="250">
        <v>213</v>
      </c>
      <c r="LCW1180" s="251" t="e">
        <f>LCW1209+LCW1233+LCW1262+LCW1278+LCW1300+LCW1330+LCW1346+LCW1367+LCW1387+LCW1415+#REF!+LCW1430+#REF!+#REF!+#REF!</f>
        <v>#REF!</v>
      </c>
      <c r="LCX1180" s="245" t="s">
        <v>39</v>
      </c>
      <c r="LCY1180" s="246" t="s">
        <v>26</v>
      </c>
      <c r="LCZ1180" s="247">
        <v>7</v>
      </c>
      <c r="LDA1180" s="247">
        <v>2</v>
      </c>
      <c r="LDB1180" s="248" t="s">
        <v>238</v>
      </c>
      <c r="LDC1180" s="249">
        <v>119</v>
      </c>
      <c r="LDD1180" s="250">
        <v>213</v>
      </c>
      <c r="LDE1180" s="251" t="e">
        <f>LDE1209+LDE1233+LDE1262+LDE1278+LDE1300+LDE1330+LDE1346+LDE1367+LDE1387+LDE1415+#REF!+LDE1430+#REF!+#REF!+#REF!</f>
        <v>#REF!</v>
      </c>
      <c r="LDF1180" s="245" t="s">
        <v>39</v>
      </c>
      <c r="LDG1180" s="246" t="s">
        <v>26</v>
      </c>
      <c r="LDH1180" s="247">
        <v>7</v>
      </c>
      <c r="LDI1180" s="247">
        <v>2</v>
      </c>
      <c r="LDJ1180" s="248" t="s">
        <v>238</v>
      </c>
      <c r="LDK1180" s="249">
        <v>119</v>
      </c>
      <c r="LDL1180" s="250">
        <v>213</v>
      </c>
      <c r="LDM1180" s="251" t="e">
        <f>LDM1209+LDM1233+LDM1262+LDM1278+LDM1300+LDM1330+LDM1346+LDM1367+LDM1387+LDM1415+#REF!+LDM1430+#REF!+#REF!+#REF!</f>
        <v>#REF!</v>
      </c>
      <c r="LDN1180" s="245" t="s">
        <v>39</v>
      </c>
      <c r="LDO1180" s="246" t="s">
        <v>26</v>
      </c>
      <c r="LDP1180" s="247">
        <v>7</v>
      </c>
      <c r="LDQ1180" s="247">
        <v>2</v>
      </c>
      <c r="LDR1180" s="248" t="s">
        <v>238</v>
      </c>
      <c r="LDS1180" s="249">
        <v>119</v>
      </c>
      <c r="LDT1180" s="250">
        <v>213</v>
      </c>
      <c r="LDU1180" s="251" t="e">
        <f>LDU1209+LDU1233+LDU1262+LDU1278+LDU1300+LDU1330+LDU1346+LDU1367+LDU1387+LDU1415+#REF!+LDU1430+#REF!+#REF!+#REF!</f>
        <v>#REF!</v>
      </c>
      <c r="LDV1180" s="245" t="s">
        <v>39</v>
      </c>
      <c r="LDW1180" s="246" t="s">
        <v>26</v>
      </c>
      <c r="LDX1180" s="247">
        <v>7</v>
      </c>
      <c r="LDY1180" s="247">
        <v>2</v>
      </c>
      <c r="LDZ1180" s="248" t="s">
        <v>238</v>
      </c>
      <c r="LEA1180" s="249">
        <v>119</v>
      </c>
      <c r="LEB1180" s="250">
        <v>213</v>
      </c>
      <c r="LEC1180" s="251" t="e">
        <f>LEC1209+LEC1233+LEC1262+LEC1278+LEC1300+LEC1330+LEC1346+LEC1367+LEC1387+LEC1415+#REF!+LEC1430+#REF!+#REF!+#REF!</f>
        <v>#REF!</v>
      </c>
      <c r="LED1180" s="245" t="s">
        <v>39</v>
      </c>
      <c r="LEE1180" s="246" t="s">
        <v>26</v>
      </c>
      <c r="LEF1180" s="247">
        <v>7</v>
      </c>
      <c r="LEG1180" s="247">
        <v>2</v>
      </c>
      <c r="LEH1180" s="248" t="s">
        <v>238</v>
      </c>
      <c r="LEI1180" s="249">
        <v>119</v>
      </c>
      <c r="LEJ1180" s="250">
        <v>213</v>
      </c>
      <c r="LEK1180" s="251" t="e">
        <f>LEK1209+LEK1233+LEK1262+LEK1278+LEK1300+LEK1330+LEK1346+LEK1367+LEK1387+LEK1415+#REF!+LEK1430+#REF!+#REF!+#REF!</f>
        <v>#REF!</v>
      </c>
      <c r="LEL1180" s="245" t="s">
        <v>39</v>
      </c>
      <c r="LEM1180" s="246" t="s">
        <v>26</v>
      </c>
      <c r="LEN1180" s="247">
        <v>7</v>
      </c>
      <c r="LEO1180" s="247">
        <v>2</v>
      </c>
      <c r="LEP1180" s="248" t="s">
        <v>238</v>
      </c>
      <c r="LEQ1180" s="249">
        <v>119</v>
      </c>
      <c r="LER1180" s="250">
        <v>213</v>
      </c>
      <c r="LES1180" s="251" t="e">
        <f>LES1209+LES1233+LES1262+LES1278+LES1300+LES1330+LES1346+LES1367+LES1387+LES1415+#REF!+LES1430+#REF!+#REF!+#REF!</f>
        <v>#REF!</v>
      </c>
      <c r="LET1180" s="245" t="s">
        <v>39</v>
      </c>
      <c r="LEU1180" s="246" t="s">
        <v>26</v>
      </c>
      <c r="LEV1180" s="247">
        <v>7</v>
      </c>
      <c r="LEW1180" s="247">
        <v>2</v>
      </c>
      <c r="LEX1180" s="248" t="s">
        <v>238</v>
      </c>
      <c r="LEY1180" s="249">
        <v>119</v>
      </c>
      <c r="LEZ1180" s="250">
        <v>213</v>
      </c>
      <c r="LFA1180" s="251" t="e">
        <f>LFA1209+LFA1233+LFA1262+LFA1278+LFA1300+LFA1330+LFA1346+LFA1367+LFA1387+LFA1415+#REF!+LFA1430+#REF!+#REF!+#REF!</f>
        <v>#REF!</v>
      </c>
      <c r="LFB1180" s="245" t="s">
        <v>39</v>
      </c>
      <c r="LFC1180" s="246" t="s">
        <v>26</v>
      </c>
      <c r="LFD1180" s="247">
        <v>7</v>
      </c>
      <c r="LFE1180" s="247">
        <v>2</v>
      </c>
      <c r="LFF1180" s="248" t="s">
        <v>238</v>
      </c>
      <c r="LFG1180" s="249">
        <v>119</v>
      </c>
      <c r="LFH1180" s="250">
        <v>213</v>
      </c>
      <c r="LFI1180" s="251" t="e">
        <f>LFI1209+LFI1233+LFI1262+LFI1278+LFI1300+LFI1330+LFI1346+LFI1367+LFI1387+LFI1415+#REF!+LFI1430+#REF!+#REF!+#REF!</f>
        <v>#REF!</v>
      </c>
      <c r="LFJ1180" s="245" t="s">
        <v>39</v>
      </c>
      <c r="LFK1180" s="246" t="s">
        <v>26</v>
      </c>
      <c r="LFL1180" s="247">
        <v>7</v>
      </c>
      <c r="LFM1180" s="247">
        <v>2</v>
      </c>
      <c r="LFN1180" s="248" t="s">
        <v>238</v>
      </c>
      <c r="LFO1180" s="249">
        <v>119</v>
      </c>
      <c r="LFP1180" s="250">
        <v>213</v>
      </c>
      <c r="LFQ1180" s="251" t="e">
        <f>LFQ1209+LFQ1233+LFQ1262+LFQ1278+LFQ1300+LFQ1330+LFQ1346+LFQ1367+LFQ1387+LFQ1415+#REF!+LFQ1430+#REF!+#REF!+#REF!</f>
        <v>#REF!</v>
      </c>
      <c r="LFR1180" s="245" t="s">
        <v>39</v>
      </c>
      <c r="LFS1180" s="246" t="s">
        <v>26</v>
      </c>
      <c r="LFT1180" s="247">
        <v>7</v>
      </c>
      <c r="LFU1180" s="247">
        <v>2</v>
      </c>
      <c r="LFV1180" s="248" t="s">
        <v>238</v>
      </c>
      <c r="LFW1180" s="249">
        <v>119</v>
      </c>
      <c r="LFX1180" s="250">
        <v>213</v>
      </c>
      <c r="LFY1180" s="251" t="e">
        <f>LFY1209+LFY1233+LFY1262+LFY1278+LFY1300+LFY1330+LFY1346+LFY1367+LFY1387+LFY1415+#REF!+LFY1430+#REF!+#REF!+#REF!</f>
        <v>#REF!</v>
      </c>
      <c r="LFZ1180" s="245" t="s">
        <v>39</v>
      </c>
      <c r="LGA1180" s="246" t="s">
        <v>26</v>
      </c>
      <c r="LGB1180" s="247">
        <v>7</v>
      </c>
      <c r="LGC1180" s="247">
        <v>2</v>
      </c>
      <c r="LGD1180" s="248" t="s">
        <v>238</v>
      </c>
      <c r="LGE1180" s="249">
        <v>119</v>
      </c>
      <c r="LGF1180" s="250">
        <v>213</v>
      </c>
      <c r="LGG1180" s="251" t="e">
        <f>LGG1209+LGG1233+LGG1262+LGG1278+LGG1300+LGG1330+LGG1346+LGG1367+LGG1387+LGG1415+#REF!+LGG1430+#REF!+#REF!+#REF!</f>
        <v>#REF!</v>
      </c>
      <c r="LGH1180" s="245" t="s">
        <v>39</v>
      </c>
      <c r="LGI1180" s="246" t="s">
        <v>26</v>
      </c>
      <c r="LGJ1180" s="247">
        <v>7</v>
      </c>
      <c r="LGK1180" s="247">
        <v>2</v>
      </c>
      <c r="LGL1180" s="248" t="s">
        <v>238</v>
      </c>
      <c r="LGM1180" s="249">
        <v>119</v>
      </c>
      <c r="LGN1180" s="250">
        <v>213</v>
      </c>
      <c r="LGO1180" s="251" t="e">
        <f>LGO1209+LGO1233+LGO1262+LGO1278+LGO1300+LGO1330+LGO1346+LGO1367+LGO1387+LGO1415+#REF!+LGO1430+#REF!+#REF!+#REF!</f>
        <v>#REF!</v>
      </c>
      <c r="LGP1180" s="245" t="s">
        <v>39</v>
      </c>
      <c r="LGQ1180" s="246" t="s">
        <v>26</v>
      </c>
      <c r="LGR1180" s="247">
        <v>7</v>
      </c>
      <c r="LGS1180" s="247">
        <v>2</v>
      </c>
      <c r="LGT1180" s="248" t="s">
        <v>238</v>
      </c>
      <c r="LGU1180" s="249">
        <v>119</v>
      </c>
      <c r="LGV1180" s="250">
        <v>213</v>
      </c>
      <c r="LGW1180" s="251" t="e">
        <f>LGW1209+LGW1233+LGW1262+LGW1278+LGW1300+LGW1330+LGW1346+LGW1367+LGW1387+LGW1415+#REF!+LGW1430+#REF!+#REF!+#REF!</f>
        <v>#REF!</v>
      </c>
      <c r="LGX1180" s="245" t="s">
        <v>39</v>
      </c>
      <c r="LGY1180" s="246" t="s">
        <v>26</v>
      </c>
      <c r="LGZ1180" s="247">
        <v>7</v>
      </c>
      <c r="LHA1180" s="247">
        <v>2</v>
      </c>
      <c r="LHB1180" s="248" t="s">
        <v>238</v>
      </c>
      <c r="LHC1180" s="249">
        <v>119</v>
      </c>
      <c r="LHD1180" s="250">
        <v>213</v>
      </c>
      <c r="LHE1180" s="251" t="e">
        <f>LHE1209+LHE1233+LHE1262+LHE1278+LHE1300+LHE1330+LHE1346+LHE1367+LHE1387+LHE1415+#REF!+LHE1430+#REF!+#REF!+#REF!</f>
        <v>#REF!</v>
      </c>
      <c r="LHF1180" s="245" t="s">
        <v>39</v>
      </c>
      <c r="LHG1180" s="246" t="s">
        <v>26</v>
      </c>
      <c r="LHH1180" s="247">
        <v>7</v>
      </c>
      <c r="LHI1180" s="247">
        <v>2</v>
      </c>
      <c r="LHJ1180" s="248" t="s">
        <v>238</v>
      </c>
      <c r="LHK1180" s="249">
        <v>119</v>
      </c>
      <c r="LHL1180" s="250">
        <v>213</v>
      </c>
      <c r="LHM1180" s="251" t="e">
        <f>LHM1209+LHM1233+LHM1262+LHM1278+LHM1300+LHM1330+LHM1346+LHM1367+LHM1387+LHM1415+#REF!+LHM1430+#REF!+#REF!+#REF!</f>
        <v>#REF!</v>
      </c>
      <c r="LHN1180" s="245" t="s">
        <v>39</v>
      </c>
      <c r="LHO1180" s="246" t="s">
        <v>26</v>
      </c>
      <c r="LHP1180" s="247">
        <v>7</v>
      </c>
      <c r="LHQ1180" s="247">
        <v>2</v>
      </c>
      <c r="LHR1180" s="248" t="s">
        <v>238</v>
      </c>
      <c r="LHS1180" s="249">
        <v>119</v>
      </c>
      <c r="LHT1180" s="250">
        <v>213</v>
      </c>
      <c r="LHU1180" s="251" t="e">
        <f>LHU1209+LHU1233+LHU1262+LHU1278+LHU1300+LHU1330+LHU1346+LHU1367+LHU1387+LHU1415+#REF!+LHU1430+#REF!+#REF!+#REF!</f>
        <v>#REF!</v>
      </c>
      <c r="LHV1180" s="245" t="s">
        <v>39</v>
      </c>
      <c r="LHW1180" s="246" t="s">
        <v>26</v>
      </c>
      <c r="LHX1180" s="247">
        <v>7</v>
      </c>
      <c r="LHY1180" s="247">
        <v>2</v>
      </c>
      <c r="LHZ1180" s="248" t="s">
        <v>238</v>
      </c>
      <c r="LIA1180" s="249">
        <v>119</v>
      </c>
      <c r="LIB1180" s="250">
        <v>213</v>
      </c>
      <c r="LIC1180" s="251" t="e">
        <f>LIC1209+LIC1233+LIC1262+LIC1278+LIC1300+LIC1330+LIC1346+LIC1367+LIC1387+LIC1415+#REF!+LIC1430+#REF!+#REF!+#REF!</f>
        <v>#REF!</v>
      </c>
      <c r="LID1180" s="245" t="s">
        <v>39</v>
      </c>
      <c r="LIE1180" s="246" t="s">
        <v>26</v>
      </c>
      <c r="LIF1180" s="247">
        <v>7</v>
      </c>
      <c r="LIG1180" s="247">
        <v>2</v>
      </c>
      <c r="LIH1180" s="248" t="s">
        <v>238</v>
      </c>
      <c r="LII1180" s="249">
        <v>119</v>
      </c>
      <c r="LIJ1180" s="250">
        <v>213</v>
      </c>
      <c r="LIK1180" s="251" t="e">
        <f>LIK1209+LIK1233+LIK1262+LIK1278+LIK1300+LIK1330+LIK1346+LIK1367+LIK1387+LIK1415+#REF!+LIK1430+#REF!+#REF!+#REF!</f>
        <v>#REF!</v>
      </c>
      <c r="LIL1180" s="245" t="s">
        <v>39</v>
      </c>
      <c r="LIM1180" s="246" t="s">
        <v>26</v>
      </c>
      <c r="LIN1180" s="247">
        <v>7</v>
      </c>
      <c r="LIO1180" s="247">
        <v>2</v>
      </c>
      <c r="LIP1180" s="248" t="s">
        <v>238</v>
      </c>
      <c r="LIQ1180" s="249">
        <v>119</v>
      </c>
      <c r="LIR1180" s="250">
        <v>213</v>
      </c>
      <c r="LIS1180" s="251" t="e">
        <f>LIS1209+LIS1233+LIS1262+LIS1278+LIS1300+LIS1330+LIS1346+LIS1367+LIS1387+LIS1415+#REF!+LIS1430+#REF!+#REF!+#REF!</f>
        <v>#REF!</v>
      </c>
      <c r="LIT1180" s="245" t="s">
        <v>39</v>
      </c>
      <c r="LIU1180" s="246" t="s">
        <v>26</v>
      </c>
      <c r="LIV1180" s="247">
        <v>7</v>
      </c>
      <c r="LIW1180" s="247">
        <v>2</v>
      </c>
      <c r="LIX1180" s="248" t="s">
        <v>238</v>
      </c>
      <c r="LIY1180" s="249">
        <v>119</v>
      </c>
      <c r="LIZ1180" s="250">
        <v>213</v>
      </c>
      <c r="LJA1180" s="251" t="e">
        <f>LJA1209+LJA1233+LJA1262+LJA1278+LJA1300+LJA1330+LJA1346+LJA1367+LJA1387+LJA1415+#REF!+LJA1430+#REF!+#REF!+#REF!</f>
        <v>#REF!</v>
      </c>
      <c r="LJB1180" s="245" t="s">
        <v>39</v>
      </c>
      <c r="LJC1180" s="246" t="s">
        <v>26</v>
      </c>
      <c r="LJD1180" s="247">
        <v>7</v>
      </c>
      <c r="LJE1180" s="247">
        <v>2</v>
      </c>
      <c r="LJF1180" s="248" t="s">
        <v>238</v>
      </c>
      <c r="LJG1180" s="249">
        <v>119</v>
      </c>
      <c r="LJH1180" s="250">
        <v>213</v>
      </c>
      <c r="LJI1180" s="251" t="e">
        <f>LJI1209+LJI1233+LJI1262+LJI1278+LJI1300+LJI1330+LJI1346+LJI1367+LJI1387+LJI1415+#REF!+LJI1430+#REF!+#REF!+#REF!</f>
        <v>#REF!</v>
      </c>
      <c r="LJJ1180" s="245" t="s">
        <v>39</v>
      </c>
      <c r="LJK1180" s="246" t="s">
        <v>26</v>
      </c>
      <c r="LJL1180" s="247">
        <v>7</v>
      </c>
      <c r="LJM1180" s="247">
        <v>2</v>
      </c>
      <c r="LJN1180" s="248" t="s">
        <v>238</v>
      </c>
      <c r="LJO1180" s="249">
        <v>119</v>
      </c>
      <c r="LJP1180" s="250">
        <v>213</v>
      </c>
      <c r="LJQ1180" s="251" t="e">
        <f>LJQ1209+LJQ1233+LJQ1262+LJQ1278+LJQ1300+LJQ1330+LJQ1346+LJQ1367+LJQ1387+LJQ1415+#REF!+LJQ1430+#REF!+#REF!+#REF!</f>
        <v>#REF!</v>
      </c>
      <c r="LJR1180" s="245" t="s">
        <v>39</v>
      </c>
      <c r="LJS1180" s="246" t="s">
        <v>26</v>
      </c>
      <c r="LJT1180" s="247">
        <v>7</v>
      </c>
      <c r="LJU1180" s="247">
        <v>2</v>
      </c>
      <c r="LJV1180" s="248" t="s">
        <v>238</v>
      </c>
      <c r="LJW1180" s="249">
        <v>119</v>
      </c>
      <c r="LJX1180" s="250">
        <v>213</v>
      </c>
      <c r="LJY1180" s="251" t="e">
        <f>LJY1209+LJY1233+LJY1262+LJY1278+LJY1300+LJY1330+LJY1346+LJY1367+LJY1387+LJY1415+#REF!+LJY1430+#REF!+#REF!+#REF!</f>
        <v>#REF!</v>
      </c>
      <c r="LJZ1180" s="245" t="s">
        <v>39</v>
      </c>
      <c r="LKA1180" s="246" t="s">
        <v>26</v>
      </c>
      <c r="LKB1180" s="247">
        <v>7</v>
      </c>
      <c r="LKC1180" s="247">
        <v>2</v>
      </c>
      <c r="LKD1180" s="248" t="s">
        <v>238</v>
      </c>
      <c r="LKE1180" s="249">
        <v>119</v>
      </c>
      <c r="LKF1180" s="250">
        <v>213</v>
      </c>
      <c r="LKG1180" s="251" t="e">
        <f>LKG1209+LKG1233+LKG1262+LKG1278+LKG1300+LKG1330+LKG1346+LKG1367+LKG1387+LKG1415+#REF!+LKG1430+#REF!+#REF!+#REF!</f>
        <v>#REF!</v>
      </c>
      <c r="LKH1180" s="245" t="s">
        <v>39</v>
      </c>
      <c r="LKI1180" s="246" t="s">
        <v>26</v>
      </c>
      <c r="LKJ1180" s="247">
        <v>7</v>
      </c>
      <c r="LKK1180" s="247">
        <v>2</v>
      </c>
      <c r="LKL1180" s="248" t="s">
        <v>238</v>
      </c>
      <c r="LKM1180" s="249">
        <v>119</v>
      </c>
      <c r="LKN1180" s="250">
        <v>213</v>
      </c>
      <c r="LKO1180" s="251" t="e">
        <f>LKO1209+LKO1233+LKO1262+LKO1278+LKO1300+LKO1330+LKO1346+LKO1367+LKO1387+LKO1415+#REF!+LKO1430+#REF!+#REF!+#REF!</f>
        <v>#REF!</v>
      </c>
      <c r="LKP1180" s="245" t="s">
        <v>39</v>
      </c>
      <c r="LKQ1180" s="246" t="s">
        <v>26</v>
      </c>
      <c r="LKR1180" s="247">
        <v>7</v>
      </c>
      <c r="LKS1180" s="247">
        <v>2</v>
      </c>
      <c r="LKT1180" s="248" t="s">
        <v>238</v>
      </c>
      <c r="LKU1180" s="249">
        <v>119</v>
      </c>
      <c r="LKV1180" s="250">
        <v>213</v>
      </c>
      <c r="LKW1180" s="251" t="e">
        <f>LKW1209+LKW1233+LKW1262+LKW1278+LKW1300+LKW1330+LKW1346+LKW1367+LKW1387+LKW1415+#REF!+LKW1430+#REF!+#REF!+#REF!</f>
        <v>#REF!</v>
      </c>
      <c r="LKX1180" s="245" t="s">
        <v>39</v>
      </c>
      <c r="LKY1180" s="246" t="s">
        <v>26</v>
      </c>
      <c r="LKZ1180" s="247">
        <v>7</v>
      </c>
      <c r="LLA1180" s="247">
        <v>2</v>
      </c>
      <c r="LLB1180" s="248" t="s">
        <v>238</v>
      </c>
      <c r="LLC1180" s="249">
        <v>119</v>
      </c>
      <c r="LLD1180" s="250">
        <v>213</v>
      </c>
      <c r="LLE1180" s="251" t="e">
        <f>LLE1209+LLE1233+LLE1262+LLE1278+LLE1300+LLE1330+LLE1346+LLE1367+LLE1387+LLE1415+#REF!+LLE1430+#REF!+#REF!+#REF!</f>
        <v>#REF!</v>
      </c>
      <c r="LLF1180" s="245" t="s">
        <v>39</v>
      </c>
      <c r="LLG1180" s="246" t="s">
        <v>26</v>
      </c>
      <c r="LLH1180" s="247">
        <v>7</v>
      </c>
      <c r="LLI1180" s="247">
        <v>2</v>
      </c>
      <c r="LLJ1180" s="248" t="s">
        <v>238</v>
      </c>
      <c r="LLK1180" s="249">
        <v>119</v>
      </c>
      <c r="LLL1180" s="250">
        <v>213</v>
      </c>
      <c r="LLM1180" s="251" t="e">
        <f>LLM1209+LLM1233+LLM1262+LLM1278+LLM1300+LLM1330+LLM1346+LLM1367+LLM1387+LLM1415+#REF!+LLM1430+#REF!+#REF!+#REF!</f>
        <v>#REF!</v>
      </c>
      <c r="LLN1180" s="245" t="s">
        <v>39</v>
      </c>
      <c r="LLO1180" s="246" t="s">
        <v>26</v>
      </c>
      <c r="LLP1180" s="247">
        <v>7</v>
      </c>
      <c r="LLQ1180" s="247">
        <v>2</v>
      </c>
      <c r="LLR1180" s="248" t="s">
        <v>238</v>
      </c>
      <c r="LLS1180" s="249">
        <v>119</v>
      </c>
      <c r="LLT1180" s="250">
        <v>213</v>
      </c>
      <c r="LLU1180" s="251" t="e">
        <f>LLU1209+LLU1233+LLU1262+LLU1278+LLU1300+LLU1330+LLU1346+LLU1367+LLU1387+LLU1415+#REF!+LLU1430+#REF!+#REF!+#REF!</f>
        <v>#REF!</v>
      </c>
      <c r="LLV1180" s="245" t="s">
        <v>39</v>
      </c>
      <c r="LLW1180" s="246" t="s">
        <v>26</v>
      </c>
      <c r="LLX1180" s="247">
        <v>7</v>
      </c>
      <c r="LLY1180" s="247">
        <v>2</v>
      </c>
      <c r="LLZ1180" s="248" t="s">
        <v>238</v>
      </c>
      <c r="LMA1180" s="249">
        <v>119</v>
      </c>
      <c r="LMB1180" s="250">
        <v>213</v>
      </c>
      <c r="LMC1180" s="251" t="e">
        <f>LMC1209+LMC1233+LMC1262+LMC1278+LMC1300+LMC1330+LMC1346+LMC1367+LMC1387+LMC1415+#REF!+LMC1430+#REF!+#REF!+#REF!</f>
        <v>#REF!</v>
      </c>
      <c r="LMD1180" s="245" t="s">
        <v>39</v>
      </c>
      <c r="LME1180" s="246" t="s">
        <v>26</v>
      </c>
      <c r="LMF1180" s="247">
        <v>7</v>
      </c>
      <c r="LMG1180" s="247">
        <v>2</v>
      </c>
      <c r="LMH1180" s="248" t="s">
        <v>238</v>
      </c>
      <c r="LMI1180" s="249">
        <v>119</v>
      </c>
      <c r="LMJ1180" s="250">
        <v>213</v>
      </c>
      <c r="LMK1180" s="251" t="e">
        <f>LMK1209+LMK1233+LMK1262+LMK1278+LMK1300+LMK1330+LMK1346+LMK1367+LMK1387+LMK1415+#REF!+LMK1430+#REF!+#REF!+#REF!</f>
        <v>#REF!</v>
      </c>
      <c r="LML1180" s="245" t="s">
        <v>39</v>
      </c>
      <c r="LMM1180" s="246" t="s">
        <v>26</v>
      </c>
      <c r="LMN1180" s="247">
        <v>7</v>
      </c>
      <c r="LMO1180" s="247">
        <v>2</v>
      </c>
      <c r="LMP1180" s="248" t="s">
        <v>238</v>
      </c>
      <c r="LMQ1180" s="249">
        <v>119</v>
      </c>
      <c r="LMR1180" s="250">
        <v>213</v>
      </c>
      <c r="LMS1180" s="251" t="e">
        <f>LMS1209+LMS1233+LMS1262+LMS1278+LMS1300+LMS1330+LMS1346+LMS1367+LMS1387+LMS1415+#REF!+LMS1430+#REF!+#REF!+#REF!</f>
        <v>#REF!</v>
      </c>
      <c r="LMT1180" s="245" t="s">
        <v>39</v>
      </c>
      <c r="LMU1180" s="246" t="s">
        <v>26</v>
      </c>
      <c r="LMV1180" s="247">
        <v>7</v>
      </c>
      <c r="LMW1180" s="247">
        <v>2</v>
      </c>
      <c r="LMX1180" s="248" t="s">
        <v>238</v>
      </c>
      <c r="LMY1180" s="249">
        <v>119</v>
      </c>
      <c r="LMZ1180" s="250">
        <v>213</v>
      </c>
      <c r="LNA1180" s="251" t="e">
        <f>LNA1209+LNA1233+LNA1262+LNA1278+LNA1300+LNA1330+LNA1346+LNA1367+LNA1387+LNA1415+#REF!+LNA1430+#REF!+#REF!+#REF!</f>
        <v>#REF!</v>
      </c>
      <c r="LNB1180" s="245" t="s">
        <v>39</v>
      </c>
      <c r="LNC1180" s="246" t="s">
        <v>26</v>
      </c>
      <c r="LND1180" s="247">
        <v>7</v>
      </c>
      <c r="LNE1180" s="247">
        <v>2</v>
      </c>
      <c r="LNF1180" s="248" t="s">
        <v>238</v>
      </c>
      <c r="LNG1180" s="249">
        <v>119</v>
      </c>
      <c r="LNH1180" s="250">
        <v>213</v>
      </c>
      <c r="LNI1180" s="251" t="e">
        <f>LNI1209+LNI1233+LNI1262+LNI1278+LNI1300+LNI1330+LNI1346+LNI1367+LNI1387+LNI1415+#REF!+LNI1430+#REF!+#REF!+#REF!</f>
        <v>#REF!</v>
      </c>
      <c r="LNJ1180" s="245" t="s">
        <v>39</v>
      </c>
      <c r="LNK1180" s="246" t="s">
        <v>26</v>
      </c>
      <c r="LNL1180" s="247">
        <v>7</v>
      </c>
      <c r="LNM1180" s="247">
        <v>2</v>
      </c>
      <c r="LNN1180" s="248" t="s">
        <v>238</v>
      </c>
      <c r="LNO1180" s="249">
        <v>119</v>
      </c>
      <c r="LNP1180" s="250">
        <v>213</v>
      </c>
      <c r="LNQ1180" s="251" t="e">
        <f>LNQ1209+LNQ1233+LNQ1262+LNQ1278+LNQ1300+LNQ1330+LNQ1346+LNQ1367+LNQ1387+LNQ1415+#REF!+LNQ1430+#REF!+#REF!+#REF!</f>
        <v>#REF!</v>
      </c>
      <c r="LNR1180" s="245" t="s">
        <v>39</v>
      </c>
      <c r="LNS1180" s="246" t="s">
        <v>26</v>
      </c>
      <c r="LNT1180" s="247">
        <v>7</v>
      </c>
      <c r="LNU1180" s="247">
        <v>2</v>
      </c>
      <c r="LNV1180" s="248" t="s">
        <v>238</v>
      </c>
      <c r="LNW1180" s="249">
        <v>119</v>
      </c>
      <c r="LNX1180" s="250">
        <v>213</v>
      </c>
      <c r="LNY1180" s="251" t="e">
        <f>LNY1209+LNY1233+LNY1262+LNY1278+LNY1300+LNY1330+LNY1346+LNY1367+LNY1387+LNY1415+#REF!+LNY1430+#REF!+#REF!+#REF!</f>
        <v>#REF!</v>
      </c>
      <c r="LNZ1180" s="245" t="s">
        <v>39</v>
      </c>
      <c r="LOA1180" s="246" t="s">
        <v>26</v>
      </c>
      <c r="LOB1180" s="247">
        <v>7</v>
      </c>
      <c r="LOC1180" s="247">
        <v>2</v>
      </c>
      <c r="LOD1180" s="248" t="s">
        <v>238</v>
      </c>
      <c r="LOE1180" s="249">
        <v>119</v>
      </c>
      <c r="LOF1180" s="250">
        <v>213</v>
      </c>
      <c r="LOG1180" s="251" t="e">
        <f>LOG1209+LOG1233+LOG1262+LOG1278+LOG1300+LOG1330+LOG1346+LOG1367+LOG1387+LOG1415+#REF!+LOG1430+#REF!+#REF!+#REF!</f>
        <v>#REF!</v>
      </c>
      <c r="LOH1180" s="245" t="s">
        <v>39</v>
      </c>
      <c r="LOI1180" s="246" t="s">
        <v>26</v>
      </c>
      <c r="LOJ1180" s="247">
        <v>7</v>
      </c>
      <c r="LOK1180" s="247">
        <v>2</v>
      </c>
      <c r="LOL1180" s="248" t="s">
        <v>238</v>
      </c>
      <c r="LOM1180" s="249">
        <v>119</v>
      </c>
      <c r="LON1180" s="250">
        <v>213</v>
      </c>
      <c r="LOO1180" s="251" t="e">
        <f>LOO1209+LOO1233+LOO1262+LOO1278+LOO1300+LOO1330+LOO1346+LOO1367+LOO1387+LOO1415+#REF!+LOO1430+#REF!+#REF!+#REF!</f>
        <v>#REF!</v>
      </c>
      <c r="LOP1180" s="245" t="s">
        <v>39</v>
      </c>
      <c r="LOQ1180" s="246" t="s">
        <v>26</v>
      </c>
      <c r="LOR1180" s="247">
        <v>7</v>
      </c>
      <c r="LOS1180" s="247">
        <v>2</v>
      </c>
      <c r="LOT1180" s="248" t="s">
        <v>238</v>
      </c>
      <c r="LOU1180" s="249">
        <v>119</v>
      </c>
      <c r="LOV1180" s="250">
        <v>213</v>
      </c>
      <c r="LOW1180" s="251" t="e">
        <f>LOW1209+LOW1233+LOW1262+LOW1278+LOW1300+LOW1330+LOW1346+LOW1367+LOW1387+LOW1415+#REF!+LOW1430+#REF!+#REF!+#REF!</f>
        <v>#REF!</v>
      </c>
      <c r="LOX1180" s="245" t="s">
        <v>39</v>
      </c>
      <c r="LOY1180" s="246" t="s">
        <v>26</v>
      </c>
      <c r="LOZ1180" s="247">
        <v>7</v>
      </c>
      <c r="LPA1180" s="247">
        <v>2</v>
      </c>
      <c r="LPB1180" s="248" t="s">
        <v>238</v>
      </c>
      <c r="LPC1180" s="249">
        <v>119</v>
      </c>
      <c r="LPD1180" s="250">
        <v>213</v>
      </c>
      <c r="LPE1180" s="251" t="e">
        <f>LPE1209+LPE1233+LPE1262+LPE1278+LPE1300+LPE1330+LPE1346+LPE1367+LPE1387+LPE1415+#REF!+LPE1430+#REF!+#REF!+#REF!</f>
        <v>#REF!</v>
      </c>
      <c r="LPF1180" s="245" t="s">
        <v>39</v>
      </c>
      <c r="LPG1180" s="246" t="s">
        <v>26</v>
      </c>
      <c r="LPH1180" s="247">
        <v>7</v>
      </c>
      <c r="LPI1180" s="247">
        <v>2</v>
      </c>
      <c r="LPJ1180" s="248" t="s">
        <v>238</v>
      </c>
      <c r="LPK1180" s="249">
        <v>119</v>
      </c>
      <c r="LPL1180" s="250">
        <v>213</v>
      </c>
      <c r="LPM1180" s="251" t="e">
        <f>LPM1209+LPM1233+LPM1262+LPM1278+LPM1300+LPM1330+LPM1346+LPM1367+LPM1387+LPM1415+#REF!+LPM1430+#REF!+#REF!+#REF!</f>
        <v>#REF!</v>
      </c>
      <c r="LPN1180" s="245" t="s">
        <v>39</v>
      </c>
      <c r="LPO1180" s="246" t="s">
        <v>26</v>
      </c>
      <c r="LPP1180" s="247">
        <v>7</v>
      </c>
      <c r="LPQ1180" s="247">
        <v>2</v>
      </c>
      <c r="LPR1180" s="248" t="s">
        <v>238</v>
      </c>
      <c r="LPS1180" s="249">
        <v>119</v>
      </c>
      <c r="LPT1180" s="250">
        <v>213</v>
      </c>
      <c r="LPU1180" s="251" t="e">
        <f>LPU1209+LPU1233+LPU1262+LPU1278+LPU1300+LPU1330+LPU1346+LPU1367+LPU1387+LPU1415+#REF!+LPU1430+#REF!+#REF!+#REF!</f>
        <v>#REF!</v>
      </c>
      <c r="LPV1180" s="245" t="s">
        <v>39</v>
      </c>
      <c r="LPW1180" s="246" t="s">
        <v>26</v>
      </c>
      <c r="LPX1180" s="247">
        <v>7</v>
      </c>
      <c r="LPY1180" s="247">
        <v>2</v>
      </c>
      <c r="LPZ1180" s="248" t="s">
        <v>238</v>
      </c>
      <c r="LQA1180" s="249">
        <v>119</v>
      </c>
      <c r="LQB1180" s="250">
        <v>213</v>
      </c>
      <c r="LQC1180" s="251" t="e">
        <f>LQC1209+LQC1233+LQC1262+LQC1278+LQC1300+LQC1330+LQC1346+LQC1367+LQC1387+LQC1415+#REF!+LQC1430+#REF!+#REF!+#REF!</f>
        <v>#REF!</v>
      </c>
      <c r="LQD1180" s="245" t="s">
        <v>39</v>
      </c>
      <c r="LQE1180" s="246" t="s">
        <v>26</v>
      </c>
      <c r="LQF1180" s="247">
        <v>7</v>
      </c>
      <c r="LQG1180" s="247">
        <v>2</v>
      </c>
      <c r="LQH1180" s="248" t="s">
        <v>238</v>
      </c>
      <c r="LQI1180" s="249">
        <v>119</v>
      </c>
      <c r="LQJ1180" s="250">
        <v>213</v>
      </c>
      <c r="LQK1180" s="251" t="e">
        <f>LQK1209+LQK1233+LQK1262+LQK1278+LQK1300+LQK1330+LQK1346+LQK1367+LQK1387+LQK1415+#REF!+LQK1430+#REF!+#REF!+#REF!</f>
        <v>#REF!</v>
      </c>
      <c r="LQL1180" s="245" t="s">
        <v>39</v>
      </c>
      <c r="LQM1180" s="246" t="s">
        <v>26</v>
      </c>
      <c r="LQN1180" s="247">
        <v>7</v>
      </c>
      <c r="LQO1180" s="247">
        <v>2</v>
      </c>
      <c r="LQP1180" s="248" t="s">
        <v>238</v>
      </c>
      <c r="LQQ1180" s="249">
        <v>119</v>
      </c>
      <c r="LQR1180" s="250">
        <v>213</v>
      </c>
      <c r="LQS1180" s="251" t="e">
        <f>LQS1209+LQS1233+LQS1262+LQS1278+LQS1300+LQS1330+LQS1346+LQS1367+LQS1387+LQS1415+#REF!+LQS1430+#REF!+#REF!+#REF!</f>
        <v>#REF!</v>
      </c>
      <c r="LQT1180" s="245" t="s">
        <v>39</v>
      </c>
      <c r="LQU1180" s="246" t="s">
        <v>26</v>
      </c>
      <c r="LQV1180" s="247">
        <v>7</v>
      </c>
      <c r="LQW1180" s="247">
        <v>2</v>
      </c>
      <c r="LQX1180" s="248" t="s">
        <v>238</v>
      </c>
      <c r="LQY1180" s="249">
        <v>119</v>
      </c>
      <c r="LQZ1180" s="250">
        <v>213</v>
      </c>
      <c r="LRA1180" s="251" t="e">
        <f>LRA1209+LRA1233+LRA1262+LRA1278+LRA1300+LRA1330+LRA1346+LRA1367+LRA1387+LRA1415+#REF!+LRA1430+#REF!+#REF!+#REF!</f>
        <v>#REF!</v>
      </c>
      <c r="LRB1180" s="245" t="s">
        <v>39</v>
      </c>
      <c r="LRC1180" s="246" t="s">
        <v>26</v>
      </c>
      <c r="LRD1180" s="247">
        <v>7</v>
      </c>
      <c r="LRE1180" s="247">
        <v>2</v>
      </c>
      <c r="LRF1180" s="248" t="s">
        <v>238</v>
      </c>
      <c r="LRG1180" s="249">
        <v>119</v>
      </c>
      <c r="LRH1180" s="250">
        <v>213</v>
      </c>
      <c r="LRI1180" s="251" t="e">
        <f>LRI1209+LRI1233+LRI1262+LRI1278+LRI1300+LRI1330+LRI1346+LRI1367+LRI1387+LRI1415+#REF!+LRI1430+#REF!+#REF!+#REF!</f>
        <v>#REF!</v>
      </c>
      <c r="LRJ1180" s="245" t="s">
        <v>39</v>
      </c>
      <c r="LRK1180" s="246" t="s">
        <v>26</v>
      </c>
      <c r="LRL1180" s="247">
        <v>7</v>
      </c>
      <c r="LRM1180" s="247">
        <v>2</v>
      </c>
      <c r="LRN1180" s="248" t="s">
        <v>238</v>
      </c>
      <c r="LRO1180" s="249">
        <v>119</v>
      </c>
      <c r="LRP1180" s="250">
        <v>213</v>
      </c>
      <c r="LRQ1180" s="251" t="e">
        <f>LRQ1209+LRQ1233+LRQ1262+LRQ1278+LRQ1300+LRQ1330+LRQ1346+LRQ1367+LRQ1387+LRQ1415+#REF!+LRQ1430+#REF!+#REF!+#REF!</f>
        <v>#REF!</v>
      </c>
      <c r="LRR1180" s="245" t="s">
        <v>39</v>
      </c>
      <c r="LRS1180" s="246" t="s">
        <v>26</v>
      </c>
      <c r="LRT1180" s="247">
        <v>7</v>
      </c>
      <c r="LRU1180" s="247">
        <v>2</v>
      </c>
      <c r="LRV1180" s="248" t="s">
        <v>238</v>
      </c>
      <c r="LRW1180" s="249">
        <v>119</v>
      </c>
      <c r="LRX1180" s="250">
        <v>213</v>
      </c>
      <c r="LRY1180" s="251" t="e">
        <f>LRY1209+LRY1233+LRY1262+LRY1278+LRY1300+LRY1330+LRY1346+LRY1367+LRY1387+LRY1415+#REF!+LRY1430+#REF!+#REF!+#REF!</f>
        <v>#REF!</v>
      </c>
      <c r="LRZ1180" s="245" t="s">
        <v>39</v>
      </c>
      <c r="LSA1180" s="246" t="s">
        <v>26</v>
      </c>
      <c r="LSB1180" s="247">
        <v>7</v>
      </c>
      <c r="LSC1180" s="247">
        <v>2</v>
      </c>
      <c r="LSD1180" s="248" t="s">
        <v>238</v>
      </c>
      <c r="LSE1180" s="249">
        <v>119</v>
      </c>
      <c r="LSF1180" s="250">
        <v>213</v>
      </c>
      <c r="LSG1180" s="251" t="e">
        <f>LSG1209+LSG1233+LSG1262+LSG1278+LSG1300+LSG1330+LSG1346+LSG1367+LSG1387+LSG1415+#REF!+LSG1430+#REF!+#REF!+#REF!</f>
        <v>#REF!</v>
      </c>
      <c r="LSH1180" s="245" t="s">
        <v>39</v>
      </c>
      <c r="LSI1180" s="246" t="s">
        <v>26</v>
      </c>
      <c r="LSJ1180" s="247">
        <v>7</v>
      </c>
      <c r="LSK1180" s="247">
        <v>2</v>
      </c>
      <c r="LSL1180" s="248" t="s">
        <v>238</v>
      </c>
      <c r="LSM1180" s="249">
        <v>119</v>
      </c>
      <c r="LSN1180" s="250">
        <v>213</v>
      </c>
      <c r="LSO1180" s="251" t="e">
        <f>LSO1209+LSO1233+LSO1262+LSO1278+LSO1300+LSO1330+LSO1346+LSO1367+LSO1387+LSO1415+#REF!+LSO1430+#REF!+#REF!+#REF!</f>
        <v>#REF!</v>
      </c>
      <c r="LSP1180" s="245" t="s">
        <v>39</v>
      </c>
      <c r="LSQ1180" s="246" t="s">
        <v>26</v>
      </c>
      <c r="LSR1180" s="247">
        <v>7</v>
      </c>
      <c r="LSS1180" s="247">
        <v>2</v>
      </c>
      <c r="LST1180" s="248" t="s">
        <v>238</v>
      </c>
      <c r="LSU1180" s="249">
        <v>119</v>
      </c>
      <c r="LSV1180" s="250">
        <v>213</v>
      </c>
      <c r="LSW1180" s="251" t="e">
        <f>LSW1209+LSW1233+LSW1262+LSW1278+LSW1300+LSW1330+LSW1346+LSW1367+LSW1387+LSW1415+#REF!+LSW1430+#REF!+#REF!+#REF!</f>
        <v>#REF!</v>
      </c>
      <c r="LSX1180" s="245" t="s">
        <v>39</v>
      </c>
      <c r="LSY1180" s="246" t="s">
        <v>26</v>
      </c>
      <c r="LSZ1180" s="247">
        <v>7</v>
      </c>
      <c r="LTA1180" s="247">
        <v>2</v>
      </c>
      <c r="LTB1180" s="248" t="s">
        <v>238</v>
      </c>
      <c r="LTC1180" s="249">
        <v>119</v>
      </c>
      <c r="LTD1180" s="250">
        <v>213</v>
      </c>
      <c r="LTE1180" s="251" t="e">
        <f>LTE1209+LTE1233+LTE1262+LTE1278+LTE1300+LTE1330+LTE1346+LTE1367+LTE1387+LTE1415+#REF!+LTE1430+#REF!+#REF!+#REF!</f>
        <v>#REF!</v>
      </c>
      <c r="LTF1180" s="245" t="s">
        <v>39</v>
      </c>
      <c r="LTG1180" s="246" t="s">
        <v>26</v>
      </c>
      <c r="LTH1180" s="247">
        <v>7</v>
      </c>
      <c r="LTI1180" s="247">
        <v>2</v>
      </c>
      <c r="LTJ1180" s="248" t="s">
        <v>238</v>
      </c>
      <c r="LTK1180" s="249">
        <v>119</v>
      </c>
      <c r="LTL1180" s="250">
        <v>213</v>
      </c>
      <c r="LTM1180" s="251" t="e">
        <f>LTM1209+LTM1233+LTM1262+LTM1278+LTM1300+LTM1330+LTM1346+LTM1367+LTM1387+LTM1415+#REF!+LTM1430+#REF!+#REF!+#REF!</f>
        <v>#REF!</v>
      </c>
      <c r="LTN1180" s="245" t="s">
        <v>39</v>
      </c>
      <c r="LTO1180" s="246" t="s">
        <v>26</v>
      </c>
      <c r="LTP1180" s="247">
        <v>7</v>
      </c>
      <c r="LTQ1180" s="247">
        <v>2</v>
      </c>
      <c r="LTR1180" s="248" t="s">
        <v>238</v>
      </c>
      <c r="LTS1180" s="249">
        <v>119</v>
      </c>
      <c r="LTT1180" s="250">
        <v>213</v>
      </c>
      <c r="LTU1180" s="251" t="e">
        <f>LTU1209+LTU1233+LTU1262+LTU1278+LTU1300+LTU1330+LTU1346+LTU1367+LTU1387+LTU1415+#REF!+LTU1430+#REF!+#REF!+#REF!</f>
        <v>#REF!</v>
      </c>
      <c r="LTV1180" s="245" t="s">
        <v>39</v>
      </c>
      <c r="LTW1180" s="246" t="s">
        <v>26</v>
      </c>
      <c r="LTX1180" s="247">
        <v>7</v>
      </c>
      <c r="LTY1180" s="247">
        <v>2</v>
      </c>
      <c r="LTZ1180" s="248" t="s">
        <v>238</v>
      </c>
      <c r="LUA1180" s="249">
        <v>119</v>
      </c>
      <c r="LUB1180" s="250">
        <v>213</v>
      </c>
      <c r="LUC1180" s="251" t="e">
        <f>LUC1209+LUC1233+LUC1262+LUC1278+LUC1300+LUC1330+LUC1346+LUC1367+LUC1387+LUC1415+#REF!+LUC1430+#REF!+#REF!+#REF!</f>
        <v>#REF!</v>
      </c>
      <c r="LUD1180" s="245" t="s">
        <v>39</v>
      </c>
      <c r="LUE1180" s="246" t="s">
        <v>26</v>
      </c>
      <c r="LUF1180" s="247">
        <v>7</v>
      </c>
      <c r="LUG1180" s="247">
        <v>2</v>
      </c>
      <c r="LUH1180" s="248" t="s">
        <v>238</v>
      </c>
      <c r="LUI1180" s="249">
        <v>119</v>
      </c>
      <c r="LUJ1180" s="250">
        <v>213</v>
      </c>
      <c r="LUK1180" s="251" t="e">
        <f>LUK1209+LUK1233+LUK1262+LUK1278+LUK1300+LUK1330+LUK1346+LUK1367+LUK1387+LUK1415+#REF!+LUK1430+#REF!+#REF!+#REF!</f>
        <v>#REF!</v>
      </c>
      <c r="LUL1180" s="245" t="s">
        <v>39</v>
      </c>
      <c r="LUM1180" s="246" t="s">
        <v>26</v>
      </c>
      <c r="LUN1180" s="247">
        <v>7</v>
      </c>
      <c r="LUO1180" s="247">
        <v>2</v>
      </c>
      <c r="LUP1180" s="248" t="s">
        <v>238</v>
      </c>
      <c r="LUQ1180" s="249">
        <v>119</v>
      </c>
      <c r="LUR1180" s="250">
        <v>213</v>
      </c>
      <c r="LUS1180" s="251" t="e">
        <f>LUS1209+LUS1233+LUS1262+LUS1278+LUS1300+LUS1330+LUS1346+LUS1367+LUS1387+LUS1415+#REF!+LUS1430+#REF!+#REF!+#REF!</f>
        <v>#REF!</v>
      </c>
      <c r="LUT1180" s="245" t="s">
        <v>39</v>
      </c>
      <c r="LUU1180" s="246" t="s">
        <v>26</v>
      </c>
      <c r="LUV1180" s="247">
        <v>7</v>
      </c>
      <c r="LUW1180" s="247">
        <v>2</v>
      </c>
      <c r="LUX1180" s="248" t="s">
        <v>238</v>
      </c>
      <c r="LUY1180" s="249">
        <v>119</v>
      </c>
      <c r="LUZ1180" s="250">
        <v>213</v>
      </c>
      <c r="LVA1180" s="251" t="e">
        <f>LVA1209+LVA1233+LVA1262+LVA1278+LVA1300+LVA1330+LVA1346+LVA1367+LVA1387+LVA1415+#REF!+LVA1430+#REF!+#REF!+#REF!</f>
        <v>#REF!</v>
      </c>
      <c r="LVB1180" s="245" t="s">
        <v>39</v>
      </c>
      <c r="LVC1180" s="246" t="s">
        <v>26</v>
      </c>
      <c r="LVD1180" s="247">
        <v>7</v>
      </c>
      <c r="LVE1180" s="247">
        <v>2</v>
      </c>
      <c r="LVF1180" s="248" t="s">
        <v>238</v>
      </c>
      <c r="LVG1180" s="249">
        <v>119</v>
      </c>
      <c r="LVH1180" s="250">
        <v>213</v>
      </c>
      <c r="LVI1180" s="251" t="e">
        <f>LVI1209+LVI1233+LVI1262+LVI1278+LVI1300+LVI1330+LVI1346+LVI1367+LVI1387+LVI1415+#REF!+LVI1430+#REF!+#REF!+#REF!</f>
        <v>#REF!</v>
      </c>
      <c r="LVJ1180" s="245" t="s">
        <v>39</v>
      </c>
      <c r="LVK1180" s="246" t="s">
        <v>26</v>
      </c>
      <c r="LVL1180" s="247">
        <v>7</v>
      </c>
      <c r="LVM1180" s="247">
        <v>2</v>
      </c>
      <c r="LVN1180" s="248" t="s">
        <v>238</v>
      </c>
      <c r="LVO1180" s="249">
        <v>119</v>
      </c>
      <c r="LVP1180" s="250">
        <v>213</v>
      </c>
      <c r="LVQ1180" s="251" t="e">
        <f>LVQ1209+LVQ1233+LVQ1262+LVQ1278+LVQ1300+LVQ1330+LVQ1346+LVQ1367+LVQ1387+LVQ1415+#REF!+LVQ1430+#REF!+#REF!+#REF!</f>
        <v>#REF!</v>
      </c>
      <c r="LVR1180" s="245" t="s">
        <v>39</v>
      </c>
      <c r="LVS1180" s="246" t="s">
        <v>26</v>
      </c>
      <c r="LVT1180" s="247">
        <v>7</v>
      </c>
      <c r="LVU1180" s="247">
        <v>2</v>
      </c>
      <c r="LVV1180" s="248" t="s">
        <v>238</v>
      </c>
      <c r="LVW1180" s="249">
        <v>119</v>
      </c>
      <c r="LVX1180" s="250">
        <v>213</v>
      </c>
      <c r="LVY1180" s="251" t="e">
        <f>LVY1209+LVY1233+LVY1262+LVY1278+LVY1300+LVY1330+LVY1346+LVY1367+LVY1387+LVY1415+#REF!+LVY1430+#REF!+#REF!+#REF!</f>
        <v>#REF!</v>
      </c>
      <c r="LVZ1180" s="245" t="s">
        <v>39</v>
      </c>
      <c r="LWA1180" s="246" t="s">
        <v>26</v>
      </c>
      <c r="LWB1180" s="247">
        <v>7</v>
      </c>
      <c r="LWC1180" s="247">
        <v>2</v>
      </c>
      <c r="LWD1180" s="248" t="s">
        <v>238</v>
      </c>
      <c r="LWE1180" s="249">
        <v>119</v>
      </c>
      <c r="LWF1180" s="250">
        <v>213</v>
      </c>
      <c r="LWG1180" s="251" t="e">
        <f>LWG1209+LWG1233+LWG1262+LWG1278+LWG1300+LWG1330+LWG1346+LWG1367+LWG1387+LWG1415+#REF!+LWG1430+#REF!+#REF!+#REF!</f>
        <v>#REF!</v>
      </c>
      <c r="LWH1180" s="245" t="s">
        <v>39</v>
      </c>
      <c r="LWI1180" s="246" t="s">
        <v>26</v>
      </c>
      <c r="LWJ1180" s="247">
        <v>7</v>
      </c>
      <c r="LWK1180" s="247">
        <v>2</v>
      </c>
      <c r="LWL1180" s="248" t="s">
        <v>238</v>
      </c>
      <c r="LWM1180" s="249">
        <v>119</v>
      </c>
      <c r="LWN1180" s="250">
        <v>213</v>
      </c>
      <c r="LWO1180" s="251" t="e">
        <f>LWO1209+LWO1233+LWO1262+LWO1278+LWO1300+LWO1330+LWO1346+LWO1367+LWO1387+LWO1415+#REF!+LWO1430+#REF!+#REF!+#REF!</f>
        <v>#REF!</v>
      </c>
      <c r="LWP1180" s="245" t="s">
        <v>39</v>
      </c>
      <c r="LWQ1180" s="246" t="s">
        <v>26</v>
      </c>
      <c r="LWR1180" s="247">
        <v>7</v>
      </c>
      <c r="LWS1180" s="247">
        <v>2</v>
      </c>
      <c r="LWT1180" s="248" t="s">
        <v>238</v>
      </c>
      <c r="LWU1180" s="249">
        <v>119</v>
      </c>
      <c r="LWV1180" s="250">
        <v>213</v>
      </c>
      <c r="LWW1180" s="251" t="e">
        <f>LWW1209+LWW1233+LWW1262+LWW1278+LWW1300+LWW1330+LWW1346+LWW1367+LWW1387+LWW1415+#REF!+LWW1430+#REF!+#REF!+#REF!</f>
        <v>#REF!</v>
      </c>
      <c r="LWX1180" s="245" t="s">
        <v>39</v>
      </c>
      <c r="LWY1180" s="246" t="s">
        <v>26</v>
      </c>
      <c r="LWZ1180" s="247">
        <v>7</v>
      </c>
      <c r="LXA1180" s="247">
        <v>2</v>
      </c>
      <c r="LXB1180" s="248" t="s">
        <v>238</v>
      </c>
      <c r="LXC1180" s="249">
        <v>119</v>
      </c>
      <c r="LXD1180" s="250">
        <v>213</v>
      </c>
      <c r="LXE1180" s="251" t="e">
        <f>LXE1209+LXE1233+LXE1262+LXE1278+LXE1300+LXE1330+LXE1346+LXE1367+LXE1387+LXE1415+#REF!+LXE1430+#REF!+#REF!+#REF!</f>
        <v>#REF!</v>
      </c>
      <c r="LXF1180" s="245" t="s">
        <v>39</v>
      </c>
      <c r="LXG1180" s="246" t="s">
        <v>26</v>
      </c>
      <c r="LXH1180" s="247">
        <v>7</v>
      </c>
      <c r="LXI1180" s="247">
        <v>2</v>
      </c>
      <c r="LXJ1180" s="248" t="s">
        <v>238</v>
      </c>
      <c r="LXK1180" s="249">
        <v>119</v>
      </c>
      <c r="LXL1180" s="250">
        <v>213</v>
      </c>
      <c r="LXM1180" s="251" t="e">
        <f>LXM1209+LXM1233+LXM1262+LXM1278+LXM1300+LXM1330+LXM1346+LXM1367+LXM1387+LXM1415+#REF!+LXM1430+#REF!+#REF!+#REF!</f>
        <v>#REF!</v>
      </c>
      <c r="LXN1180" s="245" t="s">
        <v>39</v>
      </c>
      <c r="LXO1180" s="246" t="s">
        <v>26</v>
      </c>
      <c r="LXP1180" s="247">
        <v>7</v>
      </c>
      <c r="LXQ1180" s="247">
        <v>2</v>
      </c>
      <c r="LXR1180" s="248" t="s">
        <v>238</v>
      </c>
      <c r="LXS1180" s="249">
        <v>119</v>
      </c>
      <c r="LXT1180" s="250">
        <v>213</v>
      </c>
      <c r="LXU1180" s="251" t="e">
        <f>LXU1209+LXU1233+LXU1262+LXU1278+LXU1300+LXU1330+LXU1346+LXU1367+LXU1387+LXU1415+#REF!+LXU1430+#REF!+#REF!+#REF!</f>
        <v>#REF!</v>
      </c>
      <c r="LXV1180" s="245" t="s">
        <v>39</v>
      </c>
      <c r="LXW1180" s="246" t="s">
        <v>26</v>
      </c>
      <c r="LXX1180" s="247">
        <v>7</v>
      </c>
      <c r="LXY1180" s="247">
        <v>2</v>
      </c>
      <c r="LXZ1180" s="248" t="s">
        <v>238</v>
      </c>
      <c r="LYA1180" s="249">
        <v>119</v>
      </c>
      <c r="LYB1180" s="250">
        <v>213</v>
      </c>
      <c r="LYC1180" s="251" t="e">
        <f>LYC1209+LYC1233+LYC1262+LYC1278+LYC1300+LYC1330+LYC1346+LYC1367+LYC1387+LYC1415+#REF!+LYC1430+#REF!+#REF!+#REF!</f>
        <v>#REF!</v>
      </c>
      <c r="LYD1180" s="245" t="s">
        <v>39</v>
      </c>
      <c r="LYE1180" s="246" t="s">
        <v>26</v>
      </c>
      <c r="LYF1180" s="247">
        <v>7</v>
      </c>
      <c r="LYG1180" s="247">
        <v>2</v>
      </c>
      <c r="LYH1180" s="248" t="s">
        <v>238</v>
      </c>
      <c r="LYI1180" s="249">
        <v>119</v>
      </c>
      <c r="LYJ1180" s="250">
        <v>213</v>
      </c>
      <c r="LYK1180" s="251" t="e">
        <f>LYK1209+LYK1233+LYK1262+LYK1278+LYK1300+LYK1330+LYK1346+LYK1367+LYK1387+LYK1415+#REF!+LYK1430+#REF!+#REF!+#REF!</f>
        <v>#REF!</v>
      </c>
      <c r="LYL1180" s="245" t="s">
        <v>39</v>
      </c>
      <c r="LYM1180" s="246" t="s">
        <v>26</v>
      </c>
      <c r="LYN1180" s="247">
        <v>7</v>
      </c>
      <c r="LYO1180" s="247">
        <v>2</v>
      </c>
      <c r="LYP1180" s="248" t="s">
        <v>238</v>
      </c>
      <c r="LYQ1180" s="249">
        <v>119</v>
      </c>
      <c r="LYR1180" s="250">
        <v>213</v>
      </c>
      <c r="LYS1180" s="251" t="e">
        <f>LYS1209+LYS1233+LYS1262+LYS1278+LYS1300+LYS1330+LYS1346+LYS1367+LYS1387+LYS1415+#REF!+LYS1430+#REF!+#REF!+#REF!</f>
        <v>#REF!</v>
      </c>
      <c r="LYT1180" s="245" t="s">
        <v>39</v>
      </c>
      <c r="LYU1180" s="246" t="s">
        <v>26</v>
      </c>
      <c r="LYV1180" s="247">
        <v>7</v>
      </c>
      <c r="LYW1180" s="247">
        <v>2</v>
      </c>
      <c r="LYX1180" s="248" t="s">
        <v>238</v>
      </c>
      <c r="LYY1180" s="249">
        <v>119</v>
      </c>
      <c r="LYZ1180" s="250">
        <v>213</v>
      </c>
      <c r="LZA1180" s="251" t="e">
        <f>LZA1209+LZA1233+LZA1262+LZA1278+LZA1300+LZA1330+LZA1346+LZA1367+LZA1387+LZA1415+#REF!+LZA1430+#REF!+#REF!+#REF!</f>
        <v>#REF!</v>
      </c>
      <c r="LZB1180" s="245" t="s">
        <v>39</v>
      </c>
      <c r="LZC1180" s="246" t="s">
        <v>26</v>
      </c>
      <c r="LZD1180" s="247">
        <v>7</v>
      </c>
      <c r="LZE1180" s="247">
        <v>2</v>
      </c>
      <c r="LZF1180" s="248" t="s">
        <v>238</v>
      </c>
      <c r="LZG1180" s="249">
        <v>119</v>
      </c>
      <c r="LZH1180" s="250">
        <v>213</v>
      </c>
      <c r="LZI1180" s="251" t="e">
        <f>LZI1209+LZI1233+LZI1262+LZI1278+LZI1300+LZI1330+LZI1346+LZI1367+LZI1387+LZI1415+#REF!+LZI1430+#REF!+#REF!+#REF!</f>
        <v>#REF!</v>
      </c>
      <c r="LZJ1180" s="245" t="s">
        <v>39</v>
      </c>
      <c r="LZK1180" s="246" t="s">
        <v>26</v>
      </c>
      <c r="LZL1180" s="247">
        <v>7</v>
      </c>
      <c r="LZM1180" s="247">
        <v>2</v>
      </c>
      <c r="LZN1180" s="248" t="s">
        <v>238</v>
      </c>
      <c r="LZO1180" s="249">
        <v>119</v>
      </c>
      <c r="LZP1180" s="250">
        <v>213</v>
      </c>
      <c r="LZQ1180" s="251" t="e">
        <f>LZQ1209+LZQ1233+LZQ1262+LZQ1278+LZQ1300+LZQ1330+LZQ1346+LZQ1367+LZQ1387+LZQ1415+#REF!+LZQ1430+#REF!+#REF!+#REF!</f>
        <v>#REF!</v>
      </c>
      <c r="LZR1180" s="245" t="s">
        <v>39</v>
      </c>
      <c r="LZS1180" s="246" t="s">
        <v>26</v>
      </c>
      <c r="LZT1180" s="247">
        <v>7</v>
      </c>
      <c r="LZU1180" s="247">
        <v>2</v>
      </c>
      <c r="LZV1180" s="248" t="s">
        <v>238</v>
      </c>
      <c r="LZW1180" s="249">
        <v>119</v>
      </c>
      <c r="LZX1180" s="250">
        <v>213</v>
      </c>
      <c r="LZY1180" s="251" t="e">
        <f>LZY1209+LZY1233+LZY1262+LZY1278+LZY1300+LZY1330+LZY1346+LZY1367+LZY1387+LZY1415+#REF!+LZY1430+#REF!+#REF!+#REF!</f>
        <v>#REF!</v>
      </c>
      <c r="LZZ1180" s="245" t="s">
        <v>39</v>
      </c>
      <c r="MAA1180" s="246" t="s">
        <v>26</v>
      </c>
      <c r="MAB1180" s="247">
        <v>7</v>
      </c>
      <c r="MAC1180" s="247">
        <v>2</v>
      </c>
      <c r="MAD1180" s="248" t="s">
        <v>238</v>
      </c>
      <c r="MAE1180" s="249">
        <v>119</v>
      </c>
      <c r="MAF1180" s="250">
        <v>213</v>
      </c>
      <c r="MAG1180" s="251" t="e">
        <f>MAG1209+MAG1233+MAG1262+MAG1278+MAG1300+MAG1330+MAG1346+MAG1367+MAG1387+MAG1415+#REF!+MAG1430+#REF!+#REF!+#REF!</f>
        <v>#REF!</v>
      </c>
      <c r="MAH1180" s="245" t="s">
        <v>39</v>
      </c>
      <c r="MAI1180" s="246" t="s">
        <v>26</v>
      </c>
      <c r="MAJ1180" s="247">
        <v>7</v>
      </c>
      <c r="MAK1180" s="247">
        <v>2</v>
      </c>
      <c r="MAL1180" s="248" t="s">
        <v>238</v>
      </c>
      <c r="MAM1180" s="249">
        <v>119</v>
      </c>
      <c r="MAN1180" s="250">
        <v>213</v>
      </c>
      <c r="MAO1180" s="251" t="e">
        <f>MAO1209+MAO1233+MAO1262+MAO1278+MAO1300+MAO1330+MAO1346+MAO1367+MAO1387+MAO1415+#REF!+MAO1430+#REF!+#REF!+#REF!</f>
        <v>#REF!</v>
      </c>
      <c r="MAP1180" s="245" t="s">
        <v>39</v>
      </c>
      <c r="MAQ1180" s="246" t="s">
        <v>26</v>
      </c>
      <c r="MAR1180" s="247">
        <v>7</v>
      </c>
      <c r="MAS1180" s="247">
        <v>2</v>
      </c>
      <c r="MAT1180" s="248" t="s">
        <v>238</v>
      </c>
      <c r="MAU1180" s="249">
        <v>119</v>
      </c>
      <c r="MAV1180" s="250">
        <v>213</v>
      </c>
      <c r="MAW1180" s="251" t="e">
        <f>MAW1209+MAW1233+MAW1262+MAW1278+MAW1300+MAW1330+MAW1346+MAW1367+MAW1387+MAW1415+#REF!+MAW1430+#REF!+#REF!+#REF!</f>
        <v>#REF!</v>
      </c>
      <c r="MAX1180" s="245" t="s">
        <v>39</v>
      </c>
      <c r="MAY1180" s="246" t="s">
        <v>26</v>
      </c>
      <c r="MAZ1180" s="247">
        <v>7</v>
      </c>
      <c r="MBA1180" s="247">
        <v>2</v>
      </c>
      <c r="MBB1180" s="248" t="s">
        <v>238</v>
      </c>
      <c r="MBC1180" s="249">
        <v>119</v>
      </c>
      <c r="MBD1180" s="250">
        <v>213</v>
      </c>
      <c r="MBE1180" s="251" t="e">
        <f>MBE1209+MBE1233+MBE1262+MBE1278+MBE1300+MBE1330+MBE1346+MBE1367+MBE1387+MBE1415+#REF!+MBE1430+#REF!+#REF!+#REF!</f>
        <v>#REF!</v>
      </c>
      <c r="MBF1180" s="245" t="s">
        <v>39</v>
      </c>
      <c r="MBG1180" s="246" t="s">
        <v>26</v>
      </c>
      <c r="MBH1180" s="247">
        <v>7</v>
      </c>
      <c r="MBI1180" s="247">
        <v>2</v>
      </c>
      <c r="MBJ1180" s="248" t="s">
        <v>238</v>
      </c>
      <c r="MBK1180" s="249">
        <v>119</v>
      </c>
      <c r="MBL1180" s="250">
        <v>213</v>
      </c>
      <c r="MBM1180" s="251" t="e">
        <f>MBM1209+MBM1233+MBM1262+MBM1278+MBM1300+MBM1330+MBM1346+MBM1367+MBM1387+MBM1415+#REF!+MBM1430+#REF!+#REF!+#REF!</f>
        <v>#REF!</v>
      </c>
      <c r="MBN1180" s="245" t="s">
        <v>39</v>
      </c>
      <c r="MBO1180" s="246" t="s">
        <v>26</v>
      </c>
      <c r="MBP1180" s="247">
        <v>7</v>
      </c>
      <c r="MBQ1180" s="247">
        <v>2</v>
      </c>
      <c r="MBR1180" s="248" t="s">
        <v>238</v>
      </c>
      <c r="MBS1180" s="249">
        <v>119</v>
      </c>
      <c r="MBT1180" s="250">
        <v>213</v>
      </c>
      <c r="MBU1180" s="251" t="e">
        <f>MBU1209+MBU1233+MBU1262+MBU1278+MBU1300+MBU1330+MBU1346+MBU1367+MBU1387+MBU1415+#REF!+MBU1430+#REF!+#REF!+#REF!</f>
        <v>#REF!</v>
      </c>
      <c r="MBV1180" s="245" t="s">
        <v>39</v>
      </c>
      <c r="MBW1180" s="246" t="s">
        <v>26</v>
      </c>
      <c r="MBX1180" s="247">
        <v>7</v>
      </c>
      <c r="MBY1180" s="247">
        <v>2</v>
      </c>
      <c r="MBZ1180" s="248" t="s">
        <v>238</v>
      </c>
      <c r="MCA1180" s="249">
        <v>119</v>
      </c>
      <c r="MCB1180" s="250">
        <v>213</v>
      </c>
      <c r="MCC1180" s="251" t="e">
        <f>MCC1209+MCC1233+MCC1262+MCC1278+MCC1300+MCC1330+MCC1346+MCC1367+MCC1387+MCC1415+#REF!+MCC1430+#REF!+#REF!+#REF!</f>
        <v>#REF!</v>
      </c>
      <c r="MCD1180" s="245" t="s">
        <v>39</v>
      </c>
      <c r="MCE1180" s="246" t="s">
        <v>26</v>
      </c>
      <c r="MCF1180" s="247">
        <v>7</v>
      </c>
      <c r="MCG1180" s="247">
        <v>2</v>
      </c>
      <c r="MCH1180" s="248" t="s">
        <v>238</v>
      </c>
      <c r="MCI1180" s="249">
        <v>119</v>
      </c>
      <c r="MCJ1180" s="250">
        <v>213</v>
      </c>
      <c r="MCK1180" s="251" t="e">
        <f>MCK1209+MCK1233+MCK1262+MCK1278+MCK1300+MCK1330+MCK1346+MCK1367+MCK1387+MCK1415+#REF!+MCK1430+#REF!+#REF!+#REF!</f>
        <v>#REF!</v>
      </c>
      <c r="MCL1180" s="245" t="s">
        <v>39</v>
      </c>
      <c r="MCM1180" s="246" t="s">
        <v>26</v>
      </c>
      <c r="MCN1180" s="247">
        <v>7</v>
      </c>
      <c r="MCO1180" s="247">
        <v>2</v>
      </c>
      <c r="MCP1180" s="248" t="s">
        <v>238</v>
      </c>
      <c r="MCQ1180" s="249">
        <v>119</v>
      </c>
      <c r="MCR1180" s="250">
        <v>213</v>
      </c>
      <c r="MCS1180" s="251" t="e">
        <f>MCS1209+MCS1233+MCS1262+MCS1278+MCS1300+MCS1330+MCS1346+MCS1367+MCS1387+MCS1415+#REF!+MCS1430+#REF!+#REF!+#REF!</f>
        <v>#REF!</v>
      </c>
      <c r="MCT1180" s="245" t="s">
        <v>39</v>
      </c>
      <c r="MCU1180" s="246" t="s">
        <v>26</v>
      </c>
      <c r="MCV1180" s="247">
        <v>7</v>
      </c>
      <c r="MCW1180" s="247">
        <v>2</v>
      </c>
      <c r="MCX1180" s="248" t="s">
        <v>238</v>
      </c>
      <c r="MCY1180" s="249">
        <v>119</v>
      </c>
      <c r="MCZ1180" s="250">
        <v>213</v>
      </c>
      <c r="MDA1180" s="251" t="e">
        <f>MDA1209+MDA1233+MDA1262+MDA1278+MDA1300+MDA1330+MDA1346+MDA1367+MDA1387+MDA1415+#REF!+MDA1430+#REF!+#REF!+#REF!</f>
        <v>#REF!</v>
      </c>
      <c r="MDB1180" s="245" t="s">
        <v>39</v>
      </c>
      <c r="MDC1180" s="246" t="s">
        <v>26</v>
      </c>
      <c r="MDD1180" s="247">
        <v>7</v>
      </c>
      <c r="MDE1180" s="247">
        <v>2</v>
      </c>
      <c r="MDF1180" s="248" t="s">
        <v>238</v>
      </c>
      <c r="MDG1180" s="249">
        <v>119</v>
      </c>
      <c r="MDH1180" s="250">
        <v>213</v>
      </c>
      <c r="MDI1180" s="251" t="e">
        <f>MDI1209+MDI1233+MDI1262+MDI1278+MDI1300+MDI1330+MDI1346+MDI1367+MDI1387+MDI1415+#REF!+MDI1430+#REF!+#REF!+#REF!</f>
        <v>#REF!</v>
      </c>
      <c r="MDJ1180" s="245" t="s">
        <v>39</v>
      </c>
      <c r="MDK1180" s="246" t="s">
        <v>26</v>
      </c>
      <c r="MDL1180" s="247">
        <v>7</v>
      </c>
      <c r="MDM1180" s="247">
        <v>2</v>
      </c>
      <c r="MDN1180" s="248" t="s">
        <v>238</v>
      </c>
      <c r="MDO1180" s="249">
        <v>119</v>
      </c>
      <c r="MDP1180" s="250">
        <v>213</v>
      </c>
      <c r="MDQ1180" s="251" t="e">
        <f>MDQ1209+MDQ1233+MDQ1262+MDQ1278+MDQ1300+MDQ1330+MDQ1346+MDQ1367+MDQ1387+MDQ1415+#REF!+MDQ1430+#REF!+#REF!+#REF!</f>
        <v>#REF!</v>
      </c>
      <c r="MDR1180" s="245" t="s">
        <v>39</v>
      </c>
      <c r="MDS1180" s="246" t="s">
        <v>26</v>
      </c>
      <c r="MDT1180" s="247">
        <v>7</v>
      </c>
      <c r="MDU1180" s="247">
        <v>2</v>
      </c>
      <c r="MDV1180" s="248" t="s">
        <v>238</v>
      </c>
      <c r="MDW1180" s="249">
        <v>119</v>
      </c>
      <c r="MDX1180" s="250">
        <v>213</v>
      </c>
      <c r="MDY1180" s="251" t="e">
        <f>MDY1209+MDY1233+MDY1262+MDY1278+MDY1300+MDY1330+MDY1346+MDY1367+MDY1387+MDY1415+#REF!+MDY1430+#REF!+#REF!+#REF!</f>
        <v>#REF!</v>
      </c>
      <c r="MDZ1180" s="245" t="s">
        <v>39</v>
      </c>
      <c r="MEA1180" s="246" t="s">
        <v>26</v>
      </c>
      <c r="MEB1180" s="247">
        <v>7</v>
      </c>
      <c r="MEC1180" s="247">
        <v>2</v>
      </c>
      <c r="MED1180" s="248" t="s">
        <v>238</v>
      </c>
      <c r="MEE1180" s="249">
        <v>119</v>
      </c>
      <c r="MEF1180" s="250">
        <v>213</v>
      </c>
      <c r="MEG1180" s="251" t="e">
        <f>MEG1209+MEG1233+MEG1262+MEG1278+MEG1300+MEG1330+MEG1346+MEG1367+MEG1387+MEG1415+#REF!+MEG1430+#REF!+#REF!+#REF!</f>
        <v>#REF!</v>
      </c>
      <c r="MEH1180" s="245" t="s">
        <v>39</v>
      </c>
      <c r="MEI1180" s="246" t="s">
        <v>26</v>
      </c>
      <c r="MEJ1180" s="247">
        <v>7</v>
      </c>
      <c r="MEK1180" s="247">
        <v>2</v>
      </c>
      <c r="MEL1180" s="248" t="s">
        <v>238</v>
      </c>
      <c r="MEM1180" s="249">
        <v>119</v>
      </c>
      <c r="MEN1180" s="250">
        <v>213</v>
      </c>
      <c r="MEO1180" s="251" t="e">
        <f>MEO1209+MEO1233+MEO1262+MEO1278+MEO1300+MEO1330+MEO1346+MEO1367+MEO1387+MEO1415+#REF!+MEO1430+#REF!+#REF!+#REF!</f>
        <v>#REF!</v>
      </c>
      <c r="MEP1180" s="245" t="s">
        <v>39</v>
      </c>
      <c r="MEQ1180" s="246" t="s">
        <v>26</v>
      </c>
      <c r="MER1180" s="247">
        <v>7</v>
      </c>
      <c r="MES1180" s="247">
        <v>2</v>
      </c>
      <c r="MET1180" s="248" t="s">
        <v>238</v>
      </c>
      <c r="MEU1180" s="249">
        <v>119</v>
      </c>
      <c r="MEV1180" s="250">
        <v>213</v>
      </c>
      <c r="MEW1180" s="251" t="e">
        <f>MEW1209+MEW1233+MEW1262+MEW1278+MEW1300+MEW1330+MEW1346+MEW1367+MEW1387+MEW1415+#REF!+MEW1430+#REF!+#REF!+#REF!</f>
        <v>#REF!</v>
      </c>
      <c r="MEX1180" s="245" t="s">
        <v>39</v>
      </c>
      <c r="MEY1180" s="246" t="s">
        <v>26</v>
      </c>
      <c r="MEZ1180" s="247">
        <v>7</v>
      </c>
      <c r="MFA1180" s="247">
        <v>2</v>
      </c>
      <c r="MFB1180" s="248" t="s">
        <v>238</v>
      </c>
      <c r="MFC1180" s="249">
        <v>119</v>
      </c>
      <c r="MFD1180" s="250">
        <v>213</v>
      </c>
      <c r="MFE1180" s="251" t="e">
        <f>MFE1209+MFE1233+MFE1262+MFE1278+MFE1300+MFE1330+MFE1346+MFE1367+MFE1387+MFE1415+#REF!+MFE1430+#REF!+#REF!+#REF!</f>
        <v>#REF!</v>
      </c>
      <c r="MFF1180" s="245" t="s">
        <v>39</v>
      </c>
      <c r="MFG1180" s="246" t="s">
        <v>26</v>
      </c>
      <c r="MFH1180" s="247">
        <v>7</v>
      </c>
      <c r="MFI1180" s="247">
        <v>2</v>
      </c>
      <c r="MFJ1180" s="248" t="s">
        <v>238</v>
      </c>
      <c r="MFK1180" s="249">
        <v>119</v>
      </c>
      <c r="MFL1180" s="250">
        <v>213</v>
      </c>
      <c r="MFM1180" s="251" t="e">
        <f>MFM1209+MFM1233+MFM1262+MFM1278+MFM1300+MFM1330+MFM1346+MFM1367+MFM1387+MFM1415+#REF!+MFM1430+#REF!+#REF!+#REF!</f>
        <v>#REF!</v>
      </c>
      <c r="MFN1180" s="245" t="s">
        <v>39</v>
      </c>
      <c r="MFO1180" s="246" t="s">
        <v>26</v>
      </c>
      <c r="MFP1180" s="247">
        <v>7</v>
      </c>
      <c r="MFQ1180" s="247">
        <v>2</v>
      </c>
      <c r="MFR1180" s="248" t="s">
        <v>238</v>
      </c>
      <c r="MFS1180" s="249">
        <v>119</v>
      </c>
      <c r="MFT1180" s="250">
        <v>213</v>
      </c>
      <c r="MFU1180" s="251" t="e">
        <f>MFU1209+MFU1233+MFU1262+MFU1278+MFU1300+MFU1330+MFU1346+MFU1367+MFU1387+MFU1415+#REF!+MFU1430+#REF!+#REF!+#REF!</f>
        <v>#REF!</v>
      </c>
      <c r="MFV1180" s="245" t="s">
        <v>39</v>
      </c>
      <c r="MFW1180" s="246" t="s">
        <v>26</v>
      </c>
      <c r="MFX1180" s="247">
        <v>7</v>
      </c>
      <c r="MFY1180" s="247">
        <v>2</v>
      </c>
      <c r="MFZ1180" s="248" t="s">
        <v>238</v>
      </c>
      <c r="MGA1180" s="249">
        <v>119</v>
      </c>
      <c r="MGB1180" s="250">
        <v>213</v>
      </c>
      <c r="MGC1180" s="251" t="e">
        <f>MGC1209+MGC1233+MGC1262+MGC1278+MGC1300+MGC1330+MGC1346+MGC1367+MGC1387+MGC1415+#REF!+MGC1430+#REF!+#REF!+#REF!</f>
        <v>#REF!</v>
      </c>
      <c r="MGD1180" s="245" t="s">
        <v>39</v>
      </c>
      <c r="MGE1180" s="246" t="s">
        <v>26</v>
      </c>
      <c r="MGF1180" s="247">
        <v>7</v>
      </c>
      <c r="MGG1180" s="247">
        <v>2</v>
      </c>
      <c r="MGH1180" s="248" t="s">
        <v>238</v>
      </c>
      <c r="MGI1180" s="249">
        <v>119</v>
      </c>
      <c r="MGJ1180" s="250">
        <v>213</v>
      </c>
      <c r="MGK1180" s="251" t="e">
        <f>MGK1209+MGK1233+MGK1262+MGK1278+MGK1300+MGK1330+MGK1346+MGK1367+MGK1387+MGK1415+#REF!+MGK1430+#REF!+#REF!+#REF!</f>
        <v>#REF!</v>
      </c>
      <c r="MGL1180" s="245" t="s">
        <v>39</v>
      </c>
      <c r="MGM1180" s="246" t="s">
        <v>26</v>
      </c>
      <c r="MGN1180" s="247">
        <v>7</v>
      </c>
      <c r="MGO1180" s="247">
        <v>2</v>
      </c>
      <c r="MGP1180" s="248" t="s">
        <v>238</v>
      </c>
      <c r="MGQ1180" s="249">
        <v>119</v>
      </c>
      <c r="MGR1180" s="250">
        <v>213</v>
      </c>
      <c r="MGS1180" s="251" t="e">
        <f>MGS1209+MGS1233+MGS1262+MGS1278+MGS1300+MGS1330+MGS1346+MGS1367+MGS1387+MGS1415+#REF!+MGS1430+#REF!+#REF!+#REF!</f>
        <v>#REF!</v>
      </c>
      <c r="MGT1180" s="245" t="s">
        <v>39</v>
      </c>
      <c r="MGU1180" s="246" t="s">
        <v>26</v>
      </c>
      <c r="MGV1180" s="247">
        <v>7</v>
      </c>
      <c r="MGW1180" s="247">
        <v>2</v>
      </c>
      <c r="MGX1180" s="248" t="s">
        <v>238</v>
      </c>
      <c r="MGY1180" s="249">
        <v>119</v>
      </c>
      <c r="MGZ1180" s="250">
        <v>213</v>
      </c>
      <c r="MHA1180" s="251" t="e">
        <f>MHA1209+MHA1233+MHA1262+MHA1278+MHA1300+MHA1330+MHA1346+MHA1367+MHA1387+MHA1415+#REF!+MHA1430+#REF!+#REF!+#REF!</f>
        <v>#REF!</v>
      </c>
      <c r="MHB1180" s="245" t="s">
        <v>39</v>
      </c>
      <c r="MHC1180" s="246" t="s">
        <v>26</v>
      </c>
      <c r="MHD1180" s="247">
        <v>7</v>
      </c>
      <c r="MHE1180" s="247">
        <v>2</v>
      </c>
      <c r="MHF1180" s="248" t="s">
        <v>238</v>
      </c>
      <c r="MHG1180" s="249">
        <v>119</v>
      </c>
      <c r="MHH1180" s="250">
        <v>213</v>
      </c>
      <c r="MHI1180" s="251" t="e">
        <f>MHI1209+MHI1233+MHI1262+MHI1278+MHI1300+MHI1330+MHI1346+MHI1367+MHI1387+MHI1415+#REF!+MHI1430+#REF!+#REF!+#REF!</f>
        <v>#REF!</v>
      </c>
      <c r="MHJ1180" s="245" t="s">
        <v>39</v>
      </c>
      <c r="MHK1180" s="246" t="s">
        <v>26</v>
      </c>
      <c r="MHL1180" s="247">
        <v>7</v>
      </c>
      <c r="MHM1180" s="247">
        <v>2</v>
      </c>
      <c r="MHN1180" s="248" t="s">
        <v>238</v>
      </c>
      <c r="MHO1180" s="249">
        <v>119</v>
      </c>
      <c r="MHP1180" s="250">
        <v>213</v>
      </c>
      <c r="MHQ1180" s="251" t="e">
        <f>MHQ1209+MHQ1233+MHQ1262+MHQ1278+MHQ1300+MHQ1330+MHQ1346+MHQ1367+MHQ1387+MHQ1415+#REF!+MHQ1430+#REF!+#REF!+#REF!</f>
        <v>#REF!</v>
      </c>
      <c r="MHR1180" s="245" t="s">
        <v>39</v>
      </c>
      <c r="MHS1180" s="246" t="s">
        <v>26</v>
      </c>
      <c r="MHT1180" s="247">
        <v>7</v>
      </c>
      <c r="MHU1180" s="247">
        <v>2</v>
      </c>
      <c r="MHV1180" s="248" t="s">
        <v>238</v>
      </c>
      <c r="MHW1180" s="249">
        <v>119</v>
      </c>
      <c r="MHX1180" s="250">
        <v>213</v>
      </c>
      <c r="MHY1180" s="251" t="e">
        <f>MHY1209+MHY1233+MHY1262+MHY1278+MHY1300+MHY1330+MHY1346+MHY1367+MHY1387+MHY1415+#REF!+MHY1430+#REF!+#REF!+#REF!</f>
        <v>#REF!</v>
      </c>
      <c r="MHZ1180" s="245" t="s">
        <v>39</v>
      </c>
      <c r="MIA1180" s="246" t="s">
        <v>26</v>
      </c>
      <c r="MIB1180" s="247">
        <v>7</v>
      </c>
      <c r="MIC1180" s="247">
        <v>2</v>
      </c>
      <c r="MID1180" s="248" t="s">
        <v>238</v>
      </c>
      <c r="MIE1180" s="249">
        <v>119</v>
      </c>
      <c r="MIF1180" s="250">
        <v>213</v>
      </c>
      <c r="MIG1180" s="251" t="e">
        <f>MIG1209+MIG1233+MIG1262+MIG1278+MIG1300+MIG1330+MIG1346+MIG1367+MIG1387+MIG1415+#REF!+MIG1430+#REF!+#REF!+#REF!</f>
        <v>#REF!</v>
      </c>
      <c r="MIH1180" s="245" t="s">
        <v>39</v>
      </c>
      <c r="MII1180" s="246" t="s">
        <v>26</v>
      </c>
      <c r="MIJ1180" s="247">
        <v>7</v>
      </c>
      <c r="MIK1180" s="247">
        <v>2</v>
      </c>
      <c r="MIL1180" s="248" t="s">
        <v>238</v>
      </c>
      <c r="MIM1180" s="249">
        <v>119</v>
      </c>
      <c r="MIN1180" s="250">
        <v>213</v>
      </c>
      <c r="MIO1180" s="251" t="e">
        <f>MIO1209+MIO1233+MIO1262+MIO1278+MIO1300+MIO1330+MIO1346+MIO1367+MIO1387+MIO1415+#REF!+MIO1430+#REF!+#REF!+#REF!</f>
        <v>#REF!</v>
      </c>
      <c r="MIP1180" s="245" t="s">
        <v>39</v>
      </c>
      <c r="MIQ1180" s="246" t="s">
        <v>26</v>
      </c>
      <c r="MIR1180" s="247">
        <v>7</v>
      </c>
      <c r="MIS1180" s="247">
        <v>2</v>
      </c>
      <c r="MIT1180" s="248" t="s">
        <v>238</v>
      </c>
      <c r="MIU1180" s="249">
        <v>119</v>
      </c>
      <c r="MIV1180" s="250">
        <v>213</v>
      </c>
      <c r="MIW1180" s="251" t="e">
        <f>MIW1209+MIW1233+MIW1262+MIW1278+MIW1300+MIW1330+MIW1346+MIW1367+MIW1387+MIW1415+#REF!+MIW1430+#REF!+#REF!+#REF!</f>
        <v>#REF!</v>
      </c>
      <c r="MIX1180" s="245" t="s">
        <v>39</v>
      </c>
      <c r="MIY1180" s="246" t="s">
        <v>26</v>
      </c>
      <c r="MIZ1180" s="247">
        <v>7</v>
      </c>
      <c r="MJA1180" s="247">
        <v>2</v>
      </c>
      <c r="MJB1180" s="248" t="s">
        <v>238</v>
      </c>
      <c r="MJC1180" s="249">
        <v>119</v>
      </c>
      <c r="MJD1180" s="250">
        <v>213</v>
      </c>
      <c r="MJE1180" s="251" t="e">
        <f>MJE1209+MJE1233+MJE1262+MJE1278+MJE1300+MJE1330+MJE1346+MJE1367+MJE1387+MJE1415+#REF!+MJE1430+#REF!+#REF!+#REF!</f>
        <v>#REF!</v>
      </c>
      <c r="MJF1180" s="245" t="s">
        <v>39</v>
      </c>
      <c r="MJG1180" s="246" t="s">
        <v>26</v>
      </c>
      <c r="MJH1180" s="247">
        <v>7</v>
      </c>
      <c r="MJI1180" s="247">
        <v>2</v>
      </c>
      <c r="MJJ1180" s="248" t="s">
        <v>238</v>
      </c>
      <c r="MJK1180" s="249">
        <v>119</v>
      </c>
      <c r="MJL1180" s="250">
        <v>213</v>
      </c>
      <c r="MJM1180" s="251" t="e">
        <f>MJM1209+MJM1233+MJM1262+MJM1278+MJM1300+MJM1330+MJM1346+MJM1367+MJM1387+MJM1415+#REF!+MJM1430+#REF!+#REF!+#REF!</f>
        <v>#REF!</v>
      </c>
      <c r="MJN1180" s="245" t="s">
        <v>39</v>
      </c>
      <c r="MJO1180" s="246" t="s">
        <v>26</v>
      </c>
      <c r="MJP1180" s="247">
        <v>7</v>
      </c>
      <c r="MJQ1180" s="247">
        <v>2</v>
      </c>
      <c r="MJR1180" s="248" t="s">
        <v>238</v>
      </c>
      <c r="MJS1180" s="249">
        <v>119</v>
      </c>
      <c r="MJT1180" s="250">
        <v>213</v>
      </c>
      <c r="MJU1180" s="251" t="e">
        <f>MJU1209+MJU1233+MJU1262+MJU1278+MJU1300+MJU1330+MJU1346+MJU1367+MJU1387+MJU1415+#REF!+MJU1430+#REF!+#REF!+#REF!</f>
        <v>#REF!</v>
      </c>
      <c r="MJV1180" s="245" t="s">
        <v>39</v>
      </c>
      <c r="MJW1180" s="246" t="s">
        <v>26</v>
      </c>
      <c r="MJX1180" s="247">
        <v>7</v>
      </c>
      <c r="MJY1180" s="247">
        <v>2</v>
      </c>
      <c r="MJZ1180" s="248" t="s">
        <v>238</v>
      </c>
      <c r="MKA1180" s="249">
        <v>119</v>
      </c>
      <c r="MKB1180" s="250">
        <v>213</v>
      </c>
      <c r="MKC1180" s="251" t="e">
        <f>MKC1209+MKC1233+MKC1262+MKC1278+MKC1300+MKC1330+MKC1346+MKC1367+MKC1387+MKC1415+#REF!+MKC1430+#REF!+#REF!+#REF!</f>
        <v>#REF!</v>
      </c>
      <c r="MKD1180" s="245" t="s">
        <v>39</v>
      </c>
      <c r="MKE1180" s="246" t="s">
        <v>26</v>
      </c>
      <c r="MKF1180" s="247">
        <v>7</v>
      </c>
      <c r="MKG1180" s="247">
        <v>2</v>
      </c>
      <c r="MKH1180" s="248" t="s">
        <v>238</v>
      </c>
      <c r="MKI1180" s="249">
        <v>119</v>
      </c>
      <c r="MKJ1180" s="250">
        <v>213</v>
      </c>
      <c r="MKK1180" s="251" t="e">
        <f>MKK1209+MKK1233+MKK1262+MKK1278+MKK1300+MKK1330+MKK1346+MKK1367+MKK1387+MKK1415+#REF!+MKK1430+#REF!+#REF!+#REF!</f>
        <v>#REF!</v>
      </c>
      <c r="MKL1180" s="245" t="s">
        <v>39</v>
      </c>
      <c r="MKM1180" s="246" t="s">
        <v>26</v>
      </c>
      <c r="MKN1180" s="247">
        <v>7</v>
      </c>
      <c r="MKO1180" s="247">
        <v>2</v>
      </c>
      <c r="MKP1180" s="248" t="s">
        <v>238</v>
      </c>
      <c r="MKQ1180" s="249">
        <v>119</v>
      </c>
      <c r="MKR1180" s="250">
        <v>213</v>
      </c>
      <c r="MKS1180" s="251" t="e">
        <f>MKS1209+MKS1233+MKS1262+MKS1278+MKS1300+MKS1330+MKS1346+MKS1367+MKS1387+MKS1415+#REF!+MKS1430+#REF!+#REF!+#REF!</f>
        <v>#REF!</v>
      </c>
      <c r="MKT1180" s="245" t="s">
        <v>39</v>
      </c>
      <c r="MKU1180" s="246" t="s">
        <v>26</v>
      </c>
      <c r="MKV1180" s="247">
        <v>7</v>
      </c>
      <c r="MKW1180" s="247">
        <v>2</v>
      </c>
      <c r="MKX1180" s="248" t="s">
        <v>238</v>
      </c>
      <c r="MKY1180" s="249">
        <v>119</v>
      </c>
      <c r="MKZ1180" s="250">
        <v>213</v>
      </c>
      <c r="MLA1180" s="251" t="e">
        <f>MLA1209+MLA1233+MLA1262+MLA1278+MLA1300+MLA1330+MLA1346+MLA1367+MLA1387+MLA1415+#REF!+MLA1430+#REF!+#REF!+#REF!</f>
        <v>#REF!</v>
      </c>
      <c r="MLB1180" s="245" t="s">
        <v>39</v>
      </c>
      <c r="MLC1180" s="246" t="s">
        <v>26</v>
      </c>
      <c r="MLD1180" s="247">
        <v>7</v>
      </c>
      <c r="MLE1180" s="247">
        <v>2</v>
      </c>
      <c r="MLF1180" s="248" t="s">
        <v>238</v>
      </c>
      <c r="MLG1180" s="249">
        <v>119</v>
      </c>
      <c r="MLH1180" s="250">
        <v>213</v>
      </c>
      <c r="MLI1180" s="251" t="e">
        <f>MLI1209+MLI1233+MLI1262+MLI1278+MLI1300+MLI1330+MLI1346+MLI1367+MLI1387+MLI1415+#REF!+MLI1430+#REF!+#REF!+#REF!</f>
        <v>#REF!</v>
      </c>
      <c r="MLJ1180" s="245" t="s">
        <v>39</v>
      </c>
      <c r="MLK1180" s="246" t="s">
        <v>26</v>
      </c>
      <c r="MLL1180" s="247">
        <v>7</v>
      </c>
      <c r="MLM1180" s="247">
        <v>2</v>
      </c>
      <c r="MLN1180" s="248" t="s">
        <v>238</v>
      </c>
      <c r="MLO1180" s="249">
        <v>119</v>
      </c>
      <c r="MLP1180" s="250">
        <v>213</v>
      </c>
      <c r="MLQ1180" s="251" t="e">
        <f>MLQ1209+MLQ1233+MLQ1262+MLQ1278+MLQ1300+MLQ1330+MLQ1346+MLQ1367+MLQ1387+MLQ1415+#REF!+MLQ1430+#REF!+#REF!+#REF!</f>
        <v>#REF!</v>
      </c>
      <c r="MLR1180" s="245" t="s">
        <v>39</v>
      </c>
      <c r="MLS1180" s="246" t="s">
        <v>26</v>
      </c>
      <c r="MLT1180" s="247">
        <v>7</v>
      </c>
      <c r="MLU1180" s="247">
        <v>2</v>
      </c>
      <c r="MLV1180" s="248" t="s">
        <v>238</v>
      </c>
      <c r="MLW1180" s="249">
        <v>119</v>
      </c>
      <c r="MLX1180" s="250">
        <v>213</v>
      </c>
      <c r="MLY1180" s="251" t="e">
        <f>MLY1209+MLY1233+MLY1262+MLY1278+MLY1300+MLY1330+MLY1346+MLY1367+MLY1387+MLY1415+#REF!+MLY1430+#REF!+#REF!+#REF!</f>
        <v>#REF!</v>
      </c>
      <c r="MLZ1180" s="245" t="s">
        <v>39</v>
      </c>
      <c r="MMA1180" s="246" t="s">
        <v>26</v>
      </c>
      <c r="MMB1180" s="247">
        <v>7</v>
      </c>
      <c r="MMC1180" s="247">
        <v>2</v>
      </c>
      <c r="MMD1180" s="248" t="s">
        <v>238</v>
      </c>
      <c r="MME1180" s="249">
        <v>119</v>
      </c>
      <c r="MMF1180" s="250">
        <v>213</v>
      </c>
      <c r="MMG1180" s="251" t="e">
        <f>MMG1209+MMG1233+MMG1262+MMG1278+MMG1300+MMG1330+MMG1346+MMG1367+MMG1387+MMG1415+#REF!+MMG1430+#REF!+#REF!+#REF!</f>
        <v>#REF!</v>
      </c>
      <c r="MMH1180" s="245" t="s">
        <v>39</v>
      </c>
      <c r="MMI1180" s="246" t="s">
        <v>26</v>
      </c>
      <c r="MMJ1180" s="247">
        <v>7</v>
      </c>
      <c r="MMK1180" s="247">
        <v>2</v>
      </c>
      <c r="MML1180" s="248" t="s">
        <v>238</v>
      </c>
      <c r="MMM1180" s="249">
        <v>119</v>
      </c>
      <c r="MMN1180" s="250">
        <v>213</v>
      </c>
      <c r="MMO1180" s="251" t="e">
        <f>MMO1209+MMO1233+MMO1262+MMO1278+MMO1300+MMO1330+MMO1346+MMO1367+MMO1387+MMO1415+#REF!+MMO1430+#REF!+#REF!+#REF!</f>
        <v>#REF!</v>
      </c>
      <c r="MMP1180" s="245" t="s">
        <v>39</v>
      </c>
      <c r="MMQ1180" s="246" t="s">
        <v>26</v>
      </c>
      <c r="MMR1180" s="247">
        <v>7</v>
      </c>
      <c r="MMS1180" s="247">
        <v>2</v>
      </c>
      <c r="MMT1180" s="248" t="s">
        <v>238</v>
      </c>
      <c r="MMU1180" s="249">
        <v>119</v>
      </c>
      <c r="MMV1180" s="250">
        <v>213</v>
      </c>
      <c r="MMW1180" s="251" t="e">
        <f>MMW1209+MMW1233+MMW1262+MMW1278+MMW1300+MMW1330+MMW1346+MMW1367+MMW1387+MMW1415+#REF!+MMW1430+#REF!+#REF!+#REF!</f>
        <v>#REF!</v>
      </c>
      <c r="MMX1180" s="245" t="s">
        <v>39</v>
      </c>
      <c r="MMY1180" s="246" t="s">
        <v>26</v>
      </c>
      <c r="MMZ1180" s="247">
        <v>7</v>
      </c>
      <c r="MNA1180" s="247">
        <v>2</v>
      </c>
      <c r="MNB1180" s="248" t="s">
        <v>238</v>
      </c>
      <c r="MNC1180" s="249">
        <v>119</v>
      </c>
      <c r="MND1180" s="250">
        <v>213</v>
      </c>
      <c r="MNE1180" s="251" t="e">
        <f>MNE1209+MNE1233+MNE1262+MNE1278+MNE1300+MNE1330+MNE1346+MNE1367+MNE1387+MNE1415+#REF!+MNE1430+#REF!+#REF!+#REF!</f>
        <v>#REF!</v>
      </c>
      <c r="MNF1180" s="245" t="s">
        <v>39</v>
      </c>
      <c r="MNG1180" s="246" t="s">
        <v>26</v>
      </c>
      <c r="MNH1180" s="247">
        <v>7</v>
      </c>
      <c r="MNI1180" s="247">
        <v>2</v>
      </c>
      <c r="MNJ1180" s="248" t="s">
        <v>238</v>
      </c>
      <c r="MNK1180" s="249">
        <v>119</v>
      </c>
      <c r="MNL1180" s="250">
        <v>213</v>
      </c>
      <c r="MNM1180" s="251" t="e">
        <f>MNM1209+MNM1233+MNM1262+MNM1278+MNM1300+MNM1330+MNM1346+MNM1367+MNM1387+MNM1415+#REF!+MNM1430+#REF!+#REF!+#REF!</f>
        <v>#REF!</v>
      </c>
      <c r="MNN1180" s="245" t="s">
        <v>39</v>
      </c>
      <c r="MNO1180" s="246" t="s">
        <v>26</v>
      </c>
      <c r="MNP1180" s="247">
        <v>7</v>
      </c>
      <c r="MNQ1180" s="247">
        <v>2</v>
      </c>
      <c r="MNR1180" s="248" t="s">
        <v>238</v>
      </c>
      <c r="MNS1180" s="249">
        <v>119</v>
      </c>
      <c r="MNT1180" s="250">
        <v>213</v>
      </c>
      <c r="MNU1180" s="251" t="e">
        <f>MNU1209+MNU1233+MNU1262+MNU1278+MNU1300+MNU1330+MNU1346+MNU1367+MNU1387+MNU1415+#REF!+MNU1430+#REF!+#REF!+#REF!</f>
        <v>#REF!</v>
      </c>
      <c r="MNV1180" s="245" t="s">
        <v>39</v>
      </c>
      <c r="MNW1180" s="246" t="s">
        <v>26</v>
      </c>
      <c r="MNX1180" s="247">
        <v>7</v>
      </c>
      <c r="MNY1180" s="247">
        <v>2</v>
      </c>
      <c r="MNZ1180" s="248" t="s">
        <v>238</v>
      </c>
      <c r="MOA1180" s="249">
        <v>119</v>
      </c>
      <c r="MOB1180" s="250">
        <v>213</v>
      </c>
      <c r="MOC1180" s="251" t="e">
        <f>MOC1209+MOC1233+MOC1262+MOC1278+MOC1300+MOC1330+MOC1346+MOC1367+MOC1387+MOC1415+#REF!+MOC1430+#REF!+#REF!+#REF!</f>
        <v>#REF!</v>
      </c>
      <c r="MOD1180" s="245" t="s">
        <v>39</v>
      </c>
      <c r="MOE1180" s="246" t="s">
        <v>26</v>
      </c>
      <c r="MOF1180" s="247">
        <v>7</v>
      </c>
      <c r="MOG1180" s="247">
        <v>2</v>
      </c>
      <c r="MOH1180" s="248" t="s">
        <v>238</v>
      </c>
      <c r="MOI1180" s="249">
        <v>119</v>
      </c>
      <c r="MOJ1180" s="250">
        <v>213</v>
      </c>
      <c r="MOK1180" s="251" t="e">
        <f>MOK1209+MOK1233+MOK1262+MOK1278+MOK1300+MOK1330+MOK1346+MOK1367+MOK1387+MOK1415+#REF!+MOK1430+#REF!+#REF!+#REF!</f>
        <v>#REF!</v>
      </c>
      <c r="MOL1180" s="245" t="s">
        <v>39</v>
      </c>
      <c r="MOM1180" s="246" t="s">
        <v>26</v>
      </c>
      <c r="MON1180" s="247">
        <v>7</v>
      </c>
      <c r="MOO1180" s="247">
        <v>2</v>
      </c>
      <c r="MOP1180" s="248" t="s">
        <v>238</v>
      </c>
      <c r="MOQ1180" s="249">
        <v>119</v>
      </c>
      <c r="MOR1180" s="250">
        <v>213</v>
      </c>
      <c r="MOS1180" s="251" t="e">
        <f>MOS1209+MOS1233+MOS1262+MOS1278+MOS1300+MOS1330+MOS1346+MOS1367+MOS1387+MOS1415+#REF!+MOS1430+#REF!+#REF!+#REF!</f>
        <v>#REF!</v>
      </c>
      <c r="MOT1180" s="245" t="s">
        <v>39</v>
      </c>
      <c r="MOU1180" s="246" t="s">
        <v>26</v>
      </c>
      <c r="MOV1180" s="247">
        <v>7</v>
      </c>
      <c r="MOW1180" s="247">
        <v>2</v>
      </c>
      <c r="MOX1180" s="248" t="s">
        <v>238</v>
      </c>
      <c r="MOY1180" s="249">
        <v>119</v>
      </c>
      <c r="MOZ1180" s="250">
        <v>213</v>
      </c>
      <c r="MPA1180" s="251" t="e">
        <f>MPA1209+MPA1233+MPA1262+MPA1278+MPA1300+MPA1330+MPA1346+MPA1367+MPA1387+MPA1415+#REF!+MPA1430+#REF!+#REF!+#REF!</f>
        <v>#REF!</v>
      </c>
      <c r="MPB1180" s="245" t="s">
        <v>39</v>
      </c>
      <c r="MPC1180" s="246" t="s">
        <v>26</v>
      </c>
      <c r="MPD1180" s="247">
        <v>7</v>
      </c>
      <c r="MPE1180" s="247">
        <v>2</v>
      </c>
      <c r="MPF1180" s="248" t="s">
        <v>238</v>
      </c>
      <c r="MPG1180" s="249">
        <v>119</v>
      </c>
      <c r="MPH1180" s="250">
        <v>213</v>
      </c>
      <c r="MPI1180" s="251" t="e">
        <f>MPI1209+MPI1233+MPI1262+MPI1278+MPI1300+MPI1330+MPI1346+MPI1367+MPI1387+MPI1415+#REF!+MPI1430+#REF!+#REF!+#REF!</f>
        <v>#REF!</v>
      </c>
      <c r="MPJ1180" s="245" t="s">
        <v>39</v>
      </c>
      <c r="MPK1180" s="246" t="s">
        <v>26</v>
      </c>
      <c r="MPL1180" s="247">
        <v>7</v>
      </c>
      <c r="MPM1180" s="247">
        <v>2</v>
      </c>
      <c r="MPN1180" s="248" t="s">
        <v>238</v>
      </c>
      <c r="MPO1180" s="249">
        <v>119</v>
      </c>
      <c r="MPP1180" s="250">
        <v>213</v>
      </c>
      <c r="MPQ1180" s="251" t="e">
        <f>MPQ1209+MPQ1233+MPQ1262+MPQ1278+MPQ1300+MPQ1330+MPQ1346+MPQ1367+MPQ1387+MPQ1415+#REF!+MPQ1430+#REF!+#REF!+#REF!</f>
        <v>#REF!</v>
      </c>
      <c r="MPR1180" s="245" t="s">
        <v>39</v>
      </c>
      <c r="MPS1180" s="246" t="s">
        <v>26</v>
      </c>
      <c r="MPT1180" s="247">
        <v>7</v>
      </c>
      <c r="MPU1180" s="247">
        <v>2</v>
      </c>
      <c r="MPV1180" s="248" t="s">
        <v>238</v>
      </c>
      <c r="MPW1180" s="249">
        <v>119</v>
      </c>
      <c r="MPX1180" s="250">
        <v>213</v>
      </c>
      <c r="MPY1180" s="251" t="e">
        <f>MPY1209+MPY1233+MPY1262+MPY1278+MPY1300+MPY1330+MPY1346+MPY1367+MPY1387+MPY1415+#REF!+MPY1430+#REF!+#REF!+#REF!</f>
        <v>#REF!</v>
      </c>
      <c r="MPZ1180" s="245" t="s">
        <v>39</v>
      </c>
      <c r="MQA1180" s="246" t="s">
        <v>26</v>
      </c>
      <c r="MQB1180" s="247">
        <v>7</v>
      </c>
      <c r="MQC1180" s="247">
        <v>2</v>
      </c>
      <c r="MQD1180" s="248" t="s">
        <v>238</v>
      </c>
      <c r="MQE1180" s="249">
        <v>119</v>
      </c>
      <c r="MQF1180" s="250">
        <v>213</v>
      </c>
      <c r="MQG1180" s="251" t="e">
        <f>MQG1209+MQG1233+MQG1262+MQG1278+MQG1300+MQG1330+MQG1346+MQG1367+MQG1387+MQG1415+#REF!+MQG1430+#REF!+#REF!+#REF!</f>
        <v>#REF!</v>
      </c>
      <c r="MQH1180" s="245" t="s">
        <v>39</v>
      </c>
      <c r="MQI1180" s="246" t="s">
        <v>26</v>
      </c>
      <c r="MQJ1180" s="247">
        <v>7</v>
      </c>
      <c r="MQK1180" s="247">
        <v>2</v>
      </c>
      <c r="MQL1180" s="248" t="s">
        <v>238</v>
      </c>
      <c r="MQM1180" s="249">
        <v>119</v>
      </c>
      <c r="MQN1180" s="250">
        <v>213</v>
      </c>
      <c r="MQO1180" s="251" t="e">
        <f>MQO1209+MQO1233+MQO1262+MQO1278+MQO1300+MQO1330+MQO1346+MQO1367+MQO1387+MQO1415+#REF!+MQO1430+#REF!+#REF!+#REF!</f>
        <v>#REF!</v>
      </c>
      <c r="MQP1180" s="245" t="s">
        <v>39</v>
      </c>
      <c r="MQQ1180" s="246" t="s">
        <v>26</v>
      </c>
      <c r="MQR1180" s="247">
        <v>7</v>
      </c>
      <c r="MQS1180" s="247">
        <v>2</v>
      </c>
      <c r="MQT1180" s="248" t="s">
        <v>238</v>
      </c>
      <c r="MQU1180" s="249">
        <v>119</v>
      </c>
      <c r="MQV1180" s="250">
        <v>213</v>
      </c>
      <c r="MQW1180" s="251" t="e">
        <f>MQW1209+MQW1233+MQW1262+MQW1278+MQW1300+MQW1330+MQW1346+MQW1367+MQW1387+MQW1415+#REF!+MQW1430+#REF!+#REF!+#REF!</f>
        <v>#REF!</v>
      </c>
      <c r="MQX1180" s="245" t="s">
        <v>39</v>
      </c>
      <c r="MQY1180" s="246" t="s">
        <v>26</v>
      </c>
      <c r="MQZ1180" s="247">
        <v>7</v>
      </c>
      <c r="MRA1180" s="247">
        <v>2</v>
      </c>
      <c r="MRB1180" s="248" t="s">
        <v>238</v>
      </c>
      <c r="MRC1180" s="249">
        <v>119</v>
      </c>
      <c r="MRD1180" s="250">
        <v>213</v>
      </c>
      <c r="MRE1180" s="251" t="e">
        <f>MRE1209+MRE1233+MRE1262+MRE1278+MRE1300+MRE1330+MRE1346+MRE1367+MRE1387+MRE1415+#REF!+MRE1430+#REF!+#REF!+#REF!</f>
        <v>#REF!</v>
      </c>
      <c r="MRF1180" s="245" t="s">
        <v>39</v>
      </c>
      <c r="MRG1180" s="246" t="s">
        <v>26</v>
      </c>
      <c r="MRH1180" s="247">
        <v>7</v>
      </c>
      <c r="MRI1180" s="247">
        <v>2</v>
      </c>
      <c r="MRJ1180" s="248" t="s">
        <v>238</v>
      </c>
      <c r="MRK1180" s="249">
        <v>119</v>
      </c>
      <c r="MRL1180" s="250">
        <v>213</v>
      </c>
      <c r="MRM1180" s="251" t="e">
        <f>MRM1209+MRM1233+MRM1262+MRM1278+MRM1300+MRM1330+MRM1346+MRM1367+MRM1387+MRM1415+#REF!+MRM1430+#REF!+#REF!+#REF!</f>
        <v>#REF!</v>
      </c>
      <c r="MRN1180" s="245" t="s">
        <v>39</v>
      </c>
      <c r="MRO1180" s="246" t="s">
        <v>26</v>
      </c>
      <c r="MRP1180" s="247">
        <v>7</v>
      </c>
      <c r="MRQ1180" s="247">
        <v>2</v>
      </c>
      <c r="MRR1180" s="248" t="s">
        <v>238</v>
      </c>
      <c r="MRS1180" s="249">
        <v>119</v>
      </c>
      <c r="MRT1180" s="250">
        <v>213</v>
      </c>
      <c r="MRU1180" s="251" t="e">
        <f>MRU1209+MRU1233+MRU1262+MRU1278+MRU1300+MRU1330+MRU1346+MRU1367+MRU1387+MRU1415+#REF!+MRU1430+#REF!+#REF!+#REF!</f>
        <v>#REF!</v>
      </c>
      <c r="MRV1180" s="245" t="s">
        <v>39</v>
      </c>
      <c r="MRW1180" s="246" t="s">
        <v>26</v>
      </c>
      <c r="MRX1180" s="247">
        <v>7</v>
      </c>
      <c r="MRY1180" s="247">
        <v>2</v>
      </c>
      <c r="MRZ1180" s="248" t="s">
        <v>238</v>
      </c>
      <c r="MSA1180" s="249">
        <v>119</v>
      </c>
      <c r="MSB1180" s="250">
        <v>213</v>
      </c>
      <c r="MSC1180" s="251" t="e">
        <f>MSC1209+MSC1233+MSC1262+MSC1278+MSC1300+MSC1330+MSC1346+MSC1367+MSC1387+MSC1415+#REF!+MSC1430+#REF!+#REF!+#REF!</f>
        <v>#REF!</v>
      </c>
      <c r="MSD1180" s="245" t="s">
        <v>39</v>
      </c>
      <c r="MSE1180" s="246" t="s">
        <v>26</v>
      </c>
      <c r="MSF1180" s="247">
        <v>7</v>
      </c>
      <c r="MSG1180" s="247">
        <v>2</v>
      </c>
      <c r="MSH1180" s="248" t="s">
        <v>238</v>
      </c>
      <c r="MSI1180" s="249">
        <v>119</v>
      </c>
      <c r="MSJ1180" s="250">
        <v>213</v>
      </c>
      <c r="MSK1180" s="251" t="e">
        <f>MSK1209+MSK1233+MSK1262+MSK1278+MSK1300+MSK1330+MSK1346+MSK1367+MSK1387+MSK1415+#REF!+MSK1430+#REF!+#REF!+#REF!</f>
        <v>#REF!</v>
      </c>
      <c r="MSL1180" s="245" t="s">
        <v>39</v>
      </c>
      <c r="MSM1180" s="246" t="s">
        <v>26</v>
      </c>
      <c r="MSN1180" s="247">
        <v>7</v>
      </c>
      <c r="MSO1180" s="247">
        <v>2</v>
      </c>
      <c r="MSP1180" s="248" t="s">
        <v>238</v>
      </c>
      <c r="MSQ1180" s="249">
        <v>119</v>
      </c>
      <c r="MSR1180" s="250">
        <v>213</v>
      </c>
      <c r="MSS1180" s="251" t="e">
        <f>MSS1209+MSS1233+MSS1262+MSS1278+MSS1300+MSS1330+MSS1346+MSS1367+MSS1387+MSS1415+#REF!+MSS1430+#REF!+#REF!+#REF!</f>
        <v>#REF!</v>
      </c>
      <c r="MST1180" s="245" t="s">
        <v>39</v>
      </c>
      <c r="MSU1180" s="246" t="s">
        <v>26</v>
      </c>
      <c r="MSV1180" s="247">
        <v>7</v>
      </c>
      <c r="MSW1180" s="247">
        <v>2</v>
      </c>
      <c r="MSX1180" s="248" t="s">
        <v>238</v>
      </c>
      <c r="MSY1180" s="249">
        <v>119</v>
      </c>
      <c r="MSZ1180" s="250">
        <v>213</v>
      </c>
      <c r="MTA1180" s="251" t="e">
        <f>MTA1209+MTA1233+MTA1262+MTA1278+MTA1300+MTA1330+MTA1346+MTA1367+MTA1387+MTA1415+#REF!+MTA1430+#REF!+#REF!+#REF!</f>
        <v>#REF!</v>
      </c>
      <c r="MTB1180" s="245" t="s">
        <v>39</v>
      </c>
      <c r="MTC1180" s="246" t="s">
        <v>26</v>
      </c>
      <c r="MTD1180" s="247">
        <v>7</v>
      </c>
      <c r="MTE1180" s="247">
        <v>2</v>
      </c>
      <c r="MTF1180" s="248" t="s">
        <v>238</v>
      </c>
      <c r="MTG1180" s="249">
        <v>119</v>
      </c>
      <c r="MTH1180" s="250">
        <v>213</v>
      </c>
      <c r="MTI1180" s="251" t="e">
        <f>MTI1209+MTI1233+MTI1262+MTI1278+MTI1300+MTI1330+MTI1346+MTI1367+MTI1387+MTI1415+#REF!+MTI1430+#REF!+#REF!+#REF!</f>
        <v>#REF!</v>
      </c>
      <c r="MTJ1180" s="245" t="s">
        <v>39</v>
      </c>
      <c r="MTK1180" s="246" t="s">
        <v>26</v>
      </c>
      <c r="MTL1180" s="247">
        <v>7</v>
      </c>
      <c r="MTM1180" s="247">
        <v>2</v>
      </c>
      <c r="MTN1180" s="248" t="s">
        <v>238</v>
      </c>
      <c r="MTO1180" s="249">
        <v>119</v>
      </c>
      <c r="MTP1180" s="250">
        <v>213</v>
      </c>
      <c r="MTQ1180" s="251" t="e">
        <f>MTQ1209+MTQ1233+MTQ1262+MTQ1278+MTQ1300+MTQ1330+MTQ1346+MTQ1367+MTQ1387+MTQ1415+#REF!+MTQ1430+#REF!+#REF!+#REF!</f>
        <v>#REF!</v>
      </c>
      <c r="MTR1180" s="245" t="s">
        <v>39</v>
      </c>
      <c r="MTS1180" s="246" t="s">
        <v>26</v>
      </c>
      <c r="MTT1180" s="247">
        <v>7</v>
      </c>
      <c r="MTU1180" s="247">
        <v>2</v>
      </c>
      <c r="MTV1180" s="248" t="s">
        <v>238</v>
      </c>
      <c r="MTW1180" s="249">
        <v>119</v>
      </c>
      <c r="MTX1180" s="250">
        <v>213</v>
      </c>
      <c r="MTY1180" s="251" t="e">
        <f>MTY1209+MTY1233+MTY1262+MTY1278+MTY1300+MTY1330+MTY1346+MTY1367+MTY1387+MTY1415+#REF!+MTY1430+#REF!+#REF!+#REF!</f>
        <v>#REF!</v>
      </c>
      <c r="MTZ1180" s="245" t="s">
        <v>39</v>
      </c>
      <c r="MUA1180" s="246" t="s">
        <v>26</v>
      </c>
      <c r="MUB1180" s="247">
        <v>7</v>
      </c>
      <c r="MUC1180" s="247">
        <v>2</v>
      </c>
      <c r="MUD1180" s="248" t="s">
        <v>238</v>
      </c>
      <c r="MUE1180" s="249">
        <v>119</v>
      </c>
      <c r="MUF1180" s="250">
        <v>213</v>
      </c>
      <c r="MUG1180" s="251" t="e">
        <f>MUG1209+MUG1233+MUG1262+MUG1278+MUG1300+MUG1330+MUG1346+MUG1367+MUG1387+MUG1415+#REF!+MUG1430+#REF!+#REF!+#REF!</f>
        <v>#REF!</v>
      </c>
      <c r="MUH1180" s="245" t="s">
        <v>39</v>
      </c>
      <c r="MUI1180" s="246" t="s">
        <v>26</v>
      </c>
      <c r="MUJ1180" s="247">
        <v>7</v>
      </c>
      <c r="MUK1180" s="247">
        <v>2</v>
      </c>
      <c r="MUL1180" s="248" t="s">
        <v>238</v>
      </c>
      <c r="MUM1180" s="249">
        <v>119</v>
      </c>
      <c r="MUN1180" s="250">
        <v>213</v>
      </c>
      <c r="MUO1180" s="251" t="e">
        <f>MUO1209+MUO1233+MUO1262+MUO1278+MUO1300+MUO1330+MUO1346+MUO1367+MUO1387+MUO1415+#REF!+MUO1430+#REF!+#REF!+#REF!</f>
        <v>#REF!</v>
      </c>
      <c r="MUP1180" s="245" t="s">
        <v>39</v>
      </c>
      <c r="MUQ1180" s="246" t="s">
        <v>26</v>
      </c>
      <c r="MUR1180" s="247">
        <v>7</v>
      </c>
      <c r="MUS1180" s="247">
        <v>2</v>
      </c>
      <c r="MUT1180" s="248" t="s">
        <v>238</v>
      </c>
      <c r="MUU1180" s="249">
        <v>119</v>
      </c>
      <c r="MUV1180" s="250">
        <v>213</v>
      </c>
      <c r="MUW1180" s="251" t="e">
        <f>MUW1209+MUW1233+MUW1262+MUW1278+MUW1300+MUW1330+MUW1346+MUW1367+MUW1387+MUW1415+#REF!+MUW1430+#REF!+#REF!+#REF!</f>
        <v>#REF!</v>
      </c>
      <c r="MUX1180" s="245" t="s">
        <v>39</v>
      </c>
      <c r="MUY1180" s="246" t="s">
        <v>26</v>
      </c>
      <c r="MUZ1180" s="247">
        <v>7</v>
      </c>
      <c r="MVA1180" s="247">
        <v>2</v>
      </c>
      <c r="MVB1180" s="248" t="s">
        <v>238</v>
      </c>
      <c r="MVC1180" s="249">
        <v>119</v>
      </c>
      <c r="MVD1180" s="250">
        <v>213</v>
      </c>
      <c r="MVE1180" s="251" t="e">
        <f>MVE1209+MVE1233+MVE1262+MVE1278+MVE1300+MVE1330+MVE1346+MVE1367+MVE1387+MVE1415+#REF!+MVE1430+#REF!+#REF!+#REF!</f>
        <v>#REF!</v>
      </c>
      <c r="MVF1180" s="245" t="s">
        <v>39</v>
      </c>
      <c r="MVG1180" s="246" t="s">
        <v>26</v>
      </c>
      <c r="MVH1180" s="247">
        <v>7</v>
      </c>
      <c r="MVI1180" s="247">
        <v>2</v>
      </c>
      <c r="MVJ1180" s="248" t="s">
        <v>238</v>
      </c>
      <c r="MVK1180" s="249">
        <v>119</v>
      </c>
      <c r="MVL1180" s="250">
        <v>213</v>
      </c>
      <c r="MVM1180" s="251" t="e">
        <f>MVM1209+MVM1233+MVM1262+MVM1278+MVM1300+MVM1330+MVM1346+MVM1367+MVM1387+MVM1415+#REF!+MVM1430+#REF!+#REF!+#REF!</f>
        <v>#REF!</v>
      </c>
      <c r="MVN1180" s="245" t="s">
        <v>39</v>
      </c>
      <c r="MVO1180" s="246" t="s">
        <v>26</v>
      </c>
      <c r="MVP1180" s="247">
        <v>7</v>
      </c>
      <c r="MVQ1180" s="247">
        <v>2</v>
      </c>
      <c r="MVR1180" s="248" t="s">
        <v>238</v>
      </c>
      <c r="MVS1180" s="249">
        <v>119</v>
      </c>
      <c r="MVT1180" s="250">
        <v>213</v>
      </c>
      <c r="MVU1180" s="251" t="e">
        <f>MVU1209+MVU1233+MVU1262+MVU1278+MVU1300+MVU1330+MVU1346+MVU1367+MVU1387+MVU1415+#REF!+MVU1430+#REF!+#REF!+#REF!</f>
        <v>#REF!</v>
      </c>
      <c r="MVV1180" s="245" t="s">
        <v>39</v>
      </c>
      <c r="MVW1180" s="246" t="s">
        <v>26</v>
      </c>
      <c r="MVX1180" s="247">
        <v>7</v>
      </c>
      <c r="MVY1180" s="247">
        <v>2</v>
      </c>
      <c r="MVZ1180" s="248" t="s">
        <v>238</v>
      </c>
      <c r="MWA1180" s="249">
        <v>119</v>
      </c>
      <c r="MWB1180" s="250">
        <v>213</v>
      </c>
      <c r="MWC1180" s="251" t="e">
        <f>MWC1209+MWC1233+MWC1262+MWC1278+MWC1300+MWC1330+MWC1346+MWC1367+MWC1387+MWC1415+#REF!+MWC1430+#REF!+#REF!+#REF!</f>
        <v>#REF!</v>
      </c>
      <c r="MWD1180" s="245" t="s">
        <v>39</v>
      </c>
      <c r="MWE1180" s="246" t="s">
        <v>26</v>
      </c>
      <c r="MWF1180" s="247">
        <v>7</v>
      </c>
      <c r="MWG1180" s="247">
        <v>2</v>
      </c>
      <c r="MWH1180" s="248" t="s">
        <v>238</v>
      </c>
      <c r="MWI1180" s="249">
        <v>119</v>
      </c>
      <c r="MWJ1180" s="250">
        <v>213</v>
      </c>
      <c r="MWK1180" s="251" t="e">
        <f>MWK1209+MWK1233+MWK1262+MWK1278+MWK1300+MWK1330+MWK1346+MWK1367+MWK1387+MWK1415+#REF!+MWK1430+#REF!+#REF!+#REF!</f>
        <v>#REF!</v>
      </c>
      <c r="MWL1180" s="245" t="s">
        <v>39</v>
      </c>
      <c r="MWM1180" s="246" t="s">
        <v>26</v>
      </c>
      <c r="MWN1180" s="247">
        <v>7</v>
      </c>
      <c r="MWO1180" s="247">
        <v>2</v>
      </c>
      <c r="MWP1180" s="248" t="s">
        <v>238</v>
      </c>
      <c r="MWQ1180" s="249">
        <v>119</v>
      </c>
      <c r="MWR1180" s="250">
        <v>213</v>
      </c>
      <c r="MWS1180" s="251" t="e">
        <f>MWS1209+MWS1233+MWS1262+MWS1278+MWS1300+MWS1330+MWS1346+MWS1367+MWS1387+MWS1415+#REF!+MWS1430+#REF!+#REF!+#REF!</f>
        <v>#REF!</v>
      </c>
      <c r="MWT1180" s="245" t="s">
        <v>39</v>
      </c>
      <c r="MWU1180" s="246" t="s">
        <v>26</v>
      </c>
      <c r="MWV1180" s="247">
        <v>7</v>
      </c>
      <c r="MWW1180" s="247">
        <v>2</v>
      </c>
      <c r="MWX1180" s="248" t="s">
        <v>238</v>
      </c>
      <c r="MWY1180" s="249">
        <v>119</v>
      </c>
      <c r="MWZ1180" s="250">
        <v>213</v>
      </c>
      <c r="MXA1180" s="251" t="e">
        <f>MXA1209+MXA1233+MXA1262+MXA1278+MXA1300+MXA1330+MXA1346+MXA1367+MXA1387+MXA1415+#REF!+MXA1430+#REF!+#REF!+#REF!</f>
        <v>#REF!</v>
      </c>
      <c r="MXB1180" s="245" t="s">
        <v>39</v>
      </c>
      <c r="MXC1180" s="246" t="s">
        <v>26</v>
      </c>
      <c r="MXD1180" s="247">
        <v>7</v>
      </c>
      <c r="MXE1180" s="247">
        <v>2</v>
      </c>
      <c r="MXF1180" s="248" t="s">
        <v>238</v>
      </c>
      <c r="MXG1180" s="249">
        <v>119</v>
      </c>
      <c r="MXH1180" s="250">
        <v>213</v>
      </c>
      <c r="MXI1180" s="251" t="e">
        <f>MXI1209+MXI1233+MXI1262+MXI1278+MXI1300+MXI1330+MXI1346+MXI1367+MXI1387+MXI1415+#REF!+MXI1430+#REF!+#REF!+#REF!</f>
        <v>#REF!</v>
      </c>
      <c r="MXJ1180" s="245" t="s">
        <v>39</v>
      </c>
      <c r="MXK1180" s="246" t="s">
        <v>26</v>
      </c>
      <c r="MXL1180" s="247">
        <v>7</v>
      </c>
      <c r="MXM1180" s="247">
        <v>2</v>
      </c>
      <c r="MXN1180" s="248" t="s">
        <v>238</v>
      </c>
      <c r="MXO1180" s="249">
        <v>119</v>
      </c>
      <c r="MXP1180" s="250">
        <v>213</v>
      </c>
      <c r="MXQ1180" s="251" t="e">
        <f>MXQ1209+MXQ1233+MXQ1262+MXQ1278+MXQ1300+MXQ1330+MXQ1346+MXQ1367+MXQ1387+MXQ1415+#REF!+MXQ1430+#REF!+#REF!+#REF!</f>
        <v>#REF!</v>
      </c>
      <c r="MXR1180" s="245" t="s">
        <v>39</v>
      </c>
      <c r="MXS1180" s="246" t="s">
        <v>26</v>
      </c>
      <c r="MXT1180" s="247">
        <v>7</v>
      </c>
      <c r="MXU1180" s="247">
        <v>2</v>
      </c>
      <c r="MXV1180" s="248" t="s">
        <v>238</v>
      </c>
      <c r="MXW1180" s="249">
        <v>119</v>
      </c>
      <c r="MXX1180" s="250">
        <v>213</v>
      </c>
      <c r="MXY1180" s="251" t="e">
        <f>MXY1209+MXY1233+MXY1262+MXY1278+MXY1300+MXY1330+MXY1346+MXY1367+MXY1387+MXY1415+#REF!+MXY1430+#REF!+#REF!+#REF!</f>
        <v>#REF!</v>
      </c>
      <c r="MXZ1180" s="245" t="s">
        <v>39</v>
      </c>
      <c r="MYA1180" s="246" t="s">
        <v>26</v>
      </c>
      <c r="MYB1180" s="247">
        <v>7</v>
      </c>
      <c r="MYC1180" s="247">
        <v>2</v>
      </c>
      <c r="MYD1180" s="248" t="s">
        <v>238</v>
      </c>
      <c r="MYE1180" s="249">
        <v>119</v>
      </c>
      <c r="MYF1180" s="250">
        <v>213</v>
      </c>
      <c r="MYG1180" s="251" t="e">
        <f>MYG1209+MYG1233+MYG1262+MYG1278+MYG1300+MYG1330+MYG1346+MYG1367+MYG1387+MYG1415+#REF!+MYG1430+#REF!+#REF!+#REF!</f>
        <v>#REF!</v>
      </c>
      <c r="MYH1180" s="245" t="s">
        <v>39</v>
      </c>
      <c r="MYI1180" s="246" t="s">
        <v>26</v>
      </c>
      <c r="MYJ1180" s="247">
        <v>7</v>
      </c>
      <c r="MYK1180" s="247">
        <v>2</v>
      </c>
      <c r="MYL1180" s="248" t="s">
        <v>238</v>
      </c>
      <c r="MYM1180" s="249">
        <v>119</v>
      </c>
      <c r="MYN1180" s="250">
        <v>213</v>
      </c>
      <c r="MYO1180" s="251" t="e">
        <f>MYO1209+MYO1233+MYO1262+MYO1278+MYO1300+MYO1330+MYO1346+MYO1367+MYO1387+MYO1415+#REF!+MYO1430+#REF!+#REF!+#REF!</f>
        <v>#REF!</v>
      </c>
      <c r="MYP1180" s="245" t="s">
        <v>39</v>
      </c>
      <c r="MYQ1180" s="246" t="s">
        <v>26</v>
      </c>
      <c r="MYR1180" s="247">
        <v>7</v>
      </c>
      <c r="MYS1180" s="247">
        <v>2</v>
      </c>
      <c r="MYT1180" s="248" t="s">
        <v>238</v>
      </c>
      <c r="MYU1180" s="249">
        <v>119</v>
      </c>
      <c r="MYV1180" s="250">
        <v>213</v>
      </c>
      <c r="MYW1180" s="251" t="e">
        <f>MYW1209+MYW1233+MYW1262+MYW1278+MYW1300+MYW1330+MYW1346+MYW1367+MYW1387+MYW1415+#REF!+MYW1430+#REF!+#REF!+#REF!</f>
        <v>#REF!</v>
      </c>
      <c r="MYX1180" s="245" t="s">
        <v>39</v>
      </c>
      <c r="MYY1180" s="246" t="s">
        <v>26</v>
      </c>
      <c r="MYZ1180" s="247">
        <v>7</v>
      </c>
      <c r="MZA1180" s="247">
        <v>2</v>
      </c>
      <c r="MZB1180" s="248" t="s">
        <v>238</v>
      </c>
      <c r="MZC1180" s="249">
        <v>119</v>
      </c>
      <c r="MZD1180" s="250">
        <v>213</v>
      </c>
      <c r="MZE1180" s="251" t="e">
        <f>MZE1209+MZE1233+MZE1262+MZE1278+MZE1300+MZE1330+MZE1346+MZE1367+MZE1387+MZE1415+#REF!+MZE1430+#REF!+#REF!+#REF!</f>
        <v>#REF!</v>
      </c>
      <c r="MZF1180" s="245" t="s">
        <v>39</v>
      </c>
      <c r="MZG1180" s="246" t="s">
        <v>26</v>
      </c>
      <c r="MZH1180" s="247">
        <v>7</v>
      </c>
      <c r="MZI1180" s="247">
        <v>2</v>
      </c>
      <c r="MZJ1180" s="248" t="s">
        <v>238</v>
      </c>
      <c r="MZK1180" s="249">
        <v>119</v>
      </c>
      <c r="MZL1180" s="250">
        <v>213</v>
      </c>
      <c r="MZM1180" s="251" t="e">
        <f>MZM1209+MZM1233+MZM1262+MZM1278+MZM1300+MZM1330+MZM1346+MZM1367+MZM1387+MZM1415+#REF!+MZM1430+#REF!+#REF!+#REF!</f>
        <v>#REF!</v>
      </c>
      <c r="MZN1180" s="245" t="s">
        <v>39</v>
      </c>
      <c r="MZO1180" s="246" t="s">
        <v>26</v>
      </c>
      <c r="MZP1180" s="247">
        <v>7</v>
      </c>
      <c r="MZQ1180" s="247">
        <v>2</v>
      </c>
      <c r="MZR1180" s="248" t="s">
        <v>238</v>
      </c>
      <c r="MZS1180" s="249">
        <v>119</v>
      </c>
      <c r="MZT1180" s="250">
        <v>213</v>
      </c>
      <c r="MZU1180" s="251" t="e">
        <f>MZU1209+MZU1233+MZU1262+MZU1278+MZU1300+MZU1330+MZU1346+MZU1367+MZU1387+MZU1415+#REF!+MZU1430+#REF!+#REF!+#REF!</f>
        <v>#REF!</v>
      </c>
      <c r="MZV1180" s="245" t="s">
        <v>39</v>
      </c>
      <c r="MZW1180" s="246" t="s">
        <v>26</v>
      </c>
      <c r="MZX1180" s="247">
        <v>7</v>
      </c>
      <c r="MZY1180" s="247">
        <v>2</v>
      </c>
      <c r="MZZ1180" s="248" t="s">
        <v>238</v>
      </c>
      <c r="NAA1180" s="249">
        <v>119</v>
      </c>
      <c r="NAB1180" s="250">
        <v>213</v>
      </c>
      <c r="NAC1180" s="251" t="e">
        <f>NAC1209+NAC1233+NAC1262+NAC1278+NAC1300+NAC1330+NAC1346+NAC1367+NAC1387+NAC1415+#REF!+NAC1430+#REF!+#REF!+#REF!</f>
        <v>#REF!</v>
      </c>
      <c r="NAD1180" s="245" t="s">
        <v>39</v>
      </c>
      <c r="NAE1180" s="246" t="s">
        <v>26</v>
      </c>
      <c r="NAF1180" s="247">
        <v>7</v>
      </c>
      <c r="NAG1180" s="247">
        <v>2</v>
      </c>
      <c r="NAH1180" s="248" t="s">
        <v>238</v>
      </c>
      <c r="NAI1180" s="249">
        <v>119</v>
      </c>
      <c r="NAJ1180" s="250">
        <v>213</v>
      </c>
      <c r="NAK1180" s="251" t="e">
        <f>NAK1209+NAK1233+NAK1262+NAK1278+NAK1300+NAK1330+NAK1346+NAK1367+NAK1387+NAK1415+#REF!+NAK1430+#REF!+#REF!+#REF!</f>
        <v>#REF!</v>
      </c>
      <c r="NAL1180" s="245" t="s">
        <v>39</v>
      </c>
      <c r="NAM1180" s="246" t="s">
        <v>26</v>
      </c>
      <c r="NAN1180" s="247">
        <v>7</v>
      </c>
      <c r="NAO1180" s="247">
        <v>2</v>
      </c>
      <c r="NAP1180" s="248" t="s">
        <v>238</v>
      </c>
      <c r="NAQ1180" s="249">
        <v>119</v>
      </c>
      <c r="NAR1180" s="250">
        <v>213</v>
      </c>
      <c r="NAS1180" s="251" t="e">
        <f>NAS1209+NAS1233+NAS1262+NAS1278+NAS1300+NAS1330+NAS1346+NAS1367+NAS1387+NAS1415+#REF!+NAS1430+#REF!+#REF!+#REF!</f>
        <v>#REF!</v>
      </c>
      <c r="NAT1180" s="245" t="s">
        <v>39</v>
      </c>
      <c r="NAU1180" s="246" t="s">
        <v>26</v>
      </c>
      <c r="NAV1180" s="247">
        <v>7</v>
      </c>
      <c r="NAW1180" s="247">
        <v>2</v>
      </c>
      <c r="NAX1180" s="248" t="s">
        <v>238</v>
      </c>
      <c r="NAY1180" s="249">
        <v>119</v>
      </c>
      <c r="NAZ1180" s="250">
        <v>213</v>
      </c>
      <c r="NBA1180" s="251" t="e">
        <f>NBA1209+NBA1233+NBA1262+NBA1278+NBA1300+NBA1330+NBA1346+NBA1367+NBA1387+NBA1415+#REF!+NBA1430+#REF!+#REF!+#REF!</f>
        <v>#REF!</v>
      </c>
      <c r="NBB1180" s="245" t="s">
        <v>39</v>
      </c>
      <c r="NBC1180" s="246" t="s">
        <v>26</v>
      </c>
      <c r="NBD1180" s="247">
        <v>7</v>
      </c>
      <c r="NBE1180" s="247">
        <v>2</v>
      </c>
      <c r="NBF1180" s="248" t="s">
        <v>238</v>
      </c>
      <c r="NBG1180" s="249">
        <v>119</v>
      </c>
      <c r="NBH1180" s="250">
        <v>213</v>
      </c>
      <c r="NBI1180" s="251" t="e">
        <f>NBI1209+NBI1233+NBI1262+NBI1278+NBI1300+NBI1330+NBI1346+NBI1367+NBI1387+NBI1415+#REF!+NBI1430+#REF!+#REF!+#REF!</f>
        <v>#REF!</v>
      </c>
      <c r="NBJ1180" s="245" t="s">
        <v>39</v>
      </c>
      <c r="NBK1180" s="246" t="s">
        <v>26</v>
      </c>
      <c r="NBL1180" s="247">
        <v>7</v>
      </c>
      <c r="NBM1180" s="247">
        <v>2</v>
      </c>
      <c r="NBN1180" s="248" t="s">
        <v>238</v>
      </c>
      <c r="NBO1180" s="249">
        <v>119</v>
      </c>
      <c r="NBP1180" s="250">
        <v>213</v>
      </c>
      <c r="NBQ1180" s="251" t="e">
        <f>NBQ1209+NBQ1233+NBQ1262+NBQ1278+NBQ1300+NBQ1330+NBQ1346+NBQ1367+NBQ1387+NBQ1415+#REF!+NBQ1430+#REF!+#REF!+#REF!</f>
        <v>#REF!</v>
      </c>
      <c r="NBR1180" s="245" t="s">
        <v>39</v>
      </c>
      <c r="NBS1180" s="246" t="s">
        <v>26</v>
      </c>
      <c r="NBT1180" s="247">
        <v>7</v>
      </c>
      <c r="NBU1180" s="247">
        <v>2</v>
      </c>
      <c r="NBV1180" s="248" t="s">
        <v>238</v>
      </c>
      <c r="NBW1180" s="249">
        <v>119</v>
      </c>
      <c r="NBX1180" s="250">
        <v>213</v>
      </c>
      <c r="NBY1180" s="251" t="e">
        <f>NBY1209+NBY1233+NBY1262+NBY1278+NBY1300+NBY1330+NBY1346+NBY1367+NBY1387+NBY1415+#REF!+NBY1430+#REF!+#REF!+#REF!</f>
        <v>#REF!</v>
      </c>
      <c r="NBZ1180" s="245" t="s">
        <v>39</v>
      </c>
      <c r="NCA1180" s="246" t="s">
        <v>26</v>
      </c>
      <c r="NCB1180" s="247">
        <v>7</v>
      </c>
      <c r="NCC1180" s="247">
        <v>2</v>
      </c>
      <c r="NCD1180" s="248" t="s">
        <v>238</v>
      </c>
      <c r="NCE1180" s="249">
        <v>119</v>
      </c>
      <c r="NCF1180" s="250">
        <v>213</v>
      </c>
      <c r="NCG1180" s="251" t="e">
        <f>NCG1209+NCG1233+NCG1262+NCG1278+NCG1300+NCG1330+NCG1346+NCG1367+NCG1387+NCG1415+#REF!+NCG1430+#REF!+#REF!+#REF!</f>
        <v>#REF!</v>
      </c>
      <c r="NCH1180" s="245" t="s">
        <v>39</v>
      </c>
      <c r="NCI1180" s="246" t="s">
        <v>26</v>
      </c>
      <c r="NCJ1180" s="247">
        <v>7</v>
      </c>
      <c r="NCK1180" s="247">
        <v>2</v>
      </c>
      <c r="NCL1180" s="248" t="s">
        <v>238</v>
      </c>
      <c r="NCM1180" s="249">
        <v>119</v>
      </c>
      <c r="NCN1180" s="250">
        <v>213</v>
      </c>
      <c r="NCO1180" s="251" t="e">
        <f>NCO1209+NCO1233+NCO1262+NCO1278+NCO1300+NCO1330+NCO1346+NCO1367+NCO1387+NCO1415+#REF!+NCO1430+#REF!+#REF!+#REF!</f>
        <v>#REF!</v>
      </c>
      <c r="NCP1180" s="245" t="s">
        <v>39</v>
      </c>
      <c r="NCQ1180" s="246" t="s">
        <v>26</v>
      </c>
      <c r="NCR1180" s="247">
        <v>7</v>
      </c>
      <c r="NCS1180" s="247">
        <v>2</v>
      </c>
      <c r="NCT1180" s="248" t="s">
        <v>238</v>
      </c>
      <c r="NCU1180" s="249">
        <v>119</v>
      </c>
      <c r="NCV1180" s="250">
        <v>213</v>
      </c>
      <c r="NCW1180" s="251" t="e">
        <f>NCW1209+NCW1233+NCW1262+NCW1278+NCW1300+NCW1330+NCW1346+NCW1367+NCW1387+NCW1415+#REF!+NCW1430+#REF!+#REF!+#REF!</f>
        <v>#REF!</v>
      </c>
      <c r="NCX1180" s="245" t="s">
        <v>39</v>
      </c>
      <c r="NCY1180" s="246" t="s">
        <v>26</v>
      </c>
      <c r="NCZ1180" s="247">
        <v>7</v>
      </c>
      <c r="NDA1180" s="247">
        <v>2</v>
      </c>
      <c r="NDB1180" s="248" t="s">
        <v>238</v>
      </c>
      <c r="NDC1180" s="249">
        <v>119</v>
      </c>
      <c r="NDD1180" s="250">
        <v>213</v>
      </c>
      <c r="NDE1180" s="251" t="e">
        <f>NDE1209+NDE1233+NDE1262+NDE1278+NDE1300+NDE1330+NDE1346+NDE1367+NDE1387+NDE1415+#REF!+NDE1430+#REF!+#REF!+#REF!</f>
        <v>#REF!</v>
      </c>
      <c r="NDF1180" s="245" t="s">
        <v>39</v>
      </c>
      <c r="NDG1180" s="246" t="s">
        <v>26</v>
      </c>
      <c r="NDH1180" s="247">
        <v>7</v>
      </c>
      <c r="NDI1180" s="247">
        <v>2</v>
      </c>
      <c r="NDJ1180" s="248" t="s">
        <v>238</v>
      </c>
      <c r="NDK1180" s="249">
        <v>119</v>
      </c>
      <c r="NDL1180" s="250">
        <v>213</v>
      </c>
      <c r="NDM1180" s="251" t="e">
        <f>NDM1209+NDM1233+NDM1262+NDM1278+NDM1300+NDM1330+NDM1346+NDM1367+NDM1387+NDM1415+#REF!+NDM1430+#REF!+#REF!+#REF!</f>
        <v>#REF!</v>
      </c>
      <c r="NDN1180" s="245" t="s">
        <v>39</v>
      </c>
      <c r="NDO1180" s="246" t="s">
        <v>26</v>
      </c>
      <c r="NDP1180" s="247">
        <v>7</v>
      </c>
      <c r="NDQ1180" s="247">
        <v>2</v>
      </c>
      <c r="NDR1180" s="248" t="s">
        <v>238</v>
      </c>
      <c r="NDS1180" s="249">
        <v>119</v>
      </c>
      <c r="NDT1180" s="250">
        <v>213</v>
      </c>
      <c r="NDU1180" s="251" t="e">
        <f>NDU1209+NDU1233+NDU1262+NDU1278+NDU1300+NDU1330+NDU1346+NDU1367+NDU1387+NDU1415+#REF!+NDU1430+#REF!+#REF!+#REF!</f>
        <v>#REF!</v>
      </c>
      <c r="NDV1180" s="245" t="s">
        <v>39</v>
      </c>
      <c r="NDW1180" s="246" t="s">
        <v>26</v>
      </c>
      <c r="NDX1180" s="247">
        <v>7</v>
      </c>
      <c r="NDY1180" s="247">
        <v>2</v>
      </c>
      <c r="NDZ1180" s="248" t="s">
        <v>238</v>
      </c>
      <c r="NEA1180" s="249">
        <v>119</v>
      </c>
      <c r="NEB1180" s="250">
        <v>213</v>
      </c>
      <c r="NEC1180" s="251" t="e">
        <f>NEC1209+NEC1233+NEC1262+NEC1278+NEC1300+NEC1330+NEC1346+NEC1367+NEC1387+NEC1415+#REF!+NEC1430+#REF!+#REF!+#REF!</f>
        <v>#REF!</v>
      </c>
      <c r="NED1180" s="245" t="s">
        <v>39</v>
      </c>
      <c r="NEE1180" s="246" t="s">
        <v>26</v>
      </c>
      <c r="NEF1180" s="247">
        <v>7</v>
      </c>
      <c r="NEG1180" s="247">
        <v>2</v>
      </c>
      <c r="NEH1180" s="248" t="s">
        <v>238</v>
      </c>
      <c r="NEI1180" s="249">
        <v>119</v>
      </c>
      <c r="NEJ1180" s="250">
        <v>213</v>
      </c>
      <c r="NEK1180" s="251" t="e">
        <f>NEK1209+NEK1233+NEK1262+NEK1278+NEK1300+NEK1330+NEK1346+NEK1367+NEK1387+NEK1415+#REF!+NEK1430+#REF!+#REF!+#REF!</f>
        <v>#REF!</v>
      </c>
      <c r="NEL1180" s="245" t="s">
        <v>39</v>
      </c>
      <c r="NEM1180" s="246" t="s">
        <v>26</v>
      </c>
      <c r="NEN1180" s="247">
        <v>7</v>
      </c>
      <c r="NEO1180" s="247">
        <v>2</v>
      </c>
      <c r="NEP1180" s="248" t="s">
        <v>238</v>
      </c>
      <c r="NEQ1180" s="249">
        <v>119</v>
      </c>
      <c r="NER1180" s="250">
        <v>213</v>
      </c>
      <c r="NES1180" s="251" t="e">
        <f>NES1209+NES1233+NES1262+NES1278+NES1300+NES1330+NES1346+NES1367+NES1387+NES1415+#REF!+NES1430+#REF!+#REF!+#REF!</f>
        <v>#REF!</v>
      </c>
      <c r="NET1180" s="245" t="s">
        <v>39</v>
      </c>
      <c r="NEU1180" s="246" t="s">
        <v>26</v>
      </c>
      <c r="NEV1180" s="247">
        <v>7</v>
      </c>
      <c r="NEW1180" s="247">
        <v>2</v>
      </c>
      <c r="NEX1180" s="248" t="s">
        <v>238</v>
      </c>
      <c r="NEY1180" s="249">
        <v>119</v>
      </c>
      <c r="NEZ1180" s="250">
        <v>213</v>
      </c>
      <c r="NFA1180" s="251" t="e">
        <f>NFA1209+NFA1233+NFA1262+NFA1278+NFA1300+NFA1330+NFA1346+NFA1367+NFA1387+NFA1415+#REF!+NFA1430+#REF!+#REF!+#REF!</f>
        <v>#REF!</v>
      </c>
      <c r="NFB1180" s="245" t="s">
        <v>39</v>
      </c>
      <c r="NFC1180" s="246" t="s">
        <v>26</v>
      </c>
      <c r="NFD1180" s="247">
        <v>7</v>
      </c>
      <c r="NFE1180" s="247">
        <v>2</v>
      </c>
      <c r="NFF1180" s="248" t="s">
        <v>238</v>
      </c>
      <c r="NFG1180" s="249">
        <v>119</v>
      </c>
      <c r="NFH1180" s="250">
        <v>213</v>
      </c>
      <c r="NFI1180" s="251" t="e">
        <f>NFI1209+NFI1233+NFI1262+NFI1278+NFI1300+NFI1330+NFI1346+NFI1367+NFI1387+NFI1415+#REF!+NFI1430+#REF!+#REF!+#REF!</f>
        <v>#REF!</v>
      </c>
      <c r="NFJ1180" s="245" t="s">
        <v>39</v>
      </c>
      <c r="NFK1180" s="246" t="s">
        <v>26</v>
      </c>
      <c r="NFL1180" s="247">
        <v>7</v>
      </c>
      <c r="NFM1180" s="247">
        <v>2</v>
      </c>
      <c r="NFN1180" s="248" t="s">
        <v>238</v>
      </c>
      <c r="NFO1180" s="249">
        <v>119</v>
      </c>
      <c r="NFP1180" s="250">
        <v>213</v>
      </c>
      <c r="NFQ1180" s="251" t="e">
        <f>NFQ1209+NFQ1233+NFQ1262+NFQ1278+NFQ1300+NFQ1330+NFQ1346+NFQ1367+NFQ1387+NFQ1415+#REF!+NFQ1430+#REF!+#REF!+#REF!</f>
        <v>#REF!</v>
      </c>
      <c r="NFR1180" s="245" t="s">
        <v>39</v>
      </c>
      <c r="NFS1180" s="246" t="s">
        <v>26</v>
      </c>
      <c r="NFT1180" s="247">
        <v>7</v>
      </c>
      <c r="NFU1180" s="247">
        <v>2</v>
      </c>
      <c r="NFV1180" s="248" t="s">
        <v>238</v>
      </c>
      <c r="NFW1180" s="249">
        <v>119</v>
      </c>
      <c r="NFX1180" s="250">
        <v>213</v>
      </c>
      <c r="NFY1180" s="251" t="e">
        <f>NFY1209+NFY1233+NFY1262+NFY1278+NFY1300+NFY1330+NFY1346+NFY1367+NFY1387+NFY1415+#REF!+NFY1430+#REF!+#REF!+#REF!</f>
        <v>#REF!</v>
      </c>
      <c r="NFZ1180" s="245" t="s">
        <v>39</v>
      </c>
      <c r="NGA1180" s="246" t="s">
        <v>26</v>
      </c>
      <c r="NGB1180" s="247">
        <v>7</v>
      </c>
      <c r="NGC1180" s="247">
        <v>2</v>
      </c>
      <c r="NGD1180" s="248" t="s">
        <v>238</v>
      </c>
      <c r="NGE1180" s="249">
        <v>119</v>
      </c>
      <c r="NGF1180" s="250">
        <v>213</v>
      </c>
      <c r="NGG1180" s="251" t="e">
        <f>NGG1209+NGG1233+NGG1262+NGG1278+NGG1300+NGG1330+NGG1346+NGG1367+NGG1387+NGG1415+#REF!+NGG1430+#REF!+#REF!+#REF!</f>
        <v>#REF!</v>
      </c>
      <c r="NGH1180" s="245" t="s">
        <v>39</v>
      </c>
      <c r="NGI1180" s="246" t="s">
        <v>26</v>
      </c>
      <c r="NGJ1180" s="247">
        <v>7</v>
      </c>
      <c r="NGK1180" s="247">
        <v>2</v>
      </c>
      <c r="NGL1180" s="248" t="s">
        <v>238</v>
      </c>
      <c r="NGM1180" s="249">
        <v>119</v>
      </c>
      <c r="NGN1180" s="250">
        <v>213</v>
      </c>
      <c r="NGO1180" s="251" t="e">
        <f>NGO1209+NGO1233+NGO1262+NGO1278+NGO1300+NGO1330+NGO1346+NGO1367+NGO1387+NGO1415+#REF!+NGO1430+#REF!+#REF!+#REF!</f>
        <v>#REF!</v>
      </c>
      <c r="NGP1180" s="245" t="s">
        <v>39</v>
      </c>
      <c r="NGQ1180" s="246" t="s">
        <v>26</v>
      </c>
      <c r="NGR1180" s="247">
        <v>7</v>
      </c>
      <c r="NGS1180" s="247">
        <v>2</v>
      </c>
      <c r="NGT1180" s="248" t="s">
        <v>238</v>
      </c>
      <c r="NGU1180" s="249">
        <v>119</v>
      </c>
      <c r="NGV1180" s="250">
        <v>213</v>
      </c>
      <c r="NGW1180" s="251" t="e">
        <f>NGW1209+NGW1233+NGW1262+NGW1278+NGW1300+NGW1330+NGW1346+NGW1367+NGW1387+NGW1415+#REF!+NGW1430+#REF!+#REF!+#REF!</f>
        <v>#REF!</v>
      </c>
      <c r="NGX1180" s="245" t="s">
        <v>39</v>
      </c>
      <c r="NGY1180" s="246" t="s">
        <v>26</v>
      </c>
      <c r="NGZ1180" s="247">
        <v>7</v>
      </c>
      <c r="NHA1180" s="247">
        <v>2</v>
      </c>
      <c r="NHB1180" s="248" t="s">
        <v>238</v>
      </c>
      <c r="NHC1180" s="249">
        <v>119</v>
      </c>
      <c r="NHD1180" s="250">
        <v>213</v>
      </c>
      <c r="NHE1180" s="251" t="e">
        <f>NHE1209+NHE1233+NHE1262+NHE1278+NHE1300+NHE1330+NHE1346+NHE1367+NHE1387+NHE1415+#REF!+NHE1430+#REF!+#REF!+#REF!</f>
        <v>#REF!</v>
      </c>
      <c r="NHF1180" s="245" t="s">
        <v>39</v>
      </c>
      <c r="NHG1180" s="246" t="s">
        <v>26</v>
      </c>
      <c r="NHH1180" s="247">
        <v>7</v>
      </c>
      <c r="NHI1180" s="247">
        <v>2</v>
      </c>
      <c r="NHJ1180" s="248" t="s">
        <v>238</v>
      </c>
      <c r="NHK1180" s="249">
        <v>119</v>
      </c>
      <c r="NHL1180" s="250">
        <v>213</v>
      </c>
      <c r="NHM1180" s="251" t="e">
        <f>NHM1209+NHM1233+NHM1262+NHM1278+NHM1300+NHM1330+NHM1346+NHM1367+NHM1387+NHM1415+#REF!+NHM1430+#REF!+#REF!+#REF!</f>
        <v>#REF!</v>
      </c>
      <c r="NHN1180" s="245" t="s">
        <v>39</v>
      </c>
      <c r="NHO1180" s="246" t="s">
        <v>26</v>
      </c>
      <c r="NHP1180" s="247">
        <v>7</v>
      </c>
      <c r="NHQ1180" s="247">
        <v>2</v>
      </c>
      <c r="NHR1180" s="248" t="s">
        <v>238</v>
      </c>
      <c r="NHS1180" s="249">
        <v>119</v>
      </c>
      <c r="NHT1180" s="250">
        <v>213</v>
      </c>
      <c r="NHU1180" s="251" t="e">
        <f>NHU1209+NHU1233+NHU1262+NHU1278+NHU1300+NHU1330+NHU1346+NHU1367+NHU1387+NHU1415+#REF!+NHU1430+#REF!+#REF!+#REF!</f>
        <v>#REF!</v>
      </c>
      <c r="NHV1180" s="245" t="s">
        <v>39</v>
      </c>
      <c r="NHW1180" s="246" t="s">
        <v>26</v>
      </c>
      <c r="NHX1180" s="247">
        <v>7</v>
      </c>
      <c r="NHY1180" s="247">
        <v>2</v>
      </c>
      <c r="NHZ1180" s="248" t="s">
        <v>238</v>
      </c>
      <c r="NIA1180" s="249">
        <v>119</v>
      </c>
      <c r="NIB1180" s="250">
        <v>213</v>
      </c>
      <c r="NIC1180" s="251" t="e">
        <f>NIC1209+NIC1233+NIC1262+NIC1278+NIC1300+NIC1330+NIC1346+NIC1367+NIC1387+NIC1415+#REF!+NIC1430+#REF!+#REF!+#REF!</f>
        <v>#REF!</v>
      </c>
      <c r="NID1180" s="245" t="s">
        <v>39</v>
      </c>
      <c r="NIE1180" s="246" t="s">
        <v>26</v>
      </c>
      <c r="NIF1180" s="247">
        <v>7</v>
      </c>
      <c r="NIG1180" s="247">
        <v>2</v>
      </c>
      <c r="NIH1180" s="248" t="s">
        <v>238</v>
      </c>
      <c r="NII1180" s="249">
        <v>119</v>
      </c>
      <c r="NIJ1180" s="250">
        <v>213</v>
      </c>
      <c r="NIK1180" s="251" t="e">
        <f>NIK1209+NIK1233+NIK1262+NIK1278+NIK1300+NIK1330+NIK1346+NIK1367+NIK1387+NIK1415+#REF!+NIK1430+#REF!+#REF!+#REF!</f>
        <v>#REF!</v>
      </c>
      <c r="NIL1180" s="245" t="s">
        <v>39</v>
      </c>
      <c r="NIM1180" s="246" t="s">
        <v>26</v>
      </c>
      <c r="NIN1180" s="247">
        <v>7</v>
      </c>
      <c r="NIO1180" s="247">
        <v>2</v>
      </c>
      <c r="NIP1180" s="248" t="s">
        <v>238</v>
      </c>
      <c r="NIQ1180" s="249">
        <v>119</v>
      </c>
      <c r="NIR1180" s="250">
        <v>213</v>
      </c>
      <c r="NIS1180" s="251" t="e">
        <f>NIS1209+NIS1233+NIS1262+NIS1278+NIS1300+NIS1330+NIS1346+NIS1367+NIS1387+NIS1415+#REF!+NIS1430+#REF!+#REF!+#REF!</f>
        <v>#REF!</v>
      </c>
      <c r="NIT1180" s="245" t="s">
        <v>39</v>
      </c>
      <c r="NIU1180" s="246" t="s">
        <v>26</v>
      </c>
      <c r="NIV1180" s="247">
        <v>7</v>
      </c>
      <c r="NIW1180" s="247">
        <v>2</v>
      </c>
      <c r="NIX1180" s="248" t="s">
        <v>238</v>
      </c>
      <c r="NIY1180" s="249">
        <v>119</v>
      </c>
      <c r="NIZ1180" s="250">
        <v>213</v>
      </c>
      <c r="NJA1180" s="251" t="e">
        <f>NJA1209+NJA1233+NJA1262+NJA1278+NJA1300+NJA1330+NJA1346+NJA1367+NJA1387+NJA1415+#REF!+NJA1430+#REF!+#REF!+#REF!</f>
        <v>#REF!</v>
      </c>
      <c r="NJB1180" s="245" t="s">
        <v>39</v>
      </c>
      <c r="NJC1180" s="246" t="s">
        <v>26</v>
      </c>
      <c r="NJD1180" s="247">
        <v>7</v>
      </c>
      <c r="NJE1180" s="247">
        <v>2</v>
      </c>
      <c r="NJF1180" s="248" t="s">
        <v>238</v>
      </c>
      <c r="NJG1180" s="249">
        <v>119</v>
      </c>
      <c r="NJH1180" s="250">
        <v>213</v>
      </c>
      <c r="NJI1180" s="251" t="e">
        <f>NJI1209+NJI1233+NJI1262+NJI1278+NJI1300+NJI1330+NJI1346+NJI1367+NJI1387+NJI1415+#REF!+NJI1430+#REF!+#REF!+#REF!</f>
        <v>#REF!</v>
      </c>
      <c r="NJJ1180" s="245" t="s">
        <v>39</v>
      </c>
      <c r="NJK1180" s="246" t="s">
        <v>26</v>
      </c>
      <c r="NJL1180" s="247">
        <v>7</v>
      </c>
      <c r="NJM1180" s="247">
        <v>2</v>
      </c>
      <c r="NJN1180" s="248" t="s">
        <v>238</v>
      </c>
      <c r="NJO1180" s="249">
        <v>119</v>
      </c>
      <c r="NJP1180" s="250">
        <v>213</v>
      </c>
      <c r="NJQ1180" s="251" t="e">
        <f>NJQ1209+NJQ1233+NJQ1262+NJQ1278+NJQ1300+NJQ1330+NJQ1346+NJQ1367+NJQ1387+NJQ1415+#REF!+NJQ1430+#REF!+#REF!+#REF!</f>
        <v>#REF!</v>
      </c>
      <c r="NJR1180" s="245" t="s">
        <v>39</v>
      </c>
      <c r="NJS1180" s="246" t="s">
        <v>26</v>
      </c>
      <c r="NJT1180" s="247">
        <v>7</v>
      </c>
      <c r="NJU1180" s="247">
        <v>2</v>
      </c>
      <c r="NJV1180" s="248" t="s">
        <v>238</v>
      </c>
      <c r="NJW1180" s="249">
        <v>119</v>
      </c>
      <c r="NJX1180" s="250">
        <v>213</v>
      </c>
      <c r="NJY1180" s="251" t="e">
        <f>NJY1209+NJY1233+NJY1262+NJY1278+NJY1300+NJY1330+NJY1346+NJY1367+NJY1387+NJY1415+#REF!+NJY1430+#REF!+#REF!+#REF!</f>
        <v>#REF!</v>
      </c>
      <c r="NJZ1180" s="245" t="s">
        <v>39</v>
      </c>
      <c r="NKA1180" s="246" t="s">
        <v>26</v>
      </c>
      <c r="NKB1180" s="247">
        <v>7</v>
      </c>
      <c r="NKC1180" s="247">
        <v>2</v>
      </c>
      <c r="NKD1180" s="248" t="s">
        <v>238</v>
      </c>
      <c r="NKE1180" s="249">
        <v>119</v>
      </c>
      <c r="NKF1180" s="250">
        <v>213</v>
      </c>
      <c r="NKG1180" s="251" t="e">
        <f>NKG1209+NKG1233+NKG1262+NKG1278+NKG1300+NKG1330+NKG1346+NKG1367+NKG1387+NKG1415+#REF!+NKG1430+#REF!+#REF!+#REF!</f>
        <v>#REF!</v>
      </c>
      <c r="NKH1180" s="245" t="s">
        <v>39</v>
      </c>
      <c r="NKI1180" s="246" t="s">
        <v>26</v>
      </c>
      <c r="NKJ1180" s="247">
        <v>7</v>
      </c>
      <c r="NKK1180" s="247">
        <v>2</v>
      </c>
      <c r="NKL1180" s="248" t="s">
        <v>238</v>
      </c>
      <c r="NKM1180" s="249">
        <v>119</v>
      </c>
      <c r="NKN1180" s="250">
        <v>213</v>
      </c>
      <c r="NKO1180" s="251" t="e">
        <f>NKO1209+NKO1233+NKO1262+NKO1278+NKO1300+NKO1330+NKO1346+NKO1367+NKO1387+NKO1415+#REF!+NKO1430+#REF!+#REF!+#REF!</f>
        <v>#REF!</v>
      </c>
      <c r="NKP1180" s="245" t="s">
        <v>39</v>
      </c>
      <c r="NKQ1180" s="246" t="s">
        <v>26</v>
      </c>
      <c r="NKR1180" s="247">
        <v>7</v>
      </c>
      <c r="NKS1180" s="247">
        <v>2</v>
      </c>
      <c r="NKT1180" s="248" t="s">
        <v>238</v>
      </c>
      <c r="NKU1180" s="249">
        <v>119</v>
      </c>
      <c r="NKV1180" s="250">
        <v>213</v>
      </c>
      <c r="NKW1180" s="251" t="e">
        <f>NKW1209+NKW1233+NKW1262+NKW1278+NKW1300+NKW1330+NKW1346+NKW1367+NKW1387+NKW1415+#REF!+NKW1430+#REF!+#REF!+#REF!</f>
        <v>#REF!</v>
      </c>
      <c r="NKX1180" s="245" t="s">
        <v>39</v>
      </c>
      <c r="NKY1180" s="246" t="s">
        <v>26</v>
      </c>
      <c r="NKZ1180" s="247">
        <v>7</v>
      </c>
      <c r="NLA1180" s="247">
        <v>2</v>
      </c>
      <c r="NLB1180" s="248" t="s">
        <v>238</v>
      </c>
      <c r="NLC1180" s="249">
        <v>119</v>
      </c>
      <c r="NLD1180" s="250">
        <v>213</v>
      </c>
      <c r="NLE1180" s="251" t="e">
        <f>NLE1209+NLE1233+NLE1262+NLE1278+NLE1300+NLE1330+NLE1346+NLE1367+NLE1387+NLE1415+#REF!+NLE1430+#REF!+#REF!+#REF!</f>
        <v>#REF!</v>
      </c>
      <c r="NLF1180" s="245" t="s">
        <v>39</v>
      </c>
      <c r="NLG1180" s="246" t="s">
        <v>26</v>
      </c>
      <c r="NLH1180" s="247">
        <v>7</v>
      </c>
      <c r="NLI1180" s="247">
        <v>2</v>
      </c>
      <c r="NLJ1180" s="248" t="s">
        <v>238</v>
      </c>
      <c r="NLK1180" s="249">
        <v>119</v>
      </c>
      <c r="NLL1180" s="250">
        <v>213</v>
      </c>
      <c r="NLM1180" s="251" t="e">
        <f>NLM1209+NLM1233+NLM1262+NLM1278+NLM1300+NLM1330+NLM1346+NLM1367+NLM1387+NLM1415+#REF!+NLM1430+#REF!+#REF!+#REF!</f>
        <v>#REF!</v>
      </c>
      <c r="NLN1180" s="245" t="s">
        <v>39</v>
      </c>
      <c r="NLO1180" s="246" t="s">
        <v>26</v>
      </c>
      <c r="NLP1180" s="247">
        <v>7</v>
      </c>
      <c r="NLQ1180" s="247">
        <v>2</v>
      </c>
      <c r="NLR1180" s="248" t="s">
        <v>238</v>
      </c>
      <c r="NLS1180" s="249">
        <v>119</v>
      </c>
      <c r="NLT1180" s="250">
        <v>213</v>
      </c>
      <c r="NLU1180" s="251" t="e">
        <f>NLU1209+NLU1233+NLU1262+NLU1278+NLU1300+NLU1330+NLU1346+NLU1367+NLU1387+NLU1415+#REF!+NLU1430+#REF!+#REF!+#REF!</f>
        <v>#REF!</v>
      </c>
      <c r="NLV1180" s="245" t="s">
        <v>39</v>
      </c>
      <c r="NLW1180" s="246" t="s">
        <v>26</v>
      </c>
      <c r="NLX1180" s="247">
        <v>7</v>
      </c>
      <c r="NLY1180" s="247">
        <v>2</v>
      </c>
      <c r="NLZ1180" s="248" t="s">
        <v>238</v>
      </c>
      <c r="NMA1180" s="249">
        <v>119</v>
      </c>
      <c r="NMB1180" s="250">
        <v>213</v>
      </c>
      <c r="NMC1180" s="251" t="e">
        <f>NMC1209+NMC1233+NMC1262+NMC1278+NMC1300+NMC1330+NMC1346+NMC1367+NMC1387+NMC1415+#REF!+NMC1430+#REF!+#REF!+#REF!</f>
        <v>#REF!</v>
      </c>
      <c r="NMD1180" s="245" t="s">
        <v>39</v>
      </c>
      <c r="NME1180" s="246" t="s">
        <v>26</v>
      </c>
      <c r="NMF1180" s="247">
        <v>7</v>
      </c>
      <c r="NMG1180" s="247">
        <v>2</v>
      </c>
      <c r="NMH1180" s="248" t="s">
        <v>238</v>
      </c>
      <c r="NMI1180" s="249">
        <v>119</v>
      </c>
      <c r="NMJ1180" s="250">
        <v>213</v>
      </c>
      <c r="NMK1180" s="251" t="e">
        <f>NMK1209+NMK1233+NMK1262+NMK1278+NMK1300+NMK1330+NMK1346+NMK1367+NMK1387+NMK1415+#REF!+NMK1430+#REF!+#REF!+#REF!</f>
        <v>#REF!</v>
      </c>
      <c r="NML1180" s="245" t="s">
        <v>39</v>
      </c>
      <c r="NMM1180" s="246" t="s">
        <v>26</v>
      </c>
      <c r="NMN1180" s="247">
        <v>7</v>
      </c>
      <c r="NMO1180" s="247">
        <v>2</v>
      </c>
      <c r="NMP1180" s="248" t="s">
        <v>238</v>
      </c>
      <c r="NMQ1180" s="249">
        <v>119</v>
      </c>
      <c r="NMR1180" s="250">
        <v>213</v>
      </c>
      <c r="NMS1180" s="251" t="e">
        <f>NMS1209+NMS1233+NMS1262+NMS1278+NMS1300+NMS1330+NMS1346+NMS1367+NMS1387+NMS1415+#REF!+NMS1430+#REF!+#REF!+#REF!</f>
        <v>#REF!</v>
      </c>
      <c r="NMT1180" s="245" t="s">
        <v>39</v>
      </c>
      <c r="NMU1180" s="246" t="s">
        <v>26</v>
      </c>
      <c r="NMV1180" s="247">
        <v>7</v>
      </c>
      <c r="NMW1180" s="247">
        <v>2</v>
      </c>
      <c r="NMX1180" s="248" t="s">
        <v>238</v>
      </c>
      <c r="NMY1180" s="249">
        <v>119</v>
      </c>
      <c r="NMZ1180" s="250">
        <v>213</v>
      </c>
      <c r="NNA1180" s="251" t="e">
        <f>NNA1209+NNA1233+NNA1262+NNA1278+NNA1300+NNA1330+NNA1346+NNA1367+NNA1387+NNA1415+#REF!+NNA1430+#REF!+#REF!+#REF!</f>
        <v>#REF!</v>
      </c>
      <c r="NNB1180" s="245" t="s">
        <v>39</v>
      </c>
      <c r="NNC1180" s="246" t="s">
        <v>26</v>
      </c>
      <c r="NND1180" s="247">
        <v>7</v>
      </c>
      <c r="NNE1180" s="247">
        <v>2</v>
      </c>
      <c r="NNF1180" s="248" t="s">
        <v>238</v>
      </c>
      <c r="NNG1180" s="249">
        <v>119</v>
      </c>
      <c r="NNH1180" s="250">
        <v>213</v>
      </c>
      <c r="NNI1180" s="251" t="e">
        <f>NNI1209+NNI1233+NNI1262+NNI1278+NNI1300+NNI1330+NNI1346+NNI1367+NNI1387+NNI1415+#REF!+NNI1430+#REF!+#REF!+#REF!</f>
        <v>#REF!</v>
      </c>
      <c r="NNJ1180" s="245" t="s">
        <v>39</v>
      </c>
      <c r="NNK1180" s="246" t="s">
        <v>26</v>
      </c>
      <c r="NNL1180" s="247">
        <v>7</v>
      </c>
      <c r="NNM1180" s="247">
        <v>2</v>
      </c>
      <c r="NNN1180" s="248" t="s">
        <v>238</v>
      </c>
      <c r="NNO1180" s="249">
        <v>119</v>
      </c>
      <c r="NNP1180" s="250">
        <v>213</v>
      </c>
      <c r="NNQ1180" s="251" t="e">
        <f>NNQ1209+NNQ1233+NNQ1262+NNQ1278+NNQ1300+NNQ1330+NNQ1346+NNQ1367+NNQ1387+NNQ1415+#REF!+NNQ1430+#REF!+#REF!+#REF!</f>
        <v>#REF!</v>
      </c>
      <c r="NNR1180" s="245" t="s">
        <v>39</v>
      </c>
      <c r="NNS1180" s="246" t="s">
        <v>26</v>
      </c>
      <c r="NNT1180" s="247">
        <v>7</v>
      </c>
      <c r="NNU1180" s="247">
        <v>2</v>
      </c>
      <c r="NNV1180" s="248" t="s">
        <v>238</v>
      </c>
      <c r="NNW1180" s="249">
        <v>119</v>
      </c>
      <c r="NNX1180" s="250">
        <v>213</v>
      </c>
      <c r="NNY1180" s="251" t="e">
        <f>NNY1209+NNY1233+NNY1262+NNY1278+NNY1300+NNY1330+NNY1346+NNY1367+NNY1387+NNY1415+#REF!+NNY1430+#REF!+#REF!+#REF!</f>
        <v>#REF!</v>
      </c>
      <c r="NNZ1180" s="245" t="s">
        <v>39</v>
      </c>
      <c r="NOA1180" s="246" t="s">
        <v>26</v>
      </c>
      <c r="NOB1180" s="247">
        <v>7</v>
      </c>
      <c r="NOC1180" s="247">
        <v>2</v>
      </c>
      <c r="NOD1180" s="248" t="s">
        <v>238</v>
      </c>
      <c r="NOE1180" s="249">
        <v>119</v>
      </c>
      <c r="NOF1180" s="250">
        <v>213</v>
      </c>
      <c r="NOG1180" s="251" t="e">
        <f>NOG1209+NOG1233+NOG1262+NOG1278+NOG1300+NOG1330+NOG1346+NOG1367+NOG1387+NOG1415+#REF!+NOG1430+#REF!+#REF!+#REF!</f>
        <v>#REF!</v>
      </c>
      <c r="NOH1180" s="245" t="s">
        <v>39</v>
      </c>
      <c r="NOI1180" s="246" t="s">
        <v>26</v>
      </c>
      <c r="NOJ1180" s="247">
        <v>7</v>
      </c>
      <c r="NOK1180" s="247">
        <v>2</v>
      </c>
      <c r="NOL1180" s="248" t="s">
        <v>238</v>
      </c>
      <c r="NOM1180" s="249">
        <v>119</v>
      </c>
      <c r="NON1180" s="250">
        <v>213</v>
      </c>
      <c r="NOO1180" s="251" t="e">
        <f>NOO1209+NOO1233+NOO1262+NOO1278+NOO1300+NOO1330+NOO1346+NOO1367+NOO1387+NOO1415+#REF!+NOO1430+#REF!+#REF!+#REF!</f>
        <v>#REF!</v>
      </c>
      <c r="NOP1180" s="245" t="s">
        <v>39</v>
      </c>
      <c r="NOQ1180" s="246" t="s">
        <v>26</v>
      </c>
      <c r="NOR1180" s="247">
        <v>7</v>
      </c>
      <c r="NOS1180" s="247">
        <v>2</v>
      </c>
      <c r="NOT1180" s="248" t="s">
        <v>238</v>
      </c>
      <c r="NOU1180" s="249">
        <v>119</v>
      </c>
      <c r="NOV1180" s="250">
        <v>213</v>
      </c>
      <c r="NOW1180" s="251" t="e">
        <f>NOW1209+NOW1233+NOW1262+NOW1278+NOW1300+NOW1330+NOW1346+NOW1367+NOW1387+NOW1415+#REF!+NOW1430+#REF!+#REF!+#REF!</f>
        <v>#REF!</v>
      </c>
      <c r="NOX1180" s="245" t="s">
        <v>39</v>
      </c>
      <c r="NOY1180" s="246" t="s">
        <v>26</v>
      </c>
      <c r="NOZ1180" s="247">
        <v>7</v>
      </c>
      <c r="NPA1180" s="247">
        <v>2</v>
      </c>
      <c r="NPB1180" s="248" t="s">
        <v>238</v>
      </c>
      <c r="NPC1180" s="249">
        <v>119</v>
      </c>
      <c r="NPD1180" s="250">
        <v>213</v>
      </c>
      <c r="NPE1180" s="251" t="e">
        <f>NPE1209+NPE1233+NPE1262+NPE1278+NPE1300+NPE1330+NPE1346+NPE1367+NPE1387+NPE1415+#REF!+NPE1430+#REF!+#REF!+#REF!</f>
        <v>#REF!</v>
      </c>
      <c r="NPF1180" s="245" t="s">
        <v>39</v>
      </c>
      <c r="NPG1180" s="246" t="s">
        <v>26</v>
      </c>
      <c r="NPH1180" s="247">
        <v>7</v>
      </c>
      <c r="NPI1180" s="247">
        <v>2</v>
      </c>
      <c r="NPJ1180" s="248" t="s">
        <v>238</v>
      </c>
      <c r="NPK1180" s="249">
        <v>119</v>
      </c>
      <c r="NPL1180" s="250">
        <v>213</v>
      </c>
      <c r="NPM1180" s="251" t="e">
        <f>NPM1209+NPM1233+NPM1262+NPM1278+NPM1300+NPM1330+NPM1346+NPM1367+NPM1387+NPM1415+#REF!+NPM1430+#REF!+#REF!+#REF!</f>
        <v>#REF!</v>
      </c>
      <c r="NPN1180" s="245" t="s">
        <v>39</v>
      </c>
      <c r="NPO1180" s="246" t="s">
        <v>26</v>
      </c>
      <c r="NPP1180" s="247">
        <v>7</v>
      </c>
      <c r="NPQ1180" s="247">
        <v>2</v>
      </c>
      <c r="NPR1180" s="248" t="s">
        <v>238</v>
      </c>
      <c r="NPS1180" s="249">
        <v>119</v>
      </c>
      <c r="NPT1180" s="250">
        <v>213</v>
      </c>
      <c r="NPU1180" s="251" t="e">
        <f>NPU1209+NPU1233+NPU1262+NPU1278+NPU1300+NPU1330+NPU1346+NPU1367+NPU1387+NPU1415+#REF!+NPU1430+#REF!+#REF!+#REF!</f>
        <v>#REF!</v>
      </c>
      <c r="NPV1180" s="245" t="s">
        <v>39</v>
      </c>
      <c r="NPW1180" s="246" t="s">
        <v>26</v>
      </c>
      <c r="NPX1180" s="247">
        <v>7</v>
      </c>
      <c r="NPY1180" s="247">
        <v>2</v>
      </c>
      <c r="NPZ1180" s="248" t="s">
        <v>238</v>
      </c>
      <c r="NQA1180" s="249">
        <v>119</v>
      </c>
      <c r="NQB1180" s="250">
        <v>213</v>
      </c>
      <c r="NQC1180" s="251" t="e">
        <f>NQC1209+NQC1233+NQC1262+NQC1278+NQC1300+NQC1330+NQC1346+NQC1367+NQC1387+NQC1415+#REF!+NQC1430+#REF!+#REF!+#REF!</f>
        <v>#REF!</v>
      </c>
      <c r="NQD1180" s="245" t="s">
        <v>39</v>
      </c>
      <c r="NQE1180" s="246" t="s">
        <v>26</v>
      </c>
      <c r="NQF1180" s="247">
        <v>7</v>
      </c>
      <c r="NQG1180" s="247">
        <v>2</v>
      </c>
      <c r="NQH1180" s="248" t="s">
        <v>238</v>
      </c>
      <c r="NQI1180" s="249">
        <v>119</v>
      </c>
      <c r="NQJ1180" s="250">
        <v>213</v>
      </c>
      <c r="NQK1180" s="251" t="e">
        <f>NQK1209+NQK1233+NQK1262+NQK1278+NQK1300+NQK1330+NQK1346+NQK1367+NQK1387+NQK1415+#REF!+NQK1430+#REF!+#REF!+#REF!</f>
        <v>#REF!</v>
      </c>
      <c r="NQL1180" s="245" t="s">
        <v>39</v>
      </c>
      <c r="NQM1180" s="246" t="s">
        <v>26</v>
      </c>
      <c r="NQN1180" s="247">
        <v>7</v>
      </c>
      <c r="NQO1180" s="247">
        <v>2</v>
      </c>
      <c r="NQP1180" s="248" t="s">
        <v>238</v>
      </c>
      <c r="NQQ1180" s="249">
        <v>119</v>
      </c>
      <c r="NQR1180" s="250">
        <v>213</v>
      </c>
      <c r="NQS1180" s="251" t="e">
        <f>NQS1209+NQS1233+NQS1262+NQS1278+NQS1300+NQS1330+NQS1346+NQS1367+NQS1387+NQS1415+#REF!+NQS1430+#REF!+#REF!+#REF!</f>
        <v>#REF!</v>
      </c>
      <c r="NQT1180" s="245" t="s">
        <v>39</v>
      </c>
      <c r="NQU1180" s="246" t="s">
        <v>26</v>
      </c>
      <c r="NQV1180" s="247">
        <v>7</v>
      </c>
      <c r="NQW1180" s="247">
        <v>2</v>
      </c>
      <c r="NQX1180" s="248" t="s">
        <v>238</v>
      </c>
      <c r="NQY1180" s="249">
        <v>119</v>
      </c>
      <c r="NQZ1180" s="250">
        <v>213</v>
      </c>
      <c r="NRA1180" s="251" t="e">
        <f>NRA1209+NRA1233+NRA1262+NRA1278+NRA1300+NRA1330+NRA1346+NRA1367+NRA1387+NRA1415+#REF!+NRA1430+#REF!+#REF!+#REF!</f>
        <v>#REF!</v>
      </c>
      <c r="NRB1180" s="245" t="s">
        <v>39</v>
      </c>
      <c r="NRC1180" s="246" t="s">
        <v>26</v>
      </c>
      <c r="NRD1180" s="247">
        <v>7</v>
      </c>
      <c r="NRE1180" s="247">
        <v>2</v>
      </c>
      <c r="NRF1180" s="248" t="s">
        <v>238</v>
      </c>
      <c r="NRG1180" s="249">
        <v>119</v>
      </c>
      <c r="NRH1180" s="250">
        <v>213</v>
      </c>
      <c r="NRI1180" s="251" t="e">
        <f>NRI1209+NRI1233+NRI1262+NRI1278+NRI1300+NRI1330+NRI1346+NRI1367+NRI1387+NRI1415+#REF!+NRI1430+#REF!+#REF!+#REF!</f>
        <v>#REF!</v>
      </c>
      <c r="NRJ1180" s="245" t="s">
        <v>39</v>
      </c>
      <c r="NRK1180" s="246" t="s">
        <v>26</v>
      </c>
      <c r="NRL1180" s="247">
        <v>7</v>
      </c>
      <c r="NRM1180" s="247">
        <v>2</v>
      </c>
      <c r="NRN1180" s="248" t="s">
        <v>238</v>
      </c>
      <c r="NRO1180" s="249">
        <v>119</v>
      </c>
      <c r="NRP1180" s="250">
        <v>213</v>
      </c>
      <c r="NRQ1180" s="251" t="e">
        <f>NRQ1209+NRQ1233+NRQ1262+NRQ1278+NRQ1300+NRQ1330+NRQ1346+NRQ1367+NRQ1387+NRQ1415+#REF!+NRQ1430+#REF!+#REF!+#REF!</f>
        <v>#REF!</v>
      </c>
      <c r="NRR1180" s="245" t="s">
        <v>39</v>
      </c>
      <c r="NRS1180" s="246" t="s">
        <v>26</v>
      </c>
      <c r="NRT1180" s="247">
        <v>7</v>
      </c>
      <c r="NRU1180" s="247">
        <v>2</v>
      </c>
      <c r="NRV1180" s="248" t="s">
        <v>238</v>
      </c>
      <c r="NRW1180" s="249">
        <v>119</v>
      </c>
      <c r="NRX1180" s="250">
        <v>213</v>
      </c>
      <c r="NRY1180" s="251" t="e">
        <f>NRY1209+NRY1233+NRY1262+NRY1278+NRY1300+NRY1330+NRY1346+NRY1367+NRY1387+NRY1415+#REF!+NRY1430+#REF!+#REF!+#REF!</f>
        <v>#REF!</v>
      </c>
      <c r="NRZ1180" s="245" t="s">
        <v>39</v>
      </c>
      <c r="NSA1180" s="246" t="s">
        <v>26</v>
      </c>
      <c r="NSB1180" s="247">
        <v>7</v>
      </c>
      <c r="NSC1180" s="247">
        <v>2</v>
      </c>
      <c r="NSD1180" s="248" t="s">
        <v>238</v>
      </c>
      <c r="NSE1180" s="249">
        <v>119</v>
      </c>
      <c r="NSF1180" s="250">
        <v>213</v>
      </c>
      <c r="NSG1180" s="251" t="e">
        <f>NSG1209+NSG1233+NSG1262+NSG1278+NSG1300+NSG1330+NSG1346+NSG1367+NSG1387+NSG1415+#REF!+NSG1430+#REF!+#REF!+#REF!</f>
        <v>#REF!</v>
      </c>
      <c r="NSH1180" s="245" t="s">
        <v>39</v>
      </c>
      <c r="NSI1180" s="246" t="s">
        <v>26</v>
      </c>
      <c r="NSJ1180" s="247">
        <v>7</v>
      </c>
      <c r="NSK1180" s="247">
        <v>2</v>
      </c>
      <c r="NSL1180" s="248" t="s">
        <v>238</v>
      </c>
      <c r="NSM1180" s="249">
        <v>119</v>
      </c>
      <c r="NSN1180" s="250">
        <v>213</v>
      </c>
      <c r="NSO1180" s="251" t="e">
        <f>NSO1209+NSO1233+NSO1262+NSO1278+NSO1300+NSO1330+NSO1346+NSO1367+NSO1387+NSO1415+#REF!+NSO1430+#REF!+#REF!+#REF!</f>
        <v>#REF!</v>
      </c>
      <c r="NSP1180" s="245" t="s">
        <v>39</v>
      </c>
      <c r="NSQ1180" s="246" t="s">
        <v>26</v>
      </c>
      <c r="NSR1180" s="247">
        <v>7</v>
      </c>
      <c r="NSS1180" s="247">
        <v>2</v>
      </c>
      <c r="NST1180" s="248" t="s">
        <v>238</v>
      </c>
      <c r="NSU1180" s="249">
        <v>119</v>
      </c>
      <c r="NSV1180" s="250">
        <v>213</v>
      </c>
      <c r="NSW1180" s="251" t="e">
        <f>NSW1209+NSW1233+NSW1262+NSW1278+NSW1300+NSW1330+NSW1346+NSW1367+NSW1387+NSW1415+#REF!+NSW1430+#REF!+#REF!+#REF!</f>
        <v>#REF!</v>
      </c>
      <c r="NSX1180" s="245" t="s">
        <v>39</v>
      </c>
      <c r="NSY1180" s="246" t="s">
        <v>26</v>
      </c>
      <c r="NSZ1180" s="247">
        <v>7</v>
      </c>
      <c r="NTA1180" s="247">
        <v>2</v>
      </c>
      <c r="NTB1180" s="248" t="s">
        <v>238</v>
      </c>
      <c r="NTC1180" s="249">
        <v>119</v>
      </c>
      <c r="NTD1180" s="250">
        <v>213</v>
      </c>
      <c r="NTE1180" s="251" t="e">
        <f>NTE1209+NTE1233+NTE1262+NTE1278+NTE1300+NTE1330+NTE1346+NTE1367+NTE1387+NTE1415+#REF!+NTE1430+#REF!+#REF!+#REF!</f>
        <v>#REF!</v>
      </c>
      <c r="NTF1180" s="245" t="s">
        <v>39</v>
      </c>
      <c r="NTG1180" s="246" t="s">
        <v>26</v>
      </c>
      <c r="NTH1180" s="247">
        <v>7</v>
      </c>
      <c r="NTI1180" s="247">
        <v>2</v>
      </c>
      <c r="NTJ1180" s="248" t="s">
        <v>238</v>
      </c>
      <c r="NTK1180" s="249">
        <v>119</v>
      </c>
      <c r="NTL1180" s="250">
        <v>213</v>
      </c>
      <c r="NTM1180" s="251" t="e">
        <f>NTM1209+NTM1233+NTM1262+NTM1278+NTM1300+NTM1330+NTM1346+NTM1367+NTM1387+NTM1415+#REF!+NTM1430+#REF!+#REF!+#REF!</f>
        <v>#REF!</v>
      </c>
      <c r="NTN1180" s="245" t="s">
        <v>39</v>
      </c>
      <c r="NTO1180" s="246" t="s">
        <v>26</v>
      </c>
      <c r="NTP1180" s="247">
        <v>7</v>
      </c>
      <c r="NTQ1180" s="247">
        <v>2</v>
      </c>
      <c r="NTR1180" s="248" t="s">
        <v>238</v>
      </c>
      <c r="NTS1180" s="249">
        <v>119</v>
      </c>
      <c r="NTT1180" s="250">
        <v>213</v>
      </c>
      <c r="NTU1180" s="251" t="e">
        <f>NTU1209+NTU1233+NTU1262+NTU1278+NTU1300+NTU1330+NTU1346+NTU1367+NTU1387+NTU1415+#REF!+NTU1430+#REF!+#REF!+#REF!</f>
        <v>#REF!</v>
      </c>
      <c r="NTV1180" s="245" t="s">
        <v>39</v>
      </c>
      <c r="NTW1180" s="246" t="s">
        <v>26</v>
      </c>
      <c r="NTX1180" s="247">
        <v>7</v>
      </c>
      <c r="NTY1180" s="247">
        <v>2</v>
      </c>
      <c r="NTZ1180" s="248" t="s">
        <v>238</v>
      </c>
      <c r="NUA1180" s="249">
        <v>119</v>
      </c>
      <c r="NUB1180" s="250">
        <v>213</v>
      </c>
      <c r="NUC1180" s="251" t="e">
        <f>NUC1209+NUC1233+NUC1262+NUC1278+NUC1300+NUC1330+NUC1346+NUC1367+NUC1387+NUC1415+#REF!+NUC1430+#REF!+#REF!+#REF!</f>
        <v>#REF!</v>
      </c>
      <c r="NUD1180" s="245" t="s">
        <v>39</v>
      </c>
      <c r="NUE1180" s="246" t="s">
        <v>26</v>
      </c>
      <c r="NUF1180" s="247">
        <v>7</v>
      </c>
      <c r="NUG1180" s="247">
        <v>2</v>
      </c>
      <c r="NUH1180" s="248" t="s">
        <v>238</v>
      </c>
      <c r="NUI1180" s="249">
        <v>119</v>
      </c>
      <c r="NUJ1180" s="250">
        <v>213</v>
      </c>
      <c r="NUK1180" s="251" t="e">
        <f>NUK1209+NUK1233+NUK1262+NUK1278+NUK1300+NUK1330+NUK1346+NUK1367+NUK1387+NUK1415+#REF!+NUK1430+#REF!+#REF!+#REF!</f>
        <v>#REF!</v>
      </c>
      <c r="NUL1180" s="245" t="s">
        <v>39</v>
      </c>
      <c r="NUM1180" s="246" t="s">
        <v>26</v>
      </c>
      <c r="NUN1180" s="247">
        <v>7</v>
      </c>
      <c r="NUO1180" s="247">
        <v>2</v>
      </c>
      <c r="NUP1180" s="248" t="s">
        <v>238</v>
      </c>
      <c r="NUQ1180" s="249">
        <v>119</v>
      </c>
      <c r="NUR1180" s="250">
        <v>213</v>
      </c>
      <c r="NUS1180" s="251" t="e">
        <f>NUS1209+NUS1233+NUS1262+NUS1278+NUS1300+NUS1330+NUS1346+NUS1367+NUS1387+NUS1415+#REF!+NUS1430+#REF!+#REF!+#REF!</f>
        <v>#REF!</v>
      </c>
      <c r="NUT1180" s="245" t="s">
        <v>39</v>
      </c>
      <c r="NUU1180" s="246" t="s">
        <v>26</v>
      </c>
      <c r="NUV1180" s="247">
        <v>7</v>
      </c>
      <c r="NUW1180" s="247">
        <v>2</v>
      </c>
      <c r="NUX1180" s="248" t="s">
        <v>238</v>
      </c>
      <c r="NUY1180" s="249">
        <v>119</v>
      </c>
      <c r="NUZ1180" s="250">
        <v>213</v>
      </c>
      <c r="NVA1180" s="251" t="e">
        <f>NVA1209+NVA1233+NVA1262+NVA1278+NVA1300+NVA1330+NVA1346+NVA1367+NVA1387+NVA1415+#REF!+NVA1430+#REF!+#REF!+#REF!</f>
        <v>#REF!</v>
      </c>
      <c r="NVB1180" s="245" t="s">
        <v>39</v>
      </c>
      <c r="NVC1180" s="246" t="s">
        <v>26</v>
      </c>
      <c r="NVD1180" s="247">
        <v>7</v>
      </c>
      <c r="NVE1180" s="247">
        <v>2</v>
      </c>
      <c r="NVF1180" s="248" t="s">
        <v>238</v>
      </c>
      <c r="NVG1180" s="249">
        <v>119</v>
      </c>
      <c r="NVH1180" s="250">
        <v>213</v>
      </c>
      <c r="NVI1180" s="251" t="e">
        <f>NVI1209+NVI1233+NVI1262+NVI1278+NVI1300+NVI1330+NVI1346+NVI1367+NVI1387+NVI1415+#REF!+NVI1430+#REF!+#REF!+#REF!</f>
        <v>#REF!</v>
      </c>
      <c r="NVJ1180" s="245" t="s">
        <v>39</v>
      </c>
      <c r="NVK1180" s="246" t="s">
        <v>26</v>
      </c>
      <c r="NVL1180" s="247">
        <v>7</v>
      </c>
      <c r="NVM1180" s="247">
        <v>2</v>
      </c>
      <c r="NVN1180" s="248" t="s">
        <v>238</v>
      </c>
      <c r="NVO1180" s="249">
        <v>119</v>
      </c>
      <c r="NVP1180" s="250">
        <v>213</v>
      </c>
      <c r="NVQ1180" s="251" t="e">
        <f>NVQ1209+NVQ1233+NVQ1262+NVQ1278+NVQ1300+NVQ1330+NVQ1346+NVQ1367+NVQ1387+NVQ1415+#REF!+NVQ1430+#REF!+#REF!+#REF!</f>
        <v>#REF!</v>
      </c>
      <c r="NVR1180" s="245" t="s">
        <v>39</v>
      </c>
      <c r="NVS1180" s="246" t="s">
        <v>26</v>
      </c>
      <c r="NVT1180" s="247">
        <v>7</v>
      </c>
      <c r="NVU1180" s="247">
        <v>2</v>
      </c>
      <c r="NVV1180" s="248" t="s">
        <v>238</v>
      </c>
      <c r="NVW1180" s="249">
        <v>119</v>
      </c>
      <c r="NVX1180" s="250">
        <v>213</v>
      </c>
      <c r="NVY1180" s="251" t="e">
        <f>NVY1209+NVY1233+NVY1262+NVY1278+NVY1300+NVY1330+NVY1346+NVY1367+NVY1387+NVY1415+#REF!+NVY1430+#REF!+#REF!+#REF!</f>
        <v>#REF!</v>
      </c>
      <c r="NVZ1180" s="245" t="s">
        <v>39</v>
      </c>
      <c r="NWA1180" s="246" t="s">
        <v>26</v>
      </c>
      <c r="NWB1180" s="247">
        <v>7</v>
      </c>
      <c r="NWC1180" s="247">
        <v>2</v>
      </c>
      <c r="NWD1180" s="248" t="s">
        <v>238</v>
      </c>
      <c r="NWE1180" s="249">
        <v>119</v>
      </c>
      <c r="NWF1180" s="250">
        <v>213</v>
      </c>
      <c r="NWG1180" s="251" t="e">
        <f>NWG1209+NWG1233+NWG1262+NWG1278+NWG1300+NWG1330+NWG1346+NWG1367+NWG1387+NWG1415+#REF!+NWG1430+#REF!+#REF!+#REF!</f>
        <v>#REF!</v>
      </c>
      <c r="NWH1180" s="245" t="s">
        <v>39</v>
      </c>
      <c r="NWI1180" s="246" t="s">
        <v>26</v>
      </c>
      <c r="NWJ1180" s="247">
        <v>7</v>
      </c>
      <c r="NWK1180" s="247">
        <v>2</v>
      </c>
      <c r="NWL1180" s="248" t="s">
        <v>238</v>
      </c>
      <c r="NWM1180" s="249">
        <v>119</v>
      </c>
      <c r="NWN1180" s="250">
        <v>213</v>
      </c>
      <c r="NWO1180" s="251" t="e">
        <f>NWO1209+NWO1233+NWO1262+NWO1278+NWO1300+NWO1330+NWO1346+NWO1367+NWO1387+NWO1415+#REF!+NWO1430+#REF!+#REF!+#REF!</f>
        <v>#REF!</v>
      </c>
      <c r="NWP1180" s="245" t="s">
        <v>39</v>
      </c>
      <c r="NWQ1180" s="246" t="s">
        <v>26</v>
      </c>
      <c r="NWR1180" s="247">
        <v>7</v>
      </c>
      <c r="NWS1180" s="247">
        <v>2</v>
      </c>
      <c r="NWT1180" s="248" t="s">
        <v>238</v>
      </c>
      <c r="NWU1180" s="249">
        <v>119</v>
      </c>
      <c r="NWV1180" s="250">
        <v>213</v>
      </c>
      <c r="NWW1180" s="251" t="e">
        <f>NWW1209+NWW1233+NWW1262+NWW1278+NWW1300+NWW1330+NWW1346+NWW1367+NWW1387+NWW1415+#REF!+NWW1430+#REF!+#REF!+#REF!</f>
        <v>#REF!</v>
      </c>
      <c r="NWX1180" s="245" t="s">
        <v>39</v>
      </c>
      <c r="NWY1180" s="246" t="s">
        <v>26</v>
      </c>
      <c r="NWZ1180" s="247">
        <v>7</v>
      </c>
      <c r="NXA1180" s="247">
        <v>2</v>
      </c>
      <c r="NXB1180" s="248" t="s">
        <v>238</v>
      </c>
      <c r="NXC1180" s="249">
        <v>119</v>
      </c>
      <c r="NXD1180" s="250">
        <v>213</v>
      </c>
      <c r="NXE1180" s="251" t="e">
        <f>NXE1209+NXE1233+NXE1262+NXE1278+NXE1300+NXE1330+NXE1346+NXE1367+NXE1387+NXE1415+#REF!+NXE1430+#REF!+#REF!+#REF!</f>
        <v>#REF!</v>
      </c>
      <c r="NXF1180" s="245" t="s">
        <v>39</v>
      </c>
      <c r="NXG1180" s="246" t="s">
        <v>26</v>
      </c>
      <c r="NXH1180" s="247">
        <v>7</v>
      </c>
      <c r="NXI1180" s="247">
        <v>2</v>
      </c>
      <c r="NXJ1180" s="248" t="s">
        <v>238</v>
      </c>
      <c r="NXK1180" s="249">
        <v>119</v>
      </c>
      <c r="NXL1180" s="250">
        <v>213</v>
      </c>
      <c r="NXM1180" s="251" t="e">
        <f>NXM1209+NXM1233+NXM1262+NXM1278+NXM1300+NXM1330+NXM1346+NXM1367+NXM1387+NXM1415+#REF!+NXM1430+#REF!+#REF!+#REF!</f>
        <v>#REF!</v>
      </c>
      <c r="NXN1180" s="245" t="s">
        <v>39</v>
      </c>
      <c r="NXO1180" s="246" t="s">
        <v>26</v>
      </c>
      <c r="NXP1180" s="247">
        <v>7</v>
      </c>
      <c r="NXQ1180" s="247">
        <v>2</v>
      </c>
      <c r="NXR1180" s="248" t="s">
        <v>238</v>
      </c>
      <c r="NXS1180" s="249">
        <v>119</v>
      </c>
      <c r="NXT1180" s="250">
        <v>213</v>
      </c>
      <c r="NXU1180" s="251" t="e">
        <f>NXU1209+NXU1233+NXU1262+NXU1278+NXU1300+NXU1330+NXU1346+NXU1367+NXU1387+NXU1415+#REF!+NXU1430+#REF!+#REF!+#REF!</f>
        <v>#REF!</v>
      </c>
      <c r="NXV1180" s="245" t="s">
        <v>39</v>
      </c>
      <c r="NXW1180" s="246" t="s">
        <v>26</v>
      </c>
      <c r="NXX1180" s="247">
        <v>7</v>
      </c>
      <c r="NXY1180" s="247">
        <v>2</v>
      </c>
      <c r="NXZ1180" s="248" t="s">
        <v>238</v>
      </c>
      <c r="NYA1180" s="249">
        <v>119</v>
      </c>
      <c r="NYB1180" s="250">
        <v>213</v>
      </c>
      <c r="NYC1180" s="251" t="e">
        <f>NYC1209+NYC1233+NYC1262+NYC1278+NYC1300+NYC1330+NYC1346+NYC1367+NYC1387+NYC1415+#REF!+NYC1430+#REF!+#REF!+#REF!</f>
        <v>#REF!</v>
      </c>
      <c r="NYD1180" s="245" t="s">
        <v>39</v>
      </c>
      <c r="NYE1180" s="246" t="s">
        <v>26</v>
      </c>
      <c r="NYF1180" s="247">
        <v>7</v>
      </c>
      <c r="NYG1180" s="247">
        <v>2</v>
      </c>
      <c r="NYH1180" s="248" t="s">
        <v>238</v>
      </c>
      <c r="NYI1180" s="249">
        <v>119</v>
      </c>
      <c r="NYJ1180" s="250">
        <v>213</v>
      </c>
      <c r="NYK1180" s="251" t="e">
        <f>NYK1209+NYK1233+NYK1262+NYK1278+NYK1300+NYK1330+NYK1346+NYK1367+NYK1387+NYK1415+#REF!+NYK1430+#REF!+#REF!+#REF!</f>
        <v>#REF!</v>
      </c>
      <c r="NYL1180" s="245" t="s">
        <v>39</v>
      </c>
      <c r="NYM1180" s="246" t="s">
        <v>26</v>
      </c>
      <c r="NYN1180" s="247">
        <v>7</v>
      </c>
      <c r="NYO1180" s="247">
        <v>2</v>
      </c>
      <c r="NYP1180" s="248" t="s">
        <v>238</v>
      </c>
      <c r="NYQ1180" s="249">
        <v>119</v>
      </c>
      <c r="NYR1180" s="250">
        <v>213</v>
      </c>
      <c r="NYS1180" s="251" t="e">
        <f>NYS1209+NYS1233+NYS1262+NYS1278+NYS1300+NYS1330+NYS1346+NYS1367+NYS1387+NYS1415+#REF!+NYS1430+#REF!+#REF!+#REF!</f>
        <v>#REF!</v>
      </c>
      <c r="NYT1180" s="245" t="s">
        <v>39</v>
      </c>
      <c r="NYU1180" s="246" t="s">
        <v>26</v>
      </c>
      <c r="NYV1180" s="247">
        <v>7</v>
      </c>
      <c r="NYW1180" s="247">
        <v>2</v>
      </c>
      <c r="NYX1180" s="248" t="s">
        <v>238</v>
      </c>
      <c r="NYY1180" s="249">
        <v>119</v>
      </c>
      <c r="NYZ1180" s="250">
        <v>213</v>
      </c>
      <c r="NZA1180" s="251" t="e">
        <f>NZA1209+NZA1233+NZA1262+NZA1278+NZA1300+NZA1330+NZA1346+NZA1367+NZA1387+NZA1415+#REF!+NZA1430+#REF!+#REF!+#REF!</f>
        <v>#REF!</v>
      </c>
      <c r="NZB1180" s="245" t="s">
        <v>39</v>
      </c>
      <c r="NZC1180" s="246" t="s">
        <v>26</v>
      </c>
      <c r="NZD1180" s="247">
        <v>7</v>
      </c>
      <c r="NZE1180" s="247">
        <v>2</v>
      </c>
      <c r="NZF1180" s="248" t="s">
        <v>238</v>
      </c>
      <c r="NZG1180" s="249">
        <v>119</v>
      </c>
      <c r="NZH1180" s="250">
        <v>213</v>
      </c>
      <c r="NZI1180" s="251" t="e">
        <f>NZI1209+NZI1233+NZI1262+NZI1278+NZI1300+NZI1330+NZI1346+NZI1367+NZI1387+NZI1415+#REF!+NZI1430+#REF!+#REF!+#REF!</f>
        <v>#REF!</v>
      </c>
      <c r="NZJ1180" s="245" t="s">
        <v>39</v>
      </c>
      <c r="NZK1180" s="246" t="s">
        <v>26</v>
      </c>
      <c r="NZL1180" s="247">
        <v>7</v>
      </c>
      <c r="NZM1180" s="247">
        <v>2</v>
      </c>
      <c r="NZN1180" s="248" t="s">
        <v>238</v>
      </c>
      <c r="NZO1180" s="249">
        <v>119</v>
      </c>
      <c r="NZP1180" s="250">
        <v>213</v>
      </c>
      <c r="NZQ1180" s="251" t="e">
        <f>NZQ1209+NZQ1233+NZQ1262+NZQ1278+NZQ1300+NZQ1330+NZQ1346+NZQ1367+NZQ1387+NZQ1415+#REF!+NZQ1430+#REF!+#REF!+#REF!</f>
        <v>#REF!</v>
      </c>
      <c r="NZR1180" s="245" t="s">
        <v>39</v>
      </c>
      <c r="NZS1180" s="246" t="s">
        <v>26</v>
      </c>
      <c r="NZT1180" s="247">
        <v>7</v>
      </c>
      <c r="NZU1180" s="247">
        <v>2</v>
      </c>
      <c r="NZV1180" s="248" t="s">
        <v>238</v>
      </c>
      <c r="NZW1180" s="249">
        <v>119</v>
      </c>
      <c r="NZX1180" s="250">
        <v>213</v>
      </c>
      <c r="NZY1180" s="251" t="e">
        <f>NZY1209+NZY1233+NZY1262+NZY1278+NZY1300+NZY1330+NZY1346+NZY1367+NZY1387+NZY1415+#REF!+NZY1430+#REF!+#REF!+#REF!</f>
        <v>#REF!</v>
      </c>
      <c r="NZZ1180" s="245" t="s">
        <v>39</v>
      </c>
      <c r="OAA1180" s="246" t="s">
        <v>26</v>
      </c>
      <c r="OAB1180" s="247">
        <v>7</v>
      </c>
      <c r="OAC1180" s="247">
        <v>2</v>
      </c>
      <c r="OAD1180" s="248" t="s">
        <v>238</v>
      </c>
      <c r="OAE1180" s="249">
        <v>119</v>
      </c>
      <c r="OAF1180" s="250">
        <v>213</v>
      </c>
      <c r="OAG1180" s="251" t="e">
        <f>OAG1209+OAG1233+OAG1262+OAG1278+OAG1300+OAG1330+OAG1346+OAG1367+OAG1387+OAG1415+#REF!+OAG1430+#REF!+#REF!+#REF!</f>
        <v>#REF!</v>
      </c>
      <c r="OAH1180" s="245" t="s">
        <v>39</v>
      </c>
      <c r="OAI1180" s="246" t="s">
        <v>26</v>
      </c>
      <c r="OAJ1180" s="247">
        <v>7</v>
      </c>
      <c r="OAK1180" s="247">
        <v>2</v>
      </c>
      <c r="OAL1180" s="248" t="s">
        <v>238</v>
      </c>
      <c r="OAM1180" s="249">
        <v>119</v>
      </c>
      <c r="OAN1180" s="250">
        <v>213</v>
      </c>
      <c r="OAO1180" s="251" t="e">
        <f>OAO1209+OAO1233+OAO1262+OAO1278+OAO1300+OAO1330+OAO1346+OAO1367+OAO1387+OAO1415+#REF!+OAO1430+#REF!+#REF!+#REF!</f>
        <v>#REF!</v>
      </c>
      <c r="OAP1180" s="245" t="s">
        <v>39</v>
      </c>
      <c r="OAQ1180" s="246" t="s">
        <v>26</v>
      </c>
      <c r="OAR1180" s="247">
        <v>7</v>
      </c>
      <c r="OAS1180" s="247">
        <v>2</v>
      </c>
      <c r="OAT1180" s="248" t="s">
        <v>238</v>
      </c>
      <c r="OAU1180" s="249">
        <v>119</v>
      </c>
      <c r="OAV1180" s="250">
        <v>213</v>
      </c>
      <c r="OAW1180" s="251" t="e">
        <f>OAW1209+OAW1233+OAW1262+OAW1278+OAW1300+OAW1330+OAW1346+OAW1367+OAW1387+OAW1415+#REF!+OAW1430+#REF!+#REF!+#REF!</f>
        <v>#REF!</v>
      </c>
      <c r="OAX1180" s="245" t="s">
        <v>39</v>
      </c>
      <c r="OAY1180" s="246" t="s">
        <v>26</v>
      </c>
      <c r="OAZ1180" s="247">
        <v>7</v>
      </c>
      <c r="OBA1180" s="247">
        <v>2</v>
      </c>
      <c r="OBB1180" s="248" t="s">
        <v>238</v>
      </c>
      <c r="OBC1180" s="249">
        <v>119</v>
      </c>
      <c r="OBD1180" s="250">
        <v>213</v>
      </c>
      <c r="OBE1180" s="251" t="e">
        <f>OBE1209+OBE1233+OBE1262+OBE1278+OBE1300+OBE1330+OBE1346+OBE1367+OBE1387+OBE1415+#REF!+OBE1430+#REF!+#REF!+#REF!</f>
        <v>#REF!</v>
      </c>
      <c r="OBF1180" s="245" t="s">
        <v>39</v>
      </c>
      <c r="OBG1180" s="246" t="s">
        <v>26</v>
      </c>
      <c r="OBH1180" s="247">
        <v>7</v>
      </c>
      <c r="OBI1180" s="247">
        <v>2</v>
      </c>
      <c r="OBJ1180" s="248" t="s">
        <v>238</v>
      </c>
      <c r="OBK1180" s="249">
        <v>119</v>
      </c>
      <c r="OBL1180" s="250">
        <v>213</v>
      </c>
      <c r="OBM1180" s="251" t="e">
        <f>OBM1209+OBM1233+OBM1262+OBM1278+OBM1300+OBM1330+OBM1346+OBM1367+OBM1387+OBM1415+#REF!+OBM1430+#REF!+#REF!+#REF!</f>
        <v>#REF!</v>
      </c>
      <c r="OBN1180" s="245" t="s">
        <v>39</v>
      </c>
      <c r="OBO1180" s="246" t="s">
        <v>26</v>
      </c>
      <c r="OBP1180" s="247">
        <v>7</v>
      </c>
      <c r="OBQ1180" s="247">
        <v>2</v>
      </c>
      <c r="OBR1180" s="248" t="s">
        <v>238</v>
      </c>
      <c r="OBS1180" s="249">
        <v>119</v>
      </c>
      <c r="OBT1180" s="250">
        <v>213</v>
      </c>
      <c r="OBU1180" s="251" t="e">
        <f>OBU1209+OBU1233+OBU1262+OBU1278+OBU1300+OBU1330+OBU1346+OBU1367+OBU1387+OBU1415+#REF!+OBU1430+#REF!+#REF!+#REF!</f>
        <v>#REF!</v>
      </c>
      <c r="OBV1180" s="245" t="s">
        <v>39</v>
      </c>
      <c r="OBW1180" s="246" t="s">
        <v>26</v>
      </c>
      <c r="OBX1180" s="247">
        <v>7</v>
      </c>
      <c r="OBY1180" s="247">
        <v>2</v>
      </c>
      <c r="OBZ1180" s="248" t="s">
        <v>238</v>
      </c>
      <c r="OCA1180" s="249">
        <v>119</v>
      </c>
      <c r="OCB1180" s="250">
        <v>213</v>
      </c>
      <c r="OCC1180" s="251" t="e">
        <f>OCC1209+OCC1233+OCC1262+OCC1278+OCC1300+OCC1330+OCC1346+OCC1367+OCC1387+OCC1415+#REF!+OCC1430+#REF!+#REF!+#REF!</f>
        <v>#REF!</v>
      </c>
      <c r="OCD1180" s="245" t="s">
        <v>39</v>
      </c>
      <c r="OCE1180" s="246" t="s">
        <v>26</v>
      </c>
      <c r="OCF1180" s="247">
        <v>7</v>
      </c>
      <c r="OCG1180" s="247">
        <v>2</v>
      </c>
      <c r="OCH1180" s="248" t="s">
        <v>238</v>
      </c>
      <c r="OCI1180" s="249">
        <v>119</v>
      </c>
      <c r="OCJ1180" s="250">
        <v>213</v>
      </c>
      <c r="OCK1180" s="251" t="e">
        <f>OCK1209+OCK1233+OCK1262+OCK1278+OCK1300+OCK1330+OCK1346+OCK1367+OCK1387+OCK1415+#REF!+OCK1430+#REF!+#REF!+#REF!</f>
        <v>#REF!</v>
      </c>
      <c r="OCL1180" s="245" t="s">
        <v>39</v>
      </c>
      <c r="OCM1180" s="246" t="s">
        <v>26</v>
      </c>
      <c r="OCN1180" s="247">
        <v>7</v>
      </c>
      <c r="OCO1180" s="247">
        <v>2</v>
      </c>
      <c r="OCP1180" s="248" t="s">
        <v>238</v>
      </c>
      <c r="OCQ1180" s="249">
        <v>119</v>
      </c>
      <c r="OCR1180" s="250">
        <v>213</v>
      </c>
      <c r="OCS1180" s="251" t="e">
        <f>OCS1209+OCS1233+OCS1262+OCS1278+OCS1300+OCS1330+OCS1346+OCS1367+OCS1387+OCS1415+#REF!+OCS1430+#REF!+#REF!+#REF!</f>
        <v>#REF!</v>
      </c>
      <c r="OCT1180" s="245" t="s">
        <v>39</v>
      </c>
      <c r="OCU1180" s="246" t="s">
        <v>26</v>
      </c>
      <c r="OCV1180" s="247">
        <v>7</v>
      </c>
      <c r="OCW1180" s="247">
        <v>2</v>
      </c>
      <c r="OCX1180" s="248" t="s">
        <v>238</v>
      </c>
      <c r="OCY1180" s="249">
        <v>119</v>
      </c>
      <c r="OCZ1180" s="250">
        <v>213</v>
      </c>
      <c r="ODA1180" s="251" t="e">
        <f>ODA1209+ODA1233+ODA1262+ODA1278+ODA1300+ODA1330+ODA1346+ODA1367+ODA1387+ODA1415+#REF!+ODA1430+#REF!+#REF!+#REF!</f>
        <v>#REF!</v>
      </c>
      <c r="ODB1180" s="245" t="s">
        <v>39</v>
      </c>
      <c r="ODC1180" s="246" t="s">
        <v>26</v>
      </c>
      <c r="ODD1180" s="247">
        <v>7</v>
      </c>
      <c r="ODE1180" s="247">
        <v>2</v>
      </c>
      <c r="ODF1180" s="248" t="s">
        <v>238</v>
      </c>
      <c r="ODG1180" s="249">
        <v>119</v>
      </c>
      <c r="ODH1180" s="250">
        <v>213</v>
      </c>
      <c r="ODI1180" s="251" t="e">
        <f>ODI1209+ODI1233+ODI1262+ODI1278+ODI1300+ODI1330+ODI1346+ODI1367+ODI1387+ODI1415+#REF!+ODI1430+#REF!+#REF!+#REF!</f>
        <v>#REF!</v>
      </c>
      <c r="ODJ1180" s="245" t="s">
        <v>39</v>
      </c>
      <c r="ODK1180" s="246" t="s">
        <v>26</v>
      </c>
      <c r="ODL1180" s="247">
        <v>7</v>
      </c>
      <c r="ODM1180" s="247">
        <v>2</v>
      </c>
      <c r="ODN1180" s="248" t="s">
        <v>238</v>
      </c>
      <c r="ODO1180" s="249">
        <v>119</v>
      </c>
      <c r="ODP1180" s="250">
        <v>213</v>
      </c>
      <c r="ODQ1180" s="251" t="e">
        <f>ODQ1209+ODQ1233+ODQ1262+ODQ1278+ODQ1300+ODQ1330+ODQ1346+ODQ1367+ODQ1387+ODQ1415+#REF!+ODQ1430+#REF!+#REF!+#REF!</f>
        <v>#REF!</v>
      </c>
      <c r="ODR1180" s="245" t="s">
        <v>39</v>
      </c>
      <c r="ODS1180" s="246" t="s">
        <v>26</v>
      </c>
      <c r="ODT1180" s="247">
        <v>7</v>
      </c>
      <c r="ODU1180" s="247">
        <v>2</v>
      </c>
      <c r="ODV1180" s="248" t="s">
        <v>238</v>
      </c>
      <c r="ODW1180" s="249">
        <v>119</v>
      </c>
      <c r="ODX1180" s="250">
        <v>213</v>
      </c>
      <c r="ODY1180" s="251" t="e">
        <f>ODY1209+ODY1233+ODY1262+ODY1278+ODY1300+ODY1330+ODY1346+ODY1367+ODY1387+ODY1415+#REF!+ODY1430+#REF!+#REF!+#REF!</f>
        <v>#REF!</v>
      </c>
      <c r="ODZ1180" s="245" t="s">
        <v>39</v>
      </c>
      <c r="OEA1180" s="246" t="s">
        <v>26</v>
      </c>
      <c r="OEB1180" s="247">
        <v>7</v>
      </c>
      <c r="OEC1180" s="247">
        <v>2</v>
      </c>
      <c r="OED1180" s="248" t="s">
        <v>238</v>
      </c>
      <c r="OEE1180" s="249">
        <v>119</v>
      </c>
      <c r="OEF1180" s="250">
        <v>213</v>
      </c>
      <c r="OEG1180" s="251" t="e">
        <f>OEG1209+OEG1233+OEG1262+OEG1278+OEG1300+OEG1330+OEG1346+OEG1367+OEG1387+OEG1415+#REF!+OEG1430+#REF!+#REF!+#REF!</f>
        <v>#REF!</v>
      </c>
      <c r="OEH1180" s="245" t="s">
        <v>39</v>
      </c>
      <c r="OEI1180" s="246" t="s">
        <v>26</v>
      </c>
      <c r="OEJ1180" s="247">
        <v>7</v>
      </c>
      <c r="OEK1180" s="247">
        <v>2</v>
      </c>
      <c r="OEL1180" s="248" t="s">
        <v>238</v>
      </c>
      <c r="OEM1180" s="249">
        <v>119</v>
      </c>
      <c r="OEN1180" s="250">
        <v>213</v>
      </c>
      <c r="OEO1180" s="251" t="e">
        <f>OEO1209+OEO1233+OEO1262+OEO1278+OEO1300+OEO1330+OEO1346+OEO1367+OEO1387+OEO1415+#REF!+OEO1430+#REF!+#REF!+#REF!</f>
        <v>#REF!</v>
      </c>
      <c r="OEP1180" s="245" t="s">
        <v>39</v>
      </c>
      <c r="OEQ1180" s="246" t="s">
        <v>26</v>
      </c>
      <c r="OER1180" s="247">
        <v>7</v>
      </c>
      <c r="OES1180" s="247">
        <v>2</v>
      </c>
      <c r="OET1180" s="248" t="s">
        <v>238</v>
      </c>
      <c r="OEU1180" s="249">
        <v>119</v>
      </c>
      <c r="OEV1180" s="250">
        <v>213</v>
      </c>
      <c r="OEW1180" s="251" t="e">
        <f>OEW1209+OEW1233+OEW1262+OEW1278+OEW1300+OEW1330+OEW1346+OEW1367+OEW1387+OEW1415+#REF!+OEW1430+#REF!+#REF!+#REF!</f>
        <v>#REF!</v>
      </c>
      <c r="OEX1180" s="245" t="s">
        <v>39</v>
      </c>
      <c r="OEY1180" s="246" t="s">
        <v>26</v>
      </c>
      <c r="OEZ1180" s="247">
        <v>7</v>
      </c>
      <c r="OFA1180" s="247">
        <v>2</v>
      </c>
      <c r="OFB1180" s="248" t="s">
        <v>238</v>
      </c>
      <c r="OFC1180" s="249">
        <v>119</v>
      </c>
      <c r="OFD1180" s="250">
        <v>213</v>
      </c>
      <c r="OFE1180" s="251" t="e">
        <f>OFE1209+OFE1233+OFE1262+OFE1278+OFE1300+OFE1330+OFE1346+OFE1367+OFE1387+OFE1415+#REF!+OFE1430+#REF!+#REF!+#REF!</f>
        <v>#REF!</v>
      </c>
      <c r="OFF1180" s="245" t="s">
        <v>39</v>
      </c>
      <c r="OFG1180" s="246" t="s">
        <v>26</v>
      </c>
      <c r="OFH1180" s="247">
        <v>7</v>
      </c>
      <c r="OFI1180" s="247">
        <v>2</v>
      </c>
      <c r="OFJ1180" s="248" t="s">
        <v>238</v>
      </c>
      <c r="OFK1180" s="249">
        <v>119</v>
      </c>
      <c r="OFL1180" s="250">
        <v>213</v>
      </c>
      <c r="OFM1180" s="251" t="e">
        <f>OFM1209+OFM1233+OFM1262+OFM1278+OFM1300+OFM1330+OFM1346+OFM1367+OFM1387+OFM1415+#REF!+OFM1430+#REF!+#REF!+#REF!</f>
        <v>#REF!</v>
      </c>
      <c r="OFN1180" s="245" t="s">
        <v>39</v>
      </c>
      <c r="OFO1180" s="246" t="s">
        <v>26</v>
      </c>
      <c r="OFP1180" s="247">
        <v>7</v>
      </c>
      <c r="OFQ1180" s="247">
        <v>2</v>
      </c>
      <c r="OFR1180" s="248" t="s">
        <v>238</v>
      </c>
      <c r="OFS1180" s="249">
        <v>119</v>
      </c>
      <c r="OFT1180" s="250">
        <v>213</v>
      </c>
      <c r="OFU1180" s="251" t="e">
        <f>OFU1209+OFU1233+OFU1262+OFU1278+OFU1300+OFU1330+OFU1346+OFU1367+OFU1387+OFU1415+#REF!+OFU1430+#REF!+#REF!+#REF!</f>
        <v>#REF!</v>
      </c>
      <c r="OFV1180" s="245" t="s">
        <v>39</v>
      </c>
      <c r="OFW1180" s="246" t="s">
        <v>26</v>
      </c>
      <c r="OFX1180" s="247">
        <v>7</v>
      </c>
      <c r="OFY1180" s="247">
        <v>2</v>
      </c>
      <c r="OFZ1180" s="248" t="s">
        <v>238</v>
      </c>
      <c r="OGA1180" s="249">
        <v>119</v>
      </c>
      <c r="OGB1180" s="250">
        <v>213</v>
      </c>
      <c r="OGC1180" s="251" t="e">
        <f>OGC1209+OGC1233+OGC1262+OGC1278+OGC1300+OGC1330+OGC1346+OGC1367+OGC1387+OGC1415+#REF!+OGC1430+#REF!+#REF!+#REF!</f>
        <v>#REF!</v>
      </c>
      <c r="OGD1180" s="245" t="s">
        <v>39</v>
      </c>
      <c r="OGE1180" s="246" t="s">
        <v>26</v>
      </c>
      <c r="OGF1180" s="247">
        <v>7</v>
      </c>
      <c r="OGG1180" s="247">
        <v>2</v>
      </c>
      <c r="OGH1180" s="248" t="s">
        <v>238</v>
      </c>
      <c r="OGI1180" s="249">
        <v>119</v>
      </c>
      <c r="OGJ1180" s="250">
        <v>213</v>
      </c>
      <c r="OGK1180" s="251" t="e">
        <f>OGK1209+OGK1233+OGK1262+OGK1278+OGK1300+OGK1330+OGK1346+OGK1367+OGK1387+OGK1415+#REF!+OGK1430+#REF!+#REF!+#REF!</f>
        <v>#REF!</v>
      </c>
      <c r="OGL1180" s="245" t="s">
        <v>39</v>
      </c>
      <c r="OGM1180" s="246" t="s">
        <v>26</v>
      </c>
      <c r="OGN1180" s="247">
        <v>7</v>
      </c>
      <c r="OGO1180" s="247">
        <v>2</v>
      </c>
      <c r="OGP1180" s="248" t="s">
        <v>238</v>
      </c>
      <c r="OGQ1180" s="249">
        <v>119</v>
      </c>
      <c r="OGR1180" s="250">
        <v>213</v>
      </c>
      <c r="OGS1180" s="251" t="e">
        <f>OGS1209+OGS1233+OGS1262+OGS1278+OGS1300+OGS1330+OGS1346+OGS1367+OGS1387+OGS1415+#REF!+OGS1430+#REF!+#REF!+#REF!</f>
        <v>#REF!</v>
      </c>
      <c r="OGT1180" s="245" t="s">
        <v>39</v>
      </c>
      <c r="OGU1180" s="246" t="s">
        <v>26</v>
      </c>
      <c r="OGV1180" s="247">
        <v>7</v>
      </c>
      <c r="OGW1180" s="247">
        <v>2</v>
      </c>
      <c r="OGX1180" s="248" t="s">
        <v>238</v>
      </c>
      <c r="OGY1180" s="249">
        <v>119</v>
      </c>
      <c r="OGZ1180" s="250">
        <v>213</v>
      </c>
      <c r="OHA1180" s="251" t="e">
        <f>OHA1209+OHA1233+OHA1262+OHA1278+OHA1300+OHA1330+OHA1346+OHA1367+OHA1387+OHA1415+#REF!+OHA1430+#REF!+#REF!+#REF!</f>
        <v>#REF!</v>
      </c>
      <c r="OHB1180" s="245" t="s">
        <v>39</v>
      </c>
      <c r="OHC1180" s="246" t="s">
        <v>26</v>
      </c>
      <c r="OHD1180" s="247">
        <v>7</v>
      </c>
      <c r="OHE1180" s="247">
        <v>2</v>
      </c>
      <c r="OHF1180" s="248" t="s">
        <v>238</v>
      </c>
      <c r="OHG1180" s="249">
        <v>119</v>
      </c>
      <c r="OHH1180" s="250">
        <v>213</v>
      </c>
      <c r="OHI1180" s="251" t="e">
        <f>OHI1209+OHI1233+OHI1262+OHI1278+OHI1300+OHI1330+OHI1346+OHI1367+OHI1387+OHI1415+#REF!+OHI1430+#REF!+#REF!+#REF!</f>
        <v>#REF!</v>
      </c>
      <c r="OHJ1180" s="245" t="s">
        <v>39</v>
      </c>
      <c r="OHK1180" s="246" t="s">
        <v>26</v>
      </c>
      <c r="OHL1180" s="247">
        <v>7</v>
      </c>
      <c r="OHM1180" s="247">
        <v>2</v>
      </c>
      <c r="OHN1180" s="248" t="s">
        <v>238</v>
      </c>
      <c r="OHO1180" s="249">
        <v>119</v>
      </c>
      <c r="OHP1180" s="250">
        <v>213</v>
      </c>
      <c r="OHQ1180" s="251" t="e">
        <f>OHQ1209+OHQ1233+OHQ1262+OHQ1278+OHQ1300+OHQ1330+OHQ1346+OHQ1367+OHQ1387+OHQ1415+#REF!+OHQ1430+#REF!+#REF!+#REF!</f>
        <v>#REF!</v>
      </c>
      <c r="OHR1180" s="245" t="s">
        <v>39</v>
      </c>
      <c r="OHS1180" s="246" t="s">
        <v>26</v>
      </c>
      <c r="OHT1180" s="247">
        <v>7</v>
      </c>
      <c r="OHU1180" s="247">
        <v>2</v>
      </c>
      <c r="OHV1180" s="248" t="s">
        <v>238</v>
      </c>
      <c r="OHW1180" s="249">
        <v>119</v>
      </c>
      <c r="OHX1180" s="250">
        <v>213</v>
      </c>
      <c r="OHY1180" s="251" t="e">
        <f>OHY1209+OHY1233+OHY1262+OHY1278+OHY1300+OHY1330+OHY1346+OHY1367+OHY1387+OHY1415+#REF!+OHY1430+#REF!+#REF!+#REF!</f>
        <v>#REF!</v>
      </c>
      <c r="OHZ1180" s="245" t="s">
        <v>39</v>
      </c>
      <c r="OIA1180" s="246" t="s">
        <v>26</v>
      </c>
      <c r="OIB1180" s="247">
        <v>7</v>
      </c>
      <c r="OIC1180" s="247">
        <v>2</v>
      </c>
      <c r="OID1180" s="248" t="s">
        <v>238</v>
      </c>
      <c r="OIE1180" s="249">
        <v>119</v>
      </c>
      <c r="OIF1180" s="250">
        <v>213</v>
      </c>
      <c r="OIG1180" s="251" t="e">
        <f>OIG1209+OIG1233+OIG1262+OIG1278+OIG1300+OIG1330+OIG1346+OIG1367+OIG1387+OIG1415+#REF!+OIG1430+#REF!+#REF!+#REF!</f>
        <v>#REF!</v>
      </c>
      <c r="OIH1180" s="245" t="s">
        <v>39</v>
      </c>
      <c r="OII1180" s="246" t="s">
        <v>26</v>
      </c>
      <c r="OIJ1180" s="247">
        <v>7</v>
      </c>
      <c r="OIK1180" s="247">
        <v>2</v>
      </c>
      <c r="OIL1180" s="248" t="s">
        <v>238</v>
      </c>
      <c r="OIM1180" s="249">
        <v>119</v>
      </c>
      <c r="OIN1180" s="250">
        <v>213</v>
      </c>
      <c r="OIO1180" s="251" t="e">
        <f>OIO1209+OIO1233+OIO1262+OIO1278+OIO1300+OIO1330+OIO1346+OIO1367+OIO1387+OIO1415+#REF!+OIO1430+#REF!+#REF!+#REF!</f>
        <v>#REF!</v>
      </c>
      <c r="OIP1180" s="245" t="s">
        <v>39</v>
      </c>
      <c r="OIQ1180" s="246" t="s">
        <v>26</v>
      </c>
      <c r="OIR1180" s="247">
        <v>7</v>
      </c>
      <c r="OIS1180" s="247">
        <v>2</v>
      </c>
      <c r="OIT1180" s="248" t="s">
        <v>238</v>
      </c>
      <c r="OIU1180" s="249">
        <v>119</v>
      </c>
      <c r="OIV1180" s="250">
        <v>213</v>
      </c>
      <c r="OIW1180" s="251" t="e">
        <f>OIW1209+OIW1233+OIW1262+OIW1278+OIW1300+OIW1330+OIW1346+OIW1367+OIW1387+OIW1415+#REF!+OIW1430+#REF!+#REF!+#REF!</f>
        <v>#REF!</v>
      </c>
      <c r="OIX1180" s="245" t="s">
        <v>39</v>
      </c>
      <c r="OIY1180" s="246" t="s">
        <v>26</v>
      </c>
      <c r="OIZ1180" s="247">
        <v>7</v>
      </c>
      <c r="OJA1180" s="247">
        <v>2</v>
      </c>
      <c r="OJB1180" s="248" t="s">
        <v>238</v>
      </c>
      <c r="OJC1180" s="249">
        <v>119</v>
      </c>
      <c r="OJD1180" s="250">
        <v>213</v>
      </c>
      <c r="OJE1180" s="251" t="e">
        <f>OJE1209+OJE1233+OJE1262+OJE1278+OJE1300+OJE1330+OJE1346+OJE1367+OJE1387+OJE1415+#REF!+OJE1430+#REF!+#REF!+#REF!</f>
        <v>#REF!</v>
      </c>
      <c r="OJF1180" s="245" t="s">
        <v>39</v>
      </c>
      <c r="OJG1180" s="246" t="s">
        <v>26</v>
      </c>
      <c r="OJH1180" s="247">
        <v>7</v>
      </c>
      <c r="OJI1180" s="247">
        <v>2</v>
      </c>
      <c r="OJJ1180" s="248" t="s">
        <v>238</v>
      </c>
      <c r="OJK1180" s="249">
        <v>119</v>
      </c>
      <c r="OJL1180" s="250">
        <v>213</v>
      </c>
      <c r="OJM1180" s="251" t="e">
        <f>OJM1209+OJM1233+OJM1262+OJM1278+OJM1300+OJM1330+OJM1346+OJM1367+OJM1387+OJM1415+#REF!+OJM1430+#REF!+#REF!+#REF!</f>
        <v>#REF!</v>
      </c>
      <c r="OJN1180" s="245" t="s">
        <v>39</v>
      </c>
      <c r="OJO1180" s="246" t="s">
        <v>26</v>
      </c>
      <c r="OJP1180" s="247">
        <v>7</v>
      </c>
      <c r="OJQ1180" s="247">
        <v>2</v>
      </c>
      <c r="OJR1180" s="248" t="s">
        <v>238</v>
      </c>
      <c r="OJS1180" s="249">
        <v>119</v>
      </c>
      <c r="OJT1180" s="250">
        <v>213</v>
      </c>
      <c r="OJU1180" s="251" t="e">
        <f>OJU1209+OJU1233+OJU1262+OJU1278+OJU1300+OJU1330+OJU1346+OJU1367+OJU1387+OJU1415+#REF!+OJU1430+#REF!+#REF!+#REF!</f>
        <v>#REF!</v>
      </c>
      <c r="OJV1180" s="245" t="s">
        <v>39</v>
      </c>
      <c r="OJW1180" s="246" t="s">
        <v>26</v>
      </c>
      <c r="OJX1180" s="247">
        <v>7</v>
      </c>
      <c r="OJY1180" s="247">
        <v>2</v>
      </c>
      <c r="OJZ1180" s="248" t="s">
        <v>238</v>
      </c>
      <c r="OKA1180" s="249">
        <v>119</v>
      </c>
      <c r="OKB1180" s="250">
        <v>213</v>
      </c>
      <c r="OKC1180" s="251" t="e">
        <f>OKC1209+OKC1233+OKC1262+OKC1278+OKC1300+OKC1330+OKC1346+OKC1367+OKC1387+OKC1415+#REF!+OKC1430+#REF!+#REF!+#REF!</f>
        <v>#REF!</v>
      </c>
      <c r="OKD1180" s="245" t="s">
        <v>39</v>
      </c>
      <c r="OKE1180" s="246" t="s">
        <v>26</v>
      </c>
      <c r="OKF1180" s="247">
        <v>7</v>
      </c>
      <c r="OKG1180" s="247">
        <v>2</v>
      </c>
      <c r="OKH1180" s="248" t="s">
        <v>238</v>
      </c>
      <c r="OKI1180" s="249">
        <v>119</v>
      </c>
      <c r="OKJ1180" s="250">
        <v>213</v>
      </c>
      <c r="OKK1180" s="251" t="e">
        <f>OKK1209+OKK1233+OKK1262+OKK1278+OKK1300+OKK1330+OKK1346+OKK1367+OKK1387+OKK1415+#REF!+OKK1430+#REF!+#REF!+#REF!</f>
        <v>#REF!</v>
      </c>
      <c r="OKL1180" s="245" t="s">
        <v>39</v>
      </c>
      <c r="OKM1180" s="246" t="s">
        <v>26</v>
      </c>
      <c r="OKN1180" s="247">
        <v>7</v>
      </c>
      <c r="OKO1180" s="247">
        <v>2</v>
      </c>
      <c r="OKP1180" s="248" t="s">
        <v>238</v>
      </c>
      <c r="OKQ1180" s="249">
        <v>119</v>
      </c>
      <c r="OKR1180" s="250">
        <v>213</v>
      </c>
      <c r="OKS1180" s="251" t="e">
        <f>OKS1209+OKS1233+OKS1262+OKS1278+OKS1300+OKS1330+OKS1346+OKS1367+OKS1387+OKS1415+#REF!+OKS1430+#REF!+#REF!+#REF!</f>
        <v>#REF!</v>
      </c>
      <c r="OKT1180" s="245" t="s">
        <v>39</v>
      </c>
      <c r="OKU1180" s="246" t="s">
        <v>26</v>
      </c>
      <c r="OKV1180" s="247">
        <v>7</v>
      </c>
      <c r="OKW1180" s="247">
        <v>2</v>
      </c>
      <c r="OKX1180" s="248" t="s">
        <v>238</v>
      </c>
      <c r="OKY1180" s="249">
        <v>119</v>
      </c>
      <c r="OKZ1180" s="250">
        <v>213</v>
      </c>
      <c r="OLA1180" s="251" t="e">
        <f>OLA1209+OLA1233+OLA1262+OLA1278+OLA1300+OLA1330+OLA1346+OLA1367+OLA1387+OLA1415+#REF!+OLA1430+#REF!+#REF!+#REF!</f>
        <v>#REF!</v>
      </c>
      <c r="OLB1180" s="245" t="s">
        <v>39</v>
      </c>
      <c r="OLC1180" s="246" t="s">
        <v>26</v>
      </c>
      <c r="OLD1180" s="247">
        <v>7</v>
      </c>
      <c r="OLE1180" s="247">
        <v>2</v>
      </c>
      <c r="OLF1180" s="248" t="s">
        <v>238</v>
      </c>
      <c r="OLG1180" s="249">
        <v>119</v>
      </c>
      <c r="OLH1180" s="250">
        <v>213</v>
      </c>
      <c r="OLI1180" s="251" t="e">
        <f>OLI1209+OLI1233+OLI1262+OLI1278+OLI1300+OLI1330+OLI1346+OLI1367+OLI1387+OLI1415+#REF!+OLI1430+#REF!+#REF!+#REF!</f>
        <v>#REF!</v>
      </c>
      <c r="OLJ1180" s="245" t="s">
        <v>39</v>
      </c>
      <c r="OLK1180" s="246" t="s">
        <v>26</v>
      </c>
      <c r="OLL1180" s="247">
        <v>7</v>
      </c>
      <c r="OLM1180" s="247">
        <v>2</v>
      </c>
      <c r="OLN1180" s="248" t="s">
        <v>238</v>
      </c>
      <c r="OLO1180" s="249">
        <v>119</v>
      </c>
      <c r="OLP1180" s="250">
        <v>213</v>
      </c>
      <c r="OLQ1180" s="251" t="e">
        <f>OLQ1209+OLQ1233+OLQ1262+OLQ1278+OLQ1300+OLQ1330+OLQ1346+OLQ1367+OLQ1387+OLQ1415+#REF!+OLQ1430+#REF!+#REF!+#REF!</f>
        <v>#REF!</v>
      </c>
      <c r="OLR1180" s="245" t="s">
        <v>39</v>
      </c>
      <c r="OLS1180" s="246" t="s">
        <v>26</v>
      </c>
      <c r="OLT1180" s="247">
        <v>7</v>
      </c>
      <c r="OLU1180" s="247">
        <v>2</v>
      </c>
      <c r="OLV1180" s="248" t="s">
        <v>238</v>
      </c>
      <c r="OLW1180" s="249">
        <v>119</v>
      </c>
      <c r="OLX1180" s="250">
        <v>213</v>
      </c>
      <c r="OLY1180" s="251" t="e">
        <f>OLY1209+OLY1233+OLY1262+OLY1278+OLY1300+OLY1330+OLY1346+OLY1367+OLY1387+OLY1415+#REF!+OLY1430+#REF!+#REF!+#REF!</f>
        <v>#REF!</v>
      </c>
      <c r="OLZ1180" s="245" t="s">
        <v>39</v>
      </c>
      <c r="OMA1180" s="246" t="s">
        <v>26</v>
      </c>
      <c r="OMB1180" s="247">
        <v>7</v>
      </c>
      <c r="OMC1180" s="247">
        <v>2</v>
      </c>
      <c r="OMD1180" s="248" t="s">
        <v>238</v>
      </c>
      <c r="OME1180" s="249">
        <v>119</v>
      </c>
      <c r="OMF1180" s="250">
        <v>213</v>
      </c>
      <c r="OMG1180" s="251" t="e">
        <f>OMG1209+OMG1233+OMG1262+OMG1278+OMG1300+OMG1330+OMG1346+OMG1367+OMG1387+OMG1415+#REF!+OMG1430+#REF!+#REF!+#REF!</f>
        <v>#REF!</v>
      </c>
      <c r="OMH1180" s="245" t="s">
        <v>39</v>
      </c>
      <c r="OMI1180" s="246" t="s">
        <v>26</v>
      </c>
      <c r="OMJ1180" s="247">
        <v>7</v>
      </c>
      <c r="OMK1180" s="247">
        <v>2</v>
      </c>
      <c r="OML1180" s="248" t="s">
        <v>238</v>
      </c>
      <c r="OMM1180" s="249">
        <v>119</v>
      </c>
      <c r="OMN1180" s="250">
        <v>213</v>
      </c>
      <c r="OMO1180" s="251" t="e">
        <f>OMO1209+OMO1233+OMO1262+OMO1278+OMO1300+OMO1330+OMO1346+OMO1367+OMO1387+OMO1415+#REF!+OMO1430+#REF!+#REF!+#REF!</f>
        <v>#REF!</v>
      </c>
      <c r="OMP1180" s="245" t="s">
        <v>39</v>
      </c>
      <c r="OMQ1180" s="246" t="s">
        <v>26</v>
      </c>
      <c r="OMR1180" s="247">
        <v>7</v>
      </c>
      <c r="OMS1180" s="247">
        <v>2</v>
      </c>
      <c r="OMT1180" s="248" t="s">
        <v>238</v>
      </c>
      <c r="OMU1180" s="249">
        <v>119</v>
      </c>
      <c r="OMV1180" s="250">
        <v>213</v>
      </c>
      <c r="OMW1180" s="251" t="e">
        <f>OMW1209+OMW1233+OMW1262+OMW1278+OMW1300+OMW1330+OMW1346+OMW1367+OMW1387+OMW1415+#REF!+OMW1430+#REF!+#REF!+#REF!</f>
        <v>#REF!</v>
      </c>
      <c r="OMX1180" s="245" t="s">
        <v>39</v>
      </c>
      <c r="OMY1180" s="246" t="s">
        <v>26</v>
      </c>
      <c r="OMZ1180" s="247">
        <v>7</v>
      </c>
      <c r="ONA1180" s="247">
        <v>2</v>
      </c>
      <c r="ONB1180" s="248" t="s">
        <v>238</v>
      </c>
      <c r="ONC1180" s="249">
        <v>119</v>
      </c>
      <c r="OND1180" s="250">
        <v>213</v>
      </c>
      <c r="ONE1180" s="251" t="e">
        <f>ONE1209+ONE1233+ONE1262+ONE1278+ONE1300+ONE1330+ONE1346+ONE1367+ONE1387+ONE1415+#REF!+ONE1430+#REF!+#REF!+#REF!</f>
        <v>#REF!</v>
      </c>
      <c r="ONF1180" s="245" t="s">
        <v>39</v>
      </c>
      <c r="ONG1180" s="246" t="s">
        <v>26</v>
      </c>
      <c r="ONH1180" s="247">
        <v>7</v>
      </c>
      <c r="ONI1180" s="247">
        <v>2</v>
      </c>
      <c r="ONJ1180" s="248" t="s">
        <v>238</v>
      </c>
      <c r="ONK1180" s="249">
        <v>119</v>
      </c>
      <c r="ONL1180" s="250">
        <v>213</v>
      </c>
      <c r="ONM1180" s="251" t="e">
        <f>ONM1209+ONM1233+ONM1262+ONM1278+ONM1300+ONM1330+ONM1346+ONM1367+ONM1387+ONM1415+#REF!+ONM1430+#REF!+#REF!+#REF!</f>
        <v>#REF!</v>
      </c>
      <c r="ONN1180" s="245" t="s">
        <v>39</v>
      </c>
      <c r="ONO1180" s="246" t="s">
        <v>26</v>
      </c>
      <c r="ONP1180" s="247">
        <v>7</v>
      </c>
      <c r="ONQ1180" s="247">
        <v>2</v>
      </c>
      <c r="ONR1180" s="248" t="s">
        <v>238</v>
      </c>
      <c r="ONS1180" s="249">
        <v>119</v>
      </c>
      <c r="ONT1180" s="250">
        <v>213</v>
      </c>
      <c r="ONU1180" s="251" t="e">
        <f>ONU1209+ONU1233+ONU1262+ONU1278+ONU1300+ONU1330+ONU1346+ONU1367+ONU1387+ONU1415+#REF!+ONU1430+#REF!+#REF!+#REF!</f>
        <v>#REF!</v>
      </c>
      <c r="ONV1180" s="245" t="s">
        <v>39</v>
      </c>
      <c r="ONW1180" s="246" t="s">
        <v>26</v>
      </c>
      <c r="ONX1180" s="247">
        <v>7</v>
      </c>
      <c r="ONY1180" s="247">
        <v>2</v>
      </c>
      <c r="ONZ1180" s="248" t="s">
        <v>238</v>
      </c>
      <c r="OOA1180" s="249">
        <v>119</v>
      </c>
      <c r="OOB1180" s="250">
        <v>213</v>
      </c>
      <c r="OOC1180" s="251" t="e">
        <f>OOC1209+OOC1233+OOC1262+OOC1278+OOC1300+OOC1330+OOC1346+OOC1367+OOC1387+OOC1415+#REF!+OOC1430+#REF!+#REF!+#REF!</f>
        <v>#REF!</v>
      </c>
      <c r="OOD1180" s="245" t="s">
        <v>39</v>
      </c>
      <c r="OOE1180" s="246" t="s">
        <v>26</v>
      </c>
      <c r="OOF1180" s="247">
        <v>7</v>
      </c>
      <c r="OOG1180" s="247">
        <v>2</v>
      </c>
      <c r="OOH1180" s="248" t="s">
        <v>238</v>
      </c>
      <c r="OOI1180" s="249">
        <v>119</v>
      </c>
      <c r="OOJ1180" s="250">
        <v>213</v>
      </c>
      <c r="OOK1180" s="251" t="e">
        <f>OOK1209+OOK1233+OOK1262+OOK1278+OOK1300+OOK1330+OOK1346+OOK1367+OOK1387+OOK1415+#REF!+OOK1430+#REF!+#REF!+#REF!</f>
        <v>#REF!</v>
      </c>
      <c r="OOL1180" s="245" t="s">
        <v>39</v>
      </c>
      <c r="OOM1180" s="246" t="s">
        <v>26</v>
      </c>
      <c r="OON1180" s="247">
        <v>7</v>
      </c>
      <c r="OOO1180" s="247">
        <v>2</v>
      </c>
      <c r="OOP1180" s="248" t="s">
        <v>238</v>
      </c>
      <c r="OOQ1180" s="249">
        <v>119</v>
      </c>
      <c r="OOR1180" s="250">
        <v>213</v>
      </c>
      <c r="OOS1180" s="251" t="e">
        <f>OOS1209+OOS1233+OOS1262+OOS1278+OOS1300+OOS1330+OOS1346+OOS1367+OOS1387+OOS1415+#REF!+OOS1430+#REF!+#REF!+#REF!</f>
        <v>#REF!</v>
      </c>
      <c r="OOT1180" s="245" t="s">
        <v>39</v>
      </c>
      <c r="OOU1180" s="246" t="s">
        <v>26</v>
      </c>
      <c r="OOV1180" s="247">
        <v>7</v>
      </c>
      <c r="OOW1180" s="247">
        <v>2</v>
      </c>
      <c r="OOX1180" s="248" t="s">
        <v>238</v>
      </c>
      <c r="OOY1180" s="249">
        <v>119</v>
      </c>
      <c r="OOZ1180" s="250">
        <v>213</v>
      </c>
      <c r="OPA1180" s="251" t="e">
        <f>OPA1209+OPA1233+OPA1262+OPA1278+OPA1300+OPA1330+OPA1346+OPA1367+OPA1387+OPA1415+#REF!+OPA1430+#REF!+#REF!+#REF!</f>
        <v>#REF!</v>
      </c>
      <c r="OPB1180" s="245" t="s">
        <v>39</v>
      </c>
      <c r="OPC1180" s="246" t="s">
        <v>26</v>
      </c>
      <c r="OPD1180" s="247">
        <v>7</v>
      </c>
      <c r="OPE1180" s="247">
        <v>2</v>
      </c>
      <c r="OPF1180" s="248" t="s">
        <v>238</v>
      </c>
      <c r="OPG1180" s="249">
        <v>119</v>
      </c>
      <c r="OPH1180" s="250">
        <v>213</v>
      </c>
      <c r="OPI1180" s="251" t="e">
        <f>OPI1209+OPI1233+OPI1262+OPI1278+OPI1300+OPI1330+OPI1346+OPI1367+OPI1387+OPI1415+#REF!+OPI1430+#REF!+#REF!+#REF!</f>
        <v>#REF!</v>
      </c>
      <c r="OPJ1180" s="245" t="s">
        <v>39</v>
      </c>
      <c r="OPK1180" s="246" t="s">
        <v>26</v>
      </c>
      <c r="OPL1180" s="247">
        <v>7</v>
      </c>
      <c r="OPM1180" s="247">
        <v>2</v>
      </c>
      <c r="OPN1180" s="248" t="s">
        <v>238</v>
      </c>
      <c r="OPO1180" s="249">
        <v>119</v>
      </c>
      <c r="OPP1180" s="250">
        <v>213</v>
      </c>
      <c r="OPQ1180" s="251" t="e">
        <f>OPQ1209+OPQ1233+OPQ1262+OPQ1278+OPQ1300+OPQ1330+OPQ1346+OPQ1367+OPQ1387+OPQ1415+#REF!+OPQ1430+#REF!+#REF!+#REF!</f>
        <v>#REF!</v>
      </c>
      <c r="OPR1180" s="245" t="s">
        <v>39</v>
      </c>
      <c r="OPS1180" s="246" t="s">
        <v>26</v>
      </c>
      <c r="OPT1180" s="247">
        <v>7</v>
      </c>
      <c r="OPU1180" s="247">
        <v>2</v>
      </c>
      <c r="OPV1180" s="248" t="s">
        <v>238</v>
      </c>
      <c r="OPW1180" s="249">
        <v>119</v>
      </c>
      <c r="OPX1180" s="250">
        <v>213</v>
      </c>
      <c r="OPY1180" s="251" t="e">
        <f>OPY1209+OPY1233+OPY1262+OPY1278+OPY1300+OPY1330+OPY1346+OPY1367+OPY1387+OPY1415+#REF!+OPY1430+#REF!+#REF!+#REF!</f>
        <v>#REF!</v>
      </c>
      <c r="OPZ1180" s="245" t="s">
        <v>39</v>
      </c>
      <c r="OQA1180" s="246" t="s">
        <v>26</v>
      </c>
      <c r="OQB1180" s="247">
        <v>7</v>
      </c>
      <c r="OQC1180" s="247">
        <v>2</v>
      </c>
      <c r="OQD1180" s="248" t="s">
        <v>238</v>
      </c>
      <c r="OQE1180" s="249">
        <v>119</v>
      </c>
      <c r="OQF1180" s="250">
        <v>213</v>
      </c>
      <c r="OQG1180" s="251" t="e">
        <f>OQG1209+OQG1233+OQG1262+OQG1278+OQG1300+OQG1330+OQG1346+OQG1367+OQG1387+OQG1415+#REF!+OQG1430+#REF!+#REF!+#REF!</f>
        <v>#REF!</v>
      </c>
      <c r="OQH1180" s="245" t="s">
        <v>39</v>
      </c>
      <c r="OQI1180" s="246" t="s">
        <v>26</v>
      </c>
      <c r="OQJ1180" s="247">
        <v>7</v>
      </c>
      <c r="OQK1180" s="247">
        <v>2</v>
      </c>
      <c r="OQL1180" s="248" t="s">
        <v>238</v>
      </c>
      <c r="OQM1180" s="249">
        <v>119</v>
      </c>
      <c r="OQN1180" s="250">
        <v>213</v>
      </c>
      <c r="OQO1180" s="251" t="e">
        <f>OQO1209+OQO1233+OQO1262+OQO1278+OQO1300+OQO1330+OQO1346+OQO1367+OQO1387+OQO1415+#REF!+OQO1430+#REF!+#REF!+#REF!</f>
        <v>#REF!</v>
      </c>
      <c r="OQP1180" s="245" t="s">
        <v>39</v>
      </c>
      <c r="OQQ1180" s="246" t="s">
        <v>26</v>
      </c>
      <c r="OQR1180" s="247">
        <v>7</v>
      </c>
      <c r="OQS1180" s="247">
        <v>2</v>
      </c>
      <c r="OQT1180" s="248" t="s">
        <v>238</v>
      </c>
      <c r="OQU1180" s="249">
        <v>119</v>
      </c>
      <c r="OQV1180" s="250">
        <v>213</v>
      </c>
      <c r="OQW1180" s="251" t="e">
        <f>OQW1209+OQW1233+OQW1262+OQW1278+OQW1300+OQW1330+OQW1346+OQW1367+OQW1387+OQW1415+#REF!+OQW1430+#REF!+#REF!+#REF!</f>
        <v>#REF!</v>
      </c>
      <c r="OQX1180" s="245" t="s">
        <v>39</v>
      </c>
      <c r="OQY1180" s="246" t="s">
        <v>26</v>
      </c>
      <c r="OQZ1180" s="247">
        <v>7</v>
      </c>
      <c r="ORA1180" s="247">
        <v>2</v>
      </c>
      <c r="ORB1180" s="248" t="s">
        <v>238</v>
      </c>
      <c r="ORC1180" s="249">
        <v>119</v>
      </c>
      <c r="ORD1180" s="250">
        <v>213</v>
      </c>
      <c r="ORE1180" s="251" t="e">
        <f>ORE1209+ORE1233+ORE1262+ORE1278+ORE1300+ORE1330+ORE1346+ORE1367+ORE1387+ORE1415+#REF!+ORE1430+#REF!+#REF!+#REF!</f>
        <v>#REF!</v>
      </c>
      <c r="ORF1180" s="245" t="s">
        <v>39</v>
      </c>
      <c r="ORG1180" s="246" t="s">
        <v>26</v>
      </c>
      <c r="ORH1180" s="247">
        <v>7</v>
      </c>
      <c r="ORI1180" s="247">
        <v>2</v>
      </c>
      <c r="ORJ1180" s="248" t="s">
        <v>238</v>
      </c>
      <c r="ORK1180" s="249">
        <v>119</v>
      </c>
      <c r="ORL1180" s="250">
        <v>213</v>
      </c>
      <c r="ORM1180" s="251" t="e">
        <f>ORM1209+ORM1233+ORM1262+ORM1278+ORM1300+ORM1330+ORM1346+ORM1367+ORM1387+ORM1415+#REF!+ORM1430+#REF!+#REF!+#REF!</f>
        <v>#REF!</v>
      </c>
      <c r="ORN1180" s="245" t="s">
        <v>39</v>
      </c>
      <c r="ORO1180" s="246" t="s">
        <v>26</v>
      </c>
      <c r="ORP1180" s="247">
        <v>7</v>
      </c>
      <c r="ORQ1180" s="247">
        <v>2</v>
      </c>
      <c r="ORR1180" s="248" t="s">
        <v>238</v>
      </c>
      <c r="ORS1180" s="249">
        <v>119</v>
      </c>
      <c r="ORT1180" s="250">
        <v>213</v>
      </c>
      <c r="ORU1180" s="251" t="e">
        <f>ORU1209+ORU1233+ORU1262+ORU1278+ORU1300+ORU1330+ORU1346+ORU1367+ORU1387+ORU1415+#REF!+ORU1430+#REF!+#REF!+#REF!</f>
        <v>#REF!</v>
      </c>
      <c r="ORV1180" s="245" t="s">
        <v>39</v>
      </c>
      <c r="ORW1180" s="246" t="s">
        <v>26</v>
      </c>
      <c r="ORX1180" s="247">
        <v>7</v>
      </c>
      <c r="ORY1180" s="247">
        <v>2</v>
      </c>
      <c r="ORZ1180" s="248" t="s">
        <v>238</v>
      </c>
      <c r="OSA1180" s="249">
        <v>119</v>
      </c>
      <c r="OSB1180" s="250">
        <v>213</v>
      </c>
      <c r="OSC1180" s="251" t="e">
        <f>OSC1209+OSC1233+OSC1262+OSC1278+OSC1300+OSC1330+OSC1346+OSC1367+OSC1387+OSC1415+#REF!+OSC1430+#REF!+#REF!+#REF!</f>
        <v>#REF!</v>
      </c>
      <c r="OSD1180" s="245" t="s">
        <v>39</v>
      </c>
      <c r="OSE1180" s="246" t="s">
        <v>26</v>
      </c>
      <c r="OSF1180" s="247">
        <v>7</v>
      </c>
      <c r="OSG1180" s="247">
        <v>2</v>
      </c>
      <c r="OSH1180" s="248" t="s">
        <v>238</v>
      </c>
      <c r="OSI1180" s="249">
        <v>119</v>
      </c>
      <c r="OSJ1180" s="250">
        <v>213</v>
      </c>
      <c r="OSK1180" s="251" t="e">
        <f>OSK1209+OSK1233+OSK1262+OSK1278+OSK1300+OSK1330+OSK1346+OSK1367+OSK1387+OSK1415+#REF!+OSK1430+#REF!+#REF!+#REF!</f>
        <v>#REF!</v>
      </c>
      <c r="OSL1180" s="245" t="s">
        <v>39</v>
      </c>
      <c r="OSM1180" s="246" t="s">
        <v>26</v>
      </c>
      <c r="OSN1180" s="247">
        <v>7</v>
      </c>
      <c r="OSO1180" s="247">
        <v>2</v>
      </c>
      <c r="OSP1180" s="248" t="s">
        <v>238</v>
      </c>
      <c r="OSQ1180" s="249">
        <v>119</v>
      </c>
      <c r="OSR1180" s="250">
        <v>213</v>
      </c>
      <c r="OSS1180" s="251" t="e">
        <f>OSS1209+OSS1233+OSS1262+OSS1278+OSS1300+OSS1330+OSS1346+OSS1367+OSS1387+OSS1415+#REF!+OSS1430+#REF!+#REF!+#REF!</f>
        <v>#REF!</v>
      </c>
      <c r="OST1180" s="245" t="s">
        <v>39</v>
      </c>
      <c r="OSU1180" s="246" t="s">
        <v>26</v>
      </c>
      <c r="OSV1180" s="247">
        <v>7</v>
      </c>
      <c r="OSW1180" s="247">
        <v>2</v>
      </c>
      <c r="OSX1180" s="248" t="s">
        <v>238</v>
      </c>
      <c r="OSY1180" s="249">
        <v>119</v>
      </c>
      <c r="OSZ1180" s="250">
        <v>213</v>
      </c>
      <c r="OTA1180" s="251" t="e">
        <f>OTA1209+OTA1233+OTA1262+OTA1278+OTA1300+OTA1330+OTA1346+OTA1367+OTA1387+OTA1415+#REF!+OTA1430+#REF!+#REF!+#REF!</f>
        <v>#REF!</v>
      </c>
      <c r="OTB1180" s="245" t="s">
        <v>39</v>
      </c>
      <c r="OTC1180" s="246" t="s">
        <v>26</v>
      </c>
      <c r="OTD1180" s="247">
        <v>7</v>
      </c>
      <c r="OTE1180" s="247">
        <v>2</v>
      </c>
      <c r="OTF1180" s="248" t="s">
        <v>238</v>
      </c>
      <c r="OTG1180" s="249">
        <v>119</v>
      </c>
      <c r="OTH1180" s="250">
        <v>213</v>
      </c>
      <c r="OTI1180" s="251" t="e">
        <f>OTI1209+OTI1233+OTI1262+OTI1278+OTI1300+OTI1330+OTI1346+OTI1367+OTI1387+OTI1415+#REF!+OTI1430+#REF!+#REF!+#REF!</f>
        <v>#REF!</v>
      </c>
      <c r="OTJ1180" s="245" t="s">
        <v>39</v>
      </c>
      <c r="OTK1180" s="246" t="s">
        <v>26</v>
      </c>
      <c r="OTL1180" s="247">
        <v>7</v>
      </c>
      <c r="OTM1180" s="247">
        <v>2</v>
      </c>
      <c r="OTN1180" s="248" t="s">
        <v>238</v>
      </c>
      <c r="OTO1180" s="249">
        <v>119</v>
      </c>
      <c r="OTP1180" s="250">
        <v>213</v>
      </c>
      <c r="OTQ1180" s="251" t="e">
        <f>OTQ1209+OTQ1233+OTQ1262+OTQ1278+OTQ1300+OTQ1330+OTQ1346+OTQ1367+OTQ1387+OTQ1415+#REF!+OTQ1430+#REF!+#REF!+#REF!</f>
        <v>#REF!</v>
      </c>
      <c r="OTR1180" s="245" t="s">
        <v>39</v>
      </c>
      <c r="OTS1180" s="246" t="s">
        <v>26</v>
      </c>
      <c r="OTT1180" s="247">
        <v>7</v>
      </c>
      <c r="OTU1180" s="247">
        <v>2</v>
      </c>
      <c r="OTV1180" s="248" t="s">
        <v>238</v>
      </c>
      <c r="OTW1180" s="249">
        <v>119</v>
      </c>
      <c r="OTX1180" s="250">
        <v>213</v>
      </c>
      <c r="OTY1180" s="251" t="e">
        <f>OTY1209+OTY1233+OTY1262+OTY1278+OTY1300+OTY1330+OTY1346+OTY1367+OTY1387+OTY1415+#REF!+OTY1430+#REF!+#REF!+#REF!</f>
        <v>#REF!</v>
      </c>
      <c r="OTZ1180" s="245" t="s">
        <v>39</v>
      </c>
      <c r="OUA1180" s="246" t="s">
        <v>26</v>
      </c>
      <c r="OUB1180" s="247">
        <v>7</v>
      </c>
      <c r="OUC1180" s="247">
        <v>2</v>
      </c>
      <c r="OUD1180" s="248" t="s">
        <v>238</v>
      </c>
      <c r="OUE1180" s="249">
        <v>119</v>
      </c>
      <c r="OUF1180" s="250">
        <v>213</v>
      </c>
      <c r="OUG1180" s="251" t="e">
        <f>OUG1209+OUG1233+OUG1262+OUG1278+OUG1300+OUG1330+OUG1346+OUG1367+OUG1387+OUG1415+#REF!+OUG1430+#REF!+#REF!+#REF!</f>
        <v>#REF!</v>
      </c>
      <c r="OUH1180" s="245" t="s">
        <v>39</v>
      </c>
      <c r="OUI1180" s="246" t="s">
        <v>26</v>
      </c>
      <c r="OUJ1180" s="247">
        <v>7</v>
      </c>
      <c r="OUK1180" s="247">
        <v>2</v>
      </c>
      <c r="OUL1180" s="248" t="s">
        <v>238</v>
      </c>
      <c r="OUM1180" s="249">
        <v>119</v>
      </c>
      <c r="OUN1180" s="250">
        <v>213</v>
      </c>
      <c r="OUO1180" s="251" t="e">
        <f>OUO1209+OUO1233+OUO1262+OUO1278+OUO1300+OUO1330+OUO1346+OUO1367+OUO1387+OUO1415+#REF!+OUO1430+#REF!+#REF!+#REF!</f>
        <v>#REF!</v>
      </c>
      <c r="OUP1180" s="245" t="s">
        <v>39</v>
      </c>
      <c r="OUQ1180" s="246" t="s">
        <v>26</v>
      </c>
      <c r="OUR1180" s="247">
        <v>7</v>
      </c>
      <c r="OUS1180" s="247">
        <v>2</v>
      </c>
      <c r="OUT1180" s="248" t="s">
        <v>238</v>
      </c>
      <c r="OUU1180" s="249">
        <v>119</v>
      </c>
      <c r="OUV1180" s="250">
        <v>213</v>
      </c>
      <c r="OUW1180" s="251" t="e">
        <f>OUW1209+OUW1233+OUW1262+OUW1278+OUW1300+OUW1330+OUW1346+OUW1367+OUW1387+OUW1415+#REF!+OUW1430+#REF!+#REF!+#REF!</f>
        <v>#REF!</v>
      </c>
      <c r="OUX1180" s="245" t="s">
        <v>39</v>
      </c>
      <c r="OUY1180" s="246" t="s">
        <v>26</v>
      </c>
      <c r="OUZ1180" s="247">
        <v>7</v>
      </c>
      <c r="OVA1180" s="247">
        <v>2</v>
      </c>
      <c r="OVB1180" s="248" t="s">
        <v>238</v>
      </c>
      <c r="OVC1180" s="249">
        <v>119</v>
      </c>
      <c r="OVD1180" s="250">
        <v>213</v>
      </c>
      <c r="OVE1180" s="251" t="e">
        <f>OVE1209+OVE1233+OVE1262+OVE1278+OVE1300+OVE1330+OVE1346+OVE1367+OVE1387+OVE1415+#REF!+OVE1430+#REF!+#REF!+#REF!</f>
        <v>#REF!</v>
      </c>
      <c r="OVF1180" s="245" t="s">
        <v>39</v>
      </c>
      <c r="OVG1180" s="246" t="s">
        <v>26</v>
      </c>
      <c r="OVH1180" s="247">
        <v>7</v>
      </c>
      <c r="OVI1180" s="247">
        <v>2</v>
      </c>
      <c r="OVJ1180" s="248" t="s">
        <v>238</v>
      </c>
      <c r="OVK1180" s="249">
        <v>119</v>
      </c>
      <c r="OVL1180" s="250">
        <v>213</v>
      </c>
      <c r="OVM1180" s="251" t="e">
        <f>OVM1209+OVM1233+OVM1262+OVM1278+OVM1300+OVM1330+OVM1346+OVM1367+OVM1387+OVM1415+#REF!+OVM1430+#REF!+#REF!+#REF!</f>
        <v>#REF!</v>
      </c>
      <c r="OVN1180" s="245" t="s">
        <v>39</v>
      </c>
      <c r="OVO1180" s="246" t="s">
        <v>26</v>
      </c>
      <c r="OVP1180" s="247">
        <v>7</v>
      </c>
      <c r="OVQ1180" s="247">
        <v>2</v>
      </c>
      <c r="OVR1180" s="248" t="s">
        <v>238</v>
      </c>
      <c r="OVS1180" s="249">
        <v>119</v>
      </c>
      <c r="OVT1180" s="250">
        <v>213</v>
      </c>
      <c r="OVU1180" s="251" t="e">
        <f>OVU1209+OVU1233+OVU1262+OVU1278+OVU1300+OVU1330+OVU1346+OVU1367+OVU1387+OVU1415+#REF!+OVU1430+#REF!+#REF!+#REF!</f>
        <v>#REF!</v>
      </c>
      <c r="OVV1180" s="245" t="s">
        <v>39</v>
      </c>
      <c r="OVW1180" s="246" t="s">
        <v>26</v>
      </c>
      <c r="OVX1180" s="247">
        <v>7</v>
      </c>
      <c r="OVY1180" s="247">
        <v>2</v>
      </c>
      <c r="OVZ1180" s="248" t="s">
        <v>238</v>
      </c>
      <c r="OWA1180" s="249">
        <v>119</v>
      </c>
      <c r="OWB1180" s="250">
        <v>213</v>
      </c>
      <c r="OWC1180" s="251" t="e">
        <f>OWC1209+OWC1233+OWC1262+OWC1278+OWC1300+OWC1330+OWC1346+OWC1367+OWC1387+OWC1415+#REF!+OWC1430+#REF!+#REF!+#REF!</f>
        <v>#REF!</v>
      </c>
      <c r="OWD1180" s="245" t="s">
        <v>39</v>
      </c>
      <c r="OWE1180" s="246" t="s">
        <v>26</v>
      </c>
      <c r="OWF1180" s="247">
        <v>7</v>
      </c>
      <c r="OWG1180" s="247">
        <v>2</v>
      </c>
      <c r="OWH1180" s="248" t="s">
        <v>238</v>
      </c>
      <c r="OWI1180" s="249">
        <v>119</v>
      </c>
      <c r="OWJ1180" s="250">
        <v>213</v>
      </c>
      <c r="OWK1180" s="251" t="e">
        <f>OWK1209+OWK1233+OWK1262+OWK1278+OWK1300+OWK1330+OWK1346+OWK1367+OWK1387+OWK1415+#REF!+OWK1430+#REF!+#REF!+#REF!</f>
        <v>#REF!</v>
      </c>
      <c r="OWL1180" s="245" t="s">
        <v>39</v>
      </c>
      <c r="OWM1180" s="246" t="s">
        <v>26</v>
      </c>
      <c r="OWN1180" s="247">
        <v>7</v>
      </c>
      <c r="OWO1180" s="247">
        <v>2</v>
      </c>
      <c r="OWP1180" s="248" t="s">
        <v>238</v>
      </c>
      <c r="OWQ1180" s="249">
        <v>119</v>
      </c>
      <c r="OWR1180" s="250">
        <v>213</v>
      </c>
      <c r="OWS1180" s="251" t="e">
        <f>OWS1209+OWS1233+OWS1262+OWS1278+OWS1300+OWS1330+OWS1346+OWS1367+OWS1387+OWS1415+#REF!+OWS1430+#REF!+#REF!+#REF!</f>
        <v>#REF!</v>
      </c>
      <c r="OWT1180" s="245" t="s">
        <v>39</v>
      </c>
      <c r="OWU1180" s="246" t="s">
        <v>26</v>
      </c>
      <c r="OWV1180" s="247">
        <v>7</v>
      </c>
      <c r="OWW1180" s="247">
        <v>2</v>
      </c>
      <c r="OWX1180" s="248" t="s">
        <v>238</v>
      </c>
      <c r="OWY1180" s="249">
        <v>119</v>
      </c>
      <c r="OWZ1180" s="250">
        <v>213</v>
      </c>
      <c r="OXA1180" s="251" t="e">
        <f>OXA1209+OXA1233+OXA1262+OXA1278+OXA1300+OXA1330+OXA1346+OXA1367+OXA1387+OXA1415+#REF!+OXA1430+#REF!+#REF!+#REF!</f>
        <v>#REF!</v>
      </c>
      <c r="OXB1180" s="245" t="s">
        <v>39</v>
      </c>
      <c r="OXC1180" s="246" t="s">
        <v>26</v>
      </c>
      <c r="OXD1180" s="247">
        <v>7</v>
      </c>
      <c r="OXE1180" s="247">
        <v>2</v>
      </c>
      <c r="OXF1180" s="248" t="s">
        <v>238</v>
      </c>
      <c r="OXG1180" s="249">
        <v>119</v>
      </c>
      <c r="OXH1180" s="250">
        <v>213</v>
      </c>
      <c r="OXI1180" s="251" t="e">
        <f>OXI1209+OXI1233+OXI1262+OXI1278+OXI1300+OXI1330+OXI1346+OXI1367+OXI1387+OXI1415+#REF!+OXI1430+#REF!+#REF!+#REF!</f>
        <v>#REF!</v>
      </c>
      <c r="OXJ1180" s="245" t="s">
        <v>39</v>
      </c>
      <c r="OXK1180" s="246" t="s">
        <v>26</v>
      </c>
      <c r="OXL1180" s="247">
        <v>7</v>
      </c>
      <c r="OXM1180" s="247">
        <v>2</v>
      </c>
      <c r="OXN1180" s="248" t="s">
        <v>238</v>
      </c>
      <c r="OXO1180" s="249">
        <v>119</v>
      </c>
      <c r="OXP1180" s="250">
        <v>213</v>
      </c>
      <c r="OXQ1180" s="251" t="e">
        <f>OXQ1209+OXQ1233+OXQ1262+OXQ1278+OXQ1300+OXQ1330+OXQ1346+OXQ1367+OXQ1387+OXQ1415+#REF!+OXQ1430+#REF!+#REF!+#REF!</f>
        <v>#REF!</v>
      </c>
      <c r="OXR1180" s="245" t="s">
        <v>39</v>
      </c>
      <c r="OXS1180" s="246" t="s">
        <v>26</v>
      </c>
      <c r="OXT1180" s="247">
        <v>7</v>
      </c>
      <c r="OXU1180" s="247">
        <v>2</v>
      </c>
      <c r="OXV1180" s="248" t="s">
        <v>238</v>
      </c>
      <c r="OXW1180" s="249">
        <v>119</v>
      </c>
      <c r="OXX1180" s="250">
        <v>213</v>
      </c>
      <c r="OXY1180" s="251" t="e">
        <f>OXY1209+OXY1233+OXY1262+OXY1278+OXY1300+OXY1330+OXY1346+OXY1367+OXY1387+OXY1415+#REF!+OXY1430+#REF!+#REF!+#REF!</f>
        <v>#REF!</v>
      </c>
      <c r="OXZ1180" s="245" t="s">
        <v>39</v>
      </c>
      <c r="OYA1180" s="246" t="s">
        <v>26</v>
      </c>
      <c r="OYB1180" s="247">
        <v>7</v>
      </c>
      <c r="OYC1180" s="247">
        <v>2</v>
      </c>
      <c r="OYD1180" s="248" t="s">
        <v>238</v>
      </c>
      <c r="OYE1180" s="249">
        <v>119</v>
      </c>
      <c r="OYF1180" s="250">
        <v>213</v>
      </c>
      <c r="OYG1180" s="251" t="e">
        <f>OYG1209+OYG1233+OYG1262+OYG1278+OYG1300+OYG1330+OYG1346+OYG1367+OYG1387+OYG1415+#REF!+OYG1430+#REF!+#REF!+#REF!</f>
        <v>#REF!</v>
      </c>
      <c r="OYH1180" s="245" t="s">
        <v>39</v>
      </c>
      <c r="OYI1180" s="246" t="s">
        <v>26</v>
      </c>
      <c r="OYJ1180" s="247">
        <v>7</v>
      </c>
      <c r="OYK1180" s="247">
        <v>2</v>
      </c>
      <c r="OYL1180" s="248" t="s">
        <v>238</v>
      </c>
      <c r="OYM1180" s="249">
        <v>119</v>
      </c>
      <c r="OYN1180" s="250">
        <v>213</v>
      </c>
      <c r="OYO1180" s="251" t="e">
        <f>OYO1209+OYO1233+OYO1262+OYO1278+OYO1300+OYO1330+OYO1346+OYO1367+OYO1387+OYO1415+#REF!+OYO1430+#REF!+#REF!+#REF!</f>
        <v>#REF!</v>
      </c>
      <c r="OYP1180" s="245" t="s">
        <v>39</v>
      </c>
      <c r="OYQ1180" s="246" t="s">
        <v>26</v>
      </c>
      <c r="OYR1180" s="247">
        <v>7</v>
      </c>
      <c r="OYS1180" s="247">
        <v>2</v>
      </c>
      <c r="OYT1180" s="248" t="s">
        <v>238</v>
      </c>
      <c r="OYU1180" s="249">
        <v>119</v>
      </c>
      <c r="OYV1180" s="250">
        <v>213</v>
      </c>
      <c r="OYW1180" s="251" t="e">
        <f>OYW1209+OYW1233+OYW1262+OYW1278+OYW1300+OYW1330+OYW1346+OYW1367+OYW1387+OYW1415+#REF!+OYW1430+#REF!+#REF!+#REF!</f>
        <v>#REF!</v>
      </c>
      <c r="OYX1180" s="245" t="s">
        <v>39</v>
      </c>
      <c r="OYY1180" s="246" t="s">
        <v>26</v>
      </c>
      <c r="OYZ1180" s="247">
        <v>7</v>
      </c>
      <c r="OZA1180" s="247">
        <v>2</v>
      </c>
      <c r="OZB1180" s="248" t="s">
        <v>238</v>
      </c>
      <c r="OZC1180" s="249">
        <v>119</v>
      </c>
      <c r="OZD1180" s="250">
        <v>213</v>
      </c>
      <c r="OZE1180" s="251" t="e">
        <f>OZE1209+OZE1233+OZE1262+OZE1278+OZE1300+OZE1330+OZE1346+OZE1367+OZE1387+OZE1415+#REF!+OZE1430+#REF!+#REF!+#REF!</f>
        <v>#REF!</v>
      </c>
      <c r="OZF1180" s="245" t="s">
        <v>39</v>
      </c>
      <c r="OZG1180" s="246" t="s">
        <v>26</v>
      </c>
      <c r="OZH1180" s="247">
        <v>7</v>
      </c>
      <c r="OZI1180" s="247">
        <v>2</v>
      </c>
      <c r="OZJ1180" s="248" t="s">
        <v>238</v>
      </c>
      <c r="OZK1180" s="249">
        <v>119</v>
      </c>
      <c r="OZL1180" s="250">
        <v>213</v>
      </c>
      <c r="OZM1180" s="251" t="e">
        <f>OZM1209+OZM1233+OZM1262+OZM1278+OZM1300+OZM1330+OZM1346+OZM1367+OZM1387+OZM1415+#REF!+OZM1430+#REF!+#REF!+#REF!</f>
        <v>#REF!</v>
      </c>
      <c r="OZN1180" s="245" t="s">
        <v>39</v>
      </c>
      <c r="OZO1180" s="246" t="s">
        <v>26</v>
      </c>
      <c r="OZP1180" s="247">
        <v>7</v>
      </c>
      <c r="OZQ1180" s="247">
        <v>2</v>
      </c>
      <c r="OZR1180" s="248" t="s">
        <v>238</v>
      </c>
      <c r="OZS1180" s="249">
        <v>119</v>
      </c>
      <c r="OZT1180" s="250">
        <v>213</v>
      </c>
      <c r="OZU1180" s="251" t="e">
        <f>OZU1209+OZU1233+OZU1262+OZU1278+OZU1300+OZU1330+OZU1346+OZU1367+OZU1387+OZU1415+#REF!+OZU1430+#REF!+#REF!+#REF!</f>
        <v>#REF!</v>
      </c>
      <c r="OZV1180" s="245" t="s">
        <v>39</v>
      </c>
      <c r="OZW1180" s="246" t="s">
        <v>26</v>
      </c>
      <c r="OZX1180" s="247">
        <v>7</v>
      </c>
      <c r="OZY1180" s="247">
        <v>2</v>
      </c>
      <c r="OZZ1180" s="248" t="s">
        <v>238</v>
      </c>
      <c r="PAA1180" s="249">
        <v>119</v>
      </c>
      <c r="PAB1180" s="250">
        <v>213</v>
      </c>
      <c r="PAC1180" s="251" t="e">
        <f>PAC1209+PAC1233+PAC1262+PAC1278+PAC1300+PAC1330+PAC1346+PAC1367+PAC1387+PAC1415+#REF!+PAC1430+#REF!+#REF!+#REF!</f>
        <v>#REF!</v>
      </c>
      <c r="PAD1180" s="245" t="s">
        <v>39</v>
      </c>
      <c r="PAE1180" s="246" t="s">
        <v>26</v>
      </c>
      <c r="PAF1180" s="247">
        <v>7</v>
      </c>
      <c r="PAG1180" s="247">
        <v>2</v>
      </c>
      <c r="PAH1180" s="248" t="s">
        <v>238</v>
      </c>
      <c r="PAI1180" s="249">
        <v>119</v>
      </c>
      <c r="PAJ1180" s="250">
        <v>213</v>
      </c>
      <c r="PAK1180" s="251" t="e">
        <f>PAK1209+PAK1233+PAK1262+PAK1278+PAK1300+PAK1330+PAK1346+PAK1367+PAK1387+PAK1415+#REF!+PAK1430+#REF!+#REF!+#REF!</f>
        <v>#REF!</v>
      </c>
      <c r="PAL1180" s="245" t="s">
        <v>39</v>
      </c>
      <c r="PAM1180" s="246" t="s">
        <v>26</v>
      </c>
      <c r="PAN1180" s="247">
        <v>7</v>
      </c>
      <c r="PAO1180" s="247">
        <v>2</v>
      </c>
      <c r="PAP1180" s="248" t="s">
        <v>238</v>
      </c>
      <c r="PAQ1180" s="249">
        <v>119</v>
      </c>
      <c r="PAR1180" s="250">
        <v>213</v>
      </c>
      <c r="PAS1180" s="251" t="e">
        <f>PAS1209+PAS1233+PAS1262+PAS1278+PAS1300+PAS1330+PAS1346+PAS1367+PAS1387+PAS1415+#REF!+PAS1430+#REF!+#REF!+#REF!</f>
        <v>#REF!</v>
      </c>
      <c r="PAT1180" s="245" t="s">
        <v>39</v>
      </c>
      <c r="PAU1180" s="246" t="s">
        <v>26</v>
      </c>
      <c r="PAV1180" s="247">
        <v>7</v>
      </c>
      <c r="PAW1180" s="247">
        <v>2</v>
      </c>
      <c r="PAX1180" s="248" t="s">
        <v>238</v>
      </c>
      <c r="PAY1180" s="249">
        <v>119</v>
      </c>
      <c r="PAZ1180" s="250">
        <v>213</v>
      </c>
      <c r="PBA1180" s="251" t="e">
        <f>PBA1209+PBA1233+PBA1262+PBA1278+PBA1300+PBA1330+PBA1346+PBA1367+PBA1387+PBA1415+#REF!+PBA1430+#REF!+#REF!+#REF!</f>
        <v>#REF!</v>
      </c>
      <c r="PBB1180" s="245" t="s">
        <v>39</v>
      </c>
      <c r="PBC1180" s="246" t="s">
        <v>26</v>
      </c>
      <c r="PBD1180" s="247">
        <v>7</v>
      </c>
      <c r="PBE1180" s="247">
        <v>2</v>
      </c>
      <c r="PBF1180" s="248" t="s">
        <v>238</v>
      </c>
      <c r="PBG1180" s="249">
        <v>119</v>
      </c>
      <c r="PBH1180" s="250">
        <v>213</v>
      </c>
      <c r="PBI1180" s="251" t="e">
        <f>PBI1209+PBI1233+PBI1262+PBI1278+PBI1300+PBI1330+PBI1346+PBI1367+PBI1387+PBI1415+#REF!+PBI1430+#REF!+#REF!+#REF!</f>
        <v>#REF!</v>
      </c>
      <c r="PBJ1180" s="245" t="s">
        <v>39</v>
      </c>
      <c r="PBK1180" s="246" t="s">
        <v>26</v>
      </c>
      <c r="PBL1180" s="247">
        <v>7</v>
      </c>
      <c r="PBM1180" s="247">
        <v>2</v>
      </c>
      <c r="PBN1180" s="248" t="s">
        <v>238</v>
      </c>
      <c r="PBO1180" s="249">
        <v>119</v>
      </c>
      <c r="PBP1180" s="250">
        <v>213</v>
      </c>
      <c r="PBQ1180" s="251" t="e">
        <f>PBQ1209+PBQ1233+PBQ1262+PBQ1278+PBQ1300+PBQ1330+PBQ1346+PBQ1367+PBQ1387+PBQ1415+#REF!+PBQ1430+#REF!+#REF!+#REF!</f>
        <v>#REF!</v>
      </c>
      <c r="PBR1180" s="245" t="s">
        <v>39</v>
      </c>
      <c r="PBS1180" s="246" t="s">
        <v>26</v>
      </c>
      <c r="PBT1180" s="247">
        <v>7</v>
      </c>
      <c r="PBU1180" s="247">
        <v>2</v>
      </c>
      <c r="PBV1180" s="248" t="s">
        <v>238</v>
      </c>
      <c r="PBW1180" s="249">
        <v>119</v>
      </c>
      <c r="PBX1180" s="250">
        <v>213</v>
      </c>
      <c r="PBY1180" s="251" t="e">
        <f>PBY1209+PBY1233+PBY1262+PBY1278+PBY1300+PBY1330+PBY1346+PBY1367+PBY1387+PBY1415+#REF!+PBY1430+#REF!+#REF!+#REF!</f>
        <v>#REF!</v>
      </c>
      <c r="PBZ1180" s="245" t="s">
        <v>39</v>
      </c>
      <c r="PCA1180" s="246" t="s">
        <v>26</v>
      </c>
      <c r="PCB1180" s="247">
        <v>7</v>
      </c>
      <c r="PCC1180" s="247">
        <v>2</v>
      </c>
      <c r="PCD1180" s="248" t="s">
        <v>238</v>
      </c>
      <c r="PCE1180" s="249">
        <v>119</v>
      </c>
      <c r="PCF1180" s="250">
        <v>213</v>
      </c>
      <c r="PCG1180" s="251" t="e">
        <f>PCG1209+PCG1233+PCG1262+PCG1278+PCG1300+PCG1330+PCG1346+PCG1367+PCG1387+PCG1415+#REF!+PCG1430+#REF!+#REF!+#REF!</f>
        <v>#REF!</v>
      </c>
      <c r="PCH1180" s="245" t="s">
        <v>39</v>
      </c>
      <c r="PCI1180" s="246" t="s">
        <v>26</v>
      </c>
      <c r="PCJ1180" s="247">
        <v>7</v>
      </c>
      <c r="PCK1180" s="247">
        <v>2</v>
      </c>
      <c r="PCL1180" s="248" t="s">
        <v>238</v>
      </c>
      <c r="PCM1180" s="249">
        <v>119</v>
      </c>
      <c r="PCN1180" s="250">
        <v>213</v>
      </c>
      <c r="PCO1180" s="251" t="e">
        <f>PCO1209+PCO1233+PCO1262+PCO1278+PCO1300+PCO1330+PCO1346+PCO1367+PCO1387+PCO1415+#REF!+PCO1430+#REF!+#REF!+#REF!</f>
        <v>#REF!</v>
      </c>
      <c r="PCP1180" s="245" t="s">
        <v>39</v>
      </c>
      <c r="PCQ1180" s="246" t="s">
        <v>26</v>
      </c>
      <c r="PCR1180" s="247">
        <v>7</v>
      </c>
      <c r="PCS1180" s="247">
        <v>2</v>
      </c>
      <c r="PCT1180" s="248" t="s">
        <v>238</v>
      </c>
      <c r="PCU1180" s="249">
        <v>119</v>
      </c>
      <c r="PCV1180" s="250">
        <v>213</v>
      </c>
      <c r="PCW1180" s="251" t="e">
        <f>PCW1209+PCW1233+PCW1262+PCW1278+PCW1300+PCW1330+PCW1346+PCW1367+PCW1387+PCW1415+#REF!+PCW1430+#REF!+#REF!+#REF!</f>
        <v>#REF!</v>
      </c>
      <c r="PCX1180" s="245" t="s">
        <v>39</v>
      </c>
      <c r="PCY1180" s="246" t="s">
        <v>26</v>
      </c>
      <c r="PCZ1180" s="247">
        <v>7</v>
      </c>
      <c r="PDA1180" s="247">
        <v>2</v>
      </c>
      <c r="PDB1180" s="248" t="s">
        <v>238</v>
      </c>
      <c r="PDC1180" s="249">
        <v>119</v>
      </c>
      <c r="PDD1180" s="250">
        <v>213</v>
      </c>
      <c r="PDE1180" s="251" t="e">
        <f>PDE1209+PDE1233+PDE1262+PDE1278+PDE1300+PDE1330+PDE1346+PDE1367+PDE1387+PDE1415+#REF!+PDE1430+#REF!+#REF!+#REF!</f>
        <v>#REF!</v>
      </c>
      <c r="PDF1180" s="245" t="s">
        <v>39</v>
      </c>
      <c r="PDG1180" s="246" t="s">
        <v>26</v>
      </c>
      <c r="PDH1180" s="247">
        <v>7</v>
      </c>
      <c r="PDI1180" s="247">
        <v>2</v>
      </c>
      <c r="PDJ1180" s="248" t="s">
        <v>238</v>
      </c>
      <c r="PDK1180" s="249">
        <v>119</v>
      </c>
      <c r="PDL1180" s="250">
        <v>213</v>
      </c>
      <c r="PDM1180" s="251" t="e">
        <f>PDM1209+PDM1233+PDM1262+PDM1278+PDM1300+PDM1330+PDM1346+PDM1367+PDM1387+PDM1415+#REF!+PDM1430+#REF!+#REF!+#REF!</f>
        <v>#REF!</v>
      </c>
      <c r="PDN1180" s="245" t="s">
        <v>39</v>
      </c>
      <c r="PDO1180" s="246" t="s">
        <v>26</v>
      </c>
      <c r="PDP1180" s="247">
        <v>7</v>
      </c>
      <c r="PDQ1180" s="247">
        <v>2</v>
      </c>
      <c r="PDR1180" s="248" t="s">
        <v>238</v>
      </c>
      <c r="PDS1180" s="249">
        <v>119</v>
      </c>
      <c r="PDT1180" s="250">
        <v>213</v>
      </c>
      <c r="PDU1180" s="251" t="e">
        <f>PDU1209+PDU1233+PDU1262+PDU1278+PDU1300+PDU1330+PDU1346+PDU1367+PDU1387+PDU1415+#REF!+PDU1430+#REF!+#REF!+#REF!</f>
        <v>#REF!</v>
      </c>
      <c r="PDV1180" s="245" t="s">
        <v>39</v>
      </c>
      <c r="PDW1180" s="246" t="s">
        <v>26</v>
      </c>
      <c r="PDX1180" s="247">
        <v>7</v>
      </c>
      <c r="PDY1180" s="247">
        <v>2</v>
      </c>
      <c r="PDZ1180" s="248" t="s">
        <v>238</v>
      </c>
      <c r="PEA1180" s="249">
        <v>119</v>
      </c>
      <c r="PEB1180" s="250">
        <v>213</v>
      </c>
      <c r="PEC1180" s="251" t="e">
        <f>PEC1209+PEC1233+PEC1262+PEC1278+PEC1300+PEC1330+PEC1346+PEC1367+PEC1387+PEC1415+#REF!+PEC1430+#REF!+#REF!+#REF!</f>
        <v>#REF!</v>
      </c>
      <c r="PED1180" s="245" t="s">
        <v>39</v>
      </c>
      <c r="PEE1180" s="246" t="s">
        <v>26</v>
      </c>
      <c r="PEF1180" s="247">
        <v>7</v>
      </c>
      <c r="PEG1180" s="247">
        <v>2</v>
      </c>
      <c r="PEH1180" s="248" t="s">
        <v>238</v>
      </c>
      <c r="PEI1180" s="249">
        <v>119</v>
      </c>
      <c r="PEJ1180" s="250">
        <v>213</v>
      </c>
      <c r="PEK1180" s="251" t="e">
        <f>PEK1209+PEK1233+PEK1262+PEK1278+PEK1300+PEK1330+PEK1346+PEK1367+PEK1387+PEK1415+#REF!+PEK1430+#REF!+#REF!+#REF!</f>
        <v>#REF!</v>
      </c>
      <c r="PEL1180" s="245" t="s">
        <v>39</v>
      </c>
      <c r="PEM1180" s="246" t="s">
        <v>26</v>
      </c>
      <c r="PEN1180" s="247">
        <v>7</v>
      </c>
      <c r="PEO1180" s="247">
        <v>2</v>
      </c>
      <c r="PEP1180" s="248" t="s">
        <v>238</v>
      </c>
      <c r="PEQ1180" s="249">
        <v>119</v>
      </c>
      <c r="PER1180" s="250">
        <v>213</v>
      </c>
      <c r="PES1180" s="251" t="e">
        <f>PES1209+PES1233+PES1262+PES1278+PES1300+PES1330+PES1346+PES1367+PES1387+PES1415+#REF!+PES1430+#REF!+#REF!+#REF!</f>
        <v>#REF!</v>
      </c>
      <c r="PET1180" s="245" t="s">
        <v>39</v>
      </c>
      <c r="PEU1180" s="246" t="s">
        <v>26</v>
      </c>
      <c r="PEV1180" s="247">
        <v>7</v>
      </c>
      <c r="PEW1180" s="247">
        <v>2</v>
      </c>
      <c r="PEX1180" s="248" t="s">
        <v>238</v>
      </c>
      <c r="PEY1180" s="249">
        <v>119</v>
      </c>
      <c r="PEZ1180" s="250">
        <v>213</v>
      </c>
      <c r="PFA1180" s="251" t="e">
        <f>PFA1209+PFA1233+PFA1262+PFA1278+PFA1300+PFA1330+PFA1346+PFA1367+PFA1387+PFA1415+#REF!+PFA1430+#REF!+#REF!+#REF!</f>
        <v>#REF!</v>
      </c>
      <c r="PFB1180" s="245" t="s">
        <v>39</v>
      </c>
      <c r="PFC1180" s="246" t="s">
        <v>26</v>
      </c>
      <c r="PFD1180" s="247">
        <v>7</v>
      </c>
      <c r="PFE1180" s="247">
        <v>2</v>
      </c>
      <c r="PFF1180" s="248" t="s">
        <v>238</v>
      </c>
      <c r="PFG1180" s="249">
        <v>119</v>
      </c>
      <c r="PFH1180" s="250">
        <v>213</v>
      </c>
      <c r="PFI1180" s="251" t="e">
        <f>PFI1209+PFI1233+PFI1262+PFI1278+PFI1300+PFI1330+PFI1346+PFI1367+PFI1387+PFI1415+#REF!+PFI1430+#REF!+#REF!+#REF!</f>
        <v>#REF!</v>
      </c>
      <c r="PFJ1180" s="245" t="s">
        <v>39</v>
      </c>
      <c r="PFK1180" s="246" t="s">
        <v>26</v>
      </c>
      <c r="PFL1180" s="247">
        <v>7</v>
      </c>
      <c r="PFM1180" s="247">
        <v>2</v>
      </c>
      <c r="PFN1180" s="248" t="s">
        <v>238</v>
      </c>
      <c r="PFO1180" s="249">
        <v>119</v>
      </c>
      <c r="PFP1180" s="250">
        <v>213</v>
      </c>
      <c r="PFQ1180" s="251" t="e">
        <f>PFQ1209+PFQ1233+PFQ1262+PFQ1278+PFQ1300+PFQ1330+PFQ1346+PFQ1367+PFQ1387+PFQ1415+#REF!+PFQ1430+#REF!+#REF!+#REF!</f>
        <v>#REF!</v>
      </c>
      <c r="PFR1180" s="245" t="s">
        <v>39</v>
      </c>
      <c r="PFS1180" s="246" t="s">
        <v>26</v>
      </c>
      <c r="PFT1180" s="247">
        <v>7</v>
      </c>
      <c r="PFU1180" s="247">
        <v>2</v>
      </c>
      <c r="PFV1180" s="248" t="s">
        <v>238</v>
      </c>
      <c r="PFW1180" s="249">
        <v>119</v>
      </c>
      <c r="PFX1180" s="250">
        <v>213</v>
      </c>
      <c r="PFY1180" s="251" t="e">
        <f>PFY1209+PFY1233+PFY1262+PFY1278+PFY1300+PFY1330+PFY1346+PFY1367+PFY1387+PFY1415+#REF!+PFY1430+#REF!+#REF!+#REF!</f>
        <v>#REF!</v>
      </c>
      <c r="PFZ1180" s="245" t="s">
        <v>39</v>
      </c>
      <c r="PGA1180" s="246" t="s">
        <v>26</v>
      </c>
      <c r="PGB1180" s="247">
        <v>7</v>
      </c>
      <c r="PGC1180" s="247">
        <v>2</v>
      </c>
      <c r="PGD1180" s="248" t="s">
        <v>238</v>
      </c>
      <c r="PGE1180" s="249">
        <v>119</v>
      </c>
      <c r="PGF1180" s="250">
        <v>213</v>
      </c>
      <c r="PGG1180" s="251" t="e">
        <f>PGG1209+PGG1233+PGG1262+PGG1278+PGG1300+PGG1330+PGG1346+PGG1367+PGG1387+PGG1415+#REF!+PGG1430+#REF!+#REF!+#REF!</f>
        <v>#REF!</v>
      </c>
      <c r="PGH1180" s="245" t="s">
        <v>39</v>
      </c>
      <c r="PGI1180" s="246" t="s">
        <v>26</v>
      </c>
      <c r="PGJ1180" s="247">
        <v>7</v>
      </c>
      <c r="PGK1180" s="247">
        <v>2</v>
      </c>
      <c r="PGL1180" s="248" t="s">
        <v>238</v>
      </c>
      <c r="PGM1180" s="249">
        <v>119</v>
      </c>
      <c r="PGN1180" s="250">
        <v>213</v>
      </c>
      <c r="PGO1180" s="251" t="e">
        <f>PGO1209+PGO1233+PGO1262+PGO1278+PGO1300+PGO1330+PGO1346+PGO1367+PGO1387+PGO1415+#REF!+PGO1430+#REF!+#REF!+#REF!</f>
        <v>#REF!</v>
      </c>
      <c r="PGP1180" s="245" t="s">
        <v>39</v>
      </c>
      <c r="PGQ1180" s="246" t="s">
        <v>26</v>
      </c>
      <c r="PGR1180" s="247">
        <v>7</v>
      </c>
      <c r="PGS1180" s="247">
        <v>2</v>
      </c>
      <c r="PGT1180" s="248" t="s">
        <v>238</v>
      </c>
      <c r="PGU1180" s="249">
        <v>119</v>
      </c>
      <c r="PGV1180" s="250">
        <v>213</v>
      </c>
      <c r="PGW1180" s="251" t="e">
        <f>PGW1209+PGW1233+PGW1262+PGW1278+PGW1300+PGW1330+PGW1346+PGW1367+PGW1387+PGW1415+#REF!+PGW1430+#REF!+#REF!+#REF!</f>
        <v>#REF!</v>
      </c>
      <c r="PGX1180" s="245" t="s">
        <v>39</v>
      </c>
      <c r="PGY1180" s="246" t="s">
        <v>26</v>
      </c>
      <c r="PGZ1180" s="247">
        <v>7</v>
      </c>
      <c r="PHA1180" s="247">
        <v>2</v>
      </c>
      <c r="PHB1180" s="248" t="s">
        <v>238</v>
      </c>
      <c r="PHC1180" s="249">
        <v>119</v>
      </c>
      <c r="PHD1180" s="250">
        <v>213</v>
      </c>
      <c r="PHE1180" s="251" t="e">
        <f>PHE1209+PHE1233+PHE1262+PHE1278+PHE1300+PHE1330+PHE1346+PHE1367+PHE1387+PHE1415+#REF!+PHE1430+#REF!+#REF!+#REF!</f>
        <v>#REF!</v>
      </c>
      <c r="PHF1180" s="245" t="s">
        <v>39</v>
      </c>
      <c r="PHG1180" s="246" t="s">
        <v>26</v>
      </c>
      <c r="PHH1180" s="247">
        <v>7</v>
      </c>
      <c r="PHI1180" s="247">
        <v>2</v>
      </c>
      <c r="PHJ1180" s="248" t="s">
        <v>238</v>
      </c>
      <c r="PHK1180" s="249">
        <v>119</v>
      </c>
      <c r="PHL1180" s="250">
        <v>213</v>
      </c>
      <c r="PHM1180" s="251" t="e">
        <f>PHM1209+PHM1233+PHM1262+PHM1278+PHM1300+PHM1330+PHM1346+PHM1367+PHM1387+PHM1415+#REF!+PHM1430+#REF!+#REF!+#REF!</f>
        <v>#REF!</v>
      </c>
      <c r="PHN1180" s="245" t="s">
        <v>39</v>
      </c>
      <c r="PHO1180" s="246" t="s">
        <v>26</v>
      </c>
      <c r="PHP1180" s="247">
        <v>7</v>
      </c>
      <c r="PHQ1180" s="247">
        <v>2</v>
      </c>
      <c r="PHR1180" s="248" t="s">
        <v>238</v>
      </c>
      <c r="PHS1180" s="249">
        <v>119</v>
      </c>
      <c r="PHT1180" s="250">
        <v>213</v>
      </c>
      <c r="PHU1180" s="251" t="e">
        <f>PHU1209+PHU1233+PHU1262+PHU1278+PHU1300+PHU1330+PHU1346+PHU1367+PHU1387+PHU1415+#REF!+PHU1430+#REF!+#REF!+#REF!</f>
        <v>#REF!</v>
      </c>
      <c r="PHV1180" s="245" t="s">
        <v>39</v>
      </c>
      <c r="PHW1180" s="246" t="s">
        <v>26</v>
      </c>
      <c r="PHX1180" s="247">
        <v>7</v>
      </c>
      <c r="PHY1180" s="247">
        <v>2</v>
      </c>
      <c r="PHZ1180" s="248" t="s">
        <v>238</v>
      </c>
      <c r="PIA1180" s="249">
        <v>119</v>
      </c>
      <c r="PIB1180" s="250">
        <v>213</v>
      </c>
      <c r="PIC1180" s="251" t="e">
        <f>PIC1209+PIC1233+PIC1262+PIC1278+PIC1300+PIC1330+PIC1346+PIC1367+PIC1387+PIC1415+#REF!+PIC1430+#REF!+#REF!+#REF!</f>
        <v>#REF!</v>
      </c>
      <c r="PID1180" s="245" t="s">
        <v>39</v>
      </c>
      <c r="PIE1180" s="246" t="s">
        <v>26</v>
      </c>
      <c r="PIF1180" s="247">
        <v>7</v>
      </c>
      <c r="PIG1180" s="247">
        <v>2</v>
      </c>
      <c r="PIH1180" s="248" t="s">
        <v>238</v>
      </c>
      <c r="PII1180" s="249">
        <v>119</v>
      </c>
      <c r="PIJ1180" s="250">
        <v>213</v>
      </c>
      <c r="PIK1180" s="251" t="e">
        <f>PIK1209+PIK1233+PIK1262+PIK1278+PIK1300+PIK1330+PIK1346+PIK1367+PIK1387+PIK1415+#REF!+PIK1430+#REF!+#REF!+#REF!</f>
        <v>#REF!</v>
      </c>
      <c r="PIL1180" s="245" t="s">
        <v>39</v>
      </c>
      <c r="PIM1180" s="246" t="s">
        <v>26</v>
      </c>
      <c r="PIN1180" s="247">
        <v>7</v>
      </c>
      <c r="PIO1180" s="247">
        <v>2</v>
      </c>
      <c r="PIP1180" s="248" t="s">
        <v>238</v>
      </c>
      <c r="PIQ1180" s="249">
        <v>119</v>
      </c>
      <c r="PIR1180" s="250">
        <v>213</v>
      </c>
      <c r="PIS1180" s="251" t="e">
        <f>PIS1209+PIS1233+PIS1262+PIS1278+PIS1300+PIS1330+PIS1346+PIS1367+PIS1387+PIS1415+#REF!+PIS1430+#REF!+#REF!+#REF!</f>
        <v>#REF!</v>
      </c>
      <c r="PIT1180" s="245" t="s">
        <v>39</v>
      </c>
      <c r="PIU1180" s="246" t="s">
        <v>26</v>
      </c>
      <c r="PIV1180" s="247">
        <v>7</v>
      </c>
      <c r="PIW1180" s="247">
        <v>2</v>
      </c>
      <c r="PIX1180" s="248" t="s">
        <v>238</v>
      </c>
      <c r="PIY1180" s="249">
        <v>119</v>
      </c>
      <c r="PIZ1180" s="250">
        <v>213</v>
      </c>
      <c r="PJA1180" s="251" t="e">
        <f>PJA1209+PJA1233+PJA1262+PJA1278+PJA1300+PJA1330+PJA1346+PJA1367+PJA1387+PJA1415+#REF!+PJA1430+#REF!+#REF!+#REF!</f>
        <v>#REF!</v>
      </c>
      <c r="PJB1180" s="245" t="s">
        <v>39</v>
      </c>
      <c r="PJC1180" s="246" t="s">
        <v>26</v>
      </c>
      <c r="PJD1180" s="247">
        <v>7</v>
      </c>
      <c r="PJE1180" s="247">
        <v>2</v>
      </c>
      <c r="PJF1180" s="248" t="s">
        <v>238</v>
      </c>
      <c r="PJG1180" s="249">
        <v>119</v>
      </c>
      <c r="PJH1180" s="250">
        <v>213</v>
      </c>
      <c r="PJI1180" s="251" t="e">
        <f>PJI1209+PJI1233+PJI1262+PJI1278+PJI1300+PJI1330+PJI1346+PJI1367+PJI1387+PJI1415+#REF!+PJI1430+#REF!+#REF!+#REF!</f>
        <v>#REF!</v>
      </c>
      <c r="PJJ1180" s="245" t="s">
        <v>39</v>
      </c>
      <c r="PJK1180" s="246" t="s">
        <v>26</v>
      </c>
      <c r="PJL1180" s="247">
        <v>7</v>
      </c>
      <c r="PJM1180" s="247">
        <v>2</v>
      </c>
      <c r="PJN1180" s="248" t="s">
        <v>238</v>
      </c>
      <c r="PJO1180" s="249">
        <v>119</v>
      </c>
      <c r="PJP1180" s="250">
        <v>213</v>
      </c>
      <c r="PJQ1180" s="251" t="e">
        <f>PJQ1209+PJQ1233+PJQ1262+PJQ1278+PJQ1300+PJQ1330+PJQ1346+PJQ1367+PJQ1387+PJQ1415+#REF!+PJQ1430+#REF!+#REF!+#REF!</f>
        <v>#REF!</v>
      </c>
      <c r="PJR1180" s="245" t="s">
        <v>39</v>
      </c>
      <c r="PJS1180" s="246" t="s">
        <v>26</v>
      </c>
      <c r="PJT1180" s="247">
        <v>7</v>
      </c>
      <c r="PJU1180" s="247">
        <v>2</v>
      </c>
      <c r="PJV1180" s="248" t="s">
        <v>238</v>
      </c>
      <c r="PJW1180" s="249">
        <v>119</v>
      </c>
      <c r="PJX1180" s="250">
        <v>213</v>
      </c>
      <c r="PJY1180" s="251" t="e">
        <f>PJY1209+PJY1233+PJY1262+PJY1278+PJY1300+PJY1330+PJY1346+PJY1367+PJY1387+PJY1415+#REF!+PJY1430+#REF!+#REF!+#REF!</f>
        <v>#REF!</v>
      </c>
      <c r="PJZ1180" s="245" t="s">
        <v>39</v>
      </c>
      <c r="PKA1180" s="246" t="s">
        <v>26</v>
      </c>
      <c r="PKB1180" s="247">
        <v>7</v>
      </c>
      <c r="PKC1180" s="247">
        <v>2</v>
      </c>
      <c r="PKD1180" s="248" t="s">
        <v>238</v>
      </c>
      <c r="PKE1180" s="249">
        <v>119</v>
      </c>
      <c r="PKF1180" s="250">
        <v>213</v>
      </c>
      <c r="PKG1180" s="251" t="e">
        <f>PKG1209+PKG1233+PKG1262+PKG1278+PKG1300+PKG1330+PKG1346+PKG1367+PKG1387+PKG1415+#REF!+PKG1430+#REF!+#REF!+#REF!</f>
        <v>#REF!</v>
      </c>
      <c r="PKH1180" s="245" t="s">
        <v>39</v>
      </c>
      <c r="PKI1180" s="246" t="s">
        <v>26</v>
      </c>
      <c r="PKJ1180" s="247">
        <v>7</v>
      </c>
      <c r="PKK1180" s="247">
        <v>2</v>
      </c>
      <c r="PKL1180" s="248" t="s">
        <v>238</v>
      </c>
      <c r="PKM1180" s="249">
        <v>119</v>
      </c>
      <c r="PKN1180" s="250">
        <v>213</v>
      </c>
      <c r="PKO1180" s="251" t="e">
        <f>PKO1209+PKO1233+PKO1262+PKO1278+PKO1300+PKO1330+PKO1346+PKO1367+PKO1387+PKO1415+#REF!+PKO1430+#REF!+#REF!+#REF!</f>
        <v>#REF!</v>
      </c>
      <c r="PKP1180" s="245" t="s">
        <v>39</v>
      </c>
      <c r="PKQ1180" s="246" t="s">
        <v>26</v>
      </c>
      <c r="PKR1180" s="247">
        <v>7</v>
      </c>
      <c r="PKS1180" s="247">
        <v>2</v>
      </c>
      <c r="PKT1180" s="248" t="s">
        <v>238</v>
      </c>
      <c r="PKU1180" s="249">
        <v>119</v>
      </c>
      <c r="PKV1180" s="250">
        <v>213</v>
      </c>
      <c r="PKW1180" s="251" t="e">
        <f>PKW1209+PKW1233+PKW1262+PKW1278+PKW1300+PKW1330+PKW1346+PKW1367+PKW1387+PKW1415+#REF!+PKW1430+#REF!+#REF!+#REF!</f>
        <v>#REF!</v>
      </c>
      <c r="PKX1180" s="245" t="s">
        <v>39</v>
      </c>
      <c r="PKY1180" s="246" t="s">
        <v>26</v>
      </c>
      <c r="PKZ1180" s="247">
        <v>7</v>
      </c>
      <c r="PLA1180" s="247">
        <v>2</v>
      </c>
      <c r="PLB1180" s="248" t="s">
        <v>238</v>
      </c>
      <c r="PLC1180" s="249">
        <v>119</v>
      </c>
      <c r="PLD1180" s="250">
        <v>213</v>
      </c>
      <c r="PLE1180" s="251" t="e">
        <f>PLE1209+PLE1233+PLE1262+PLE1278+PLE1300+PLE1330+PLE1346+PLE1367+PLE1387+PLE1415+#REF!+PLE1430+#REF!+#REF!+#REF!</f>
        <v>#REF!</v>
      </c>
      <c r="PLF1180" s="245" t="s">
        <v>39</v>
      </c>
      <c r="PLG1180" s="246" t="s">
        <v>26</v>
      </c>
      <c r="PLH1180" s="247">
        <v>7</v>
      </c>
      <c r="PLI1180" s="247">
        <v>2</v>
      </c>
      <c r="PLJ1180" s="248" t="s">
        <v>238</v>
      </c>
      <c r="PLK1180" s="249">
        <v>119</v>
      </c>
      <c r="PLL1180" s="250">
        <v>213</v>
      </c>
      <c r="PLM1180" s="251" t="e">
        <f>PLM1209+PLM1233+PLM1262+PLM1278+PLM1300+PLM1330+PLM1346+PLM1367+PLM1387+PLM1415+#REF!+PLM1430+#REF!+#REF!+#REF!</f>
        <v>#REF!</v>
      </c>
      <c r="PLN1180" s="245" t="s">
        <v>39</v>
      </c>
      <c r="PLO1180" s="246" t="s">
        <v>26</v>
      </c>
      <c r="PLP1180" s="247">
        <v>7</v>
      </c>
      <c r="PLQ1180" s="247">
        <v>2</v>
      </c>
      <c r="PLR1180" s="248" t="s">
        <v>238</v>
      </c>
      <c r="PLS1180" s="249">
        <v>119</v>
      </c>
      <c r="PLT1180" s="250">
        <v>213</v>
      </c>
      <c r="PLU1180" s="251" t="e">
        <f>PLU1209+PLU1233+PLU1262+PLU1278+PLU1300+PLU1330+PLU1346+PLU1367+PLU1387+PLU1415+#REF!+PLU1430+#REF!+#REF!+#REF!</f>
        <v>#REF!</v>
      </c>
      <c r="PLV1180" s="245" t="s">
        <v>39</v>
      </c>
      <c r="PLW1180" s="246" t="s">
        <v>26</v>
      </c>
      <c r="PLX1180" s="247">
        <v>7</v>
      </c>
      <c r="PLY1180" s="247">
        <v>2</v>
      </c>
      <c r="PLZ1180" s="248" t="s">
        <v>238</v>
      </c>
      <c r="PMA1180" s="249">
        <v>119</v>
      </c>
      <c r="PMB1180" s="250">
        <v>213</v>
      </c>
      <c r="PMC1180" s="251" t="e">
        <f>PMC1209+PMC1233+PMC1262+PMC1278+PMC1300+PMC1330+PMC1346+PMC1367+PMC1387+PMC1415+#REF!+PMC1430+#REF!+#REF!+#REF!</f>
        <v>#REF!</v>
      </c>
      <c r="PMD1180" s="245" t="s">
        <v>39</v>
      </c>
      <c r="PME1180" s="246" t="s">
        <v>26</v>
      </c>
      <c r="PMF1180" s="247">
        <v>7</v>
      </c>
      <c r="PMG1180" s="247">
        <v>2</v>
      </c>
      <c r="PMH1180" s="248" t="s">
        <v>238</v>
      </c>
      <c r="PMI1180" s="249">
        <v>119</v>
      </c>
      <c r="PMJ1180" s="250">
        <v>213</v>
      </c>
      <c r="PMK1180" s="251" t="e">
        <f>PMK1209+PMK1233+PMK1262+PMK1278+PMK1300+PMK1330+PMK1346+PMK1367+PMK1387+PMK1415+#REF!+PMK1430+#REF!+#REF!+#REF!</f>
        <v>#REF!</v>
      </c>
      <c r="PML1180" s="245" t="s">
        <v>39</v>
      </c>
      <c r="PMM1180" s="246" t="s">
        <v>26</v>
      </c>
      <c r="PMN1180" s="247">
        <v>7</v>
      </c>
      <c r="PMO1180" s="247">
        <v>2</v>
      </c>
      <c r="PMP1180" s="248" t="s">
        <v>238</v>
      </c>
      <c r="PMQ1180" s="249">
        <v>119</v>
      </c>
      <c r="PMR1180" s="250">
        <v>213</v>
      </c>
      <c r="PMS1180" s="251" t="e">
        <f>PMS1209+PMS1233+PMS1262+PMS1278+PMS1300+PMS1330+PMS1346+PMS1367+PMS1387+PMS1415+#REF!+PMS1430+#REF!+#REF!+#REF!</f>
        <v>#REF!</v>
      </c>
      <c r="PMT1180" s="245" t="s">
        <v>39</v>
      </c>
      <c r="PMU1180" s="246" t="s">
        <v>26</v>
      </c>
      <c r="PMV1180" s="247">
        <v>7</v>
      </c>
      <c r="PMW1180" s="247">
        <v>2</v>
      </c>
      <c r="PMX1180" s="248" t="s">
        <v>238</v>
      </c>
      <c r="PMY1180" s="249">
        <v>119</v>
      </c>
      <c r="PMZ1180" s="250">
        <v>213</v>
      </c>
      <c r="PNA1180" s="251" t="e">
        <f>PNA1209+PNA1233+PNA1262+PNA1278+PNA1300+PNA1330+PNA1346+PNA1367+PNA1387+PNA1415+#REF!+PNA1430+#REF!+#REF!+#REF!</f>
        <v>#REF!</v>
      </c>
      <c r="PNB1180" s="245" t="s">
        <v>39</v>
      </c>
      <c r="PNC1180" s="246" t="s">
        <v>26</v>
      </c>
      <c r="PND1180" s="247">
        <v>7</v>
      </c>
      <c r="PNE1180" s="247">
        <v>2</v>
      </c>
      <c r="PNF1180" s="248" t="s">
        <v>238</v>
      </c>
      <c r="PNG1180" s="249">
        <v>119</v>
      </c>
      <c r="PNH1180" s="250">
        <v>213</v>
      </c>
      <c r="PNI1180" s="251" t="e">
        <f>PNI1209+PNI1233+PNI1262+PNI1278+PNI1300+PNI1330+PNI1346+PNI1367+PNI1387+PNI1415+#REF!+PNI1430+#REF!+#REF!+#REF!</f>
        <v>#REF!</v>
      </c>
      <c r="PNJ1180" s="245" t="s">
        <v>39</v>
      </c>
      <c r="PNK1180" s="246" t="s">
        <v>26</v>
      </c>
      <c r="PNL1180" s="247">
        <v>7</v>
      </c>
      <c r="PNM1180" s="247">
        <v>2</v>
      </c>
      <c r="PNN1180" s="248" t="s">
        <v>238</v>
      </c>
      <c r="PNO1180" s="249">
        <v>119</v>
      </c>
      <c r="PNP1180" s="250">
        <v>213</v>
      </c>
      <c r="PNQ1180" s="251" t="e">
        <f>PNQ1209+PNQ1233+PNQ1262+PNQ1278+PNQ1300+PNQ1330+PNQ1346+PNQ1367+PNQ1387+PNQ1415+#REF!+PNQ1430+#REF!+#REF!+#REF!</f>
        <v>#REF!</v>
      </c>
      <c r="PNR1180" s="245" t="s">
        <v>39</v>
      </c>
      <c r="PNS1180" s="246" t="s">
        <v>26</v>
      </c>
      <c r="PNT1180" s="247">
        <v>7</v>
      </c>
      <c r="PNU1180" s="247">
        <v>2</v>
      </c>
      <c r="PNV1180" s="248" t="s">
        <v>238</v>
      </c>
      <c r="PNW1180" s="249">
        <v>119</v>
      </c>
      <c r="PNX1180" s="250">
        <v>213</v>
      </c>
      <c r="PNY1180" s="251" t="e">
        <f>PNY1209+PNY1233+PNY1262+PNY1278+PNY1300+PNY1330+PNY1346+PNY1367+PNY1387+PNY1415+#REF!+PNY1430+#REF!+#REF!+#REF!</f>
        <v>#REF!</v>
      </c>
      <c r="PNZ1180" s="245" t="s">
        <v>39</v>
      </c>
      <c r="POA1180" s="246" t="s">
        <v>26</v>
      </c>
      <c r="POB1180" s="247">
        <v>7</v>
      </c>
      <c r="POC1180" s="247">
        <v>2</v>
      </c>
      <c r="POD1180" s="248" t="s">
        <v>238</v>
      </c>
      <c r="POE1180" s="249">
        <v>119</v>
      </c>
      <c r="POF1180" s="250">
        <v>213</v>
      </c>
      <c r="POG1180" s="251" t="e">
        <f>POG1209+POG1233+POG1262+POG1278+POG1300+POG1330+POG1346+POG1367+POG1387+POG1415+#REF!+POG1430+#REF!+#REF!+#REF!</f>
        <v>#REF!</v>
      </c>
      <c r="POH1180" s="245" t="s">
        <v>39</v>
      </c>
      <c r="POI1180" s="246" t="s">
        <v>26</v>
      </c>
      <c r="POJ1180" s="247">
        <v>7</v>
      </c>
      <c r="POK1180" s="247">
        <v>2</v>
      </c>
      <c r="POL1180" s="248" t="s">
        <v>238</v>
      </c>
      <c r="POM1180" s="249">
        <v>119</v>
      </c>
      <c r="PON1180" s="250">
        <v>213</v>
      </c>
      <c r="POO1180" s="251" t="e">
        <f>POO1209+POO1233+POO1262+POO1278+POO1300+POO1330+POO1346+POO1367+POO1387+POO1415+#REF!+POO1430+#REF!+#REF!+#REF!</f>
        <v>#REF!</v>
      </c>
      <c r="POP1180" s="245" t="s">
        <v>39</v>
      </c>
      <c r="POQ1180" s="246" t="s">
        <v>26</v>
      </c>
      <c r="POR1180" s="247">
        <v>7</v>
      </c>
      <c r="POS1180" s="247">
        <v>2</v>
      </c>
      <c r="POT1180" s="248" t="s">
        <v>238</v>
      </c>
      <c r="POU1180" s="249">
        <v>119</v>
      </c>
      <c r="POV1180" s="250">
        <v>213</v>
      </c>
      <c r="POW1180" s="251" t="e">
        <f>POW1209+POW1233+POW1262+POW1278+POW1300+POW1330+POW1346+POW1367+POW1387+POW1415+#REF!+POW1430+#REF!+#REF!+#REF!</f>
        <v>#REF!</v>
      </c>
      <c r="POX1180" s="245" t="s">
        <v>39</v>
      </c>
      <c r="POY1180" s="246" t="s">
        <v>26</v>
      </c>
      <c r="POZ1180" s="247">
        <v>7</v>
      </c>
      <c r="PPA1180" s="247">
        <v>2</v>
      </c>
      <c r="PPB1180" s="248" t="s">
        <v>238</v>
      </c>
      <c r="PPC1180" s="249">
        <v>119</v>
      </c>
      <c r="PPD1180" s="250">
        <v>213</v>
      </c>
      <c r="PPE1180" s="251" t="e">
        <f>PPE1209+PPE1233+PPE1262+PPE1278+PPE1300+PPE1330+PPE1346+PPE1367+PPE1387+PPE1415+#REF!+PPE1430+#REF!+#REF!+#REF!</f>
        <v>#REF!</v>
      </c>
      <c r="PPF1180" s="245" t="s">
        <v>39</v>
      </c>
      <c r="PPG1180" s="246" t="s">
        <v>26</v>
      </c>
      <c r="PPH1180" s="247">
        <v>7</v>
      </c>
      <c r="PPI1180" s="247">
        <v>2</v>
      </c>
      <c r="PPJ1180" s="248" t="s">
        <v>238</v>
      </c>
      <c r="PPK1180" s="249">
        <v>119</v>
      </c>
      <c r="PPL1180" s="250">
        <v>213</v>
      </c>
      <c r="PPM1180" s="251" t="e">
        <f>PPM1209+PPM1233+PPM1262+PPM1278+PPM1300+PPM1330+PPM1346+PPM1367+PPM1387+PPM1415+#REF!+PPM1430+#REF!+#REF!+#REF!</f>
        <v>#REF!</v>
      </c>
      <c r="PPN1180" s="245" t="s">
        <v>39</v>
      </c>
      <c r="PPO1180" s="246" t="s">
        <v>26</v>
      </c>
      <c r="PPP1180" s="247">
        <v>7</v>
      </c>
      <c r="PPQ1180" s="247">
        <v>2</v>
      </c>
      <c r="PPR1180" s="248" t="s">
        <v>238</v>
      </c>
      <c r="PPS1180" s="249">
        <v>119</v>
      </c>
      <c r="PPT1180" s="250">
        <v>213</v>
      </c>
      <c r="PPU1180" s="251" t="e">
        <f>PPU1209+PPU1233+PPU1262+PPU1278+PPU1300+PPU1330+PPU1346+PPU1367+PPU1387+PPU1415+#REF!+PPU1430+#REF!+#REF!+#REF!</f>
        <v>#REF!</v>
      </c>
      <c r="PPV1180" s="245" t="s">
        <v>39</v>
      </c>
      <c r="PPW1180" s="246" t="s">
        <v>26</v>
      </c>
      <c r="PPX1180" s="247">
        <v>7</v>
      </c>
      <c r="PPY1180" s="247">
        <v>2</v>
      </c>
      <c r="PPZ1180" s="248" t="s">
        <v>238</v>
      </c>
      <c r="PQA1180" s="249">
        <v>119</v>
      </c>
      <c r="PQB1180" s="250">
        <v>213</v>
      </c>
      <c r="PQC1180" s="251" t="e">
        <f>PQC1209+PQC1233+PQC1262+PQC1278+PQC1300+PQC1330+PQC1346+PQC1367+PQC1387+PQC1415+#REF!+PQC1430+#REF!+#REF!+#REF!</f>
        <v>#REF!</v>
      </c>
      <c r="PQD1180" s="245" t="s">
        <v>39</v>
      </c>
      <c r="PQE1180" s="246" t="s">
        <v>26</v>
      </c>
      <c r="PQF1180" s="247">
        <v>7</v>
      </c>
      <c r="PQG1180" s="247">
        <v>2</v>
      </c>
      <c r="PQH1180" s="248" t="s">
        <v>238</v>
      </c>
      <c r="PQI1180" s="249">
        <v>119</v>
      </c>
      <c r="PQJ1180" s="250">
        <v>213</v>
      </c>
      <c r="PQK1180" s="251" t="e">
        <f>PQK1209+PQK1233+PQK1262+PQK1278+PQK1300+PQK1330+PQK1346+PQK1367+PQK1387+PQK1415+#REF!+PQK1430+#REF!+#REF!+#REF!</f>
        <v>#REF!</v>
      </c>
      <c r="PQL1180" s="245" t="s">
        <v>39</v>
      </c>
      <c r="PQM1180" s="246" t="s">
        <v>26</v>
      </c>
      <c r="PQN1180" s="247">
        <v>7</v>
      </c>
      <c r="PQO1180" s="247">
        <v>2</v>
      </c>
      <c r="PQP1180" s="248" t="s">
        <v>238</v>
      </c>
      <c r="PQQ1180" s="249">
        <v>119</v>
      </c>
      <c r="PQR1180" s="250">
        <v>213</v>
      </c>
      <c r="PQS1180" s="251" t="e">
        <f>PQS1209+PQS1233+PQS1262+PQS1278+PQS1300+PQS1330+PQS1346+PQS1367+PQS1387+PQS1415+#REF!+PQS1430+#REF!+#REF!+#REF!</f>
        <v>#REF!</v>
      </c>
      <c r="PQT1180" s="245" t="s">
        <v>39</v>
      </c>
      <c r="PQU1180" s="246" t="s">
        <v>26</v>
      </c>
      <c r="PQV1180" s="247">
        <v>7</v>
      </c>
      <c r="PQW1180" s="247">
        <v>2</v>
      </c>
      <c r="PQX1180" s="248" t="s">
        <v>238</v>
      </c>
      <c r="PQY1180" s="249">
        <v>119</v>
      </c>
      <c r="PQZ1180" s="250">
        <v>213</v>
      </c>
      <c r="PRA1180" s="251" t="e">
        <f>PRA1209+PRA1233+PRA1262+PRA1278+PRA1300+PRA1330+PRA1346+PRA1367+PRA1387+PRA1415+#REF!+PRA1430+#REF!+#REF!+#REF!</f>
        <v>#REF!</v>
      </c>
      <c r="PRB1180" s="245" t="s">
        <v>39</v>
      </c>
      <c r="PRC1180" s="246" t="s">
        <v>26</v>
      </c>
      <c r="PRD1180" s="247">
        <v>7</v>
      </c>
      <c r="PRE1180" s="247">
        <v>2</v>
      </c>
      <c r="PRF1180" s="248" t="s">
        <v>238</v>
      </c>
      <c r="PRG1180" s="249">
        <v>119</v>
      </c>
      <c r="PRH1180" s="250">
        <v>213</v>
      </c>
      <c r="PRI1180" s="251" t="e">
        <f>PRI1209+PRI1233+PRI1262+PRI1278+PRI1300+PRI1330+PRI1346+PRI1367+PRI1387+PRI1415+#REF!+PRI1430+#REF!+#REF!+#REF!</f>
        <v>#REF!</v>
      </c>
      <c r="PRJ1180" s="245" t="s">
        <v>39</v>
      </c>
      <c r="PRK1180" s="246" t="s">
        <v>26</v>
      </c>
      <c r="PRL1180" s="247">
        <v>7</v>
      </c>
      <c r="PRM1180" s="247">
        <v>2</v>
      </c>
      <c r="PRN1180" s="248" t="s">
        <v>238</v>
      </c>
      <c r="PRO1180" s="249">
        <v>119</v>
      </c>
      <c r="PRP1180" s="250">
        <v>213</v>
      </c>
      <c r="PRQ1180" s="251" t="e">
        <f>PRQ1209+PRQ1233+PRQ1262+PRQ1278+PRQ1300+PRQ1330+PRQ1346+PRQ1367+PRQ1387+PRQ1415+#REF!+PRQ1430+#REF!+#REF!+#REF!</f>
        <v>#REF!</v>
      </c>
      <c r="PRR1180" s="245" t="s">
        <v>39</v>
      </c>
      <c r="PRS1180" s="246" t="s">
        <v>26</v>
      </c>
      <c r="PRT1180" s="247">
        <v>7</v>
      </c>
      <c r="PRU1180" s="247">
        <v>2</v>
      </c>
      <c r="PRV1180" s="248" t="s">
        <v>238</v>
      </c>
      <c r="PRW1180" s="249">
        <v>119</v>
      </c>
      <c r="PRX1180" s="250">
        <v>213</v>
      </c>
      <c r="PRY1180" s="251" t="e">
        <f>PRY1209+PRY1233+PRY1262+PRY1278+PRY1300+PRY1330+PRY1346+PRY1367+PRY1387+PRY1415+#REF!+PRY1430+#REF!+#REF!+#REF!</f>
        <v>#REF!</v>
      </c>
      <c r="PRZ1180" s="245" t="s">
        <v>39</v>
      </c>
      <c r="PSA1180" s="246" t="s">
        <v>26</v>
      </c>
      <c r="PSB1180" s="247">
        <v>7</v>
      </c>
      <c r="PSC1180" s="247">
        <v>2</v>
      </c>
      <c r="PSD1180" s="248" t="s">
        <v>238</v>
      </c>
      <c r="PSE1180" s="249">
        <v>119</v>
      </c>
      <c r="PSF1180" s="250">
        <v>213</v>
      </c>
      <c r="PSG1180" s="251" t="e">
        <f>PSG1209+PSG1233+PSG1262+PSG1278+PSG1300+PSG1330+PSG1346+PSG1367+PSG1387+PSG1415+#REF!+PSG1430+#REF!+#REF!+#REF!</f>
        <v>#REF!</v>
      </c>
      <c r="PSH1180" s="245" t="s">
        <v>39</v>
      </c>
      <c r="PSI1180" s="246" t="s">
        <v>26</v>
      </c>
      <c r="PSJ1180" s="247">
        <v>7</v>
      </c>
      <c r="PSK1180" s="247">
        <v>2</v>
      </c>
      <c r="PSL1180" s="248" t="s">
        <v>238</v>
      </c>
      <c r="PSM1180" s="249">
        <v>119</v>
      </c>
      <c r="PSN1180" s="250">
        <v>213</v>
      </c>
      <c r="PSO1180" s="251" t="e">
        <f>PSO1209+PSO1233+PSO1262+PSO1278+PSO1300+PSO1330+PSO1346+PSO1367+PSO1387+PSO1415+#REF!+PSO1430+#REF!+#REF!+#REF!</f>
        <v>#REF!</v>
      </c>
      <c r="PSP1180" s="245" t="s">
        <v>39</v>
      </c>
      <c r="PSQ1180" s="246" t="s">
        <v>26</v>
      </c>
      <c r="PSR1180" s="247">
        <v>7</v>
      </c>
      <c r="PSS1180" s="247">
        <v>2</v>
      </c>
      <c r="PST1180" s="248" t="s">
        <v>238</v>
      </c>
      <c r="PSU1180" s="249">
        <v>119</v>
      </c>
      <c r="PSV1180" s="250">
        <v>213</v>
      </c>
      <c r="PSW1180" s="251" t="e">
        <f>PSW1209+PSW1233+PSW1262+PSW1278+PSW1300+PSW1330+PSW1346+PSW1367+PSW1387+PSW1415+#REF!+PSW1430+#REF!+#REF!+#REF!</f>
        <v>#REF!</v>
      </c>
      <c r="PSX1180" s="245" t="s">
        <v>39</v>
      </c>
      <c r="PSY1180" s="246" t="s">
        <v>26</v>
      </c>
      <c r="PSZ1180" s="247">
        <v>7</v>
      </c>
      <c r="PTA1180" s="247">
        <v>2</v>
      </c>
      <c r="PTB1180" s="248" t="s">
        <v>238</v>
      </c>
      <c r="PTC1180" s="249">
        <v>119</v>
      </c>
      <c r="PTD1180" s="250">
        <v>213</v>
      </c>
      <c r="PTE1180" s="251" t="e">
        <f>PTE1209+PTE1233+PTE1262+PTE1278+PTE1300+PTE1330+PTE1346+PTE1367+PTE1387+PTE1415+#REF!+PTE1430+#REF!+#REF!+#REF!</f>
        <v>#REF!</v>
      </c>
      <c r="PTF1180" s="245" t="s">
        <v>39</v>
      </c>
      <c r="PTG1180" s="246" t="s">
        <v>26</v>
      </c>
      <c r="PTH1180" s="247">
        <v>7</v>
      </c>
      <c r="PTI1180" s="247">
        <v>2</v>
      </c>
      <c r="PTJ1180" s="248" t="s">
        <v>238</v>
      </c>
      <c r="PTK1180" s="249">
        <v>119</v>
      </c>
      <c r="PTL1180" s="250">
        <v>213</v>
      </c>
      <c r="PTM1180" s="251" t="e">
        <f>PTM1209+PTM1233+PTM1262+PTM1278+PTM1300+PTM1330+PTM1346+PTM1367+PTM1387+PTM1415+#REF!+PTM1430+#REF!+#REF!+#REF!</f>
        <v>#REF!</v>
      </c>
      <c r="PTN1180" s="245" t="s">
        <v>39</v>
      </c>
      <c r="PTO1180" s="246" t="s">
        <v>26</v>
      </c>
      <c r="PTP1180" s="247">
        <v>7</v>
      </c>
      <c r="PTQ1180" s="247">
        <v>2</v>
      </c>
      <c r="PTR1180" s="248" t="s">
        <v>238</v>
      </c>
      <c r="PTS1180" s="249">
        <v>119</v>
      </c>
      <c r="PTT1180" s="250">
        <v>213</v>
      </c>
      <c r="PTU1180" s="251" t="e">
        <f>PTU1209+PTU1233+PTU1262+PTU1278+PTU1300+PTU1330+PTU1346+PTU1367+PTU1387+PTU1415+#REF!+PTU1430+#REF!+#REF!+#REF!</f>
        <v>#REF!</v>
      </c>
      <c r="PTV1180" s="245" t="s">
        <v>39</v>
      </c>
      <c r="PTW1180" s="246" t="s">
        <v>26</v>
      </c>
      <c r="PTX1180" s="247">
        <v>7</v>
      </c>
      <c r="PTY1180" s="247">
        <v>2</v>
      </c>
      <c r="PTZ1180" s="248" t="s">
        <v>238</v>
      </c>
      <c r="PUA1180" s="249">
        <v>119</v>
      </c>
      <c r="PUB1180" s="250">
        <v>213</v>
      </c>
      <c r="PUC1180" s="251" t="e">
        <f>PUC1209+PUC1233+PUC1262+PUC1278+PUC1300+PUC1330+PUC1346+PUC1367+PUC1387+PUC1415+#REF!+PUC1430+#REF!+#REF!+#REF!</f>
        <v>#REF!</v>
      </c>
      <c r="PUD1180" s="245" t="s">
        <v>39</v>
      </c>
      <c r="PUE1180" s="246" t="s">
        <v>26</v>
      </c>
      <c r="PUF1180" s="247">
        <v>7</v>
      </c>
      <c r="PUG1180" s="247">
        <v>2</v>
      </c>
      <c r="PUH1180" s="248" t="s">
        <v>238</v>
      </c>
      <c r="PUI1180" s="249">
        <v>119</v>
      </c>
      <c r="PUJ1180" s="250">
        <v>213</v>
      </c>
      <c r="PUK1180" s="251" t="e">
        <f>PUK1209+PUK1233+PUK1262+PUK1278+PUK1300+PUK1330+PUK1346+PUK1367+PUK1387+PUK1415+#REF!+PUK1430+#REF!+#REF!+#REF!</f>
        <v>#REF!</v>
      </c>
      <c r="PUL1180" s="245" t="s">
        <v>39</v>
      </c>
      <c r="PUM1180" s="246" t="s">
        <v>26</v>
      </c>
      <c r="PUN1180" s="247">
        <v>7</v>
      </c>
      <c r="PUO1180" s="247">
        <v>2</v>
      </c>
      <c r="PUP1180" s="248" t="s">
        <v>238</v>
      </c>
      <c r="PUQ1180" s="249">
        <v>119</v>
      </c>
      <c r="PUR1180" s="250">
        <v>213</v>
      </c>
      <c r="PUS1180" s="251" t="e">
        <f>PUS1209+PUS1233+PUS1262+PUS1278+PUS1300+PUS1330+PUS1346+PUS1367+PUS1387+PUS1415+#REF!+PUS1430+#REF!+#REF!+#REF!</f>
        <v>#REF!</v>
      </c>
      <c r="PUT1180" s="245" t="s">
        <v>39</v>
      </c>
      <c r="PUU1180" s="246" t="s">
        <v>26</v>
      </c>
      <c r="PUV1180" s="247">
        <v>7</v>
      </c>
      <c r="PUW1180" s="247">
        <v>2</v>
      </c>
      <c r="PUX1180" s="248" t="s">
        <v>238</v>
      </c>
      <c r="PUY1180" s="249">
        <v>119</v>
      </c>
      <c r="PUZ1180" s="250">
        <v>213</v>
      </c>
      <c r="PVA1180" s="251" t="e">
        <f>PVA1209+PVA1233+PVA1262+PVA1278+PVA1300+PVA1330+PVA1346+PVA1367+PVA1387+PVA1415+#REF!+PVA1430+#REF!+#REF!+#REF!</f>
        <v>#REF!</v>
      </c>
      <c r="PVB1180" s="245" t="s">
        <v>39</v>
      </c>
      <c r="PVC1180" s="246" t="s">
        <v>26</v>
      </c>
      <c r="PVD1180" s="247">
        <v>7</v>
      </c>
      <c r="PVE1180" s="247">
        <v>2</v>
      </c>
      <c r="PVF1180" s="248" t="s">
        <v>238</v>
      </c>
      <c r="PVG1180" s="249">
        <v>119</v>
      </c>
      <c r="PVH1180" s="250">
        <v>213</v>
      </c>
      <c r="PVI1180" s="251" t="e">
        <f>PVI1209+PVI1233+PVI1262+PVI1278+PVI1300+PVI1330+PVI1346+PVI1367+PVI1387+PVI1415+#REF!+PVI1430+#REF!+#REF!+#REF!</f>
        <v>#REF!</v>
      </c>
      <c r="PVJ1180" s="245" t="s">
        <v>39</v>
      </c>
      <c r="PVK1180" s="246" t="s">
        <v>26</v>
      </c>
      <c r="PVL1180" s="247">
        <v>7</v>
      </c>
      <c r="PVM1180" s="247">
        <v>2</v>
      </c>
      <c r="PVN1180" s="248" t="s">
        <v>238</v>
      </c>
      <c r="PVO1180" s="249">
        <v>119</v>
      </c>
      <c r="PVP1180" s="250">
        <v>213</v>
      </c>
      <c r="PVQ1180" s="251" t="e">
        <f>PVQ1209+PVQ1233+PVQ1262+PVQ1278+PVQ1300+PVQ1330+PVQ1346+PVQ1367+PVQ1387+PVQ1415+#REF!+PVQ1430+#REF!+#REF!+#REF!</f>
        <v>#REF!</v>
      </c>
      <c r="PVR1180" s="245" t="s">
        <v>39</v>
      </c>
      <c r="PVS1180" s="246" t="s">
        <v>26</v>
      </c>
      <c r="PVT1180" s="247">
        <v>7</v>
      </c>
      <c r="PVU1180" s="247">
        <v>2</v>
      </c>
      <c r="PVV1180" s="248" t="s">
        <v>238</v>
      </c>
      <c r="PVW1180" s="249">
        <v>119</v>
      </c>
      <c r="PVX1180" s="250">
        <v>213</v>
      </c>
      <c r="PVY1180" s="251" t="e">
        <f>PVY1209+PVY1233+PVY1262+PVY1278+PVY1300+PVY1330+PVY1346+PVY1367+PVY1387+PVY1415+#REF!+PVY1430+#REF!+#REF!+#REF!</f>
        <v>#REF!</v>
      </c>
      <c r="PVZ1180" s="245" t="s">
        <v>39</v>
      </c>
      <c r="PWA1180" s="246" t="s">
        <v>26</v>
      </c>
      <c r="PWB1180" s="247">
        <v>7</v>
      </c>
      <c r="PWC1180" s="247">
        <v>2</v>
      </c>
      <c r="PWD1180" s="248" t="s">
        <v>238</v>
      </c>
      <c r="PWE1180" s="249">
        <v>119</v>
      </c>
      <c r="PWF1180" s="250">
        <v>213</v>
      </c>
      <c r="PWG1180" s="251" t="e">
        <f>PWG1209+PWG1233+PWG1262+PWG1278+PWG1300+PWG1330+PWG1346+PWG1367+PWG1387+PWG1415+#REF!+PWG1430+#REF!+#REF!+#REF!</f>
        <v>#REF!</v>
      </c>
      <c r="PWH1180" s="245" t="s">
        <v>39</v>
      </c>
      <c r="PWI1180" s="246" t="s">
        <v>26</v>
      </c>
      <c r="PWJ1180" s="247">
        <v>7</v>
      </c>
      <c r="PWK1180" s="247">
        <v>2</v>
      </c>
      <c r="PWL1180" s="248" t="s">
        <v>238</v>
      </c>
      <c r="PWM1180" s="249">
        <v>119</v>
      </c>
      <c r="PWN1180" s="250">
        <v>213</v>
      </c>
      <c r="PWO1180" s="251" t="e">
        <f>PWO1209+PWO1233+PWO1262+PWO1278+PWO1300+PWO1330+PWO1346+PWO1367+PWO1387+PWO1415+#REF!+PWO1430+#REF!+#REF!+#REF!</f>
        <v>#REF!</v>
      </c>
      <c r="PWP1180" s="245" t="s">
        <v>39</v>
      </c>
      <c r="PWQ1180" s="246" t="s">
        <v>26</v>
      </c>
      <c r="PWR1180" s="247">
        <v>7</v>
      </c>
      <c r="PWS1180" s="247">
        <v>2</v>
      </c>
      <c r="PWT1180" s="248" t="s">
        <v>238</v>
      </c>
      <c r="PWU1180" s="249">
        <v>119</v>
      </c>
      <c r="PWV1180" s="250">
        <v>213</v>
      </c>
      <c r="PWW1180" s="251" t="e">
        <f>PWW1209+PWW1233+PWW1262+PWW1278+PWW1300+PWW1330+PWW1346+PWW1367+PWW1387+PWW1415+#REF!+PWW1430+#REF!+#REF!+#REF!</f>
        <v>#REF!</v>
      </c>
      <c r="PWX1180" s="245" t="s">
        <v>39</v>
      </c>
      <c r="PWY1180" s="246" t="s">
        <v>26</v>
      </c>
      <c r="PWZ1180" s="247">
        <v>7</v>
      </c>
      <c r="PXA1180" s="247">
        <v>2</v>
      </c>
      <c r="PXB1180" s="248" t="s">
        <v>238</v>
      </c>
      <c r="PXC1180" s="249">
        <v>119</v>
      </c>
      <c r="PXD1180" s="250">
        <v>213</v>
      </c>
      <c r="PXE1180" s="251" t="e">
        <f>PXE1209+PXE1233+PXE1262+PXE1278+PXE1300+PXE1330+PXE1346+PXE1367+PXE1387+PXE1415+#REF!+PXE1430+#REF!+#REF!+#REF!</f>
        <v>#REF!</v>
      </c>
      <c r="PXF1180" s="245" t="s">
        <v>39</v>
      </c>
      <c r="PXG1180" s="246" t="s">
        <v>26</v>
      </c>
      <c r="PXH1180" s="247">
        <v>7</v>
      </c>
      <c r="PXI1180" s="247">
        <v>2</v>
      </c>
      <c r="PXJ1180" s="248" t="s">
        <v>238</v>
      </c>
      <c r="PXK1180" s="249">
        <v>119</v>
      </c>
      <c r="PXL1180" s="250">
        <v>213</v>
      </c>
      <c r="PXM1180" s="251" t="e">
        <f>PXM1209+PXM1233+PXM1262+PXM1278+PXM1300+PXM1330+PXM1346+PXM1367+PXM1387+PXM1415+#REF!+PXM1430+#REF!+#REF!+#REF!</f>
        <v>#REF!</v>
      </c>
      <c r="PXN1180" s="245" t="s">
        <v>39</v>
      </c>
      <c r="PXO1180" s="246" t="s">
        <v>26</v>
      </c>
      <c r="PXP1180" s="247">
        <v>7</v>
      </c>
      <c r="PXQ1180" s="247">
        <v>2</v>
      </c>
      <c r="PXR1180" s="248" t="s">
        <v>238</v>
      </c>
      <c r="PXS1180" s="249">
        <v>119</v>
      </c>
      <c r="PXT1180" s="250">
        <v>213</v>
      </c>
      <c r="PXU1180" s="251" t="e">
        <f>PXU1209+PXU1233+PXU1262+PXU1278+PXU1300+PXU1330+PXU1346+PXU1367+PXU1387+PXU1415+#REF!+PXU1430+#REF!+#REF!+#REF!</f>
        <v>#REF!</v>
      </c>
      <c r="PXV1180" s="245" t="s">
        <v>39</v>
      </c>
      <c r="PXW1180" s="246" t="s">
        <v>26</v>
      </c>
      <c r="PXX1180" s="247">
        <v>7</v>
      </c>
      <c r="PXY1180" s="247">
        <v>2</v>
      </c>
      <c r="PXZ1180" s="248" t="s">
        <v>238</v>
      </c>
      <c r="PYA1180" s="249">
        <v>119</v>
      </c>
      <c r="PYB1180" s="250">
        <v>213</v>
      </c>
      <c r="PYC1180" s="251" t="e">
        <f>PYC1209+PYC1233+PYC1262+PYC1278+PYC1300+PYC1330+PYC1346+PYC1367+PYC1387+PYC1415+#REF!+PYC1430+#REF!+#REF!+#REF!</f>
        <v>#REF!</v>
      </c>
      <c r="PYD1180" s="245" t="s">
        <v>39</v>
      </c>
      <c r="PYE1180" s="246" t="s">
        <v>26</v>
      </c>
      <c r="PYF1180" s="247">
        <v>7</v>
      </c>
      <c r="PYG1180" s="247">
        <v>2</v>
      </c>
      <c r="PYH1180" s="248" t="s">
        <v>238</v>
      </c>
      <c r="PYI1180" s="249">
        <v>119</v>
      </c>
      <c r="PYJ1180" s="250">
        <v>213</v>
      </c>
      <c r="PYK1180" s="251" t="e">
        <f>PYK1209+PYK1233+PYK1262+PYK1278+PYK1300+PYK1330+PYK1346+PYK1367+PYK1387+PYK1415+#REF!+PYK1430+#REF!+#REF!+#REF!</f>
        <v>#REF!</v>
      </c>
      <c r="PYL1180" s="245" t="s">
        <v>39</v>
      </c>
      <c r="PYM1180" s="246" t="s">
        <v>26</v>
      </c>
      <c r="PYN1180" s="247">
        <v>7</v>
      </c>
      <c r="PYO1180" s="247">
        <v>2</v>
      </c>
      <c r="PYP1180" s="248" t="s">
        <v>238</v>
      </c>
      <c r="PYQ1180" s="249">
        <v>119</v>
      </c>
      <c r="PYR1180" s="250">
        <v>213</v>
      </c>
      <c r="PYS1180" s="251" t="e">
        <f>PYS1209+PYS1233+PYS1262+PYS1278+PYS1300+PYS1330+PYS1346+PYS1367+PYS1387+PYS1415+#REF!+PYS1430+#REF!+#REF!+#REF!</f>
        <v>#REF!</v>
      </c>
      <c r="PYT1180" s="245" t="s">
        <v>39</v>
      </c>
      <c r="PYU1180" s="246" t="s">
        <v>26</v>
      </c>
      <c r="PYV1180" s="247">
        <v>7</v>
      </c>
      <c r="PYW1180" s="247">
        <v>2</v>
      </c>
      <c r="PYX1180" s="248" t="s">
        <v>238</v>
      </c>
      <c r="PYY1180" s="249">
        <v>119</v>
      </c>
      <c r="PYZ1180" s="250">
        <v>213</v>
      </c>
      <c r="PZA1180" s="251" t="e">
        <f>PZA1209+PZA1233+PZA1262+PZA1278+PZA1300+PZA1330+PZA1346+PZA1367+PZA1387+PZA1415+#REF!+PZA1430+#REF!+#REF!+#REF!</f>
        <v>#REF!</v>
      </c>
      <c r="PZB1180" s="245" t="s">
        <v>39</v>
      </c>
      <c r="PZC1180" s="246" t="s">
        <v>26</v>
      </c>
      <c r="PZD1180" s="247">
        <v>7</v>
      </c>
      <c r="PZE1180" s="247">
        <v>2</v>
      </c>
      <c r="PZF1180" s="248" t="s">
        <v>238</v>
      </c>
      <c r="PZG1180" s="249">
        <v>119</v>
      </c>
      <c r="PZH1180" s="250">
        <v>213</v>
      </c>
      <c r="PZI1180" s="251" t="e">
        <f>PZI1209+PZI1233+PZI1262+PZI1278+PZI1300+PZI1330+PZI1346+PZI1367+PZI1387+PZI1415+#REF!+PZI1430+#REF!+#REF!+#REF!</f>
        <v>#REF!</v>
      </c>
      <c r="PZJ1180" s="245" t="s">
        <v>39</v>
      </c>
      <c r="PZK1180" s="246" t="s">
        <v>26</v>
      </c>
      <c r="PZL1180" s="247">
        <v>7</v>
      </c>
      <c r="PZM1180" s="247">
        <v>2</v>
      </c>
      <c r="PZN1180" s="248" t="s">
        <v>238</v>
      </c>
      <c r="PZO1180" s="249">
        <v>119</v>
      </c>
      <c r="PZP1180" s="250">
        <v>213</v>
      </c>
      <c r="PZQ1180" s="251" t="e">
        <f>PZQ1209+PZQ1233+PZQ1262+PZQ1278+PZQ1300+PZQ1330+PZQ1346+PZQ1367+PZQ1387+PZQ1415+#REF!+PZQ1430+#REF!+#REF!+#REF!</f>
        <v>#REF!</v>
      </c>
      <c r="PZR1180" s="245" t="s">
        <v>39</v>
      </c>
      <c r="PZS1180" s="246" t="s">
        <v>26</v>
      </c>
      <c r="PZT1180" s="247">
        <v>7</v>
      </c>
      <c r="PZU1180" s="247">
        <v>2</v>
      </c>
      <c r="PZV1180" s="248" t="s">
        <v>238</v>
      </c>
      <c r="PZW1180" s="249">
        <v>119</v>
      </c>
      <c r="PZX1180" s="250">
        <v>213</v>
      </c>
      <c r="PZY1180" s="251" t="e">
        <f>PZY1209+PZY1233+PZY1262+PZY1278+PZY1300+PZY1330+PZY1346+PZY1367+PZY1387+PZY1415+#REF!+PZY1430+#REF!+#REF!+#REF!</f>
        <v>#REF!</v>
      </c>
      <c r="PZZ1180" s="245" t="s">
        <v>39</v>
      </c>
      <c r="QAA1180" s="246" t="s">
        <v>26</v>
      </c>
      <c r="QAB1180" s="247">
        <v>7</v>
      </c>
      <c r="QAC1180" s="247">
        <v>2</v>
      </c>
      <c r="QAD1180" s="248" t="s">
        <v>238</v>
      </c>
      <c r="QAE1180" s="249">
        <v>119</v>
      </c>
      <c r="QAF1180" s="250">
        <v>213</v>
      </c>
      <c r="QAG1180" s="251" t="e">
        <f>QAG1209+QAG1233+QAG1262+QAG1278+QAG1300+QAG1330+QAG1346+QAG1367+QAG1387+QAG1415+#REF!+QAG1430+#REF!+#REF!+#REF!</f>
        <v>#REF!</v>
      </c>
      <c r="QAH1180" s="245" t="s">
        <v>39</v>
      </c>
      <c r="QAI1180" s="246" t="s">
        <v>26</v>
      </c>
      <c r="QAJ1180" s="247">
        <v>7</v>
      </c>
      <c r="QAK1180" s="247">
        <v>2</v>
      </c>
      <c r="QAL1180" s="248" t="s">
        <v>238</v>
      </c>
      <c r="QAM1180" s="249">
        <v>119</v>
      </c>
      <c r="QAN1180" s="250">
        <v>213</v>
      </c>
      <c r="QAO1180" s="251" t="e">
        <f>QAO1209+QAO1233+QAO1262+QAO1278+QAO1300+QAO1330+QAO1346+QAO1367+QAO1387+QAO1415+#REF!+QAO1430+#REF!+#REF!+#REF!</f>
        <v>#REF!</v>
      </c>
      <c r="QAP1180" s="245" t="s">
        <v>39</v>
      </c>
      <c r="QAQ1180" s="246" t="s">
        <v>26</v>
      </c>
      <c r="QAR1180" s="247">
        <v>7</v>
      </c>
      <c r="QAS1180" s="247">
        <v>2</v>
      </c>
      <c r="QAT1180" s="248" t="s">
        <v>238</v>
      </c>
      <c r="QAU1180" s="249">
        <v>119</v>
      </c>
      <c r="QAV1180" s="250">
        <v>213</v>
      </c>
      <c r="QAW1180" s="251" t="e">
        <f>QAW1209+QAW1233+QAW1262+QAW1278+QAW1300+QAW1330+QAW1346+QAW1367+QAW1387+QAW1415+#REF!+QAW1430+#REF!+#REF!+#REF!</f>
        <v>#REF!</v>
      </c>
      <c r="QAX1180" s="245" t="s">
        <v>39</v>
      </c>
      <c r="QAY1180" s="246" t="s">
        <v>26</v>
      </c>
      <c r="QAZ1180" s="247">
        <v>7</v>
      </c>
      <c r="QBA1180" s="247">
        <v>2</v>
      </c>
      <c r="QBB1180" s="248" t="s">
        <v>238</v>
      </c>
      <c r="QBC1180" s="249">
        <v>119</v>
      </c>
      <c r="QBD1180" s="250">
        <v>213</v>
      </c>
      <c r="QBE1180" s="251" t="e">
        <f>QBE1209+QBE1233+QBE1262+QBE1278+QBE1300+QBE1330+QBE1346+QBE1367+QBE1387+QBE1415+#REF!+QBE1430+#REF!+#REF!+#REF!</f>
        <v>#REF!</v>
      </c>
      <c r="QBF1180" s="245" t="s">
        <v>39</v>
      </c>
      <c r="QBG1180" s="246" t="s">
        <v>26</v>
      </c>
      <c r="QBH1180" s="247">
        <v>7</v>
      </c>
      <c r="QBI1180" s="247">
        <v>2</v>
      </c>
      <c r="QBJ1180" s="248" t="s">
        <v>238</v>
      </c>
      <c r="QBK1180" s="249">
        <v>119</v>
      </c>
      <c r="QBL1180" s="250">
        <v>213</v>
      </c>
      <c r="QBM1180" s="251" t="e">
        <f>QBM1209+QBM1233+QBM1262+QBM1278+QBM1300+QBM1330+QBM1346+QBM1367+QBM1387+QBM1415+#REF!+QBM1430+#REF!+#REF!+#REF!</f>
        <v>#REF!</v>
      </c>
      <c r="QBN1180" s="245" t="s">
        <v>39</v>
      </c>
      <c r="QBO1180" s="246" t="s">
        <v>26</v>
      </c>
      <c r="QBP1180" s="247">
        <v>7</v>
      </c>
      <c r="QBQ1180" s="247">
        <v>2</v>
      </c>
      <c r="QBR1180" s="248" t="s">
        <v>238</v>
      </c>
      <c r="QBS1180" s="249">
        <v>119</v>
      </c>
      <c r="QBT1180" s="250">
        <v>213</v>
      </c>
      <c r="QBU1180" s="251" t="e">
        <f>QBU1209+QBU1233+QBU1262+QBU1278+QBU1300+QBU1330+QBU1346+QBU1367+QBU1387+QBU1415+#REF!+QBU1430+#REF!+#REF!+#REF!</f>
        <v>#REF!</v>
      </c>
      <c r="QBV1180" s="245" t="s">
        <v>39</v>
      </c>
      <c r="QBW1180" s="246" t="s">
        <v>26</v>
      </c>
      <c r="QBX1180" s="247">
        <v>7</v>
      </c>
      <c r="QBY1180" s="247">
        <v>2</v>
      </c>
      <c r="QBZ1180" s="248" t="s">
        <v>238</v>
      </c>
      <c r="QCA1180" s="249">
        <v>119</v>
      </c>
      <c r="QCB1180" s="250">
        <v>213</v>
      </c>
      <c r="QCC1180" s="251" t="e">
        <f>QCC1209+QCC1233+QCC1262+QCC1278+QCC1300+QCC1330+QCC1346+QCC1367+QCC1387+QCC1415+#REF!+QCC1430+#REF!+#REF!+#REF!</f>
        <v>#REF!</v>
      </c>
      <c r="QCD1180" s="245" t="s">
        <v>39</v>
      </c>
      <c r="QCE1180" s="246" t="s">
        <v>26</v>
      </c>
      <c r="QCF1180" s="247">
        <v>7</v>
      </c>
      <c r="QCG1180" s="247">
        <v>2</v>
      </c>
      <c r="QCH1180" s="248" t="s">
        <v>238</v>
      </c>
      <c r="QCI1180" s="249">
        <v>119</v>
      </c>
      <c r="QCJ1180" s="250">
        <v>213</v>
      </c>
      <c r="QCK1180" s="251" t="e">
        <f>QCK1209+QCK1233+QCK1262+QCK1278+QCK1300+QCK1330+QCK1346+QCK1367+QCK1387+QCK1415+#REF!+QCK1430+#REF!+#REF!+#REF!</f>
        <v>#REF!</v>
      </c>
      <c r="QCL1180" s="245" t="s">
        <v>39</v>
      </c>
      <c r="QCM1180" s="246" t="s">
        <v>26</v>
      </c>
      <c r="QCN1180" s="247">
        <v>7</v>
      </c>
      <c r="QCO1180" s="247">
        <v>2</v>
      </c>
      <c r="QCP1180" s="248" t="s">
        <v>238</v>
      </c>
      <c r="QCQ1180" s="249">
        <v>119</v>
      </c>
      <c r="QCR1180" s="250">
        <v>213</v>
      </c>
      <c r="QCS1180" s="251" t="e">
        <f>QCS1209+QCS1233+QCS1262+QCS1278+QCS1300+QCS1330+QCS1346+QCS1367+QCS1387+QCS1415+#REF!+QCS1430+#REF!+#REF!+#REF!</f>
        <v>#REF!</v>
      </c>
      <c r="QCT1180" s="245" t="s">
        <v>39</v>
      </c>
      <c r="QCU1180" s="246" t="s">
        <v>26</v>
      </c>
      <c r="QCV1180" s="247">
        <v>7</v>
      </c>
      <c r="QCW1180" s="247">
        <v>2</v>
      </c>
      <c r="QCX1180" s="248" t="s">
        <v>238</v>
      </c>
      <c r="QCY1180" s="249">
        <v>119</v>
      </c>
      <c r="QCZ1180" s="250">
        <v>213</v>
      </c>
      <c r="QDA1180" s="251" t="e">
        <f>QDA1209+QDA1233+QDA1262+QDA1278+QDA1300+QDA1330+QDA1346+QDA1367+QDA1387+QDA1415+#REF!+QDA1430+#REF!+#REF!+#REF!</f>
        <v>#REF!</v>
      </c>
      <c r="QDB1180" s="245" t="s">
        <v>39</v>
      </c>
      <c r="QDC1180" s="246" t="s">
        <v>26</v>
      </c>
      <c r="QDD1180" s="247">
        <v>7</v>
      </c>
      <c r="QDE1180" s="247">
        <v>2</v>
      </c>
      <c r="QDF1180" s="248" t="s">
        <v>238</v>
      </c>
      <c r="QDG1180" s="249">
        <v>119</v>
      </c>
      <c r="QDH1180" s="250">
        <v>213</v>
      </c>
      <c r="QDI1180" s="251" t="e">
        <f>QDI1209+QDI1233+QDI1262+QDI1278+QDI1300+QDI1330+QDI1346+QDI1367+QDI1387+QDI1415+#REF!+QDI1430+#REF!+#REF!+#REF!</f>
        <v>#REF!</v>
      </c>
      <c r="QDJ1180" s="245" t="s">
        <v>39</v>
      </c>
      <c r="QDK1180" s="246" t="s">
        <v>26</v>
      </c>
      <c r="QDL1180" s="247">
        <v>7</v>
      </c>
      <c r="QDM1180" s="247">
        <v>2</v>
      </c>
      <c r="QDN1180" s="248" t="s">
        <v>238</v>
      </c>
      <c r="QDO1180" s="249">
        <v>119</v>
      </c>
      <c r="QDP1180" s="250">
        <v>213</v>
      </c>
      <c r="QDQ1180" s="251" t="e">
        <f>QDQ1209+QDQ1233+QDQ1262+QDQ1278+QDQ1300+QDQ1330+QDQ1346+QDQ1367+QDQ1387+QDQ1415+#REF!+QDQ1430+#REF!+#REF!+#REF!</f>
        <v>#REF!</v>
      </c>
      <c r="QDR1180" s="245" t="s">
        <v>39</v>
      </c>
      <c r="QDS1180" s="246" t="s">
        <v>26</v>
      </c>
      <c r="QDT1180" s="247">
        <v>7</v>
      </c>
      <c r="QDU1180" s="247">
        <v>2</v>
      </c>
      <c r="QDV1180" s="248" t="s">
        <v>238</v>
      </c>
      <c r="QDW1180" s="249">
        <v>119</v>
      </c>
      <c r="QDX1180" s="250">
        <v>213</v>
      </c>
      <c r="QDY1180" s="251" t="e">
        <f>QDY1209+QDY1233+QDY1262+QDY1278+QDY1300+QDY1330+QDY1346+QDY1367+QDY1387+QDY1415+#REF!+QDY1430+#REF!+#REF!+#REF!</f>
        <v>#REF!</v>
      </c>
      <c r="QDZ1180" s="245" t="s">
        <v>39</v>
      </c>
      <c r="QEA1180" s="246" t="s">
        <v>26</v>
      </c>
      <c r="QEB1180" s="247">
        <v>7</v>
      </c>
      <c r="QEC1180" s="247">
        <v>2</v>
      </c>
      <c r="QED1180" s="248" t="s">
        <v>238</v>
      </c>
      <c r="QEE1180" s="249">
        <v>119</v>
      </c>
      <c r="QEF1180" s="250">
        <v>213</v>
      </c>
      <c r="QEG1180" s="251" t="e">
        <f>QEG1209+QEG1233+QEG1262+QEG1278+QEG1300+QEG1330+QEG1346+QEG1367+QEG1387+QEG1415+#REF!+QEG1430+#REF!+#REF!+#REF!</f>
        <v>#REF!</v>
      </c>
      <c r="QEH1180" s="245" t="s">
        <v>39</v>
      </c>
      <c r="QEI1180" s="246" t="s">
        <v>26</v>
      </c>
      <c r="QEJ1180" s="247">
        <v>7</v>
      </c>
      <c r="QEK1180" s="247">
        <v>2</v>
      </c>
      <c r="QEL1180" s="248" t="s">
        <v>238</v>
      </c>
      <c r="QEM1180" s="249">
        <v>119</v>
      </c>
      <c r="QEN1180" s="250">
        <v>213</v>
      </c>
      <c r="QEO1180" s="251" t="e">
        <f>QEO1209+QEO1233+QEO1262+QEO1278+QEO1300+QEO1330+QEO1346+QEO1367+QEO1387+QEO1415+#REF!+QEO1430+#REF!+#REF!+#REF!</f>
        <v>#REF!</v>
      </c>
      <c r="QEP1180" s="245" t="s">
        <v>39</v>
      </c>
      <c r="QEQ1180" s="246" t="s">
        <v>26</v>
      </c>
      <c r="QER1180" s="247">
        <v>7</v>
      </c>
      <c r="QES1180" s="247">
        <v>2</v>
      </c>
      <c r="QET1180" s="248" t="s">
        <v>238</v>
      </c>
      <c r="QEU1180" s="249">
        <v>119</v>
      </c>
      <c r="QEV1180" s="250">
        <v>213</v>
      </c>
      <c r="QEW1180" s="251" t="e">
        <f>QEW1209+QEW1233+QEW1262+QEW1278+QEW1300+QEW1330+QEW1346+QEW1367+QEW1387+QEW1415+#REF!+QEW1430+#REF!+#REF!+#REF!</f>
        <v>#REF!</v>
      </c>
      <c r="QEX1180" s="245" t="s">
        <v>39</v>
      </c>
      <c r="QEY1180" s="246" t="s">
        <v>26</v>
      </c>
      <c r="QEZ1180" s="247">
        <v>7</v>
      </c>
      <c r="QFA1180" s="247">
        <v>2</v>
      </c>
      <c r="QFB1180" s="248" t="s">
        <v>238</v>
      </c>
      <c r="QFC1180" s="249">
        <v>119</v>
      </c>
      <c r="QFD1180" s="250">
        <v>213</v>
      </c>
      <c r="QFE1180" s="251" t="e">
        <f>QFE1209+QFE1233+QFE1262+QFE1278+QFE1300+QFE1330+QFE1346+QFE1367+QFE1387+QFE1415+#REF!+QFE1430+#REF!+#REF!+#REF!</f>
        <v>#REF!</v>
      </c>
      <c r="QFF1180" s="245" t="s">
        <v>39</v>
      </c>
      <c r="QFG1180" s="246" t="s">
        <v>26</v>
      </c>
      <c r="QFH1180" s="247">
        <v>7</v>
      </c>
      <c r="QFI1180" s="247">
        <v>2</v>
      </c>
      <c r="QFJ1180" s="248" t="s">
        <v>238</v>
      </c>
      <c r="QFK1180" s="249">
        <v>119</v>
      </c>
      <c r="QFL1180" s="250">
        <v>213</v>
      </c>
      <c r="QFM1180" s="251" t="e">
        <f>QFM1209+QFM1233+QFM1262+QFM1278+QFM1300+QFM1330+QFM1346+QFM1367+QFM1387+QFM1415+#REF!+QFM1430+#REF!+#REF!+#REF!</f>
        <v>#REF!</v>
      </c>
      <c r="QFN1180" s="245" t="s">
        <v>39</v>
      </c>
      <c r="QFO1180" s="246" t="s">
        <v>26</v>
      </c>
      <c r="QFP1180" s="247">
        <v>7</v>
      </c>
      <c r="QFQ1180" s="247">
        <v>2</v>
      </c>
      <c r="QFR1180" s="248" t="s">
        <v>238</v>
      </c>
      <c r="QFS1180" s="249">
        <v>119</v>
      </c>
      <c r="QFT1180" s="250">
        <v>213</v>
      </c>
      <c r="QFU1180" s="251" t="e">
        <f>QFU1209+QFU1233+QFU1262+QFU1278+QFU1300+QFU1330+QFU1346+QFU1367+QFU1387+QFU1415+#REF!+QFU1430+#REF!+#REF!+#REF!</f>
        <v>#REF!</v>
      </c>
      <c r="QFV1180" s="245" t="s">
        <v>39</v>
      </c>
      <c r="QFW1180" s="246" t="s">
        <v>26</v>
      </c>
      <c r="QFX1180" s="247">
        <v>7</v>
      </c>
      <c r="QFY1180" s="247">
        <v>2</v>
      </c>
      <c r="QFZ1180" s="248" t="s">
        <v>238</v>
      </c>
      <c r="QGA1180" s="249">
        <v>119</v>
      </c>
      <c r="QGB1180" s="250">
        <v>213</v>
      </c>
      <c r="QGC1180" s="251" t="e">
        <f>QGC1209+QGC1233+QGC1262+QGC1278+QGC1300+QGC1330+QGC1346+QGC1367+QGC1387+QGC1415+#REF!+QGC1430+#REF!+#REF!+#REF!</f>
        <v>#REF!</v>
      </c>
      <c r="QGD1180" s="245" t="s">
        <v>39</v>
      </c>
      <c r="QGE1180" s="246" t="s">
        <v>26</v>
      </c>
      <c r="QGF1180" s="247">
        <v>7</v>
      </c>
      <c r="QGG1180" s="247">
        <v>2</v>
      </c>
      <c r="QGH1180" s="248" t="s">
        <v>238</v>
      </c>
      <c r="QGI1180" s="249">
        <v>119</v>
      </c>
      <c r="QGJ1180" s="250">
        <v>213</v>
      </c>
      <c r="QGK1180" s="251" t="e">
        <f>QGK1209+QGK1233+QGK1262+QGK1278+QGK1300+QGK1330+QGK1346+QGK1367+QGK1387+QGK1415+#REF!+QGK1430+#REF!+#REF!+#REF!</f>
        <v>#REF!</v>
      </c>
      <c r="QGL1180" s="245" t="s">
        <v>39</v>
      </c>
      <c r="QGM1180" s="246" t="s">
        <v>26</v>
      </c>
      <c r="QGN1180" s="247">
        <v>7</v>
      </c>
      <c r="QGO1180" s="247">
        <v>2</v>
      </c>
      <c r="QGP1180" s="248" t="s">
        <v>238</v>
      </c>
      <c r="QGQ1180" s="249">
        <v>119</v>
      </c>
      <c r="QGR1180" s="250">
        <v>213</v>
      </c>
      <c r="QGS1180" s="251" t="e">
        <f>QGS1209+QGS1233+QGS1262+QGS1278+QGS1300+QGS1330+QGS1346+QGS1367+QGS1387+QGS1415+#REF!+QGS1430+#REF!+#REF!+#REF!</f>
        <v>#REF!</v>
      </c>
      <c r="QGT1180" s="245" t="s">
        <v>39</v>
      </c>
      <c r="QGU1180" s="246" t="s">
        <v>26</v>
      </c>
      <c r="QGV1180" s="247">
        <v>7</v>
      </c>
      <c r="QGW1180" s="247">
        <v>2</v>
      </c>
      <c r="QGX1180" s="248" t="s">
        <v>238</v>
      </c>
      <c r="QGY1180" s="249">
        <v>119</v>
      </c>
      <c r="QGZ1180" s="250">
        <v>213</v>
      </c>
      <c r="QHA1180" s="251" t="e">
        <f>QHA1209+QHA1233+QHA1262+QHA1278+QHA1300+QHA1330+QHA1346+QHA1367+QHA1387+QHA1415+#REF!+QHA1430+#REF!+#REF!+#REF!</f>
        <v>#REF!</v>
      </c>
      <c r="QHB1180" s="245" t="s">
        <v>39</v>
      </c>
      <c r="QHC1180" s="246" t="s">
        <v>26</v>
      </c>
      <c r="QHD1180" s="247">
        <v>7</v>
      </c>
      <c r="QHE1180" s="247">
        <v>2</v>
      </c>
      <c r="QHF1180" s="248" t="s">
        <v>238</v>
      </c>
      <c r="QHG1180" s="249">
        <v>119</v>
      </c>
      <c r="QHH1180" s="250">
        <v>213</v>
      </c>
      <c r="QHI1180" s="251" t="e">
        <f>QHI1209+QHI1233+QHI1262+QHI1278+QHI1300+QHI1330+QHI1346+QHI1367+QHI1387+QHI1415+#REF!+QHI1430+#REF!+#REF!+#REF!</f>
        <v>#REF!</v>
      </c>
      <c r="QHJ1180" s="245" t="s">
        <v>39</v>
      </c>
      <c r="QHK1180" s="246" t="s">
        <v>26</v>
      </c>
      <c r="QHL1180" s="247">
        <v>7</v>
      </c>
      <c r="QHM1180" s="247">
        <v>2</v>
      </c>
      <c r="QHN1180" s="248" t="s">
        <v>238</v>
      </c>
      <c r="QHO1180" s="249">
        <v>119</v>
      </c>
      <c r="QHP1180" s="250">
        <v>213</v>
      </c>
      <c r="QHQ1180" s="251" t="e">
        <f>QHQ1209+QHQ1233+QHQ1262+QHQ1278+QHQ1300+QHQ1330+QHQ1346+QHQ1367+QHQ1387+QHQ1415+#REF!+QHQ1430+#REF!+#REF!+#REF!</f>
        <v>#REF!</v>
      </c>
      <c r="QHR1180" s="245" t="s">
        <v>39</v>
      </c>
      <c r="QHS1180" s="246" t="s">
        <v>26</v>
      </c>
      <c r="QHT1180" s="247">
        <v>7</v>
      </c>
      <c r="QHU1180" s="247">
        <v>2</v>
      </c>
      <c r="QHV1180" s="248" t="s">
        <v>238</v>
      </c>
      <c r="QHW1180" s="249">
        <v>119</v>
      </c>
      <c r="QHX1180" s="250">
        <v>213</v>
      </c>
      <c r="QHY1180" s="251" t="e">
        <f>QHY1209+QHY1233+QHY1262+QHY1278+QHY1300+QHY1330+QHY1346+QHY1367+QHY1387+QHY1415+#REF!+QHY1430+#REF!+#REF!+#REF!</f>
        <v>#REF!</v>
      </c>
      <c r="QHZ1180" s="245" t="s">
        <v>39</v>
      </c>
      <c r="QIA1180" s="246" t="s">
        <v>26</v>
      </c>
      <c r="QIB1180" s="247">
        <v>7</v>
      </c>
      <c r="QIC1180" s="247">
        <v>2</v>
      </c>
      <c r="QID1180" s="248" t="s">
        <v>238</v>
      </c>
      <c r="QIE1180" s="249">
        <v>119</v>
      </c>
      <c r="QIF1180" s="250">
        <v>213</v>
      </c>
      <c r="QIG1180" s="251" t="e">
        <f>QIG1209+QIG1233+QIG1262+QIG1278+QIG1300+QIG1330+QIG1346+QIG1367+QIG1387+QIG1415+#REF!+QIG1430+#REF!+#REF!+#REF!</f>
        <v>#REF!</v>
      </c>
      <c r="QIH1180" s="245" t="s">
        <v>39</v>
      </c>
      <c r="QII1180" s="246" t="s">
        <v>26</v>
      </c>
      <c r="QIJ1180" s="247">
        <v>7</v>
      </c>
      <c r="QIK1180" s="247">
        <v>2</v>
      </c>
      <c r="QIL1180" s="248" t="s">
        <v>238</v>
      </c>
      <c r="QIM1180" s="249">
        <v>119</v>
      </c>
      <c r="QIN1180" s="250">
        <v>213</v>
      </c>
      <c r="QIO1180" s="251" t="e">
        <f>QIO1209+QIO1233+QIO1262+QIO1278+QIO1300+QIO1330+QIO1346+QIO1367+QIO1387+QIO1415+#REF!+QIO1430+#REF!+#REF!+#REF!</f>
        <v>#REF!</v>
      </c>
      <c r="QIP1180" s="245" t="s">
        <v>39</v>
      </c>
      <c r="QIQ1180" s="246" t="s">
        <v>26</v>
      </c>
      <c r="QIR1180" s="247">
        <v>7</v>
      </c>
      <c r="QIS1180" s="247">
        <v>2</v>
      </c>
      <c r="QIT1180" s="248" t="s">
        <v>238</v>
      </c>
      <c r="QIU1180" s="249">
        <v>119</v>
      </c>
      <c r="QIV1180" s="250">
        <v>213</v>
      </c>
      <c r="QIW1180" s="251" t="e">
        <f>QIW1209+QIW1233+QIW1262+QIW1278+QIW1300+QIW1330+QIW1346+QIW1367+QIW1387+QIW1415+#REF!+QIW1430+#REF!+#REF!+#REF!</f>
        <v>#REF!</v>
      </c>
      <c r="QIX1180" s="245" t="s">
        <v>39</v>
      </c>
      <c r="QIY1180" s="246" t="s">
        <v>26</v>
      </c>
      <c r="QIZ1180" s="247">
        <v>7</v>
      </c>
      <c r="QJA1180" s="247">
        <v>2</v>
      </c>
      <c r="QJB1180" s="248" t="s">
        <v>238</v>
      </c>
      <c r="QJC1180" s="249">
        <v>119</v>
      </c>
      <c r="QJD1180" s="250">
        <v>213</v>
      </c>
      <c r="QJE1180" s="251" t="e">
        <f>QJE1209+QJE1233+QJE1262+QJE1278+QJE1300+QJE1330+QJE1346+QJE1367+QJE1387+QJE1415+#REF!+QJE1430+#REF!+#REF!+#REF!</f>
        <v>#REF!</v>
      </c>
      <c r="QJF1180" s="245" t="s">
        <v>39</v>
      </c>
      <c r="QJG1180" s="246" t="s">
        <v>26</v>
      </c>
      <c r="QJH1180" s="247">
        <v>7</v>
      </c>
      <c r="QJI1180" s="247">
        <v>2</v>
      </c>
      <c r="QJJ1180" s="248" t="s">
        <v>238</v>
      </c>
      <c r="QJK1180" s="249">
        <v>119</v>
      </c>
      <c r="QJL1180" s="250">
        <v>213</v>
      </c>
      <c r="QJM1180" s="251" t="e">
        <f>QJM1209+QJM1233+QJM1262+QJM1278+QJM1300+QJM1330+QJM1346+QJM1367+QJM1387+QJM1415+#REF!+QJM1430+#REF!+#REF!+#REF!</f>
        <v>#REF!</v>
      </c>
      <c r="QJN1180" s="245" t="s">
        <v>39</v>
      </c>
      <c r="QJO1180" s="246" t="s">
        <v>26</v>
      </c>
      <c r="QJP1180" s="247">
        <v>7</v>
      </c>
      <c r="QJQ1180" s="247">
        <v>2</v>
      </c>
      <c r="QJR1180" s="248" t="s">
        <v>238</v>
      </c>
      <c r="QJS1180" s="249">
        <v>119</v>
      </c>
      <c r="QJT1180" s="250">
        <v>213</v>
      </c>
      <c r="QJU1180" s="251" t="e">
        <f>QJU1209+QJU1233+QJU1262+QJU1278+QJU1300+QJU1330+QJU1346+QJU1367+QJU1387+QJU1415+#REF!+QJU1430+#REF!+#REF!+#REF!</f>
        <v>#REF!</v>
      </c>
      <c r="QJV1180" s="245" t="s">
        <v>39</v>
      </c>
      <c r="QJW1180" s="246" t="s">
        <v>26</v>
      </c>
      <c r="QJX1180" s="247">
        <v>7</v>
      </c>
      <c r="QJY1180" s="247">
        <v>2</v>
      </c>
      <c r="QJZ1180" s="248" t="s">
        <v>238</v>
      </c>
      <c r="QKA1180" s="249">
        <v>119</v>
      </c>
      <c r="QKB1180" s="250">
        <v>213</v>
      </c>
      <c r="QKC1180" s="251" t="e">
        <f>QKC1209+QKC1233+QKC1262+QKC1278+QKC1300+QKC1330+QKC1346+QKC1367+QKC1387+QKC1415+#REF!+QKC1430+#REF!+#REF!+#REF!</f>
        <v>#REF!</v>
      </c>
      <c r="QKD1180" s="245" t="s">
        <v>39</v>
      </c>
      <c r="QKE1180" s="246" t="s">
        <v>26</v>
      </c>
      <c r="QKF1180" s="247">
        <v>7</v>
      </c>
      <c r="QKG1180" s="247">
        <v>2</v>
      </c>
      <c r="QKH1180" s="248" t="s">
        <v>238</v>
      </c>
      <c r="QKI1180" s="249">
        <v>119</v>
      </c>
      <c r="QKJ1180" s="250">
        <v>213</v>
      </c>
      <c r="QKK1180" s="251" t="e">
        <f>QKK1209+QKK1233+QKK1262+QKK1278+QKK1300+QKK1330+QKK1346+QKK1367+QKK1387+QKK1415+#REF!+QKK1430+#REF!+#REF!+#REF!</f>
        <v>#REF!</v>
      </c>
      <c r="QKL1180" s="245" t="s">
        <v>39</v>
      </c>
      <c r="QKM1180" s="246" t="s">
        <v>26</v>
      </c>
      <c r="QKN1180" s="247">
        <v>7</v>
      </c>
      <c r="QKO1180" s="247">
        <v>2</v>
      </c>
      <c r="QKP1180" s="248" t="s">
        <v>238</v>
      </c>
      <c r="QKQ1180" s="249">
        <v>119</v>
      </c>
      <c r="QKR1180" s="250">
        <v>213</v>
      </c>
      <c r="QKS1180" s="251" t="e">
        <f>QKS1209+QKS1233+QKS1262+QKS1278+QKS1300+QKS1330+QKS1346+QKS1367+QKS1387+QKS1415+#REF!+QKS1430+#REF!+#REF!+#REF!</f>
        <v>#REF!</v>
      </c>
      <c r="QKT1180" s="245" t="s">
        <v>39</v>
      </c>
      <c r="QKU1180" s="246" t="s">
        <v>26</v>
      </c>
      <c r="QKV1180" s="247">
        <v>7</v>
      </c>
      <c r="QKW1180" s="247">
        <v>2</v>
      </c>
      <c r="QKX1180" s="248" t="s">
        <v>238</v>
      </c>
      <c r="QKY1180" s="249">
        <v>119</v>
      </c>
      <c r="QKZ1180" s="250">
        <v>213</v>
      </c>
      <c r="QLA1180" s="251" t="e">
        <f>QLA1209+QLA1233+QLA1262+QLA1278+QLA1300+QLA1330+QLA1346+QLA1367+QLA1387+QLA1415+#REF!+QLA1430+#REF!+#REF!+#REF!</f>
        <v>#REF!</v>
      </c>
      <c r="QLB1180" s="245" t="s">
        <v>39</v>
      </c>
      <c r="QLC1180" s="246" t="s">
        <v>26</v>
      </c>
      <c r="QLD1180" s="247">
        <v>7</v>
      </c>
      <c r="QLE1180" s="247">
        <v>2</v>
      </c>
      <c r="QLF1180" s="248" t="s">
        <v>238</v>
      </c>
      <c r="QLG1180" s="249">
        <v>119</v>
      </c>
      <c r="QLH1180" s="250">
        <v>213</v>
      </c>
      <c r="QLI1180" s="251" t="e">
        <f>QLI1209+QLI1233+QLI1262+QLI1278+QLI1300+QLI1330+QLI1346+QLI1367+QLI1387+QLI1415+#REF!+QLI1430+#REF!+#REF!+#REF!</f>
        <v>#REF!</v>
      </c>
      <c r="QLJ1180" s="245" t="s">
        <v>39</v>
      </c>
      <c r="QLK1180" s="246" t="s">
        <v>26</v>
      </c>
      <c r="QLL1180" s="247">
        <v>7</v>
      </c>
      <c r="QLM1180" s="247">
        <v>2</v>
      </c>
      <c r="QLN1180" s="248" t="s">
        <v>238</v>
      </c>
      <c r="QLO1180" s="249">
        <v>119</v>
      </c>
      <c r="QLP1180" s="250">
        <v>213</v>
      </c>
      <c r="QLQ1180" s="251" t="e">
        <f>QLQ1209+QLQ1233+QLQ1262+QLQ1278+QLQ1300+QLQ1330+QLQ1346+QLQ1367+QLQ1387+QLQ1415+#REF!+QLQ1430+#REF!+#REF!+#REF!</f>
        <v>#REF!</v>
      </c>
      <c r="QLR1180" s="245" t="s">
        <v>39</v>
      </c>
      <c r="QLS1180" s="246" t="s">
        <v>26</v>
      </c>
      <c r="QLT1180" s="247">
        <v>7</v>
      </c>
      <c r="QLU1180" s="247">
        <v>2</v>
      </c>
      <c r="QLV1180" s="248" t="s">
        <v>238</v>
      </c>
      <c r="QLW1180" s="249">
        <v>119</v>
      </c>
      <c r="QLX1180" s="250">
        <v>213</v>
      </c>
      <c r="QLY1180" s="251" t="e">
        <f>QLY1209+QLY1233+QLY1262+QLY1278+QLY1300+QLY1330+QLY1346+QLY1367+QLY1387+QLY1415+#REF!+QLY1430+#REF!+#REF!+#REF!</f>
        <v>#REF!</v>
      </c>
      <c r="QLZ1180" s="245" t="s">
        <v>39</v>
      </c>
      <c r="QMA1180" s="246" t="s">
        <v>26</v>
      </c>
      <c r="QMB1180" s="247">
        <v>7</v>
      </c>
      <c r="QMC1180" s="247">
        <v>2</v>
      </c>
      <c r="QMD1180" s="248" t="s">
        <v>238</v>
      </c>
      <c r="QME1180" s="249">
        <v>119</v>
      </c>
      <c r="QMF1180" s="250">
        <v>213</v>
      </c>
      <c r="QMG1180" s="251" t="e">
        <f>QMG1209+QMG1233+QMG1262+QMG1278+QMG1300+QMG1330+QMG1346+QMG1367+QMG1387+QMG1415+#REF!+QMG1430+#REF!+#REF!+#REF!</f>
        <v>#REF!</v>
      </c>
      <c r="QMH1180" s="245" t="s">
        <v>39</v>
      </c>
      <c r="QMI1180" s="246" t="s">
        <v>26</v>
      </c>
      <c r="QMJ1180" s="247">
        <v>7</v>
      </c>
      <c r="QMK1180" s="247">
        <v>2</v>
      </c>
      <c r="QML1180" s="248" t="s">
        <v>238</v>
      </c>
      <c r="QMM1180" s="249">
        <v>119</v>
      </c>
      <c r="QMN1180" s="250">
        <v>213</v>
      </c>
      <c r="QMO1180" s="251" t="e">
        <f>QMO1209+QMO1233+QMO1262+QMO1278+QMO1300+QMO1330+QMO1346+QMO1367+QMO1387+QMO1415+#REF!+QMO1430+#REF!+#REF!+#REF!</f>
        <v>#REF!</v>
      </c>
      <c r="QMP1180" s="245" t="s">
        <v>39</v>
      </c>
      <c r="QMQ1180" s="246" t="s">
        <v>26</v>
      </c>
      <c r="QMR1180" s="247">
        <v>7</v>
      </c>
      <c r="QMS1180" s="247">
        <v>2</v>
      </c>
      <c r="QMT1180" s="248" t="s">
        <v>238</v>
      </c>
      <c r="QMU1180" s="249">
        <v>119</v>
      </c>
      <c r="QMV1180" s="250">
        <v>213</v>
      </c>
      <c r="QMW1180" s="251" t="e">
        <f>QMW1209+QMW1233+QMW1262+QMW1278+QMW1300+QMW1330+QMW1346+QMW1367+QMW1387+QMW1415+#REF!+QMW1430+#REF!+#REF!+#REF!</f>
        <v>#REF!</v>
      </c>
      <c r="QMX1180" s="245" t="s">
        <v>39</v>
      </c>
      <c r="QMY1180" s="246" t="s">
        <v>26</v>
      </c>
      <c r="QMZ1180" s="247">
        <v>7</v>
      </c>
      <c r="QNA1180" s="247">
        <v>2</v>
      </c>
      <c r="QNB1180" s="248" t="s">
        <v>238</v>
      </c>
      <c r="QNC1180" s="249">
        <v>119</v>
      </c>
      <c r="QND1180" s="250">
        <v>213</v>
      </c>
      <c r="QNE1180" s="251" t="e">
        <f>QNE1209+QNE1233+QNE1262+QNE1278+QNE1300+QNE1330+QNE1346+QNE1367+QNE1387+QNE1415+#REF!+QNE1430+#REF!+#REF!+#REF!</f>
        <v>#REF!</v>
      </c>
      <c r="QNF1180" s="245" t="s">
        <v>39</v>
      </c>
      <c r="QNG1180" s="246" t="s">
        <v>26</v>
      </c>
      <c r="QNH1180" s="247">
        <v>7</v>
      </c>
      <c r="QNI1180" s="247">
        <v>2</v>
      </c>
      <c r="QNJ1180" s="248" t="s">
        <v>238</v>
      </c>
      <c r="QNK1180" s="249">
        <v>119</v>
      </c>
      <c r="QNL1180" s="250">
        <v>213</v>
      </c>
      <c r="QNM1180" s="251" t="e">
        <f>QNM1209+QNM1233+QNM1262+QNM1278+QNM1300+QNM1330+QNM1346+QNM1367+QNM1387+QNM1415+#REF!+QNM1430+#REF!+#REF!+#REF!</f>
        <v>#REF!</v>
      </c>
      <c r="QNN1180" s="245" t="s">
        <v>39</v>
      </c>
      <c r="QNO1180" s="246" t="s">
        <v>26</v>
      </c>
      <c r="QNP1180" s="247">
        <v>7</v>
      </c>
      <c r="QNQ1180" s="247">
        <v>2</v>
      </c>
      <c r="QNR1180" s="248" t="s">
        <v>238</v>
      </c>
      <c r="QNS1180" s="249">
        <v>119</v>
      </c>
      <c r="QNT1180" s="250">
        <v>213</v>
      </c>
      <c r="QNU1180" s="251" t="e">
        <f>QNU1209+QNU1233+QNU1262+QNU1278+QNU1300+QNU1330+QNU1346+QNU1367+QNU1387+QNU1415+#REF!+QNU1430+#REF!+#REF!+#REF!</f>
        <v>#REF!</v>
      </c>
      <c r="QNV1180" s="245" t="s">
        <v>39</v>
      </c>
      <c r="QNW1180" s="246" t="s">
        <v>26</v>
      </c>
      <c r="QNX1180" s="247">
        <v>7</v>
      </c>
      <c r="QNY1180" s="247">
        <v>2</v>
      </c>
      <c r="QNZ1180" s="248" t="s">
        <v>238</v>
      </c>
      <c r="QOA1180" s="249">
        <v>119</v>
      </c>
      <c r="QOB1180" s="250">
        <v>213</v>
      </c>
      <c r="QOC1180" s="251" t="e">
        <f>QOC1209+QOC1233+QOC1262+QOC1278+QOC1300+QOC1330+QOC1346+QOC1367+QOC1387+QOC1415+#REF!+QOC1430+#REF!+#REF!+#REF!</f>
        <v>#REF!</v>
      </c>
      <c r="QOD1180" s="245" t="s">
        <v>39</v>
      </c>
      <c r="QOE1180" s="246" t="s">
        <v>26</v>
      </c>
      <c r="QOF1180" s="247">
        <v>7</v>
      </c>
      <c r="QOG1180" s="247">
        <v>2</v>
      </c>
      <c r="QOH1180" s="248" t="s">
        <v>238</v>
      </c>
      <c r="QOI1180" s="249">
        <v>119</v>
      </c>
      <c r="QOJ1180" s="250">
        <v>213</v>
      </c>
      <c r="QOK1180" s="251" t="e">
        <f>QOK1209+QOK1233+QOK1262+QOK1278+QOK1300+QOK1330+QOK1346+QOK1367+QOK1387+QOK1415+#REF!+QOK1430+#REF!+#REF!+#REF!</f>
        <v>#REF!</v>
      </c>
      <c r="QOL1180" s="245" t="s">
        <v>39</v>
      </c>
      <c r="QOM1180" s="246" t="s">
        <v>26</v>
      </c>
      <c r="QON1180" s="247">
        <v>7</v>
      </c>
      <c r="QOO1180" s="247">
        <v>2</v>
      </c>
      <c r="QOP1180" s="248" t="s">
        <v>238</v>
      </c>
      <c r="QOQ1180" s="249">
        <v>119</v>
      </c>
      <c r="QOR1180" s="250">
        <v>213</v>
      </c>
      <c r="QOS1180" s="251" t="e">
        <f>QOS1209+QOS1233+QOS1262+QOS1278+QOS1300+QOS1330+QOS1346+QOS1367+QOS1387+QOS1415+#REF!+QOS1430+#REF!+#REF!+#REF!</f>
        <v>#REF!</v>
      </c>
      <c r="QOT1180" s="245" t="s">
        <v>39</v>
      </c>
      <c r="QOU1180" s="246" t="s">
        <v>26</v>
      </c>
      <c r="QOV1180" s="247">
        <v>7</v>
      </c>
      <c r="QOW1180" s="247">
        <v>2</v>
      </c>
      <c r="QOX1180" s="248" t="s">
        <v>238</v>
      </c>
      <c r="QOY1180" s="249">
        <v>119</v>
      </c>
      <c r="QOZ1180" s="250">
        <v>213</v>
      </c>
      <c r="QPA1180" s="251" t="e">
        <f>QPA1209+QPA1233+QPA1262+QPA1278+QPA1300+QPA1330+QPA1346+QPA1367+QPA1387+QPA1415+#REF!+QPA1430+#REF!+#REF!+#REF!</f>
        <v>#REF!</v>
      </c>
      <c r="QPB1180" s="245" t="s">
        <v>39</v>
      </c>
      <c r="QPC1180" s="246" t="s">
        <v>26</v>
      </c>
      <c r="QPD1180" s="247">
        <v>7</v>
      </c>
      <c r="QPE1180" s="247">
        <v>2</v>
      </c>
      <c r="QPF1180" s="248" t="s">
        <v>238</v>
      </c>
      <c r="QPG1180" s="249">
        <v>119</v>
      </c>
      <c r="QPH1180" s="250">
        <v>213</v>
      </c>
      <c r="QPI1180" s="251" t="e">
        <f>QPI1209+QPI1233+QPI1262+QPI1278+QPI1300+QPI1330+QPI1346+QPI1367+QPI1387+QPI1415+#REF!+QPI1430+#REF!+#REF!+#REF!</f>
        <v>#REF!</v>
      </c>
      <c r="QPJ1180" s="245" t="s">
        <v>39</v>
      </c>
      <c r="QPK1180" s="246" t="s">
        <v>26</v>
      </c>
      <c r="QPL1180" s="247">
        <v>7</v>
      </c>
      <c r="QPM1180" s="247">
        <v>2</v>
      </c>
      <c r="QPN1180" s="248" t="s">
        <v>238</v>
      </c>
      <c r="QPO1180" s="249">
        <v>119</v>
      </c>
      <c r="QPP1180" s="250">
        <v>213</v>
      </c>
      <c r="QPQ1180" s="251" t="e">
        <f>QPQ1209+QPQ1233+QPQ1262+QPQ1278+QPQ1300+QPQ1330+QPQ1346+QPQ1367+QPQ1387+QPQ1415+#REF!+QPQ1430+#REF!+#REF!+#REF!</f>
        <v>#REF!</v>
      </c>
      <c r="QPR1180" s="245" t="s">
        <v>39</v>
      </c>
      <c r="QPS1180" s="246" t="s">
        <v>26</v>
      </c>
      <c r="QPT1180" s="247">
        <v>7</v>
      </c>
      <c r="QPU1180" s="247">
        <v>2</v>
      </c>
      <c r="QPV1180" s="248" t="s">
        <v>238</v>
      </c>
      <c r="QPW1180" s="249">
        <v>119</v>
      </c>
      <c r="QPX1180" s="250">
        <v>213</v>
      </c>
      <c r="QPY1180" s="251" t="e">
        <f>QPY1209+QPY1233+QPY1262+QPY1278+QPY1300+QPY1330+QPY1346+QPY1367+QPY1387+QPY1415+#REF!+QPY1430+#REF!+#REF!+#REF!</f>
        <v>#REF!</v>
      </c>
      <c r="QPZ1180" s="245" t="s">
        <v>39</v>
      </c>
      <c r="QQA1180" s="246" t="s">
        <v>26</v>
      </c>
      <c r="QQB1180" s="247">
        <v>7</v>
      </c>
      <c r="QQC1180" s="247">
        <v>2</v>
      </c>
      <c r="QQD1180" s="248" t="s">
        <v>238</v>
      </c>
      <c r="QQE1180" s="249">
        <v>119</v>
      </c>
      <c r="QQF1180" s="250">
        <v>213</v>
      </c>
      <c r="QQG1180" s="251" t="e">
        <f>QQG1209+QQG1233+QQG1262+QQG1278+QQG1300+QQG1330+QQG1346+QQG1367+QQG1387+QQG1415+#REF!+QQG1430+#REF!+#REF!+#REF!</f>
        <v>#REF!</v>
      </c>
      <c r="QQH1180" s="245" t="s">
        <v>39</v>
      </c>
      <c r="QQI1180" s="246" t="s">
        <v>26</v>
      </c>
      <c r="QQJ1180" s="247">
        <v>7</v>
      </c>
      <c r="QQK1180" s="247">
        <v>2</v>
      </c>
      <c r="QQL1180" s="248" t="s">
        <v>238</v>
      </c>
      <c r="QQM1180" s="249">
        <v>119</v>
      </c>
      <c r="QQN1180" s="250">
        <v>213</v>
      </c>
      <c r="QQO1180" s="251" t="e">
        <f>QQO1209+QQO1233+QQO1262+QQO1278+QQO1300+QQO1330+QQO1346+QQO1367+QQO1387+QQO1415+#REF!+QQO1430+#REF!+#REF!+#REF!</f>
        <v>#REF!</v>
      </c>
      <c r="QQP1180" s="245" t="s">
        <v>39</v>
      </c>
      <c r="QQQ1180" s="246" t="s">
        <v>26</v>
      </c>
      <c r="QQR1180" s="247">
        <v>7</v>
      </c>
      <c r="QQS1180" s="247">
        <v>2</v>
      </c>
      <c r="QQT1180" s="248" t="s">
        <v>238</v>
      </c>
      <c r="QQU1180" s="249">
        <v>119</v>
      </c>
      <c r="QQV1180" s="250">
        <v>213</v>
      </c>
      <c r="QQW1180" s="251" t="e">
        <f>QQW1209+QQW1233+QQW1262+QQW1278+QQW1300+QQW1330+QQW1346+QQW1367+QQW1387+QQW1415+#REF!+QQW1430+#REF!+#REF!+#REF!</f>
        <v>#REF!</v>
      </c>
      <c r="QQX1180" s="245" t="s">
        <v>39</v>
      </c>
      <c r="QQY1180" s="246" t="s">
        <v>26</v>
      </c>
      <c r="QQZ1180" s="247">
        <v>7</v>
      </c>
      <c r="QRA1180" s="247">
        <v>2</v>
      </c>
      <c r="QRB1180" s="248" t="s">
        <v>238</v>
      </c>
      <c r="QRC1180" s="249">
        <v>119</v>
      </c>
      <c r="QRD1180" s="250">
        <v>213</v>
      </c>
      <c r="QRE1180" s="251" t="e">
        <f>QRE1209+QRE1233+QRE1262+QRE1278+QRE1300+QRE1330+QRE1346+QRE1367+QRE1387+QRE1415+#REF!+QRE1430+#REF!+#REF!+#REF!</f>
        <v>#REF!</v>
      </c>
      <c r="QRF1180" s="245" t="s">
        <v>39</v>
      </c>
      <c r="QRG1180" s="246" t="s">
        <v>26</v>
      </c>
      <c r="QRH1180" s="247">
        <v>7</v>
      </c>
      <c r="QRI1180" s="247">
        <v>2</v>
      </c>
      <c r="QRJ1180" s="248" t="s">
        <v>238</v>
      </c>
      <c r="QRK1180" s="249">
        <v>119</v>
      </c>
      <c r="QRL1180" s="250">
        <v>213</v>
      </c>
      <c r="QRM1180" s="251" t="e">
        <f>QRM1209+QRM1233+QRM1262+QRM1278+QRM1300+QRM1330+QRM1346+QRM1367+QRM1387+QRM1415+#REF!+QRM1430+#REF!+#REF!+#REF!</f>
        <v>#REF!</v>
      </c>
      <c r="QRN1180" s="245" t="s">
        <v>39</v>
      </c>
      <c r="QRO1180" s="246" t="s">
        <v>26</v>
      </c>
      <c r="QRP1180" s="247">
        <v>7</v>
      </c>
      <c r="QRQ1180" s="247">
        <v>2</v>
      </c>
      <c r="QRR1180" s="248" t="s">
        <v>238</v>
      </c>
      <c r="QRS1180" s="249">
        <v>119</v>
      </c>
      <c r="QRT1180" s="250">
        <v>213</v>
      </c>
      <c r="QRU1180" s="251" t="e">
        <f>QRU1209+QRU1233+QRU1262+QRU1278+QRU1300+QRU1330+QRU1346+QRU1367+QRU1387+QRU1415+#REF!+QRU1430+#REF!+#REF!+#REF!</f>
        <v>#REF!</v>
      </c>
      <c r="QRV1180" s="245" t="s">
        <v>39</v>
      </c>
      <c r="QRW1180" s="246" t="s">
        <v>26</v>
      </c>
      <c r="QRX1180" s="247">
        <v>7</v>
      </c>
      <c r="QRY1180" s="247">
        <v>2</v>
      </c>
      <c r="QRZ1180" s="248" t="s">
        <v>238</v>
      </c>
      <c r="QSA1180" s="249">
        <v>119</v>
      </c>
      <c r="QSB1180" s="250">
        <v>213</v>
      </c>
      <c r="QSC1180" s="251" t="e">
        <f>QSC1209+QSC1233+QSC1262+QSC1278+QSC1300+QSC1330+QSC1346+QSC1367+QSC1387+QSC1415+#REF!+QSC1430+#REF!+#REF!+#REF!</f>
        <v>#REF!</v>
      </c>
      <c r="QSD1180" s="245" t="s">
        <v>39</v>
      </c>
      <c r="QSE1180" s="246" t="s">
        <v>26</v>
      </c>
      <c r="QSF1180" s="247">
        <v>7</v>
      </c>
      <c r="QSG1180" s="247">
        <v>2</v>
      </c>
      <c r="QSH1180" s="248" t="s">
        <v>238</v>
      </c>
      <c r="QSI1180" s="249">
        <v>119</v>
      </c>
      <c r="QSJ1180" s="250">
        <v>213</v>
      </c>
      <c r="QSK1180" s="251" t="e">
        <f>QSK1209+QSK1233+QSK1262+QSK1278+QSK1300+QSK1330+QSK1346+QSK1367+QSK1387+QSK1415+#REF!+QSK1430+#REF!+#REF!+#REF!</f>
        <v>#REF!</v>
      </c>
      <c r="QSL1180" s="245" t="s">
        <v>39</v>
      </c>
      <c r="QSM1180" s="246" t="s">
        <v>26</v>
      </c>
      <c r="QSN1180" s="247">
        <v>7</v>
      </c>
      <c r="QSO1180" s="247">
        <v>2</v>
      </c>
      <c r="QSP1180" s="248" t="s">
        <v>238</v>
      </c>
      <c r="QSQ1180" s="249">
        <v>119</v>
      </c>
      <c r="QSR1180" s="250">
        <v>213</v>
      </c>
      <c r="QSS1180" s="251" t="e">
        <f>QSS1209+QSS1233+QSS1262+QSS1278+QSS1300+QSS1330+QSS1346+QSS1367+QSS1387+QSS1415+#REF!+QSS1430+#REF!+#REF!+#REF!</f>
        <v>#REF!</v>
      </c>
      <c r="QST1180" s="245" t="s">
        <v>39</v>
      </c>
      <c r="QSU1180" s="246" t="s">
        <v>26</v>
      </c>
      <c r="QSV1180" s="247">
        <v>7</v>
      </c>
      <c r="QSW1180" s="247">
        <v>2</v>
      </c>
      <c r="QSX1180" s="248" t="s">
        <v>238</v>
      </c>
      <c r="QSY1180" s="249">
        <v>119</v>
      </c>
      <c r="QSZ1180" s="250">
        <v>213</v>
      </c>
      <c r="QTA1180" s="251" t="e">
        <f>QTA1209+QTA1233+QTA1262+QTA1278+QTA1300+QTA1330+QTA1346+QTA1367+QTA1387+QTA1415+#REF!+QTA1430+#REF!+#REF!+#REF!</f>
        <v>#REF!</v>
      </c>
      <c r="QTB1180" s="245" t="s">
        <v>39</v>
      </c>
      <c r="QTC1180" s="246" t="s">
        <v>26</v>
      </c>
      <c r="QTD1180" s="247">
        <v>7</v>
      </c>
      <c r="QTE1180" s="247">
        <v>2</v>
      </c>
      <c r="QTF1180" s="248" t="s">
        <v>238</v>
      </c>
      <c r="QTG1180" s="249">
        <v>119</v>
      </c>
      <c r="QTH1180" s="250">
        <v>213</v>
      </c>
      <c r="QTI1180" s="251" t="e">
        <f>QTI1209+QTI1233+QTI1262+QTI1278+QTI1300+QTI1330+QTI1346+QTI1367+QTI1387+QTI1415+#REF!+QTI1430+#REF!+#REF!+#REF!</f>
        <v>#REF!</v>
      </c>
      <c r="QTJ1180" s="245" t="s">
        <v>39</v>
      </c>
      <c r="QTK1180" s="246" t="s">
        <v>26</v>
      </c>
      <c r="QTL1180" s="247">
        <v>7</v>
      </c>
      <c r="QTM1180" s="247">
        <v>2</v>
      </c>
      <c r="QTN1180" s="248" t="s">
        <v>238</v>
      </c>
      <c r="QTO1180" s="249">
        <v>119</v>
      </c>
      <c r="QTP1180" s="250">
        <v>213</v>
      </c>
      <c r="QTQ1180" s="251" t="e">
        <f>QTQ1209+QTQ1233+QTQ1262+QTQ1278+QTQ1300+QTQ1330+QTQ1346+QTQ1367+QTQ1387+QTQ1415+#REF!+QTQ1430+#REF!+#REF!+#REF!</f>
        <v>#REF!</v>
      </c>
      <c r="QTR1180" s="245" t="s">
        <v>39</v>
      </c>
      <c r="QTS1180" s="246" t="s">
        <v>26</v>
      </c>
      <c r="QTT1180" s="247">
        <v>7</v>
      </c>
      <c r="QTU1180" s="247">
        <v>2</v>
      </c>
      <c r="QTV1180" s="248" t="s">
        <v>238</v>
      </c>
      <c r="QTW1180" s="249">
        <v>119</v>
      </c>
      <c r="QTX1180" s="250">
        <v>213</v>
      </c>
      <c r="QTY1180" s="251" t="e">
        <f>QTY1209+QTY1233+QTY1262+QTY1278+QTY1300+QTY1330+QTY1346+QTY1367+QTY1387+QTY1415+#REF!+QTY1430+#REF!+#REF!+#REF!</f>
        <v>#REF!</v>
      </c>
      <c r="QTZ1180" s="245" t="s">
        <v>39</v>
      </c>
      <c r="QUA1180" s="246" t="s">
        <v>26</v>
      </c>
      <c r="QUB1180" s="247">
        <v>7</v>
      </c>
      <c r="QUC1180" s="247">
        <v>2</v>
      </c>
      <c r="QUD1180" s="248" t="s">
        <v>238</v>
      </c>
      <c r="QUE1180" s="249">
        <v>119</v>
      </c>
      <c r="QUF1180" s="250">
        <v>213</v>
      </c>
      <c r="QUG1180" s="251" t="e">
        <f>QUG1209+QUG1233+QUG1262+QUG1278+QUG1300+QUG1330+QUG1346+QUG1367+QUG1387+QUG1415+#REF!+QUG1430+#REF!+#REF!+#REF!</f>
        <v>#REF!</v>
      </c>
      <c r="QUH1180" s="245" t="s">
        <v>39</v>
      </c>
      <c r="QUI1180" s="246" t="s">
        <v>26</v>
      </c>
      <c r="QUJ1180" s="247">
        <v>7</v>
      </c>
      <c r="QUK1180" s="247">
        <v>2</v>
      </c>
      <c r="QUL1180" s="248" t="s">
        <v>238</v>
      </c>
      <c r="QUM1180" s="249">
        <v>119</v>
      </c>
      <c r="QUN1180" s="250">
        <v>213</v>
      </c>
      <c r="QUO1180" s="251" t="e">
        <f>QUO1209+QUO1233+QUO1262+QUO1278+QUO1300+QUO1330+QUO1346+QUO1367+QUO1387+QUO1415+#REF!+QUO1430+#REF!+#REF!+#REF!</f>
        <v>#REF!</v>
      </c>
      <c r="QUP1180" s="245" t="s">
        <v>39</v>
      </c>
      <c r="QUQ1180" s="246" t="s">
        <v>26</v>
      </c>
      <c r="QUR1180" s="247">
        <v>7</v>
      </c>
      <c r="QUS1180" s="247">
        <v>2</v>
      </c>
      <c r="QUT1180" s="248" t="s">
        <v>238</v>
      </c>
      <c r="QUU1180" s="249">
        <v>119</v>
      </c>
      <c r="QUV1180" s="250">
        <v>213</v>
      </c>
      <c r="QUW1180" s="251" t="e">
        <f>QUW1209+QUW1233+QUW1262+QUW1278+QUW1300+QUW1330+QUW1346+QUW1367+QUW1387+QUW1415+#REF!+QUW1430+#REF!+#REF!+#REF!</f>
        <v>#REF!</v>
      </c>
      <c r="QUX1180" s="245" t="s">
        <v>39</v>
      </c>
      <c r="QUY1180" s="246" t="s">
        <v>26</v>
      </c>
      <c r="QUZ1180" s="247">
        <v>7</v>
      </c>
      <c r="QVA1180" s="247">
        <v>2</v>
      </c>
      <c r="QVB1180" s="248" t="s">
        <v>238</v>
      </c>
      <c r="QVC1180" s="249">
        <v>119</v>
      </c>
      <c r="QVD1180" s="250">
        <v>213</v>
      </c>
      <c r="QVE1180" s="251" t="e">
        <f>QVE1209+QVE1233+QVE1262+QVE1278+QVE1300+QVE1330+QVE1346+QVE1367+QVE1387+QVE1415+#REF!+QVE1430+#REF!+#REF!+#REF!</f>
        <v>#REF!</v>
      </c>
      <c r="QVF1180" s="245" t="s">
        <v>39</v>
      </c>
      <c r="QVG1180" s="246" t="s">
        <v>26</v>
      </c>
      <c r="QVH1180" s="247">
        <v>7</v>
      </c>
      <c r="QVI1180" s="247">
        <v>2</v>
      </c>
      <c r="QVJ1180" s="248" t="s">
        <v>238</v>
      </c>
      <c r="QVK1180" s="249">
        <v>119</v>
      </c>
      <c r="QVL1180" s="250">
        <v>213</v>
      </c>
      <c r="QVM1180" s="251" t="e">
        <f>QVM1209+QVM1233+QVM1262+QVM1278+QVM1300+QVM1330+QVM1346+QVM1367+QVM1387+QVM1415+#REF!+QVM1430+#REF!+#REF!+#REF!</f>
        <v>#REF!</v>
      </c>
      <c r="QVN1180" s="245" t="s">
        <v>39</v>
      </c>
      <c r="QVO1180" s="246" t="s">
        <v>26</v>
      </c>
      <c r="QVP1180" s="247">
        <v>7</v>
      </c>
      <c r="QVQ1180" s="247">
        <v>2</v>
      </c>
      <c r="QVR1180" s="248" t="s">
        <v>238</v>
      </c>
      <c r="QVS1180" s="249">
        <v>119</v>
      </c>
      <c r="QVT1180" s="250">
        <v>213</v>
      </c>
      <c r="QVU1180" s="251" t="e">
        <f>QVU1209+QVU1233+QVU1262+QVU1278+QVU1300+QVU1330+QVU1346+QVU1367+QVU1387+QVU1415+#REF!+QVU1430+#REF!+#REF!+#REF!</f>
        <v>#REF!</v>
      </c>
      <c r="QVV1180" s="245" t="s">
        <v>39</v>
      </c>
      <c r="QVW1180" s="246" t="s">
        <v>26</v>
      </c>
      <c r="QVX1180" s="247">
        <v>7</v>
      </c>
      <c r="QVY1180" s="247">
        <v>2</v>
      </c>
      <c r="QVZ1180" s="248" t="s">
        <v>238</v>
      </c>
      <c r="QWA1180" s="249">
        <v>119</v>
      </c>
      <c r="QWB1180" s="250">
        <v>213</v>
      </c>
      <c r="QWC1180" s="251" t="e">
        <f>QWC1209+QWC1233+QWC1262+QWC1278+QWC1300+QWC1330+QWC1346+QWC1367+QWC1387+QWC1415+#REF!+QWC1430+#REF!+#REF!+#REF!</f>
        <v>#REF!</v>
      </c>
      <c r="QWD1180" s="245" t="s">
        <v>39</v>
      </c>
      <c r="QWE1180" s="246" t="s">
        <v>26</v>
      </c>
      <c r="QWF1180" s="247">
        <v>7</v>
      </c>
      <c r="QWG1180" s="247">
        <v>2</v>
      </c>
      <c r="QWH1180" s="248" t="s">
        <v>238</v>
      </c>
      <c r="QWI1180" s="249">
        <v>119</v>
      </c>
      <c r="QWJ1180" s="250">
        <v>213</v>
      </c>
      <c r="QWK1180" s="251" t="e">
        <f>QWK1209+QWK1233+QWK1262+QWK1278+QWK1300+QWK1330+QWK1346+QWK1367+QWK1387+QWK1415+#REF!+QWK1430+#REF!+#REF!+#REF!</f>
        <v>#REF!</v>
      </c>
      <c r="QWL1180" s="245" t="s">
        <v>39</v>
      </c>
      <c r="QWM1180" s="246" t="s">
        <v>26</v>
      </c>
      <c r="QWN1180" s="247">
        <v>7</v>
      </c>
      <c r="QWO1180" s="247">
        <v>2</v>
      </c>
      <c r="QWP1180" s="248" t="s">
        <v>238</v>
      </c>
      <c r="QWQ1180" s="249">
        <v>119</v>
      </c>
      <c r="QWR1180" s="250">
        <v>213</v>
      </c>
      <c r="QWS1180" s="251" t="e">
        <f>QWS1209+QWS1233+QWS1262+QWS1278+QWS1300+QWS1330+QWS1346+QWS1367+QWS1387+QWS1415+#REF!+QWS1430+#REF!+#REF!+#REF!</f>
        <v>#REF!</v>
      </c>
      <c r="QWT1180" s="245" t="s">
        <v>39</v>
      </c>
      <c r="QWU1180" s="246" t="s">
        <v>26</v>
      </c>
      <c r="QWV1180" s="247">
        <v>7</v>
      </c>
      <c r="QWW1180" s="247">
        <v>2</v>
      </c>
      <c r="QWX1180" s="248" t="s">
        <v>238</v>
      </c>
      <c r="QWY1180" s="249">
        <v>119</v>
      </c>
      <c r="QWZ1180" s="250">
        <v>213</v>
      </c>
      <c r="QXA1180" s="251" t="e">
        <f>QXA1209+QXA1233+QXA1262+QXA1278+QXA1300+QXA1330+QXA1346+QXA1367+QXA1387+QXA1415+#REF!+QXA1430+#REF!+#REF!+#REF!</f>
        <v>#REF!</v>
      </c>
      <c r="QXB1180" s="245" t="s">
        <v>39</v>
      </c>
      <c r="QXC1180" s="246" t="s">
        <v>26</v>
      </c>
      <c r="QXD1180" s="247">
        <v>7</v>
      </c>
      <c r="QXE1180" s="247">
        <v>2</v>
      </c>
      <c r="QXF1180" s="248" t="s">
        <v>238</v>
      </c>
      <c r="QXG1180" s="249">
        <v>119</v>
      </c>
      <c r="QXH1180" s="250">
        <v>213</v>
      </c>
      <c r="QXI1180" s="251" t="e">
        <f>QXI1209+QXI1233+QXI1262+QXI1278+QXI1300+QXI1330+QXI1346+QXI1367+QXI1387+QXI1415+#REF!+QXI1430+#REF!+#REF!+#REF!</f>
        <v>#REF!</v>
      </c>
      <c r="QXJ1180" s="245" t="s">
        <v>39</v>
      </c>
      <c r="QXK1180" s="246" t="s">
        <v>26</v>
      </c>
      <c r="QXL1180" s="247">
        <v>7</v>
      </c>
      <c r="QXM1180" s="247">
        <v>2</v>
      </c>
      <c r="QXN1180" s="248" t="s">
        <v>238</v>
      </c>
      <c r="QXO1180" s="249">
        <v>119</v>
      </c>
      <c r="QXP1180" s="250">
        <v>213</v>
      </c>
      <c r="QXQ1180" s="251" t="e">
        <f>QXQ1209+QXQ1233+QXQ1262+QXQ1278+QXQ1300+QXQ1330+QXQ1346+QXQ1367+QXQ1387+QXQ1415+#REF!+QXQ1430+#REF!+#REF!+#REF!</f>
        <v>#REF!</v>
      </c>
      <c r="QXR1180" s="245" t="s">
        <v>39</v>
      </c>
      <c r="QXS1180" s="246" t="s">
        <v>26</v>
      </c>
      <c r="QXT1180" s="247">
        <v>7</v>
      </c>
      <c r="QXU1180" s="247">
        <v>2</v>
      </c>
      <c r="QXV1180" s="248" t="s">
        <v>238</v>
      </c>
      <c r="QXW1180" s="249">
        <v>119</v>
      </c>
      <c r="QXX1180" s="250">
        <v>213</v>
      </c>
      <c r="QXY1180" s="251" t="e">
        <f>QXY1209+QXY1233+QXY1262+QXY1278+QXY1300+QXY1330+QXY1346+QXY1367+QXY1387+QXY1415+#REF!+QXY1430+#REF!+#REF!+#REF!</f>
        <v>#REF!</v>
      </c>
      <c r="QXZ1180" s="245" t="s">
        <v>39</v>
      </c>
      <c r="QYA1180" s="246" t="s">
        <v>26</v>
      </c>
      <c r="QYB1180" s="247">
        <v>7</v>
      </c>
      <c r="QYC1180" s="247">
        <v>2</v>
      </c>
      <c r="QYD1180" s="248" t="s">
        <v>238</v>
      </c>
      <c r="QYE1180" s="249">
        <v>119</v>
      </c>
      <c r="QYF1180" s="250">
        <v>213</v>
      </c>
      <c r="QYG1180" s="251" t="e">
        <f>QYG1209+QYG1233+QYG1262+QYG1278+QYG1300+QYG1330+QYG1346+QYG1367+QYG1387+QYG1415+#REF!+QYG1430+#REF!+#REF!+#REF!</f>
        <v>#REF!</v>
      </c>
      <c r="QYH1180" s="245" t="s">
        <v>39</v>
      </c>
      <c r="QYI1180" s="246" t="s">
        <v>26</v>
      </c>
      <c r="QYJ1180" s="247">
        <v>7</v>
      </c>
      <c r="QYK1180" s="247">
        <v>2</v>
      </c>
      <c r="QYL1180" s="248" t="s">
        <v>238</v>
      </c>
      <c r="QYM1180" s="249">
        <v>119</v>
      </c>
      <c r="QYN1180" s="250">
        <v>213</v>
      </c>
      <c r="QYO1180" s="251" t="e">
        <f>QYO1209+QYO1233+QYO1262+QYO1278+QYO1300+QYO1330+QYO1346+QYO1367+QYO1387+QYO1415+#REF!+QYO1430+#REF!+#REF!+#REF!</f>
        <v>#REF!</v>
      </c>
      <c r="QYP1180" s="245" t="s">
        <v>39</v>
      </c>
      <c r="QYQ1180" s="246" t="s">
        <v>26</v>
      </c>
      <c r="QYR1180" s="247">
        <v>7</v>
      </c>
      <c r="QYS1180" s="247">
        <v>2</v>
      </c>
      <c r="QYT1180" s="248" t="s">
        <v>238</v>
      </c>
      <c r="QYU1180" s="249">
        <v>119</v>
      </c>
      <c r="QYV1180" s="250">
        <v>213</v>
      </c>
      <c r="QYW1180" s="251" t="e">
        <f>QYW1209+QYW1233+QYW1262+QYW1278+QYW1300+QYW1330+QYW1346+QYW1367+QYW1387+QYW1415+#REF!+QYW1430+#REF!+#REF!+#REF!</f>
        <v>#REF!</v>
      </c>
      <c r="QYX1180" s="245" t="s">
        <v>39</v>
      </c>
      <c r="QYY1180" s="246" t="s">
        <v>26</v>
      </c>
      <c r="QYZ1180" s="247">
        <v>7</v>
      </c>
      <c r="QZA1180" s="247">
        <v>2</v>
      </c>
      <c r="QZB1180" s="248" t="s">
        <v>238</v>
      </c>
      <c r="QZC1180" s="249">
        <v>119</v>
      </c>
      <c r="QZD1180" s="250">
        <v>213</v>
      </c>
      <c r="QZE1180" s="251" t="e">
        <f>QZE1209+QZE1233+QZE1262+QZE1278+QZE1300+QZE1330+QZE1346+QZE1367+QZE1387+QZE1415+#REF!+QZE1430+#REF!+#REF!+#REF!</f>
        <v>#REF!</v>
      </c>
      <c r="QZF1180" s="245" t="s">
        <v>39</v>
      </c>
      <c r="QZG1180" s="246" t="s">
        <v>26</v>
      </c>
      <c r="QZH1180" s="247">
        <v>7</v>
      </c>
      <c r="QZI1180" s="247">
        <v>2</v>
      </c>
      <c r="QZJ1180" s="248" t="s">
        <v>238</v>
      </c>
      <c r="QZK1180" s="249">
        <v>119</v>
      </c>
      <c r="QZL1180" s="250">
        <v>213</v>
      </c>
      <c r="QZM1180" s="251" t="e">
        <f>QZM1209+QZM1233+QZM1262+QZM1278+QZM1300+QZM1330+QZM1346+QZM1367+QZM1387+QZM1415+#REF!+QZM1430+#REF!+#REF!+#REF!</f>
        <v>#REF!</v>
      </c>
      <c r="QZN1180" s="245" t="s">
        <v>39</v>
      </c>
      <c r="QZO1180" s="246" t="s">
        <v>26</v>
      </c>
      <c r="QZP1180" s="247">
        <v>7</v>
      </c>
      <c r="QZQ1180" s="247">
        <v>2</v>
      </c>
      <c r="QZR1180" s="248" t="s">
        <v>238</v>
      </c>
      <c r="QZS1180" s="249">
        <v>119</v>
      </c>
      <c r="QZT1180" s="250">
        <v>213</v>
      </c>
      <c r="QZU1180" s="251" t="e">
        <f>QZU1209+QZU1233+QZU1262+QZU1278+QZU1300+QZU1330+QZU1346+QZU1367+QZU1387+QZU1415+#REF!+QZU1430+#REF!+#REF!+#REF!</f>
        <v>#REF!</v>
      </c>
      <c r="QZV1180" s="245" t="s">
        <v>39</v>
      </c>
      <c r="QZW1180" s="246" t="s">
        <v>26</v>
      </c>
      <c r="QZX1180" s="247">
        <v>7</v>
      </c>
      <c r="QZY1180" s="247">
        <v>2</v>
      </c>
      <c r="QZZ1180" s="248" t="s">
        <v>238</v>
      </c>
      <c r="RAA1180" s="249">
        <v>119</v>
      </c>
      <c r="RAB1180" s="250">
        <v>213</v>
      </c>
      <c r="RAC1180" s="251" t="e">
        <f>RAC1209+RAC1233+RAC1262+RAC1278+RAC1300+RAC1330+RAC1346+RAC1367+RAC1387+RAC1415+#REF!+RAC1430+#REF!+#REF!+#REF!</f>
        <v>#REF!</v>
      </c>
      <c r="RAD1180" s="245" t="s">
        <v>39</v>
      </c>
      <c r="RAE1180" s="246" t="s">
        <v>26</v>
      </c>
      <c r="RAF1180" s="247">
        <v>7</v>
      </c>
      <c r="RAG1180" s="247">
        <v>2</v>
      </c>
      <c r="RAH1180" s="248" t="s">
        <v>238</v>
      </c>
      <c r="RAI1180" s="249">
        <v>119</v>
      </c>
      <c r="RAJ1180" s="250">
        <v>213</v>
      </c>
      <c r="RAK1180" s="251" t="e">
        <f>RAK1209+RAK1233+RAK1262+RAK1278+RAK1300+RAK1330+RAK1346+RAK1367+RAK1387+RAK1415+#REF!+RAK1430+#REF!+#REF!+#REF!</f>
        <v>#REF!</v>
      </c>
      <c r="RAL1180" s="245" t="s">
        <v>39</v>
      </c>
      <c r="RAM1180" s="246" t="s">
        <v>26</v>
      </c>
      <c r="RAN1180" s="247">
        <v>7</v>
      </c>
      <c r="RAO1180" s="247">
        <v>2</v>
      </c>
      <c r="RAP1180" s="248" t="s">
        <v>238</v>
      </c>
      <c r="RAQ1180" s="249">
        <v>119</v>
      </c>
      <c r="RAR1180" s="250">
        <v>213</v>
      </c>
      <c r="RAS1180" s="251" t="e">
        <f>RAS1209+RAS1233+RAS1262+RAS1278+RAS1300+RAS1330+RAS1346+RAS1367+RAS1387+RAS1415+#REF!+RAS1430+#REF!+#REF!+#REF!</f>
        <v>#REF!</v>
      </c>
      <c r="RAT1180" s="245" t="s">
        <v>39</v>
      </c>
      <c r="RAU1180" s="246" t="s">
        <v>26</v>
      </c>
      <c r="RAV1180" s="247">
        <v>7</v>
      </c>
      <c r="RAW1180" s="247">
        <v>2</v>
      </c>
      <c r="RAX1180" s="248" t="s">
        <v>238</v>
      </c>
      <c r="RAY1180" s="249">
        <v>119</v>
      </c>
      <c r="RAZ1180" s="250">
        <v>213</v>
      </c>
      <c r="RBA1180" s="251" t="e">
        <f>RBA1209+RBA1233+RBA1262+RBA1278+RBA1300+RBA1330+RBA1346+RBA1367+RBA1387+RBA1415+#REF!+RBA1430+#REF!+#REF!+#REF!</f>
        <v>#REF!</v>
      </c>
      <c r="RBB1180" s="245" t="s">
        <v>39</v>
      </c>
      <c r="RBC1180" s="246" t="s">
        <v>26</v>
      </c>
      <c r="RBD1180" s="247">
        <v>7</v>
      </c>
      <c r="RBE1180" s="247">
        <v>2</v>
      </c>
      <c r="RBF1180" s="248" t="s">
        <v>238</v>
      </c>
      <c r="RBG1180" s="249">
        <v>119</v>
      </c>
      <c r="RBH1180" s="250">
        <v>213</v>
      </c>
      <c r="RBI1180" s="251" t="e">
        <f>RBI1209+RBI1233+RBI1262+RBI1278+RBI1300+RBI1330+RBI1346+RBI1367+RBI1387+RBI1415+#REF!+RBI1430+#REF!+#REF!+#REF!</f>
        <v>#REF!</v>
      </c>
      <c r="RBJ1180" s="245" t="s">
        <v>39</v>
      </c>
      <c r="RBK1180" s="246" t="s">
        <v>26</v>
      </c>
      <c r="RBL1180" s="247">
        <v>7</v>
      </c>
      <c r="RBM1180" s="247">
        <v>2</v>
      </c>
      <c r="RBN1180" s="248" t="s">
        <v>238</v>
      </c>
      <c r="RBO1180" s="249">
        <v>119</v>
      </c>
      <c r="RBP1180" s="250">
        <v>213</v>
      </c>
      <c r="RBQ1180" s="251" t="e">
        <f>RBQ1209+RBQ1233+RBQ1262+RBQ1278+RBQ1300+RBQ1330+RBQ1346+RBQ1367+RBQ1387+RBQ1415+#REF!+RBQ1430+#REF!+#REF!+#REF!</f>
        <v>#REF!</v>
      </c>
      <c r="RBR1180" s="245" t="s">
        <v>39</v>
      </c>
      <c r="RBS1180" s="246" t="s">
        <v>26</v>
      </c>
      <c r="RBT1180" s="247">
        <v>7</v>
      </c>
      <c r="RBU1180" s="247">
        <v>2</v>
      </c>
      <c r="RBV1180" s="248" t="s">
        <v>238</v>
      </c>
      <c r="RBW1180" s="249">
        <v>119</v>
      </c>
      <c r="RBX1180" s="250">
        <v>213</v>
      </c>
      <c r="RBY1180" s="251" t="e">
        <f>RBY1209+RBY1233+RBY1262+RBY1278+RBY1300+RBY1330+RBY1346+RBY1367+RBY1387+RBY1415+#REF!+RBY1430+#REF!+#REF!+#REF!</f>
        <v>#REF!</v>
      </c>
      <c r="RBZ1180" s="245" t="s">
        <v>39</v>
      </c>
      <c r="RCA1180" s="246" t="s">
        <v>26</v>
      </c>
      <c r="RCB1180" s="247">
        <v>7</v>
      </c>
      <c r="RCC1180" s="247">
        <v>2</v>
      </c>
      <c r="RCD1180" s="248" t="s">
        <v>238</v>
      </c>
      <c r="RCE1180" s="249">
        <v>119</v>
      </c>
      <c r="RCF1180" s="250">
        <v>213</v>
      </c>
      <c r="RCG1180" s="251" t="e">
        <f>RCG1209+RCG1233+RCG1262+RCG1278+RCG1300+RCG1330+RCG1346+RCG1367+RCG1387+RCG1415+#REF!+RCG1430+#REF!+#REF!+#REF!</f>
        <v>#REF!</v>
      </c>
      <c r="RCH1180" s="245" t="s">
        <v>39</v>
      </c>
      <c r="RCI1180" s="246" t="s">
        <v>26</v>
      </c>
      <c r="RCJ1180" s="247">
        <v>7</v>
      </c>
      <c r="RCK1180" s="247">
        <v>2</v>
      </c>
      <c r="RCL1180" s="248" t="s">
        <v>238</v>
      </c>
      <c r="RCM1180" s="249">
        <v>119</v>
      </c>
      <c r="RCN1180" s="250">
        <v>213</v>
      </c>
      <c r="RCO1180" s="251" t="e">
        <f>RCO1209+RCO1233+RCO1262+RCO1278+RCO1300+RCO1330+RCO1346+RCO1367+RCO1387+RCO1415+#REF!+RCO1430+#REF!+#REF!+#REF!</f>
        <v>#REF!</v>
      </c>
      <c r="RCP1180" s="245" t="s">
        <v>39</v>
      </c>
      <c r="RCQ1180" s="246" t="s">
        <v>26</v>
      </c>
      <c r="RCR1180" s="247">
        <v>7</v>
      </c>
      <c r="RCS1180" s="247">
        <v>2</v>
      </c>
      <c r="RCT1180" s="248" t="s">
        <v>238</v>
      </c>
      <c r="RCU1180" s="249">
        <v>119</v>
      </c>
      <c r="RCV1180" s="250">
        <v>213</v>
      </c>
      <c r="RCW1180" s="251" t="e">
        <f>RCW1209+RCW1233+RCW1262+RCW1278+RCW1300+RCW1330+RCW1346+RCW1367+RCW1387+RCW1415+#REF!+RCW1430+#REF!+#REF!+#REF!</f>
        <v>#REF!</v>
      </c>
      <c r="RCX1180" s="245" t="s">
        <v>39</v>
      </c>
      <c r="RCY1180" s="246" t="s">
        <v>26</v>
      </c>
      <c r="RCZ1180" s="247">
        <v>7</v>
      </c>
      <c r="RDA1180" s="247">
        <v>2</v>
      </c>
      <c r="RDB1180" s="248" t="s">
        <v>238</v>
      </c>
      <c r="RDC1180" s="249">
        <v>119</v>
      </c>
      <c r="RDD1180" s="250">
        <v>213</v>
      </c>
      <c r="RDE1180" s="251" t="e">
        <f>RDE1209+RDE1233+RDE1262+RDE1278+RDE1300+RDE1330+RDE1346+RDE1367+RDE1387+RDE1415+#REF!+RDE1430+#REF!+#REF!+#REF!</f>
        <v>#REF!</v>
      </c>
      <c r="RDF1180" s="245" t="s">
        <v>39</v>
      </c>
      <c r="RDG1180" s="246" t="s">
        <v>26</v>
      </c>
      <c r="RDH1180" s="247">
        <v>7</v>
      </c>
      <c r="RDI1180" s="247">
        <v>2</v>
      </c>
      <c r="RDJ1180" s="248" t="s">
        <v>238</v>
      </c>
      <c r="RDK1180" s="249">
        <v>119</v>
      </c>
      <c r="RDL1180" s="250">
        <v>213</v>
      </c>
      <c r="RDM1180" s="251" t="e">
        <f>RDM1209+RDM1233+RDM1262+RDM1278+RDM1300+RDM1330+RDM1346+RDM1367+RDM1387+RDM1415+#REF!+RDM1430+#REF!+#REF!+#REF!</f>
        <v>#REF!</v>
      </c>
      <c r="RDN1180" s="245" t="s">
        <v>39</v>
      </c>
      <c r="RDO1180" s="246" t="s">
        <v>26</v>
      </c>
      <c r="RDP1180" s="247">
        <v>7</v>
      </c>
      <c r="RDQ1180" s="247">
        <v>2</v>
      </c>
      <c r="RDR1180" s="248" t="s">
        <v>238</v>
      </c>
      <c r="RDS1180" s="249">
        <v>119</v>
      </c>
      <c r="RDT1180" s="250">
        <v>213</v>
      </c>
      <c r="RDU1180" s="251" t="e">
        <f>RDU1209+RDU1233+RDU1262+RDU1278+RDU1300+RDU1330+RDU1346+RDU1367+RDU1387+RDU1415+#REF!+RDU1430+#REF!+#REF!+#REF!</f>
        <v>#REF!</v>
      </c>
      <c r="RDV1180" s="245" t="s">
        <v>39</v>
      </c>
      <c r="RDW1180" s="246" t="s">
        <v>26</v>
      </c>
      <c r="RDX1180" s="247">
        <v>7</v>
      </c>
      <c r="RDY1180" s="247">
        <v>2</v>
      </c>
      <c r="RDZ1180" s="248" t="s">
        <v>238</v>
      </c>
      <c r="REA1180" s="249">
        <v>119</v>
      </c>
      <c r="REB1180" s="250">
        <v>213</v>
      </c>
      <c r="REC1180" s="251" t="e">
        <f>REC1209+REC1233+REC1262+REC1278+REC1300+REC1330+REC1346+REC1367+REC1387+REC1415+#REF!+REC1430+#REF!+#REF!+#REF!</f>
        <v>#REF!</v>
      </c>
      <c r="RED1180" s="245" t="s">
        <v>39</v>
      </c>
      <c r="REE1180" s="246" t="s">
        <v>26</v>
      </c>
      <c r="REF1180" s="247">
        <v>7</v>
      </c>
      <c r="REG1180" s="247">
        <v>2</v>
      </c>
      <c r="REH1180" s="248" t="s">
        <v>238</v>
      </c>
      <c r="REI1180" s="249">
        <v>119</v>
      </c>
      <c r="REJ1180" s="250">
        <v>213</v>
      </c>
      <c r="REK1180" s="251" t="e">
        <f>REK1209+REK1233+REK1262+REK1278+REK1300+REK1330+REK1346+REK1367+REK1387+REK1415+#REF!+REK1430+#REF!+#REF!+#REF!</f>
        <v>#REF!</v>
      </c>
      <c r="REL1180" s="245" t="s">
        <v>39</v>
      </c>
      <c r="REM1180" s="246" t="s">
        <v>26</v>
      </c>
      <c r="REN1180" s="247">
        <v>7</v>
      </c>
      <c r="REO1180" s="247">
        <v>2</v>
      </c>
      <c r="REP1180" s="248" t="s">
        <v>238</v>
      </c>
      <c r="REQ1180" s="249">
        <v>119</v>
      </c>
      <c r="RER1180" s="250">
        <v>213</v>
      </c>
      <c r="RES1180" s="251" t="e">
        <f>RES1209+RES1233+RES1262+RES1278+RES1300+RES1330+RES1346+RES1367+RES1387+RES1415+#REF!+RES1430+#REF!+#REF!+#REF!</f>
        <v>#REF!</v>
      </c>
      <c r="RET1180" s="245" t="s">
        <v>39</v>
      </c>
      <c r="REU1180" s="246" t="s">
        <v>26</v>
      </c>
      <c r="REV1180" s="247">
        <v>7</v>
      </c>
      <c r="REW1180" s="247">
        <v>2</v>
      </c>
      <c r="REX1180" s="248" t="s">
        <v>238</v>
      </c>
      <c r="REY1180" s="249">
        <v>119</v>
      </c>
      <c r="REZ1180" s="250">
        <v>213</v>
      </c>
      <c r="RFA1180" s="251" t="e">
        <f>RFA1209+RFA1233+RFA1262+RFA1278+RFA1300+RFA1330+RFA1346+RFA1367+RFA1387+RFA1415+#REF!+RFA1430+#REF!+#REF!+#REF!</f>
        <v>#REF!</v>
      </c>
      <c r="RFB1180" s="245" t="s">
        <v>39</v>
      </c>
      <c r="RFC1180" s="246" t="s">
        <v>26</v>
      </c>
      <c r="RFD1180" s="247">
        <v>7</v>
      </c>
      <c r="RFE1180" s="247">
        <v>2</v>
      </c>
      <c r="RFF1180" s="248" t="s">
        <v>238</v>
      </c>
      <c r="RFG1180" s="249">
        <v>119</v>
      </c>
      <c r="RFH1180" s="250">
        <v>213</v>
      </c>
      <c r="RFI1180" s="251" t="e">
        <f>RFI1209+RFI1233+RFI1262+RFI1278+RFI1300+RFI1330+RFI1346+RFI1367+RFI1387+RFI1415+#REF!+RFI1430+#REF!+#REF!+#REF!</f>
        <v>#REF!</v>
      </c>
      <c r="RFJ1180" s="245" t="s">
        <v>39</v>
      </c>
      <c r="RFK1180" s="246" t="s">
        <v>26</v>
      </c>
      <c r="RFL1180" s="247">
        <v>7</v>
      </c>
      <c r="RFM1180" s="247">
        <v>2</v>
      </c>
      <c r="RFN1180" s="248" t="s">
        <v>238</v>
      </c>
      <c r="RFO1180" s="249">
        <v>119</v>
      </c>
      <c r="RFP1180" s="250">
        <v>213</v>
      </c>
      <c r="RFQ1180" s="251" t="e">
        <f>RFQ1209+RFQ1233+RFQ1262+RFQ1278+RFQ1300+RFQ1330+RFQ1346+RFQ1367+RFQ1387+RFQ1415+#REF!+RFQ1430+#REF!+#REF!+#REF!</f>
        <v>#REF!</v>
      </c>
      <c r="RFR1180" s="245" t="s">
        <v>39</v>
      </c>
      <c r="RFS1180" s="246" t="s">
        <v>26</v>
      </c>
      <c r="RFT1180" s="247">
        <v>7</v>
      </c>
      <c r="RFU1180" s="247">
        <v>2</v>
      </c>
      <c r="RFV1180" s="248" t="s">
        <v>238</v>
      </c>
      <c r="RFW1180" s="249">
        <v>119</v>
      </c>
      <c r="RFX1180" s="250">
        <v>213</v>
      </c>
      <c r="RFY1180" s="251" t="e">
        <f>RFY1209+RFY1233+RFY1262+RFY1278+RFY1300+RFY1330+RFY1346+RFY1367+RFY1387+RFY1415+#REF!+RFY1430+#REF!+#REF!+#REF!</f>
        <v>#REF!</v>
      </c>
      <c r="RFZ1180" s="245" t="s">
        <v>39</v>
      </c>
      <c r="RGA1180" s="246" t="s">
        <v>26</v>
      </c>
      <c r="RGB1180" s="247">
        <v>7</v>
      </c>
      <c r="RGC1180" s="247">
        <v>2</v>
      </c>
      <c r="RGD1180" s="248" t="s">
        <v>238</v>
      </c>
      <c r="RGE1180" s="249">
        <v>119</v>
      </c>
      <c r="RGF1180" s="250">
        <v>213</v>
      </c>
      <c r="RGG1180" s="251" t="e">
        <f>RGG1209+RGG1233+RGG1262+RGG1278+RGG1300+RGG1330+RGG1346+RGG1367+RGG1387+RGG1415+#REF!+RGG1430+#REF!+#REF!+#REF!</f>
        <v>#REF!</v>
      </c>
      <c r="RGH1180" s="245" t="s">
        <v>39</v>
      </c>
      <c r="RGI1180" s="246" t="s">
        <v>26</v>
      </c>
      <c r="RGJ1180" s="247">
        <v>7</v>
      </c>
      <c r="RGK1180" s="247">
        <v>2</v>
      </c>
      <c r="RGL1180" s="248" t="s">
        <v>238</v>
      </c>
      <c r="RGM1180" s="249">
        <v>119</v>
      </c>
      <c r="RGN1180" s="250">
        <v>213</v>
      </c>
      <c r="RGO1180" s="251" t="e">
        <f>RGO1209+RGO1233+RGO1262+RGO1278+RGO1300+RGO1330+RGO1346+RGO1367+RGO1387+RGO1415+#REF!+RGO1430+#REF!+#REF!+#REF!</f>
        <v>#REF!</v>
      </c>
      <c r="RGP1180" s="245" t="s">
        <v>39</v>
      </c>
      <c r="RGQ1180" s="246" t="s">
        <v>26</v>
      </c>
      <c r="RGR1180" s="247">
        <v>7</v>
      </c>
      <c r="RGS1180" s="247">
        <v>2</v>
      </c>
      <c r="RGT1180" s="248" t="s">
        <v>238</v>
      </c>
      <c r="RGU1180" s="249">
        <v>119</v>
      </c>
      <c r="RGV1180" s="250">
        <v>213</v>
      </c>
      <c r="RGW1180" s="251" t="e">
        <f>RGW1209+RGW1233+RGW1262+RGW1278+RGW1300+RGW1330+RGW1346+RGW1367+RGW1387+RGW1415+#REF!+RGW1430+#REF!+#REF!+#REF!</f>
        <v>#REF!</v>
      </c>
      <c r="RGX1180" s="245" t="s">
        <v>39</v>
      </c>
      <c r="RGY1180" s="246" t="s">
        <v>26</v>
      </c>
      <c r="RGZ1180" s="247">
        <v>7</v>
      </c>
      <c r="RHA1180" s="247">
        <v>2</v>
      </c>
      <c r="RHB1180" s="248" t="s">
        <v>238</v>
      </c>
      <c r="RHC1180" s="249">
        <v>119</v>
      </c>
      <c r="RHD1180" s="250">
        <v>213</v>
      </c>
      <c r="RHE1180" s="251" t="e">
        <f>RHE1209+RHE1233+RHE1262+RHE1278+RHE1300+RHE1330+RHE1346+RHE1367+RHE1387+RHE1415+#REF!+RHE1430+#REF!+#REF!+#REF!</f>
        <v>#REF!</v>
      </c>
      <c r="RHF1180" s="245" t="s">
        <v>39</v>
      </c>
      <c r="RHG1180" s="246" t="s">
        <v>26</v>
      </c>
      <c r="RHH1180" s="247">
        <v>7</v>
      </c>
      <c r="RHI1180" s="247">
        <v>2</v>
      </c>
      <c r="RHJ1180" s="248" t="s">
        <v>238</v>
      </c>
      <c r="RHK1180" s="249">
        <v>119</v>
      </c>
      <c r="RHL1180" s="250">
        <v>213</v>
      </c>
      <c r="RHM1180" s="251" t="e">
        <f>RHM1209+RHM1233+RHM1262+RHM1278+RHM1300+RHM1330+RHM1346+RHM1367+RHM1387+RHM1415+#REF!+RHM1430+#REF!+#REF!+#REF!</f>
        <v>#REF!</v>
      </c>
      <c r="RHN1180" s="245" t="s">
        <v>39</v>
      </c>
      <c r="RHO1180" s="246" t="s">
        <v>26</v>
      </c>
      <c r="RHP1180" s="247">
        <v>7</v>
      </c>
      <c r="RHQ1180" s="247">
        <v>2</v>
      </c>
      <c r="RHR1180" s="248" t="s">
        <v>238</v>
      </c>
      <c r="RHS1180" s="249">
        <v>119</v>
      </c>
      <c r="RHT1180" s="250">
        <v>213</v>
      </c>
      <c r="RHU1180" s="251" t="e">
        <f>RHU1209+RHU1233+RHU1262+RHU1278+RHU1300+RHU1330+RHU1346+RHU1367+RHU1387+RHU1415+#REF!+RHU1430+#REF!+#REF!+#REF!</f>
        <v>#REF!</v>
      </c>
      <c r="RHV1180" s="245" t="s">
        <v>39</v>
      </c>
      <c r="RHW1180" s="246" t="s">
        <v>26</v>
      </c>
      <c r="RHX1180" s="247">
        <v>7</v>
      </c>
      <c r="RHY1180" s="247">
        <v>2</v>
      </c>
      <c r="RHZ1180" s="248" t="s">
        <v>238</v>
      </c>
      <c r="RIA1180" s="249">
        <v>119</v>
      </c>
      <c r="RIB1180" s="250">
        <v>213</v>
      </c>
      <c r="RIC1180" s="251" t="e">
        <f>RIC1209+RIC1233+RIC1262+RIC1278+RIC1300+RIC1330+RIC1346+RIC1367+RIC1387+RIC1415+#REF!+RIC1430+#REF!+#REF!+#REF!</f>
        <v>#REF!</v>
      </c>
      <c r="RID1180" s="245" t="s">
        <v>39</v>
      </c>
      <c r="RIE1180" s="246" t="s">
        <v>26</v>
      </c>
      <c r="RIF1180" s="247">
        <v>7</v>
      </c>
      <c r="RIG1180" s="247">
        <v>2</v>
      </c>
      <c r="RIH1180" s="248" t="s">
        <v>238</v>
      </c>
      <c r="RII1180" s="249">
        <v>119</v>
      </c>
      <c r="RIJ1180" s="250">
        <v>213</v>
      </c>
      <c r="RIK1180" s="251" t="e">
        <f>RIK1209+RIK1233+RIK1262+RIK1278+RIK1300+RIK1330+RIK1346+RIK1367+RIK1387+RIK1415+#REF!+RIK1430+#REF!+#REF!+#REF!</f>
        <v>#REF!</v>
      </c>
      <c r="RIL1180" s="245" t="s">
        <v>39</v>
      </c>
      <c r="RIM1180" s="246" t="s">
        <v>26</v>
      </c>
      <c r="RIN1180" s="247">
        <v>7</v>
      </c>
      <c r="RIO1180" s="247">
        <v>2</v>
      </c>
      <c r="RIP1180" s="248" t="s">
        <v>238</v>
      </c>
      <c r="RIQ1180" s="249">
        <v>119</v>
      </c>
      <c r="RIR1180" s="250">
        <v>213</v>
      </c>
      <c r="RIS1180" s="251" t="e">
        <f>RIS1209+RIS1233+RIS1262+RIS1278+RIS1300+RIS1330+RIS1346+RIS1367+RIS1387+RIS1415+#REF!+RIS1430+#REF!+#REF!+#REF!</f>
        <v>#REF!</v>
      </c>
      <c r="RIT1180" s="245" t="s">
        <v>39</v>
      </c>
      <c r="RIU1180" s="246" t="s">
        <v>26</v>
      </c>
      <c r="RIV1180" s="247">
        <v>7</v>
      </c>
      <c r="RIW1180" s="247">
        <v>2</v>
      </c>
      <c r="RIX1180" s="248" t="s">
        <v>238</v>
      </c>
      <c r="RIY1180" s="249">
        <v>119</v>
      </c>
      <c r="RIZ1180" s="250">
        <v>213</v>
      </c>
      <c r="RJA1180" s="251" t="e">
        <f>RJA1209+RJA1233+RJA1262+RJA1278+RJA1300+RJA1330+RJA1346+RJA1367+RJA1387+RJA1415+#REF!+RJA1430+#REF!+#REF!+#REF!</f>
        <v>#REF!</v>
      </c>
      <c r="RJB1180" s="245" t="s">
        <v>39</v>
      </c>
      <c r="RJC1180" s="246" t="s">
        <v>26</v>
      </c>
      <c r="RJD1180" s="247">
        <v>7</v>
      </c>
      <c r="RJE1180" s="247">
        <v>2</v>
      </c>
      <c r="RJF1180" s="248" t="s">
        <v>238</v>
      </c>
      <c r="RJG1180" s="249">
        <v>119</v>
      </c>
      <c r="RJH1180" s="250">
        <v>213</v>
      </c>
      <c r="RJI1180" s="251" t="e">
        <f>RJI1209+RJI1233+RJI1262+RJI1278+RJI1300+RJI1330+RJI1346+RJI1367+RJI1387+RJI1415+#REF!+RJI1430+#REF!+#REF!+#REF!</f>
        <v>#REF!</v>
      </c>
      <c r="RJJ1180" s="245" t="s">
        <v>39</v>
      </c>
      <c r="RJK1180" s="246" t="s">
        <v>26</v>
      </c>
      <c r="RJL1180" s="247">
        <v>7</v>
      </c>
      <c r="RJM1180" s="247">
        <v>2</v>
      </c>
      <c r="RJN1180" s="248" t="s">
        <v>238</v>
      </c>
      <c r="RJO1180" s="249">
        <v>119</v>
      </c>
      <c r="RJP1180" s="250">
        <v>213</v>
      </c>
      <c r="RJQ1180" s="251" t="e">
        <f>RJQ1209+RJQ1233+RJQ1262+RJQ1278+RJQ1300+RJQ1330+RJQ1346+RJQ1367+RJQ1387+RJQ1415+#REF!+RJQ1430+#REF!+#REF!+#REF!</f>
        <v>#REF!</v>
      </c>
      <c r="RJR1180" s="245" t="s">
        <v>39</v>
      </c>
      <c r="RJS1180" s="246" t="s">
        <v>26</v>
      </c>
      <c r="RJT1180" s="247">
        <v>7</v>
      </c>
      <c r="RJU1180" s="247">
        <v>2</v>
      </c>
      <c r="RJV1180" s="248" t="s">
        <v>238</v>
      </c>
      <c r="RJW1180" s="249">
        <v>119</v>
      </c>
      <c r="RJX1180" s="250">
        <v>213</v>
      </c>
      <c r="RJY1180" s="251" t="e">
        <f>RJY1209+RJY1233+RJY1262+RJY1278+RJY1300+RJY1330+RJY1346+RJY1367+RJY1387+RJY1415+#REF!+RJY1430+#REF!+#REF!+#REF!</f>
        <v>#REF!</v>
      </c>
      <c r="RJZ1180" s="245" t="s">
        <v>39</v>
      </c>
      <c r="RKA1180" s="246" t="s">
        <v>26</v>
      </c>
      <c r="RKB1180" s="247">
        <v>7</v>
      </c>
      <c r="RKC1180" s="247">
        <v>2</v>
      </c>
      <c r="RKD1180" s="248" t="s">
        <v>238</v>
      </c>
      <c r="RKE1180" s="249">
        <v>119</v>
      </c>
      <c r="RKF1180" s="250">
        <v>213</v>
      </c>
      <c r="RKG1180" s="251" t="e">
        <f>RKG1209+RKG1233+RKG1262+RKG1278+RKG1300+RKG1330+RKG1346+RKG1367+RKG1387+RKG1415+#REF!+RKG1430+#REF!+#REF!+#REF!</f>
        <v>#REF!</v>
      </c>
      <c r="RKH1180" s="245" t="s">
        <v>39</v>
      </c>
      <c r="RKI1180" s="246" t="s">
        <v>26</v>
      </c>
      <c r="RKJ1180" s="247">
        <v>7</v>
      </c>
      <c r="RKK1180" s="247">
        <v>2</v>
      </c>
      <c r="RKL1180" s="248" t="s">
        <v>238</v>
      </c>
      <c r="RKM1180" s="249">
        <v>119</v>
      </c>
      <c r="RKN1180" s="250">
        <v>213</v>
      </c>
      <c r="RKO1180" s="251" t="e">
        <f>RKO1209+RKO1233+RKO1262+RKO1278+RKO1300+RKO1330+RKO1346+RKO1367+RKO1387+RKO1415+#REF!+RKO1430+#REF!+#REF!+#REF!</f>
        <v>#REF!</v>
      </c>
      <c r="RKP1180" s="245" t="s">
        <v>39</v>
      </c>
      <c r="RKQ1180" s="246" t="s">
        <v>26</v>
      </c>
      <c r="RKR1180" s="247">
        <v>7</v>
      </c>
      <c r="RKS1180" s="247">
        <v>2</v>
      </c>
      <c r="RKT1180" s="248" t="s">
        <v>238</v>
      </c>
      <c r="RKU1180" s="249">
        <v>119</v>
      </c>
      <c r="RKV1180" s="250">
        <v>213</v>
      </c>
      <c r="RKW1180" s="251" t="e">
        <f>RKW1209+RKW1233+RKW1262+RKW1278+RKW1300+RKW1330+RKW1346+RKW1367+RKW1387+RKW1415+#REF!+RKW1430+#REF!+#REF!+#REF!</f>
        <v>#REF!</v>
      </c>
      <c r="RKX1180" s="245" t="s">
        <v>39</v>
      </c>
      <c r="RKY1180" s="246" t="s">
        <v>26</v>
      </c>
      <c r="RKZ1180" s="247">
        <v>7</v>
      </c>
      <c r="RLA1180" s="247">
        <v>2</v>
      </c>
      <c r="RLB1180" s="248" t="s">
        <v>238</v>
      </c>
      <c r="RLC1180" s="249">
        <v>119</v>
      </c>
      <c r="RLD1180" s="250">
        <v>213</v>
      </c>
      <c r="RLE1180" s="251" t="e">
        <f>RLE1209+RLE1233+RLE1262+RLE1278+RLE1300+RLE1330+RLE1346+RLE1367+RLE1387+RLE1415+#REF!+RLE1430+#REF!+#REF!+#REF!</f>
        <v>#REF!</v>
      </c>
      <c r="RLF1180" s="245" t="s">
        <v>39</v>
      </c>
      <c r="RLG1180" s="246" t="s">
        <v>26</v>
      </c>
      <c r="RLH1180" s="247">
        <v>7</v>
      </c>
      <c r="RLI1180" s="247">
        <v>2</v>
      </c>
      <c r="RLJ1180" s="248" t="s">
        <v>238</v>
      </c>
      <c r="RLK1180" s="249">
        <v>119</v>
      </c>
      <c r="RLL1180" s="250">
        <v>213</v>
      </c>
      <c r="RLM1180" s="251" t="e">
        <f>RLM1209+RLM1233+RLM1262+RLM1278+RLM1300+RLM1330+RLM1346+RLM1367+RLM1387+RLM1415+#REF!+RLM1430+#REF!+#REF!+#REF!</f>
        <v>#REF!</v>
      </c>
      <c r="RLN1180" s="245" t="s">
        <v>39</v>
      </c>
      <c r="RLO1180" s="246" t="s">
        <v>26</v>
      </c>
      <c r="RLP1180" s="247">
        <v>7</v>
      </c>
      <c r="RLQ1180" s="247">
        <v>2</v>
      </c>
      <c r="RLR1180" s="248" t="s">
        <v>238</v>
      </c>
      <c r="RLS1180" s="249">
        <v>119</v>
      </c>
      <c r="RLT1180" s="250">
        <v>213</v>
      </c>
      <c r="RLU1180" s="251" t="e">
        <f>RLU1209+RLU1233+RLU1262+RLU1278+RLU1300+RLU1330+RLU1346+RLU1367+RLU1387+RLU1415+#REF!+RLU1430+#REF!+#REF!+#REF!</f>
        <v>#REF!</v>
      </c>
      <c r="RLV1180" s="245" t="s">
        <v>39</v>
      </c>
      <c r="RLW1180" s="246" t="s">
        <v>26</v>
      </c>
      <c r="RLX1180" s="247">
        <v>7</v>
      </c>
      <c r="RLY1180" s="247">
        <v>2</v>
      </c>
      <c r="RLZ1180" s="248" t="s">
        <v>238</v>
      </c>
      <c r="RMA1180" s="249">
        <v>119</v>
      </c>
      <c r="RMB1180" s="250">
        <v>213</v>
      </c>
      <c r="RMC1180" s="251" t="e">
        <f>RMC1209+RMC1233+RMC1262+RMC1278+RMC1300+RMC1330+RMC1346+RMC1367+RMC1387+RMC1415+#REF!+RMC1430+#REF!+#REF!+#REF!</f>
        <v>#REF!</v>
      </c>
      <c r="RMD1180" s="245" t="s">
        <v>39</v>
      </c>
      <c r="RME1180" s="246" t="s">
        <v>26</v>
      </c>
      <c r="RMF1180" s="247">
        <v>7</v>
      </c>
      <c r="RMG1180" s="247">
        <v>2</v>
      </c>
      <c r="RMH1180" s="248" t="s">
        <v>238</v>
      </c>
      <c r="RMI1180" s="249">
        <v>119</v>
      </c>
      <c r="RMJ1180" s="250">
        <v>213</v>
      </c>
      <c r="RMK1180" s="251" t="e">
        <f>RMK1209+RMK1233+RMK1262+RMK1278+RMK1300+RMK1330+RMK1346+RMK1367+RMK1387+RMK1415+#REF!+RMK1430+#REF!+#REF!+#REF!</f>
        <v>#REF!</v>
      </c>
      <c r="RML1180" s="245" t="s">
        <v>39</v>
      </c>
      <c r="RMM1180" s="246" t="s">
        <v>26</v>
      </c>
      <c r="RMN1180" s="247">
        <v>7</v>
      </c>
      <c r="RMO1180" s="247">
        <v>2</v>
      </c>
      <c r="RMP1180" s="248" t="s">
        <v>238</v>
      </c>
      <c r="RMQ1180" s="249">
        <v>119</v>
      </c>
      <c r="RMR1180" s="250">
        <v>213</v>
      </c>
      <c r="RMS1180" s="251" t="e">
        <f>RMS1209+RMS1233+RMS1262+RMS1278+RMS1300+RMS1330+RMS1346+RMS1367+RMS1387+RMS1415+#REF!+RMS1430+#REF!+#REF!+#REF!</f>
        <v>#REF!</v>
      </c>
      <c r="RMT1180" s="245" t="s">
        <v>39</v>
      </c>
      <c r="RMU1180" s="246" t="s">
        <v>26</v>
      </c>
      <c r="RMV1180" s="247">
        <v>7</v>
      </c>
      <c r="RMW1180" s="247">
        <v>2</v>
      </c>
      <c r="RMX1180" s="248" t="s">
        <v>238</v>
      </c>
      <c r="RMY1180" s="249">
        <v>119</v>
      </c>
      <c r="RMZ1180" s="250">
        <v>213</v>
      </c>
      <c r="RNA1180" s="251" t="e">
        <f>RNA1209+RNA1233+RNA1262+RNA1278+RNA1300+RNA1330+RNA1346+RNA1367+RNA1387+RNA1415+#REF!+RNA1430+#REF!+#REF!+#REF!</f>
        <v>#REF!</v>
      </c>
      <c r="RNB1180" s="245" t="s">
        <v>39</v>
      </c>
      <c r="RNC1180" s="246" t="s">
        <v>26</v>
      </c>
      <c r="RND1180" s="247">
        <v>7</v>
      </c>
      <c r="RNE1180" s="247">
        <v>2</v>
      </c>
      <c r="RNF1180" s="248" t="s">
        <v>238</v>
      </c>
      <c r="RNG1180" s="249">
        <v>119</v>
      </c>
      <c r="RNH1180" s="250">
        <v>213</v>
      </c>
      <c r="RNI1180" s="251" t="e">
        <f>RNI1209+RNI1233+RNI1262+RNI1278+RNI1300+RNI1330+RNI1346+RNI1367+RNI1387+RNI1415+#REF!+RNI1430+#REF!+#REF!+#REF!</f>
        <v>#REF!</v>
      </c>
      <c r="RNJ1180" s="245" t="s">
        <v>39</v>
      </c>
      <c r="RNK1180" s="246" t="s">
        <v>26</v>
      </c>
      <c r="RNL1180" s="247">
        <v>7</v>
      </c>
      <c r="RNM1180" s="247">
        <v>2</v>
      </c>
      <c r="RNN1180" s="248" t="s">
        <v>238</v>
      </c>
      <c r="RNO1180" s="249">
        <v>119</v>
      </c>
      <c r="RNP1180" s="250">
        <v>213</v>
      </c>
      <c r="RNQ1180" s="251" t="e">
        <f>RNQ1209+RNQ1233+RNQ1262+RNQ1278+RNQ1300+RNQ1330+RNQ1346+RNQ1367+RNQ1387+RNQ1415+#REF!+RNQ1430+#REF!+#REF!+#REF!</f>
        <v>#REF!</v>
      </c>
      <c r="RNR1180" s="245" t="s">
        <v>39</v>
      </c>
      <c r="RNS1180" s="246" t="s">
        <v>26</v>
      </c>
      <c r="RNT1180" s="247">
        <v>7</v>
      </c>
      <c r="RNU1180" s="247">
        <v>2</v>
      </c>
      <c r="RNV1180" s="248" t="s">
        <v>238</v>
      </c>
      <c r="RNW1180" s="249">
        <v>119</v>
      </c>
      <c r="RNX1180" s="250">
        <v>213</v>
      </c>
      <c r="RNY1180" s="251" t="e">
        <f>RNY1209+RNY1233+RNY1262+RNY1278+RNY1300+RNY1330+RNY1346+RNY1367+RNY1387+RNY1415+#REF!+RNY1430+#REF!+#REF!+#REF!</f>
        <v>#REF!</v>
      </c>
      <c r="RNZ1180" s="245" t="s">
        <v>39</v>
      </c>
      <c r="ROA1180" s="246" t="s">
        <v>26</v>
      </c>
      <c r="ROB1180" s="247">
        <v>7</v>
      </c>
      <c r="ROC1180" s="247">
        <v>2</v>
      </c>
      <c r="ROD1180" s="248" t="s">
        <v>238</v>
      </c>
      <c r="ROE1180" s="249">
        <v>119</v>
      </c>
      <c r="ROF1180" s="250">
        <v>213</v>
      </c>
      <c r="ROG1180" s="251" t="e">
        <f>ROG1209+ROG1233+ROG1262+ROG1278+ROG1300+ROG1330+ROG1346+ROG1367+ROG1387+ROG1415+#REF!+ROG1430+#REF!+#REF!+#REF!</f>
        <v>#REF!</v>
      </c>
      <c r="ROH1180" s="245" t="s">
        <v>39</v>
      </c>
      <c r="ROI1180" s="246" t="s">
        <v>26</v>
      </c>
      <c r="ROJ1180" s="247">
        <v>7</v>
      </c>
      <c r="ROK1180" s="247">
        <v>2</v>
      </c>
      <c r="ROL1180" s="248" t="s">
        <v>238</v>
      </c>
      <c r="ROM1180" s="249">
        <v>119</v>
      </c>
      <c r="RON1180" s="250">
        <v>213</v>
      </c>
      <c r="ROO1180" s="251" t="e">
        <f>ROO1209+ROO1233+ROO1262+ROO1278+ROO1300+ROO1330+ROO1346+ROO1367+ROO1387+ROO1415+#REF!+ROO1430+#REF!+#REF!+#REF!</f>
        <v>#REF!</v>
      </c>
      <c r="ROP1180" s="245" t="s">
        <v>39</v>
      </c>
      <c r="ROQ1180" s="246" t="s">
        <v>26</v>
      </c>
      <c r="ROR1180" s="247">
        <v>7</v>
      </c>
      <c r="ROS1180" s="247">
        <v>2</v>
      </c>
      <c r="ROT1180" s="248" t="s">
        <v>238</v>
      </c>
      <c r="ROU1180" s="249">
        <v>119</v>
      </c>
      <c r="ROV1180" s="250">
        <v>213</v>
      </c>
      <c r="ROW1180" s="251" t="e">
        <f>ROW1209+ROW1233+ROW1262+ROW1278+ROW1300+ROW1330+ROW1346+ROW1367+ROW1387+ROW1415+#REF!+ROW1430+#REF!+#REF!+#REF!</f>
        <v>#REF!</v>
      </c>
      <c r="ROX1180" s="245" t="s">
        <v>39</v>
      </c>
      <c r="ROY1180" s="246" t="s">
        <v>26</v>
      </c>
      <c r="ROZ1180" s="247">
        <v>7</v>
      </c>
      <c r="RPA1180" s="247">
        <v>2</v>
      </c>
      <c r="RPB1180" s="248" t="s">
        <v>238</v>
      </c>
      <c r="RPC1180" s="249">
        <v>119</v>
      </c>
      <c r="RPD1180" s="250">
        <v>213</v>
      </c>
      <c r="RPE1180" s="251" t="e">
        <f>RPE1209+RPE1233+RPE1262+RPE1278+RPE1300+RPE1330+RPE1346+RPE1367+RPE1387+RPE1415+#REF!+RPE1430+#REF!+#REF!+#REF!</f>
        <v>#REF!</v>
      </c>
      <c r="RPF1180" s="245" t="s">
        <v>39</v>
      </c>
      <c r="RPG1180" s="246" t="s">
        <v>26</v>
      </c>
      <c r="RPH1180" s="247">
        <v>7</v>
      </c>
      <c r="RPI1180" s="247">
        <v>2</v>
      </c>
      <c r="RPJ1180" s="248" t="s">
        <v>238</v>
      </c>
      <c r="RPK1180" s="249">
        <v>119</v>
      </c>
      <c r="RPL1180" s="250">
        <v>213</v>
      </c>
      <c r="RPM1180" s="251" t="e">
        <f>RPM1209+RPM1233+RPM1262+RPM1278+RPM1300+RPM1330+RPM1346+RPM1367+RPM1387+RPM1415+#REF!+RPM1430+#REF!+#REF!+#REF!</f>
        <v>#REF!</v>
      </c>
      <c r="RPN1180" s="245" t="s">
        <v>39</v>
      </c>
      <c r="RPO1180" s="246" t="s">
        <v>26</v>
      </c>
      <c r="RPP1180" s="247">
        <v>7</v>
      </c>
      <c r="RPQ1180" s="247">
        <v>2</v>
      </c>
      <c r="RPR1180" s="248" t="s">
        <v>238</v>
      </c>
      <c r="RPS1180" s="249">
        <v>119</v>
      </c>
      <c r="RPT1180" s="250">
        <v>213</v>
      </c>
      <c r="RPU1180" s="251" t="e">
        <f>RPU1209+RPU1233+RPU1262+RPU1278+RPU1300+RPU1330+RPU1346+RPU1367+RPU1387+RPU1415+#REF!+RPU1430+#REF!+#REF!+#REF!</f>
        <v>#REF!</v>
      </c>
      <c r="RPV1180" s="245" t="s">
        <v>39</v>
      </c>
      <c r="RPW1180" s="246" t="s">
        <v>26</v>
      </c>
      <c r="RPX1180" s="247">
        <v>7</v>
      </c>
      <c r="RPY1180" s="247">
        <v>2</v>
      </c>
      <c r="RPZ1180" s="248" t="s">
        <v>238</v>
      </c>
      <c r="RQA1180" s="249">
        <v>119</v>
      </c>
      <c r="RQB1180" s="250">
        <v>213</v>
      </c>
      <c r="RQC1180" s="251" t="e">
        <f>RQC1209+RQC1233+RQC1262+RQC1278+RQC1300+RQC1330+RQC1346+RQC1367+RQC1387+RQC1415+#REF!+RQC1430+#REF!+#REF!+#REF!</f>
        <v>#REF!</v>
      </c>
      <c r="RQD1180" s="245" t="s">
        <v>39</v>
      </c>
      <c r="RQE1180" s="246" t="s">
        <v>26</v>
      </c>
      <c r="RQF1180" s="247">
        <v>7</v>
      </c>
      <c r="RQG1180" s="247">
        <v>2</v>
      </c>
      <c r="RQH1180" s="248" t="s">
        <v>238</v>
      </c>
      <c r="RQI1180" s="249">
        <v>119</v>
      </c>
      <c r="RQJ1180" s="250">
        <v>213</v>
      </c>
      <c r="RQK1180" s="251" t="e">
        <f>RQK1209+RQK1233+RQK1262+RQK1278+RQK1300+RQK1330+RQK1346+RQK1367+RQK1387+RQK1415+#REF!+RQK1430+#REF!+#REF!+#REF!</f>
        <v>#REF!</v>
      </c>
      <c r="RQL1180" s="245" t="s">
        <v>39</v>
      </c>
      <c r="RQM1180" s="246" t="s">
        <v>26</v>
      </c>
      <c r="RQN1180" s="247">
        <v>7</v>
      </c>
      <c r="RQO1180" s="247">
        <v>2</v>
      </c>
      <c r="RQP1180" s="248" t="s">
        <v>238</v>
      </c>
      <c r="RQQ1180" s="249">
        <v>119</v>
      </c>
      <c r="RQR1180" s="250">
        <v>213</v>
      </c>
      <c r="RQS1180" s="251" t="e">
        <f>RQS1209+RQS1233+RQS1262+RQS1278+RQS1300+RQS1330+RQS1346+RQS1367+RQS1387+RQS1415+#REF!+RQS1430+#REF!+#REF!+#REF!</f>
        <v>#REF!</v>
      </c>
      <c r="RQT1180" s="245" t="s">
        <v>39</v>
      </c>
      <c r="RQU1180" s="246" t="s">
        <v>26</v>
      </c>
      <c r="RQV1180" s="247">
        <v>7</v>
      </c>
      <c r="RQW1180" s="247">
        <v>2</v>
      </c>
      <c r="RQX1180" s="248" t="s">
        <v>238</v>
      </c>
      <c r="RQY1180" s="249">
        <v>119</v>
      </c>
      <c r="RQZ1180" s="250">
        <v>213</v>
      </c>
      <c r="RRA1180" s="251" t="e">
        <f>RRA1209+RRA1233+RRA1262+RRA1278+RRA1300+RRA1330+RRA1346+RRA1367+RRA1387+RRA1415+#REF!+RRA1430+#REF!+#REF!+#REF!</f>
        <v>#REF!</v>
      </c>
      <c r="RRB1180" s="245" t="s">
        <v>39</v>
      </c>
      <c r="RRC1180" s="246" t="s">
        <v>26</v>
      </c>
      <c r="RRD1180" s="247">
        <v>7</v>
      </c>
      <c r="RRE1180" s="247">
        <v>2</v>
      </c>
      <c r="RRF1180" s="248" t="s">
        <v>238</v>
      </c>
      <c r="RRG1180" s="249">
        <v>119</v>
      </c>
      <c r="RRH1180" s="250">
        <v>213</v>
      </c>
      <c r="RRI1180" s="251" t="e">
        <f>RRI1209+RRI1233+RRI1262+RRI1278+RRI1300+RRI1330+RRI1346+RRI1367+RRI1387+RRI1415+#REF!+RRI1430+#REF!+#REF!+#REF!</f>
        <v>#REF!</v>
      </c>
      <c r="RRJ1180" s="245" t="s">
        <v>39</v>
      </c>
      <c r="RRK1180" s="246" t="s">
        <v>26</v>
      </c>
      <c r="RRL1180" s="247">
        <v>7</v>
      </c>
      <c r="RRM1180" s="247">
        <v>2</v>
      </c>
      <c r="RRN1180" s="248" t="s">
        <v>238</v>
      </c>
      <c r="RRO1180" s="249">
        <v>119</v>
      </c>
      <c r="RRP1180" s="250">
        <v>213</v>
      </c>
      <c r="RRQ1180" s="251" t="e">
        <f>RRQ1209+RRQ1233+RRQ1262+RRQ1278+RRQ1300+RRQ1330+RRQ1346+RRQ1367+RRQ1387+RRQ1415+#REF!+RRQ1430+#REF!+#REF!+#REF!</f>
        <v>#REF!</v>
      </c>
      <c r="RRR1180" s="245" t="s">
        <v>39</v>
      </c>
      <c r="RRS1180" s="246" t="s">
        <v>26</v>
      </c>
      <c r="RRT1180" s="247">
        <v>7</v>
      </c>
      <c r="RRU1180" s="247">
        <v>2</v>
      </c>
      <c r="RRV1180" s="248" t="s">
        <v>238</v>
      </c>
      <c r="RRW1180" s="249">
        <v>119</v>
      </c>
      <c r="RRX1180" s="250">
        <v>213</v>
      </c>
      <c r="RRY1180" s="251" t="e">
        <f>RRY1209+RRY1233+RRY1262+RRY1278+RRY1300+RRY1330+RRY1346+RRY1367+RRY1387+RRY1415+#REF!+RRY1430+#REF!+#REF!+#REF!</f>
        <v>#REF!</v>
      </c>
      <c r="RRZ1180" s="245" t="s">
        <v>39</v>
      </c>
      <c r="RSA1180" s="246" t="s">
        <v>26</v>
      </c>
      <c r="RSB1180" s="247">
        <v>7</v>
      </c>
      <c r="RSC1180" s="247">
        <v>2</v>
      </c>
      <c r="RSD1180" s="248" t="s">
        <v>238</v>
      </c>
      <c r="RSE1180" s="249">
        <v>119</v>
      </c>
      <c r="RSF1180" s="250">
        <v>213</v>
      </c>
      <c r="RSG1180" s="251" t="e">
        <f>RSG1209+RSG1233+RSG1262+RSG1278+RSG1300+RSG1330+RSG1346+RSG1367+RSG1387+RSG1415+#REF!+RSG1430+#REF!+#REF!+#REF!</f>
        <v>#REF!</v>
      </c>
      <c r="RSH1180" s="245" t="s">
        <v>39</v>
      </c>
      <c r="RSI1180" s="246" t="s">
        <v>26</v>
      </c>
      <c r="RSJ1180" s="247">
        <v>7</v>
      </c>
      <c r="RSK1180" s="247">
        <v>2</v>
      </c>
      <c r="RSL1180" s="248" t="s">
        <v>238</v>
      </c>
      <c r="RSM1180" s="249">
        <v>119</v>
      </c>
      <c r="RSN1180" s="250">
        <v>213</v>
      </c>
      <c r="RSO1180" s="251" t="e">
        <f>RSO1209+RSO1233+RSO1262+RSO1278+RSO1300+RSO1330+RSO1346+RSO1367+RSO1387+RSO1415+#REF!+RSO1430+#REF!+#REF!+#REF!</f>
        <v>#REF!</v>
      </c>
      <c r="RSP1180" s="245" t="s">
        <v>39</v>
      </c>
      <c r="RSQ1180" s="246" t="s">
        <v>26</v>
      </c>
      <c r="RSR1180" s="247">
        <v>7</v>
      </c>
      <c r="RSS1180" s="247">
        <v>2</v>
      </c>
      <c r="RST1180" s="248" t="s">
        <v>238</v>
      </c>
      <c r="RSU1180" s="249">
        <v>119</v>
      </c>
      <c r="RSV1180" s="250">
        <v>213</v>
      </c>
      <c r="RSW1180" s="251" t="e">
        <f>RSW1209+RSW1233+RSW1262+RSW1278+RSW1300+RSW1330+RSW1346+RSW1367+RSW1387+RSW1415+#REF!+RSW1430+#REF!+#REF!+#REF!</f>
        <v>#REF!</v>
      </c>
      <c r="RSX1180" s="245" t="s">
        <v>39</v>
      </c>
      <c r="RSY1180" s="246" t="s">
        <v>26</v>
      </c>
      <c r="RSZ1180" s="247">
        <v>7</v>
      </c>
      <c r="RTA1180" s="247">
        <v>2</v>
      </c>
      <c r="RTB1180" s="248" t="s">
        <v>238</v>
      </c>
      <c r="RTC1180" s="249">
        <v>119</v>
      </c>
      <c r="RTD1180" s="250">
        <v>213</v>
      </c>
      <c r="RTE1180" s="251" t="e">
        <f>RTE1209+RTE1233+RTE1262+RTE1278+RTE1300+RTE1330+RTE1346+RTE1367+RTE1387+RTE1415+#REF!+RTE1430+#REF!+#REF!+#REF!</f>
        <v>#REF!</v>
      </c>
      <c r="RTF1180" s="245" t="s">
        <v>39</v>
      </c>
      <c r="RTG1180" s="246" t="s">
        <v>26</v>
      </c>
      <c r="RTH1180" s="247">
        <v>7</v>
      </c>
      <c r="RTI1180" s="247">
        <v>2</v>
      </c>
      <c r="RTJ1180" s="248" t="s">
        <v>238</v>
      </c>
      <c r="RTK1180" s="249">
        <v>119</v>
      </c>
      <c r="RTL1180" s="250">
        <v>213</v>
      </c>
      <c r="RTM1180" s="251" t="e">
        <f>RTM1209+RTM1233+RTM1262+RTM1278+RTM1300+RTM1330+RTM1346+RTM1367+RTM1387+RTM1415+#REF!+RTM1430+#REF!+#REF!+#REF!</f>
        <v>#REF!</v>
      </c>
      <c r="RTN1180" s="245" t="s">
        <v>39</v>
      </c>
      <c r="RTO1180" s="246" t="s">
        <v>26</v>
      </c>
      <c r="RTP1180" s="247">
        <v>7</v>
      </c>
      <c r="RTQ1180" s="247">
        <v>2</v>
      </c>
      <c r="RTR1180" s="248" t="s">
        <v>238</v>
      </c>
      <c r="RTS1180" s="249">
        <v>119</v>
      </c>
      <c r="RTT1180" s="250">
        <v>213</v>
      </c>
      <c r="RTU1180" s="251" t="e">
        <f>RTU1209+RTU1233+RTU1262+RTU1278+RTU1300+RTU1330+RTU1346+RTU1367+RTU1387+RTU1415+#REF!+RTU1430+#REF!+#REF!+#REF!</f>
        <v>#REF!</v>
      </c>
      <c r="RTV1180" s="245" t="s">
        <v>39</v>
      </c>
      <c r="RTW1180" s="246" t="s">
        <v>26</v>
      </c>
      <c r="RTX1180" s="247">
        <v>7</v>
      </c>
      <c r="RTY1180" s="247">
        <v>2</v>
      </c>
      <c r="RTZ1180" s="248" t="s">
        <v>238</v>
      </c>
      <c r="RUA1180" s="249">
        <v>119</v>
      </c>
      <c r="RUB1180" s="250">
        <v>213</v>
      </c>
      <c r="RUC1180" s="251" t="e">
        <f>RUC1209+RUC1233+RUC1262+RUC1278+RUC1300+RUC1330+RUC1346+RUC1367+RUC1387+RUC1415+#REF!+RUC1430+#REF!+#REF!+#REF!</f>
        <v>#REF!</v>
      </c>
      <c r="RUD1180" s="245" t="s">
        <v>39</v>
      </c>
      <c r="RUE1180" s="246" t="s">
        <v>26</v>
      </c>
      <c r="RUF1180" s="247">
        <v>7</v>
      </c>
      <c r="RUG1180" s="247">
        <v>2</v>
      </c>
      <c r="RUH1180" s="248" t="s">
        <v>238</v>
      </c>
      <c r="RUI1180" s="249">
        <v>119</v>
      </c>
      <c r="RUJ1180" s="250">
        <v>213</v>
      </c>
      <c r="RUK1180" s="251" t="e">
        <f>RUK1209+RUK1233+RUK1262+RUK1278+RUK1300+RUK1330+RUK1346+RUK1367+RUK1387+RUK1415+#REF!+RUK1430+#REF!+#REF!+#REF!</f>
        <v>#REF!</v>
      </c>
      <c r="RUL1180" s="245" t="s">
        <v>39</v>
      </c>
      <c r="RUM1180" s="246" t="s">
        <v>26</v>
      </c>
      <c r="RUN1180" s="247">
        <v>7</v>
      </c>
      <c r="RUO1180" s="247">
        <v>2</v>
      </c>
      <c r="RUP1180" s="248" t="s">
        <v>238</v>
      </c>
      <c r="RUQ1180" s="249">
        <v>119</v>
      </c>
      <c r="RUR1180" s="250">
        <v>213</v>
      </c>
      <c r="RUS1180" s="251" t="e">
        <f>RUS1209+RUS1233+RUS1262+RUS1278+RUS1300+RUS1330+RUS1346+RUS1367+RUS1387+RUS1415+#REF!+RUS1430+#REF!+#REF!+#REF!</f>
        <v>#REF!</v>
      </c>
      <c r="RUT1180" s="245" t="s">
        <v>39</v>
      </c>
      <c r="RUU1180" s="246" t="s">
        <v>26</v>
      </c>
      <c r="RUV1180" s="247">
        <v>7</v>
      </c>
      <c r="RUW1180" s="247">
        <v>2</v>
      </c>
      <c r="RUX1180" s="248" t="s">
        <v>238</v>
      </c>
      <c r="RUY1180" s="249">
        <v>119</v>
      </c>
      <c r="RUZ1180" s="250">
        <v>213</v>
      </c>
      <c r="RVA1180" s="251" t="e">
        <f>RVA1209+RVA1233+RVA1262+RVA1278+RVA1300+RVA1330+RVA1346+RVA1367+RVA1387+RVA1415+#REF!+RVA1430+#REF!+#REF!+#REF!</f>
        <v>#REF!</v>
      </c>
      <c r="RVB1180" s="245" t="s">
        <v>39</v>
      </c>
      <c r="RVC1180" s="246" t="s">
        <v>26</v>
      </c>
      <c r="RVD1180" s="247">
        <v>7</v>
      </c>
      <c r="RVE1180" s="247">
        <v>2</v>
      </c>
      <c r="RVF1180" s="248" t="s">
        <v>238</v>
      </c>
      <c r="RVG1180" s="249">
        <v>119</v>
      </c>
      <c r="RVH1180" s="250">
        <v>213</v>
      </c>
      <c r="RVI1180" s="251" t="e">
        <f>RVI1209+RVI1233+RVI1262+RVI1278+RVI1300+RVI1330+RVI1346+RVI1367+RVI1387+RVI1415+#REF!+RVI1430+#REF!+#REF!+#REF!</f>
        <v>#REF!</v>
      </c>
      <c r="RVJ1180" s="245" t="s">
        <v>39</v>
      </c>
      <c r="RVK1180" s="246" t="s">
        <v>26</v>
      </c>
      <c r="RVL1180" s="247">
        <v>7</v>
      </c>
      <c r="RVM1180" s="247">
        <v>2</v>
      </c>
      <c r="RVN1180" s="248" t="s">
        <v>238</v>
      </c>
      <c r="RVO1180" s="249">
        <v>119</v>
      </c>
      <c r="RVP1180" s="250">
        <v>213</v>
      </c>
      <c r="RVQ1180" s="251" t="e">
        <f>RVQ1209+RVQ1233+RVQ1262+RVQ1278+RVQ1300+RVQ1330+RVQ1346+RVQ1367+RVQ1387+RVQ1415+#REF!+RVQ1430+#REF!+#REF!+#REF!</f>
        <v>#REF!</v>
      </c>
      <c r="RVR1180" s="245" t="s">
        <v>39</v>
      </c>
      <c r="RVS1180" s="246" t="s">
        <v>26</v>
      </c>
      <c r="RVT1180" s="247">
        <v>7</v>
      </c>
      <c r="RVU1180" s="247">
        <v>2</v>
      </c>
      <c r="RVV1180" s="248" t="s">
        <v>238</v>
      </c>
      <c r="RVW1180" s="249">
        <v>119</v>
      </c>
      <c r="RVX1180" s="250">
        <v>213</v>
      </c>
      <c r="RVY1180" s="251" t="e">
        <f>RVY1209+RVY1233+RVY1262+RVY1278+RVY1300+RVY1330+RVY1346+RVY1367+RVY1387+RVY1415+#REF!+RVY1430+#REF!+#REF!+#REF!</f>
        <v>#REF!</v>
      </c>
      <c r="RVZ1180" s="245" t="s">
        <v>39</v>
      </c>
      <c r="RWA1180" s="246" t="s">
        <v>26</v>
      </c>
      <c r="RWB1180" s="247">
        <v>7</v>
      </c>
      <c r="RWC1180" s="247">
        <v>2</v>
      </c>
      <c r="RWD1180" s="248" t="s">
        <v>238</v>
      </c>
      <c r="RWE1180" s="249">
        <v>119</v>
      </c>
      <c r="RWF1180" s="250">
        <v>213</v>
      </c>
      <c r="RWG1180" s="251" t="e">
        <f>RWG1209+RWG1233+RWG1262+RWG1278+RWG1300+RWG1330+RWG1346+RWG1367+RWG1387+RWG1415+#REF!+RWG1430+#REF!+#REF!+#REF!</f>
        <v>#REF!</v>
      </c>
      <c r="RWH1180" s="245" t="s">
        <v>39</v>
      </c>
      <c r="RWI1180" s="246" t="s">
        <v>26</v>
      </c>
      <c r="RWJ1180" s="247">
        <v>7</v>
      </c>
      <c r="RWK1180" s="247">
        <v>2</v>
      </c>
      <c r="RWL1180" s="248" t="s">
        <v>238</v>
      </c>
      <c r="RWM1180" s="249">
        <v>119</v>
      </c>
      <c r="RWN1180" s="250">
        <v>213</v>
      </c>
      <c r="RWO1180" s="251" t="e">
        <f>RWO1209+RWO1233+RWO1262+RWO1278+RWO1300+RWO1330+RWO1346+RWO1367+RWO1387+RWO1415+#REF!+RWO1430+#REF!+#REF!+#REF!</f>
        <v>#REF!</v>
      </c>
      <c r="RWP1180" s="245" t="s">
        <v>39</v>
      </c>
      <c r="RWQ1180" s="246" t="s">
        <v>26</v>
      </c>
      <c r="RWR1180" s="247">
        <v>7</v>
      </c>
      <c r="RWS1180" s="247">
        <v>2</v>
      </c>
      <c r="RWT1180" s="248" t="s">
        <v>238</v>
      </c>
      <c r="RWU1180" s="249">
        <v>119</v>
      </c>
      <c r="RWV1180" s="250">
        <v>213</v>
      </c>
      <c r="RWW1180" s="251" t="e">
        <f>RWW1209+RWW1233+RWW1262+RWW1278+RWW1300+RWW1330+RWW1346+RWW1367+RWW1387+RWW1415+#REF!+RWW1430+#REF!+#REF!+#REF!</f>
        <v>#REF!</v>
      </c>
      <c r="RWX1180" s="245" t="s">
        <v>39</v>
      </c>
      <c r="RWY1180" s="246" t="s">
        <v>26</v>
      </c>
      <c r="RWZ1180" s="247">
        <v>7</v>
      </c>
      <c r="RXA1180" s="247">
        <v>2</v>
      </c>
      <c r="RXB1180" s="248" t="s">
        <v>238</v>
      </c>
      <c r="RXC1180" s="249">
        <v>119</v>
      </c>
      <c r="RXD1180" s="250">
        <v>213</v>
      </c>
      <c r="RXE1180" s="251" t="e">
        <f>RXE1209+RXE1233+RXE1262+RXE1278+RXE1300+RXE1330+RXE1346+RXE1367+RXE1387+RXE1415+#REF!+RXE1430+#REF!+#REF!+#REF!</f>
        <v>#REF!</v>
      </c>
      <c r="RXF1180" s="245" t="s">
        <v>39</v>
      </c>
      <c r="RXG1180" s="246" t="s">
        <v>26</v>
      </c>
      <c r="RXH1180" s="247">
        <v>7</v>
      </c>
      <c r="RXI1180" s="247">
        <v>2</v>
      </c>
      <c r="RXJ1180" s="248" t="s">
        <v>238</v>
      </c>
      <c r="RXK1180" s="249">
        <v>119</v>
      </c>
      <c r="RXL1180" s="250">
        <v>213</v>
      </c>
      <c r="RXM1180" s="251" t="e">
        <f>RXM1209+RXM1233+RXM1262+RXM1278+RXM1300+RXM1330+RXM1346+RXM1367+RXM1387+RXM1415+#REF!+RXM1430+#REF!+#REF!+#REF!</f>
        <v>#REF!</v>
      </c>
      <c r="RXN1180" s="245" t="s">
        <v>39</v>
      </c>
      <c r="RXO1180" s="246" t="s">
        <v>26</v>
      </c>
      <c r="RXP1180" s="247">
        <v>7</v>
      </c>
      <c r="RXQ1180" s="247">
        <v>2</v>
      </c>
      <c r="RXR1180" s="248" t="s">
        <v>238</v>
      </c>
      <c r="RXS1180" s="249">
        <v>119</v>
      </c>
      <c r="RXT1180" s="250">
        <v>213</v>
      </c>
      <c r="RXU1180" s="251" t="e">
        <f>RXU1209+RXU1233+RXU1262+RXU1278+RXU1300+RXU1330+RXU1346+RXU1367+RXU1387+RXU1415+#REF!+RXU1430+#REF!+#REF!+#REF!</f>
        <v>#REF!</v>
      </c>
      <c r="RXV1180" s="245" t="s">
        <v>39</v>
      </c>
      <c r="RXW1180" s="246" t="s">
        <v>26</v>
      </c>
      <c r="RXX1180" s="247">
        <v>7</v>
      </c>
      <c r="RXY1180" s="247">
        <v>2</v>
      </c>
      <c r="RXZ1180" s="248" t="s">
        <v>238</v>
      </c>
      <c r="RYA1180" s="249">
        <v>119</v>
      </c>
      <c r="RYB1180" s="250">
        <v>213</v>
      </c>
      <c r="RYC1180" s="251" t="e">
        <f>RYC1209+RYC1233+RYC1262+RYC1278+RYC1300+RYC1330+RYC1346+RYC1367+RYC1387+RYC1415+#REF!+RYC1430+#REF!+#REF!+#REF!</f>
        <v>#REF!</v>
      </c>
      <c r="RYD1180" s="245" t="s">
        <v>39</v>
      </c>
      <c r="RYE1180" s="246" t="s">
        <v>26</v>
      </c>
      <c r="RYF1180" s="247">
        <v>7</v>
      </c>
      <c r="RYG1180" s="247">
        <v>2</v>
      </c>
      <c r="RYH1180" s="248" t="s">
        <v>238</v>
      </c>
      <c r="RYI1180" s="249">
        <v>119</v>
      </c>
      <c r="RYJ1180" s="250">
        <v>213</v>
      </c>
      <c r="RYK1180" s="251" t="e">
        <f>RYK1209+RYK1233+RYK1262+RYK1278+RYK1300+RYK1330+RYK1346+RYK1367+RYK1387+RYK1415+#REF!+RYK1430+#REF!+#REF!+#REF!</f>
        <v>#REF!</v>
      </c>
      <c r="RYL1180" s="245" t="s">
        <v>39</v>
      </c>
      <c r="RYM1180" s="246" t="s">
        <v>26</v>
      </c>
      <c r="RYN1180" s="247">
        <v>7</v>
      </c>
      <c r="RYO1180" s="247">
        <v>2</v>
      </c>
      <c r="RYP1180" s="248" t="s">
        <v>238</v>
      </c>
      <c r="RYQ1180" s="249">
        <v>119</v>
      </c>
      <c r="RYR1180" s="250">
        <v>213</v>
      </c>
      <c r="RYS1180" s="251" t="e">
        <f>RYS1209+RYS1233+RYS1262+RYS1278+RYS1300+RYS1330+RYS1346+RYS1367+RYS1387+RYS1415+#REF!+RYS1430+#REF!+#REF!+#REF!</f>
        <v>#REF!</v>
      </c>
      <c r="RYT1180" s="245" t="s">
        <v>39</v>
      </c>
      <c r="RYU1180" s="246" t="s">
        <v>26</v>
      </c>
      <c r="RYV1180" s="247">
        <v>7</v>
      </c>
      <c r="RYW1180" s="247">
        <v>2</v>
      </c>
      <c r="RYX1180" s="248" t="s">
        <v>238</v>
      </c>
      <c r="RYY1180" s="249">
        <v>119</v>
      </c>
      <c r="RYZ1180" s="250">
        <v>213</v>
      </c>
      <c r="RZA1180" s="251" t="e">
        <f>RZA1209+RZA1233+RZA1262+RZA1278+RZA1300+RZA1330+RZA1346+RZA1367+RZA1387+RZA1415+#REF!+RZA1430+#REF!+#REF!+#REF!</f>
        <v>#REF!</v>
      </c>
      <c r="RZB1180" s="245" t="s">
        <v>39</v>
      </c>
      <c r="RZC1180" s="246" t="s">
        <v>26</v>
      </c>
      <c r="RZD1180" s="247">
        <v>7</v>
      </c>
      <c r="RZE1180" s="247">
        <v>2</v>
      </c>
      <c r="RZF1180" s="248" t="s">
        <v>238</v>
      </c>
      <c r="RZG1180" s="249">
        <v>119</v>
      </c>
      <c r="RZH1180" s="250">
        <v>213</v>
      </c>
      <c r="RZI1180" s="251" t="e">
        <f>RZI1209+RZI1233+RZI1262+RZI1278+RZI1300+RZI1330+RZI1346+RZI1367+RZI1387+RZI1415+#REF!+RZI1430+#REF!+#REF!+#REF!</f>
        <v>#REF!</v>
      </c>
      <c r="RZJ1180" s="245" t="s">
        <v>39</v>
      </c>
      <c r="RZK1180" s="246" t="s">
        <v>26</v>
      </c>
      <c r="RZL1180" s="247">
        <v>7</v>
      </c>
      <c r="RZM1180" s="247">
        <v>2</v>
      </c>
      <c r="RZN1180" s="248" t="s">
        <v>238</v>
      </c>
      <c r="RZO1180" s="249">
        <v>119</v>
      </c>
      <c r="RZP1180" s="250">
        <v>213</v>
      </c>
      <c r="RZQ1180" s="251" t="e">
        <f>RZQ1209+RZQ1233+RZQ1262+RZQ1278+RZQ1300+RZQ1330+RZQ1346+RZQ1367+RZQ1387+RZQ1415+#REF!+RZQ1430+#REF!+#REF!+#REF!</f>
        <v>#REF!</v>
      </c>
      <c r="RZR1180" s="245" t="s">
        <v>39</v>
      </c>
      <c r="RZS1180" s="246" t="s">
        <v>26</v>
      </c>
      <c r="RZT1180" s="247">
        <v>7</v>
      </c>
      <c r="RZU1180" s="247">
        <v>2</v>
      </c>
      <c r="RZV1180" s="248" t="s">
        <v>238</v>
      </c>
      <c r="RZW1180" s="249">
        <v>119</v>
      </c>
      <c r="RZX1180" s="250">
        <v>213</v>
      </c>
      <c r="RZY1180" s="251" t="e">
        <f>RZY1209+RZY1233+RZY1262+RZY1278+RZY1300+RZY1330+RZY1346+RZY1367+RZY1387+RZY1415+#REF!+RZY1430+#REF!+#REF!+#REF!</f>
        <v>#REF!</v>
      </c>
      <c r="RZZ1180" s="245" t="s">
        <v>39</v>
      </c>
      <c r="SAA1180" s="246" t="s">
        <v>26</v>
      </c>
      <c r="SAB1180" s="247">
        <v>7</v>
      </c>
      <c r="SAC1180" s="247">
        <v>2</v>
      </c>
      <c r="SAD1180" s="248" t="s">
        <v>238</v>
      </c>
      <c r="SAE1180" s="249">
        <v>119</v>
      </c>
      <c r="SAF1180" s="250">
        <v>213</v>
      </c>
      <c r="SAG1180" s="251" t="e">
        <f>SAG1209+SAG1233+SAG1262+SAG1278+SAG1300+SAG1330+SAG1346+SAG1367+SAG1387+SAG1415+#REF!+SAG1430+#REF!+#REF!+#REF!</f>
        <v>#REF!</v>
      </c>
      <c r="SAH1180" s="245" t="s">
        <v>39</v>
      </c>
      <c r="SAI1180" s="246" t="s">
        <v>26</v>
      </c>
      <c r="SAJ1180" s="247">
        <v>7</v>
      </c>
      <c r="SAK1180" s="247">
        <v>2</v>
      </c>
      <c r="SAL1180" s="248" t="s">
        <v>238</v>
      </c>
      <c r="SAM1180" s="249">
        <v>119</v>
      </c>
      <c r="SAN1180" s="250">
        <v>213</v>
      </c>
      <c r="SAO1180" s="251" t="e">
        <f>SAO1209+SAO1233+SAO1262+SAO1278+SAO1300+SAO1330+SAO1346+SAO1367+SAO1387+SAO1415+#REF!+SAO1430+#REF!+#REF!+#REF!</f>
        <v>#REF!</v>
      </c>
      <c r="SAP1180" s="245" t="s">
        <v>39</v>
      </c>
      <c r="SAQ1180" s="246" t="s">
        <v>26</v>
      </c>
      <c r="SAR1180" s="247">
        <v>7</v>
      </c>
      <c r="SAS1180" s="247">
        <v>2</v>
      </c>
      <c r="SAT1180" s="248" t="s">
        <v>238</v>
      </c>
      <c r="SAU1180" s="249">
        <v>119</v>
      </c>
      <c r="SAV1180" s="250">
        <v>213</v>
      </c>
      <c r="SAW1180" s="251" t="e">
        <f>SAW1209+SAW1233+SAW1262+SAW1278+SAW1300+SAW1330+SAW1346+SAW1367+SAW1387+SAW1415+#REF!+SAW1430+#REF!+#REF!+#REF!</f>
        <v>#REF!</v>
      </c>
      <c r="SAX1180" s="245" t="s">
        <v>39</v>
      </c>
      <c r="SAY1180" s="246" t="s">
        <v>26</v>
      </c>
      <c r="SAZ1180" s="247">
        <v>7</v>
      </c>
      <c r="SBA1180" s="247">
        <v>2</v>
      </c>
      <c r="SBB1180" s="248" t="s">
        <v>238</v>
      </c>
      <c r="SBC1180" s="249">
        <v>119</v>
      </c>
      <c r="SBD1180" s="250">
        <v>213</v>
      </c>
      <c r="SBE1180" s="251" t="e">
        <f>SBE1209+SBE1233+SBE1262+SBE1278+SBE1300+SBE1330+SBE1346+SBE1367+SBE1387+SBE1415+#REF!+SBE1430+#REF!+#REF!+#REF!</f>
        <v>#REF!</v>
      </c>
      <c r="SBF1180" s="245" t="s">
        <v>39</v>
      </c>
      <c r="SBG1180" s="246" t="s">
        <v>26</v>
      </c>
      <c r="SBH1180" s="247">
        <v>7</v>
      </c>
      <c r="SBI1180" s="247">
        <v>2</v>
      </c>
      <c r="SBJ1180" s="248" t="s">
        <v>238</v>
      </c>
      <c r="SBK1180" s="249">
        <v>119</v>
      </c>
      <c r="SBL1180" s="250">
        <v>213</v>
      </c>
      <c r="SBM1180" s="251" t="e">
        <f>SBM1209+SBM1233+SBM1262+SBM1278+SBM1300+SBM1330+SBM1346+SBM1367+SBM1387+SBM1415+#REF!+SBM1430+#REF!+#REF!+#REF!</f>
        <v>#REF!</v>
      </c>
      <c r="SBN1180" s="245" t="s">
        <v>39</v>
      </c>
      <c r="SBO1180" s="246" t="s">
        <v>26</v>
      </c>
      <c r="SBP1180" s="247">
        <v>7</v>
      </c>
      <c r="SBQ1180" s="247">
        <v>2</v>
      </c>
      <c r="SBR1180" s="248" t="s">
        <v>238</v>
      </c>
      <c r="SBS1180" s="249">
        <v>119</v>
      </c>
      <c r="SBT1180" s="250">
        <v>213</v>
      </c>
      <c r="SBU1180" s="251" t="e">
        <f>SBU1209+SBU1233+SBU1262+SBU1278+SBU1300+SBU1330+SBU1346+SBU1367+SBU1387+SBU1415+#REF!+SBU1430+#REF!+#REF!+#REF!</f>
        <v>#REF!</v>
      </c>
      <c r="SBV1180" s="245" t="s">
        <v>39</v>
      </c>
      <c r="SBW1180" s="246" t="s">
        <v>26</v>
      </c>
      <c r="SBX1180" s="247">
        <v>7</v>
      </c>
      <c r="SBY1180" s="247">
        <v>2</v>
      </c>
      <c r="SBZ1180" s="248" t="s">
        <v>238</v>
      </c>
      <c r="SCA1180" s="249">
        <v>119</v>
      </c>
      <c r="SCB1180" s="250">
        <v>213</v>
      </c>
      <c r="SCC1180" s="251" t="e">
        <f>SCC1209+SCC1233+SCC1262+SCC1278+SCC1300+SCC1330+SCC1346+SCC1367+SCC1387+SCC1415+#REF!+SCC1430+#REF!+#REF!+#REF!</f>
        <v>#REF!</v>
      </c>
      <c r="SCD1180" s="245" t="s">
        <v>39</v>
      </c>
      <c r="SCE1180" s="246" t="s">
        <v>26</v>
      </c>
      <c r="SCF1180" s="247">
        <v>7</v>
      </c>
      <c r="SCG1180" s="247">
        <v>2</v>
      </c>
      <c r="SCH1180" s="248" t="s">
        <v>238</v>
      </c>
      <c r="SCI1180" s="249">
        <v>119</v>
      </c>
      <c r="SCJ1180" s="250">
        <v>213</v>
      </c>
      <c r="SCK1180" s="251" t="e">
        <f>SCK1209+SCK1233+SCK1262+SCK1278+SCK1300+SCK1330+SCK1346+SCK1367+SCK1387+SCK1415+#REF!+SCK1430+#REF!+#REF!+#REF!</f>
        <v>#REF!</v>
      </c>
      <c r="SCL1180" s="245" t="s">
        <v>39</v>
      </c>
      <c r="SCM1180" s="246" t="s">
        <v>26</v>
      </c>
      <c r="SCN1180" s="247">
        <v>7</v>
      </c>
      <c r="SCO1180" s="247">
        <v>2</v>
      </c>
      <c r="SCP1180" s="248" t="s">
        <v>238</v>
      </c>
      <c r="SCQ1180" s="249">
        <v>119</v>
      </c>
      <c r="SCR1180" s="250">
        <v>213</v>
      </c>
      <c r="SCS1180" s="251" t="e">
        <f>SCS1209+SCS1233+SCS1262+SCS1278+SCS1300+SCS1330+SCS1346+SCS1367+SCS1387+SCS1415+#REF!+SCS1430+#REF!+#REF!+#REF!</f>
        <v>#REF!</v>
      </c>
      <c r="SCT1180" s="245" t="s">
        <v>39</v>
      </c>
      <c r="SCU1180" s="246" t="s">
        <v>26</v>
      </c>
      <c r="SCV1180" s="247">
        <v>7</v>
      </c>
      <c r="SCW1180" s="247">
        <v>2</v>
      </c>
      <c r="SCX1180" s="248" t="s">
        <v>238</v>
      </c>
      <c r="SCY1180" s="249">
        <v>119</v>
      </c>
      <c r="SCZ1180" s="250">
        <v>213</v>
      </c>
      <c r="SDA1180" s="251" t="e">
        <f>SDA1209+SDA1233+SDA1262+SDA1278+SDA1300+SDA1330+SDA1346+SDA1367+SDA1387+SDA1415+#REF!+SDA1430+#REF!+#REF!+#REF!</f>
        <v>#REF!</v>
      </c>
      <c r="SDB1180" s="245" t="s">
        <v>39</v>
      </c>
      <c r="SDC1180" s="246" t="s">
        <v>26</v>
      </c>
      <c r="SDD1180" s="247">
        <v>7</v>
      </c>
      <c r="SDE1180" s="247">
        <v>2</v>
      </c>
      <c r="SDF1180" s="248" t="s">
        <v>238</v>
      </c>
      <c r="SDG1180" s="249">
        <v>119</v>
      </c>
      <c r="SDH1180" s="250">
        <v>213</v>
      </c>
      <c r="SDI1180" s="251" t="e">
        <f>SDI1209+SDI1233+SDI1262+SDI1278+SDI1300+SDI1330+SDI1346+SDI1367+SDI1387+SDI1415+#REF!+SDI1430+#REF!+#REF!+#REF!</f>
        <v>#REF!</v>
      </c>
      <c r="SDJ1180" s="245" t="s">
        <v>39</v>
      </c>
      <c r="SDK1180" s="246" t="s">
        <v>26</v>
      </c>
      <c r="SDL1180" s="247">
        <v>7</v>
      </c>
      <c r="SDM1180" s="247">
        <v>2</v>
      </c>
      <c r="SDN1180" s="248" t="s">
        <v>238</v>
      </c>
      <c r="SDO1180" s="249">
        <v>119</v>
      </c>
      <c r="SDP1180" s="250">
        <v>213</v>
      </c>
      <c r="SDQ1180" s="251" t="e">
        <f>SDQ1209+SDQ1233+SDQ1262+SDQ1278+SDQ1300+SDQ1330+SDQ1346+SDQ1367+SDQ1387+SDQ1415+#REF!+SDQ1430+#REF!+#REF!+#REF!</f>
        <v>#REF!</v>
      </c>
      <c r="SDR1180" s="245" t="s">
        <v>39</v>
      </c>
      <c r="SDS1180" s="246" t="s">
        <v>26</v>
      </c>
      <c r="SDT1180" s="247">
        <v>7</v>
      </c>
      <c r="SDU1180" s="247">
        <v>2</v>
      </c>
      <c r="SDV1180" s="248" t="s">
        <v>238</v>
      </c>
      <c r="SDW1180" s="249">
        <v>119</v>
      </c>
      <c r="SDX1180" s="250">
        <v>213</v>
      </c>
      <c r="SDY1180" s="251" t="e">
        <f>SDY1209+SDY1233+SDY1262+SDY1278+SDY1300+SDY1330+SDY1346+SDY1367+SDY1387+SDY1415+#REF!+SDY1430+#REF!+#REF!+#REF!</f>
        <v>#REF!</v>
      </c>
      <c r="SDZ1180" s="245" t="s">
        <v>39</v>
      </c>
      <c r="SEA1180" s="246" t="s">
        <v>26</v>
      </c>
      <c r="SEB1180" s="247">
        <v>7</v>
      </c>
      <c r="SEC1180" s="247">
        <v>2</v>
      </c>
      <c r="SED1180" s="248" t="s">
        <v>238</v>
      </c>
      <c r="SEE1180" s="249">
        <v>119</v>
      </c>
      <c r="SEF1180" s="250">
        <v>213</v>
      </c>
      <c r="SEG1180" s="251" t="e">
        <f>SEG1209+SEG1233+SEG1262+SEG1278+SEG1300+SEG1330+SEG1346+SEG1367+SEG1387+SEG1415+#REF!+SEG1430+#REF!+#REF!+#REF!</f>
        <v>#REF!</v>
      </c>
      <c r="SEH1180" s="245" t="s">
        <v>39</v>
      </c>
      <c r="SEI1180" s="246" t="s">
        <v>26</v>
      </c>
      <c r="SEJ1180" s="247">
        <v>7</v>
      </c>
      <c r="SEK1180" s="247">
        <v>2</v>
      </c>
      <c r="SEL1180" s="248" t="s">
        <v>238</v>
      </c>
      <c r="SEM1180" s="249">
        <v>119</v>
      </c>
      <c r="SEN1180" s="250">
        <v>213</v>
      </c>
      <c r="SEO1180" s="251" t="e">
        <f>SEO1209+SEO1233+SEO1262+SEO1278+SEO1300+SEO1330+SEO1346+SEO1367+SEO1387+SEO1415+#REF!+SEO1430+#REF!+#REF!+#REF!</f>
        <v>#REF!</v>
      </c>
      <c r="SEP1180" s="245" t="s">
        <v>39</v>
      </c>
      <c r="SEQ1180" s="246" t="s">
        <v>26</v>
      </c>
      <c r="SER1180" s="247">
        <v>7</v>
      </c>
      <c r="SES1180" s="247">
        <v>2</v>
      </c>
      <c r="SET1180" s="248" t="s">
        <v>238</v>
      </c>
      <c r="SEU1180" s="249">
        <v>119</v>
      </c>
      <c r="SEV1180" s="250">
        <v>213</v>
      </c>
      <c r="SEW1180" s="251" t="e">
        <f>SEW1209+SEW1233+SEW1262+SEW1278+SEW1300+SEW1330+SEW1346+SEW1367+SEW1387+SEW1415+#REF!+SEW1430+#REF!+#REF!+#REF!</f>
        <v>#REF!</v>
      </c>
      <c r="SEX1180" s="245" t="s">
        <v>39</v>
      </c>
      <c r="SEY1180" s="246" t="s">
        <v>26</v>
      </c>
      <c r="SEZ1180" s="247">
        <v>7</v>
      </c>
      <c r="SFA1180" s="247">
        <v>2</v>
      </c>
      <c r="SFB1180" s="248" t="s">
        <v>238</v>
      </c>
      <c r="SFC1180" s="249">
        <v>119</v>
      </c>
      <c r="SFD1180" s="250">
        <v>213</v>
      </c>
      <c r="SFE1180" s="251" t="e">
        <f>SFE1209+SFE1233+SFE1262+SFE1278+SFE1300+SFE1330+SFE1346+SFE1367+SFE1387+SFE1415+#REF!+SFE1430+#REF!+#REF!+#REF!</f>
        <v>#REF!</v>
      </c>
      <c r="SFF1180" s="245" t="s">
        <v>39</v>
      </c>
      <c r="SFG1180" s="246" t="s">
        <v>26</v>
      </c>
      <c r="SFH1180" s="247">
        <v>7</v>
      </c>
      <c r="SFI1180" s="247">
        <v>2</v>
      </c>
      <c r="SFJ1180" s="248" t="s">
        <v>238</v>
      </c>
      <c r="SFK1180" s="249">
        <v>119</v>
      </c>
      <c r="SFL1180" s="250">
        <v>213</v>
      </c>
      <c r="SFM1180" s="251" t="e">
        <f>SFM1209+SFM1233+SFM1262+SFM1278+SFM1300+SFM1330+SFM1346+SFM1367+SFM1387+SFM1415+#REF!+SFM1430+#REF!+#REF!+#REF!</f>
        <v>#REF!</v>
      </c>
      <c r="SFN1180" s="245" t="s">
        <v>39</v>
      </c>
      <c r="SFO1180" s="246" t="s">
        <v>26</v>
      </c>
      <c r="SFP1180" s="247">
        <v>7</v>
      </c>
      <c r="SFQ1180" s="247">
        <v>2</v>
      </c>
      <c r="SFR1180" s="248" t="s">
        <v>238</v>
      </c>
      <c r="SFS1180" s="249">
        <v>119</v>
      </c>
      <c r="SFT1180" s="250">
        <v>213</v>
      </c>
      <c r="SFU1180" s="251" t="e">
        <f>SFU1209+SFU1233+SFU1262+SFU1278+SFU1300+SFU1330+SFU1346+SFU1367+SFU1387+SFU1415+#REF!+SFU1430+#REF!+#REF!+#REF!</f>
        <v>#REF!</v>
      </c>
      <c r="SFV1180" s="245" t="s">
        <v>39</v>
      </c>
      <c r="SFW1180" s="246" t="s">
        <v>26</v>
      </c>
      <c r="SFX1180" s="247">
        <v>7</v>
      </c>
      <c r="SFY1180" s="247">
        <v>2</v>
      </c>
      <c r="SFZ1180" s="248" t="s">
        <v>238</v>
      </c>
      <c r="SGA1180" s="249">
        <v>119</v>
      </c>
      <c r="SGB1180" s="250">
        <v>213</v>
      </c>
      <c r="SGC1180" s="251" t="e">
        <f>SGC1209+SGC1233+SGC1262+SGC1278+SGC1300+SGC1330+SGC1346+SGC1367+SGC1387+SGC1415+#REF!+SGC1430+#REF!+#REF!+#REF!</f>
        <v>#REF!</v>
      </c>
      <c r="SGD1180" s="245" t="s">
        <v>39</v>
      </c>
      <c r="SGE1180" s="246" t="s">
        <v>26</v>
      </c>
      <c r="SGF1180" s="247">
        <v>7</v>
      </c>
      <c r="SGG1180" s="247">
        <v>2</v>
      </c>
      <c r="SGH1180" s="248" t="s">
        <v>238</v>
      </c>
      <c r="SGI1180" s="249">
        <v>119</v>
      </c>
      <c r="SGJ1180" s="250">
        <v>213</v>
      </c>
      <c r="SGK1180" s="251" t="e">
        <f>SGK1209+SGK1233+SGK1262+SGK1278+SGK1300+SGK1330+SGK1346+SGK1367+SGK1387+SGK1415+#REF!+SGK1430+#REF!+#REF!+#REF!</f>
        <v>#REF!</v>
      </c>
      <c r="SGL1180" s="245" t="s">
        <v>39</v>
      </c>
      <c r="SGM1180" s="246" t="s">
        <v>26</v>
      </c>
      <c r="SGN1180" s="247">
        <v>7</v>
      </c>
      <c r="SGO1180" s="247">
        <v>2</v>
      </c>
      <c r="SGP1180" s="248" t="s">
        <v>238</v>
      </c>
      <c r="SGQ1180" s="249">
        <v>119</v>
      </c>
      <c r="SGR1180" s="250">
        <v>213</v>
      </c>
      <c r="SGS1180" s="251" t="e">
        <f>SGS1209+SGS1233+SGS1262+SGS1278+SGS1300+SGS1330+SGS1346+SGS1367+SGS1387+SGS1415+#REF!+SGS1430+#REF!+#REF!+#REF!</f>
        <v>#REF!</v>
      </c>
      <c r="SGT1180" s="245" t="s">
        <v>39</v>
      </c>
      <c r="SGU1180" s="246" t="s">
        <v>26</v>
      </c>
      <c r="SGV1180" s="247">
        <v>7</v>
      </c>
      <c r="SGW1180" s="247">
        <v>2</v>
      </c>
      <c r="SGX1180" s="248" t="s">
        <v>238</v>
      </c>
      <c r="SGY1180" s="249">
        <v>119</v>
      </c>
      <c r="SGZ1180" s="250">
        <v>213</v>
      </c>
      <c r="SHA1180" s="251" t="e">
        <f>SHA1209+SHA1233+SHA1262+SHA1278+SHA1300+SHA1330+SHA1346+SHA1367+SHA1387+SHA1415+#REF!+SHA1430+#REF!+#REF!+#REF!</f>
        <v>#REF!</v>
      </c>
      <c r="SHB1180" s="245" t="s">
        <v>39</v>
      </c>
      <c r="SHC1180" s="246" t="s">
        <v>26</v>
      </c>
      <c r="SHD1180" s="247">
        <v>7</v>
      </c>
      <c r="SHE1180" s="247">
        <v>2</v>
      </c>
      <c r="SHF1180" s="248" t="s">
        <v>238</v>
      </c>
      <c r="SHG1180" s="249">
        <v>119</v>
      </c>
      <c r="SHH1180" s="250">
        <v>213</v>
      </c>
      <c r="SHI1180" s="251" t="e">
        <f>SHI1209+SHI1233+SHI1262+SHI1278+SHI1300+SHI1330+SHI1346+SHI1367+SHI1387+SHI1415+#REF!+SHI1430+#REF!+#REF!+#REF!</f>
        <v>#REF!</v>
      </c>
      <c r="SHJ1180" s="245" t="s">
        <v>39</v>
      </c>
      <c r="SHK1180" s="246" t="s">
        <v>26</v>
      </c>
      <c r="SHL1180" s="247">
        <v>7</v>
      </c>
      <c r="SHM1180" s="247">
        <v>2</v>
      </c>
      <c r="SHN1180" s="248" t="s">
        <v>238</v>
      </c>
      <c r="SHO1180" s="249">
        <v>119</v>
      </c>
      <c r="SHP1180" s="250">
        <v>213</v>
      </c>
      <c r="SHQ1180" s="251" t="e">
        <f>SHQ1209+SHQ1233+SHQ1262+SHQ1278+SHQ1300+SHQ1330+SHQ1346+SHQ1367+SHQ1387+SHQ1415+#REF!+SHQ1430+#REF!+#REF!+#REF!</f>
        <v>#REF!</v>
      </c>
      <c r="SHR1180" s="245" t="s">
        <v>39</v>
      </c>
      <c r="SHS1180" s="246" t="s">
        <v>26</v>
      </c>
      <c r="SHT1180" s="247">
        <v>7</v>
      </c>
      <c r="SHU1180" s="247">
        <v>2</v>
      </c>
      <c r="SHV1180" s="248" t="s">
        <v>238</v>
      </c>
      <c r="SHW1180" s="249">
        <v>119</v>
      </c>
      <c r="SHX1180" s="250">
        <v>213</v>
      </c>
      <c r="SHY1180" s="251" t="e">
        <f>SHY1209+SHY1233+SHY1262+SHY1278+SHY1300+SHY1330+SHY1346+SHY1367+SHY1387+SHY1415+#REF!+SHY1430+#REF!+#REF!+#REF!</f>
        <v>#REF!</v>
      </c>
      <c r="SHZ1180" s="245" t="s">
        <v>39</v>
      </c>
      <c r="SIA1180" s="246" t="s">
        <v>26</v>
      </c>
      <c r="SIB1180" s="247">
        <v>7</v>
      </c>
      <c r="SIC1180" s="247">
        <v>2</v>
      </c>
      <c r="SID1180" s="248" t="s">
        <v>238</v>
      </c>
      <c r="SIE1180" s="249">
        <v>119</v>
      </c>
      <c r="SIF1180" s="250">
        <v>213</v>
      </c>
      <c r="SIG1180" s="251" t="e">
        <f>SIG1209+SIG1233+SIG1262+SIG1278+SIG1300+SIG1330+SIG1346+SIG1367+SIG1387+SIG1415+#REF!+SIG1430+#REF!+#REF!+#REF!</f>
        <v>#REF!</v>
      </c>
      <c r="SIH1180" s="245" t="s">
        <v>39</v>
      </c>
      <c r="SII1180" s="246" t="s">
        <v>26</v>
      </c>
      <c r="SIJ1180" s="247">
        <v>7</v>
      </c>
      <c r="SIK1180" s="247">
        <v>2</v>
      </c>
      <c r="SIL1180" s="248" t="s">
        <v>238</v>
      </c>
      <c r="SIM1180" s="249">
        <v>119</v>
      </c>
      <c r="SIN1180" s="250">
        <v>213</v>
      </c>
      <c r="SIO1180" s="251" t="e">
        <f>SIO1209+SIO1233+SIO1262+SIO1278+SIO1300+SIO1330+SIO1346+SIO1367+SIO1387+SIO1415+#REF!+SIO1430+#REF!+#REF!+#REF!</f>
        <v>#REF!</v>
      </c>
      <c r="SIP1180" s="245" t="s">
        <v>39</v>
      </c>
      <c r="SIQ1180" s="246" t="s">
        <v>26</v>
      </c>
      <c r="SIR1180" s="247">
        <v>7</v>
      </c>
      <c r="SIS1180" s="247">
        <v>2</v>
      </c>
      <c r="SIT1180" s="248" t="s">
        <v>238</v>
      </c>
      <c r="SIU1180" s="249">
        <v>119</v>
      </c>
      <c r="SIV1180" s="250">
        <v>213</v>
      </c>
      <c r="SIW1180" s="251" t="e">
        <f>SIW1209+SIW1233+SIW1262+SIW1278+SIW1300+SIW1330+SIW1346+SIW1367+SIW1387+SIW1415+#REF!+SIW1430+#REF!+#REF!+#REF!</f>
        <v>#REF!</v>
      </c>
      <c r="SIX1180" s="245" t="s">
        <v>39</v>
      </c>
      <c r="SIY1180" s="246" t="s">
        <v>26</v>
      </c>
      <c r="SIZ1180" s="247">
        <v>7</v>
      </c>
      <c r="SJA1180" s="247">
        <v>2</v>
      </c>
      <c r="SJB1180" s="248" t="s">
        <v>238</v>
      </c>
      <c r="SJC1180" s="249">
        <v>119</v>
      </c>
      <c r="SJD1180" s="250">
        <v>213</v>
      </c>
      <c r="SJE1180" s="251" t="e">
        <f>SJE1209+SJE1233+SJE1262+SJE1278+SJE1300+SJE1330+SJE1346+SJE1367+SJE1387+SJE1415+#REF!+SJE1430+#REF!+#REF!+#REF!</f>
        <v>#REF!</v>
      </c>
      <c r="SJF1180" s="245" t="s">
        <v>39</v>
      </c>
      <c r="SJG1180" s="246" t="s">
        <v>26</v>
      </c>
      <c r="SJH1180" s="247">
        <v>7</v>
      </c>
      <c r="SJI1180" s="247">
        <v>2</v>
      </c>
      <c r="SJJ1180" s="248" t="s">
        <v>238</v>
      </c>
      <c r="SJK1180" s="249">
        <v>119</v>
      </c>
      <c r="SJL1180" s="250">
        <v>213</v>
      </c>
      <c r="SJM1180" s="251" t="e">
        <f>SJM1209+SJM1233+SJM1262+SJM1278+SJM1300+SJM1330+SJM1346+SJM1367+SJM1387+SJM1415+#REF!+SJM1430+#REF!+#REF!+#REF!</f>
        <v>#REF!</v>
      </c>
      <c r="SJN1180" s="245" t="s">
        <v>39</v>
      </c>
      <c r="SJO1180" s="246" t="s">
        <v>26</v>
      </c>
      <c r="SJP1180" s="247">
        <v>7</v>
      </c>
      <c r="SJQ1180" s="247">
        <v>2</v>
      </c>
      <c r="SJR1180" s="248" t="s">
        <v>238</v>
      </c>
      <c r="SJS1180" s="249">
        <v>119</v>
      </c>
      <c r="SJT1180" s="250">
        <v>213</v>
      </c>
      <c r="SJU1180" s="251" t="e">
        <f>SJU1209+SJU1233+SJU1262+SJU1278+SJU1300+SJU1330+SJU1346+SJU1367+SJU1387+SJU1415+#REF!+SJU1430+#REF!+#REF!+#REF!</f>
        <v>#REF!</v>
      </c>
      <c r="SJV1180" s="245" t="s">
        <v>39</v>
      </c>
      <c r="SJW1180" s="246" t="s">
        <v>26</v>
      </c>
      <c r="SJX1180" s="247">
        <v>7</v>
      </c>
      <c r="SJY1180" s="247">
        <v>2</v>
      </c>
      <c r="SJZ1180" s="248" t="s">
        <v>238</v>
      </c>
      <c r="SKA1180" s="249">
        <v>119</v>
      </c>
      <c r="SKB1180" s="250">
        <v>213</v>
      </c>
      <c r="SKC1180" s="251" t="e">
        <f>SKC1209+SKC1233+SKC1262+SKC1278+SKC1300+SKC1330+SKC1346+SKC1367+SKC1387+SKC1415+#REF!+SKC1430+#REF!+#REF!+#REF!</f>
        <v>#REF!</v>
      </c>
      <c r="SKD1180" s="245" t="s">
        <v>39</v>
      </c>
      <c r="SKE1180" s="246" t="s">
        <v>26</v>
      </c>
      <c r="SKF1180" s="247">
        <v>7</v>
      </c>
      <c r="SKG1180" s="247">
        <v>2</v>
      </c>
      <c r="SKH1180" s="248" t="s">
        <v>238</v>
      </c>
      <c r="SKI1180" s="249">
        <v>119</v>
      </c>
      <c r="SKJ1180" s="250">
        <v>213</v>
      </c>
      <c r="SKK1180" s="251" t="e">
        <f>SKK1209+SKK1233+SKK1262+SKK1278+SKK1300+SKK1330+SKK1346+SKK1367+SKK1387+SKK1415+#REF!+SKK1430+#REF!+#REF!+#REF!</f>
        <v>#REF!</v>
      </c>
      <c r="SKL1180" s="245" t="s">
        <v>39</v>
      </c>
      <c r="SKM1180" s="246" t="s">
        <v>26</v>
      </c>
      <c r="SKN1180" s="247">
        <v>7</v>
      </c>
      <c r="SKO1180" s="247">
        <v>2</v>
      </c>
      <c r="SKP1180" s="248" t="s">
        <v>238</v>
      </c>
      <c r="SKQ1180" s="249">
        <v>119</v>
      </c>
      <c r="SKR1180" s="250">
        <v>213</v>
      </c>
      <c r="SKS1180" s="251" t="e">
        <f>SKS1209+SKS1233+SKS1262+SKS1278+SKS1300+SKS1330+SKS1346+SKS1367+SKS1387+SKS1415+#REF!+SKS1430+#REF!+#REF!+#REF!</f>
        <v>#REF!</v>
      </c>
      <c r="SKT1180" s="245" t="s">
        <v>39</v>
      </c>
      <c r="SKU1180" s="246" t="s">
        <v>26</v>
      </c>
      <c r="SKV1180" s="247">
        <v>7</v>
      </c>
      <c r="SKW1180" s="247">
        <v>2</v>
      </c>
      <c r="SKX1180" s="248" t="s">
        <v>238</v>
      </c>
      <c r="SKY1180" s="249">
        <v>119</v>
      </c>
      <c r="SKZ1180" s="250">
        <v>213</v>
      </c>
      <c r="SLA1180" s="251" t="e">
        <f>SLA1209+SLA1233+SLA1262+SLA1278+SLA1300+SLA1330+SLA1346+SLA1367+SLA1387+SLA1415+#REF!+SLA1430+#REF!+#REF!+#REF!</f>
        <v>#REF!</v>
      </c>
      <c r="SLB1180" s="245" t="s">
        <v>39</v>
      </c>
      <c r="SLC1180" s="246" t="s">
        <v>26</v>
      </c>
      <c r="SLD1180" s="247">
        <v>7</v>
      </c>
      <c r="SLE1180" s="247">
        <v>2</v>
      </c>
      <c r="SLF1180" s="248" t="s">
        <v>238</v>
      </c>
      <c r="SLG1180" s="249">
        <v>119</v>
      </c>
      <c r="SLH1180" s="250">
        <v>213</v>
      </c>
      <c r="SLI1180" s="251" t="e">
        <f>SLI1209+SLI1233+SLI1262+SLI1278+SLI1300+SLI1330+SLI1346+SLI1367+SLI1387+SLI1415+#REF!+SLI1430+#REF!+#REF!+#REF!</f>
        <v>#REF!</v>
      </c>
      <c r="SLJ1180" s="245" t="s">
        <v>39</v>
      </c>
      <c r="SLK1180" s="246" t="s">
        <v>26</v>
      </c>
      <c r="SLL1180" s="247">
        <v>7</v>
      </c>
      <c r="SLM1180" s="247">
        <v>2</v>
      </c>
      <c r="SLN1180" s="248" t="s">
        <v>238</v>
      </c>
      <c r="SLO1180" s="249">
        <v>119</v>
      </c>
      <c r="SLP1180" s="250">
        <v>213</v>
      </c>
      <c r="SLQ1180" s="251" t="e">
        <f>SLQ1209+SLQ1233+SLQ1262+SLQ1278+SLQ1300+SLQ1330+SLQ1346+SLQ1367+SLQ1387+SLQ1415+#REF!+SLQ1430+#REF!+#REF!+#REF!</f>
        <v>#REF!</v>
      </c>
      <c r="SLR1180" s="245" t="s">
        <v>39</v>
      </c>
      <c r="SLS1180" s="246" t="s">
        <v>26</v>
      </c>
      <c r="SLT1180" s="247">
        <v>7</v>
      </c>
      <c r="SLU1180" s="247">
        <v>2</v>
      </c>
      <c r="SLV1180" s="248" t="s">
        <v>238</v>
      </c>
      <c r="SLW1180" s="249">
        <v>119</v>
      </c>
      <c r="SLX1180" s="250">
        <v>213</v>
      </c>
      <c r="SLY1180" s="251" t="e">
        <f>SLY1209+SLY1233+SLY1262+SLY1278+SLY1300+SLY1330+SLY1346+SLY1367+SLY1387+SLY1415+#REF!+SLY1430+#REF!+#REF!+#REF!</f>
        <v>#REF!</v>
      </c>
      <c r="SLZ1180" s="245" t="s">
        <v>39</v>
      </c>
      <c r="SMA1180" s="246" t="s">
        <v>26</v>
      </c>
      <c r="SMB1180" s="247">
        <v>7</v>
      </c>
      <c r="SMC1180" s="247">
        <v>2</v>
      </c>
      <c r="SMD1180" s="248" t="s">
        <v>238</v>
      </c>
      <c r="SME1180" s="249">
        <v>119</v>
      </c>
      <c r="SMF1180" s="250">
        <v>213</v>
      </c>
      <c r="SMG1180" s="251" t="e">
        <f>SMG1209+SMG1233+SMG1262+SMG1278+SMG1300+SMG1330+SMG1346+SMG1367+SMG1387+SMG1415+#REF!+SMG1430+#REF!+#REF!+#REF!</f>
        <v>#REF!</v>
      </c>
      <c r="SMH1180" s="245" t="s">
        <v>39</v>
      </c>
      <c r="SMI1180" s="246" t="s">
        <v>26</v>
      </c>
      <c r="SMJ1180" s="247">
        <v>7</v>
      </c>
      <c r="SMK1180" s="247">
        <v>2</v>
      </c>
      <c r="SML1180" s="248" t="s">
        <v>238</v>
      </c>
      <c r="SMM1180" s="249">
        <v>119</v>
      </c>
      <c r="SMN1180" s="250">
        <v>213</v>
      </c>
      <c r="SMO1180" s="251" t="e">
        <f>SMO1209+SMO1233+SMO1262+SMO1278+SMO1300+SMO1330+SMO1346+SMO1367+SMO1387+SMO1415+#REF!+SMO1430+#REF!+#REF!+#REF!</f>
        <v>#REF!</v>
      </c>
      <c r="SMP1180" s="245" t="s">
        <v>39</v>
      </c>
      <c r="SMQ1180" s="246" t="s">
        <v>26</v>
      </c>
      <c r="SMR1180" s="247">
        <v>7</v>
      </c>
      <c r="SMS1180" s="247">
        <v>2</v>
      </c>
      <c r="SMT1180" s="248" t="s">
        <v>238</v>
      </c>
      <c r="SMU1180" s="249">
        <v>119</v>
      </c>
      <c r="SMV1180" s="250">
        <v>213</v>
      </c>
      <c r="SMW1180" s="251" t="e">
        <f>SMW1209+SMW1233+SMW1262+SMW1278+SMW1300+SMW1330+SMW1346+SMW1367+SMW1387+SMW1415+#REF!+SMW1430+#REF!+#REF!+#REF!</f>
        <v>#REF!</v>
      </c>
      <c r="SMX1180" s="245" t="s">
        <v>39</v>
      </c>
      <c r="SMY1180" s="246" t="s">
        <v>26</v>
      </c>
      <c r="SMZ1180" s="247">
        <v>7</v>
      </c>
      <c r="SNA1180" s="247">
        <v>2</v>
      </c>
      <c r="SNB1180" s="248" t="s">
        <v>238</v>
      </c>
      <c r="SNC1180" s="249">
        <v>119</v>
      </c>
      <c r="SND1180" s="250">
        <v>213</v>
      </c>
      <c r="SNE1180" s="251" t="e">
        <f>SNE1209+SNE1233+SNE1262+SNE1278+SNE1300+SNE1330+SNE1346+SNE1367+SNE1387+SNE1415+#REF!+SNE1430+#REF!+#REF!+#REF!</f>
        <v>#REF!</v>
      </c>
      <c r="SNF1180" s="245" t="s">
        <v>39</v>
      </c>
      <c r="SNG1180" s="246" t="s">
        <v>26</v>
      </c>
      <c r="SNH1180" s="247">
        <v>7</v>
      </c>
      <c r="SNI1180" s="247">
        <v>2</v>
      </c>
      <c r="SNJ1180" s="248" t="s">
        <v>238</v>
      </c>
      <c r="SNK1180" s="249">
        <v>119</v>
      </c>
      <c r="SNL1180" s="250">
        <v>213</v>
      </c>
      <c r="SNM1180" s="251" t="e">
        <f>SNM1209+SNM1233+SNM1262+SNM1278+SNM1300+SNM1330+SNM1346+SNM1367+SNM1387+SNM1415+#REF!+SNM1430+#REF!+#REF!+#REF!</f>
        <v>#REF!</v>
      </c>
      <c r="SNN1180" s="245" t="s">
        <v>39</v>
      </c>
      <c r="SNO1180" s="246" t="s">
        <v>26</v>
      </c>
      <c r="SNP1180" s="247">
        <v>7</v>
      </c>
      <c r="SNQ1180" s="247">
        <v>2</v>
      </c>
      <c r="SNR1180" s="248" t="s">
        <v>238</v>
      </c>
      <c r="SNS1180" s="249">
        <v>119</v>
      </c>
      <c r="SNT1180" s="250">
        <v>213</v>
      </c>
      <c r="SNU1180" s="251" t="e">
        <f>SNU1209+SNU1233+SNU1262+SNU1278+SNU1300+SNU1330+SNU1346+SNU1367+SNU1387+SNU1415+#REF!+SNU1430+#REF!+#REF!+#REF!</f>
        <v>#REF!</v>
      </c>
      <c r="SNV1180" s="245" t="s">
        <v>39</v>
      </c>
      <c r="SNW1180" s="246" t="s">
        <v>26</v>
      </c>
      <c r="SNX1180" s="247">
        <v>7</v>
      </c>
      <c r="SNY1180" s="247">
        <v>2</v>
      </c>
      <c r="SNZ1180" s="248" t="s">
        <v>238</v>
      </c>
      <c r="SOA1180" s="249">
        <v>119</v>
      </c>
      <c r="SOB1180" s="250">
        <v>213</v>
      </c>
      <c r="SOC1180" s="251" t="e">
        <f>SOC1209+SOC1233+SOC1262+SOC1278+SOC1300+SOC1330+SOC1346+SOC1367+SOC1387+SOC1415+#REF!+SOC1430+#REF!+#REF!+#REF!</f>
        <v>#REF!</v>
      </c>
      <c r="SOD1180" s="245" t="s">
        <v>39</v>
      </c>
      <c r="SOE1180" s="246" t="s">
        <v>26</v>
      </c>
      <c r="SOF1180" s="247">
        <v>7</v>
      </c>
      <c r="SOG1180" s="247">
        <v>2</v>
      </c>
      <c r="SOH1180" s="248" t="s">
        <v>238</v>
      </c>
      <c r="SOI1180" s="249">
        <v>119</v>
      </c>
      <c r="SOJ1180" s="250">
        <v>213</v>
      </c>
      <c r="SOK1180" s="251" t="e">
        <f>SOK1209+SOK1233+SOK1262+SOK1278+SOK1300+SOK1330+SOK1346+SOK1367+SOK1387+SOK1415+#REF!+SOK1430+#REF!+#REF!+#REF!</f>
        <v>#REF!</v>
      </c>
      <c r="SOL1180" s="245" t="s">
        <v>39</v>
      </c>
      <c r="SOM1180" s="246" t="s">
        <v>26</v>
      </c>
      <c r="SON1180" s="247">
        <v>7</v>
      </c>
      <c r="SOO1180" s="247">
        <v>2</v>
      </c>
      <c r="SOP1180" s="248" t="s">
        <v>238</v>
      </c>
      <c r="SOQ1180" s="249">
        <v>119</v>
      </c>
      <c r="SOR1180" s="250">
        <v>213</v>
      </c>
      <c r="SOS1180" s="251" t="e">
        <f>SOS1209+SOS1233+SOS1262+SOS1278+SOS1300+SOS1330+SOS1346+SOS1367+SOS1387+SOS1415+#REF!+SOS1430+#REF!+#REF!+#REF!</f>
        <v>#REF!</v>
      </c>
      <c r="SOT1180" s="245" t="s">
        <v>39</v>
      </c>
      <c r="SOU1180" s="246" t="s">
        <v>26</v>
      </c>
      <c r="SOV1180" s="247">
        <v>7</v>
      </c>
      <c r="SOW1180" s="247">
        <v>2</v>
      </c>
      <c r="SOX1180" s="248" t="s">
        <v>238</v>
      </c>
      <c r="SOY1180" s="249">
        <v>119</v>
      </c>
      <c r="SOZ1180" s="250">
        <v>213</v>
      </c>
      <c r="SPA1180" s="251" t="e">
        <f>SPA1209+SPA1233+SPA1262+SPA1278+SPA1300+SPA1330+SPA1346+SPA1367+SPA1387+SPA1415+#REF!+SPA1430+#REF!+#REF!+#REF!</f>
        <v>#REF!</v>
      </c>
      <c r="SPB1180" s="245" t="s">
        <v>39</v>
      </c>
      <c r="SPC1180" s="246" t="s">
        <v>26</v>
      </c>
      <c r="SPD1180" s="247">
        <v>7</v>
      </c>
      <c r="SPE1180" s="247">
        <v>2</v>
      </c>
      <c r="SPF1180" s="248" t="s">
        <v>238</v>
      </c>
      <c r="SPG1180" s="249">
        <v>119</v>
      </c>
      <c r="SPH1180" s="250">
        <v>213</v>
      </c>
      <c r="SPI1180" s="251" t="e">
        <f>SPI1209+SPI1233+SPI1262+SPI1278+SPI1300+SPI1330+SPI1346+SPI1367+SPI1387+SPI1415+#REF!+SPI1430+#REF!+#REF!+#REF!</f>
        <v>#REF!</v>
      </c>
      <c r="SPJ1180" s="245" t="s">
        <v>39</v>
      </c>
      <c r="SPK1180" s="246" t="s">
        <v>26</v>
      </c>
      <c r="SPL1180" s="247">
        <v>7</v>
      </c>
      <c r="SPM1180" s="247">
        <v>2</v>
      </c>
      <c r="SPN1180" s="248" t="s">
        <v>238</v>
      </c>
      <c r="SPO1180" s="249">
        <v>119</v>
      </c>
      <c r="SPP1180" s="250">
        <v>213</v>
      </c>
      <c r="SPQ1180" s="251" t="e">
        <f>SPQ1209+SPQ1233+SPQ1262+SPQ1278+SPQ1300+SPQ1330+SPQ1346+SPQ1367+SPQ1387+SPQ1415+#REF!+SPQ1430+#REF!+#REF!+#REF!</f>
        <v>#REF!</v>
      </c>
      <c r="SPR1180" s="245" t="s">
        <v>39</v>
      </c>
      <c r="SPS1180" s="246" t="s">
        <v>26</v>
      </c>
      <c r="SPT1180" s="247">
        <v>7</v>
      </c>
      <c r="SPU1180" s="247">
        <v>2</v>
      </c>
      <c r="SPV1180" s="248" t="s">
        <v>238</v>
      </c>
      <c r="SPW1180" s="249">
        <v>119</v>
      </c>
      <c r="SPX1180" s="250">
        <v>213</v>
      </c>
      <c r="SPY1180" s="251" t="e">
        <f>SPY1209+SPY1233+SPY1262+SPY1278+SPY1300+SPY1330+SPY1346+SPY1367+SPY1387+SPY1415+#REF!+SPY1430+#REF!+#REF!+#REF!</f>
        <v>#REF!</v>
      </c>
      <c r="SPZ1180" s="245" t="s">
        <v>39</v>
      </c>
      <c r="SQA1180" s="246" t="s">
        <v>26</v>
      </c>
      <c r="SQB1180" s="247">
        <v>7</v>
      </c>
      <c r="SQC1180" s="247">
        <v>2</v>
      </c>
      <c r="SQD1180" s="248" t="s">
        <v>238</v>
      </c>
      <c r="SQE1180" s="249">
        <v>119</v>
      </c>
      <c r="SQF1180" s="250">
        <v>213</v>
      </c>
      <c r="SQG1180" s="251" t="e">
        <f>SQG1209+SQG1233+SQG1262+SQG1278+SQG1300+SQG1330+SQG1346+SQG1367+SQG1387+SQG1415+#REF!+SQG1430+#REF!+#REF!+#REF!</f>
        <v>#REF!</v>
      </c>
      <c r="SQH1180" s="245" t="s">
        <v>39</v>
      </c>
      <c r="SQI1180" s="246" t="s">
        <v>26</v>
      </c>
      <c r="SQJ1180" s="247">
        <v>7</v>
      </c>
      <c r="SQK1180" s="247">
        <v>2</v>
      </c>
      <c r="SQL1180" s="248" t="s">
        <v>238</v>
      </c>
      <c r="SQM1180" s="249">
        <v>119</v>
      </c>
      <c r="SQN1180" s="250">
        <v>213</v>
      </c>
      <c r="SQO1180" s="251" t="e">
        <f>SQO1209+SQO1233+SQO1262+SQO1278+SQO1300+SQO1330+SQO1346+SQO1367+SQO1387+SQO1415+#REF!+SQO1430+#REF!+#REF!+#REF!</f>
        <v>#REF!</v>
      </c>
      <c r="SQP1180" s="245" t="s">
        <v>39</v>
      </c>
      <c r="SQQ1180" s="246" t="s">
        <v>26</v>
      </c>
      <c r="SQR1180" s="247">
        <v>7</v>
      </c>
      <c r="SQS1180" s="247">
        <v>2</v>
      </c>
      <c r="SQT1180" s="248" t="s">
        <v>238</v>
      </c>
      <c r="SQU1180" s="249">
        <v>119</v>
      </c>
      <c r="SQV1180" s="250">
        <v>213</v>
      </c>
      <c r="SQW1180" s="251" t="e">
        <f>SQW1209+SQW1233+SQW1262+SQW1278+SQW1300+SQW1330+SQW1346+SQW1367+SQW1387+SQW1415+#REF!+SQW1430+#REF!+#REF!+#REF!</f>
        <v>#REF!</v>
      </c>
      <c r="SQX1180" s="245" t="s">
        <v>39</v>
      </c>
      <c r="SQY1180" s="246" t="s">
        <v>26</v>
      </c>
      <c r="SQZ1180" s="247">
        <v>7</v>
      </c>
      <c r="SRA1180" s="247">
        <v>2</v>
      </c>
      <c r="SRB1180" s="248" t="s">
        <v>238</v>
      </c>
      <c r="SRC1180" s="249">
        <v>119</v>
      </c>
      <c r="SRD1180" s="250">
        <v>213</v>
      </c>
      <c r="SRE1180" s="251" t="e">
        <f>SRE1209+SRE1233+SRE1262+SRE1278+SRE1300+SRE1330+SRE1346+SRE1367+SRE1387+SRE1415+#REF!+SRE1430+#REF!+#REF!+#REF!</f>
        <v>#REF!</v>
      </c>
      <c r="SRF1180" s="245" t="s">
        <v>39</v>
      </c>
      <c r="SRG1180" s="246" t="s">
        <v>26</v>
      </c>
      <c r="SRH1180" s="247">
        <v>7</v>
      </c>
      <c r="SRI1180" s="247">
        <v>2</v>
      </c>
      <c r="SRJ1180" s="248" t="s">
        <v>238</v>
      </c>
      <c r="SRK1180" s="249">
        <v>119</v>
      </c>
      <c r="SRL1180" s="250">
        <v>213</v>
      </c>
      <c r="SRM1180" s="251" t="e">
        <f>SRM1209+SRM1233+SRM1262+SRM1278+SRM1300+SRM1330+SRM1346+SRM1367+SRM1387+SRM1415+#REF!+SRM1430+#REF!+#REF!+#REF!</f>
        <v>#REF!</v>
      </c>
      <c r="SRN1180" s="245" t="s">
        <v>39</v>
      </c>
      <c r="SRO1180" s="246" t="s">
        <v>26</v>
      </c>
      <c r="SRP1180" s="247">
        <v>7</v>
      </c>
      <c r="SRQ1180" s="247">
        <v>2</v>
      </c>
      <c r="SRR1180" s="248" t="s">
        <v>238</v>
      </c>
      <c r="SRS1180" s="249">
        <v>119</v>
      </c>
      <c r="SRT1180" s="250">
        <v>213</v>
      </c>
      <c r="SRU1180" s="251" t="e">
        <f>SRU1209+SRU1233+SRU1262+SRU1278+SRU1300+SRU1330+SRU1346+SRU1367+SRU1387+SRU1415+#REF!+SRU1430+#REF!+#REF!+#REF!</f>
        <v>#REF!</v>
      </c>
      <c r="SRV1180" s="245" t="s">
        <v>39</v>
      </c>
      <c r="SRW1180" s="246" t="s">
        <v>26</v>
      </c>
      <c r="SRX1180" s="247">
        <v>7</v>
      </c>
      <c r="SRY1180" s="247">
        <v>2</v>
      </c>
      <c r="SRZ1180" s="248" t="s">
        <v>238</v>
      </c>
      <c r="SSA1180" s="249">
        <v>119</v>
      </c>
      <c r="SSB1180" s="250">
        <v>213</v>
      </c>
      <c r="SSC1180" s="251" t="e">
        <f>SSC1209+SSC1233+SSC1262+SSC1278+SSC1300+SSC1330+SSC1346+SSC1367+SSC1387+SSC1415+#REF!+SSC1430+#REF!+#REF!+#REF!</f>
        <v>#REF!</v>
      </c>
      <c r="SSD1180" s="245" t="s">
        <v>39</v>
      </c>
      <c r="SSE1180" s="246" t="s">
        <v>26</v>
      </c>
      <c r="SSF1180" s="247">
        <v>7</v>
      </c>
      <c r="SSG1180" s="247">
        <v>2</v>
      </c>
      <c r="SSH1180" s="248" t="s">
        <v>238</v>
      </c>
      <c r="SSI1180" s="249">
        <v>119</v>
      </c>
      <c r="SSJ1180" s="250">
        <v>213</v>
      </c>
      <c r="SSK1180" s="251" t="e">
        <f>SSK1209+SSK1233+SSK1262+SSK1278+SSK1300+SSK1330+SSK1346+SSK1367+SSK1387+SSK1415+#REF!+SSK1430+#REF!+#REF!+#REF!</f>
        <v>#REF!</v>
      </c>
      <c r="SSL1180" s="245" t="s">
        <v>39</v>
      </c>
      <c r="SSM1180" s="246" t="s">
        <v>26</v>
      </c>
      <c r="SSN1180" s="247">
        <v>7</v>
      </c>
      <c r="SSO1180" s="247">
        <v>2</v>
      </c>
      <c r="SSP1180" s="248" t="s">
        <v>238</v>
      </c>
      <c r="SSQ1180" s="249">
        <v>119</v>
      </c>
      <c r="SSR1180" s="250">
        <v>213</v>
      </c>
      <c r="SSS1180" s="251" t="e">
        <f>SSS1209+SSS1233+SSS1262+SSS1278+SSS1300+SSS1330+SSS1346+SSS1367+SSS1387+SSS1415+#REF!+SSS1430+#REF!+#REF!+#REF!</f>
        <v>#REF!</v>
      </c>
      <c r="SST1180" s="245" t="s">
        <v>39</v>
      </c>
      <c r="SSU1180" s="246" t="s">
        <v>26</v>
      </c>
      <c r="SSV1180" s="247">
        <v>7</v>
      </c>
      <c r="SSW1180" s="247">
        <v>2</v>
      </c>
      <c r="SSX1180" s="248" t="s">
        <v>238</v>
      </c>
      <c r="SSY1180" s="249">
        <v>119</v>
      </c>
      <c r="SSZ1180" s="250">
        <v>213</v>
      </c>
      <c r="STA1180" s="251" t="e">
        <f>STA1209+STA1233+STA1262+STA1278+STA1300+STA1330+STA1346+STA1367+STA1387+STA1415+#REF!+STA1430+#REF!+#REF!+#REF!</f>
        <v>#REF!</v>
      </c>
      <c r="STB1180" s="245" t="s">
        <v>39</v>
      </c>
      <c r="STC1180" s="246" t="s">
        <v>26</v>
      </c>
      <c r="STD1180" s="247">
        <v>7</v>
      </c>
      <c r="STE1180" s="247">
        <v>2</v>
      </c>
      <c r="STF1180" s="248" t="s">
        <v>238</v>
      </c>
      <c r="STG1180" s="249">
        <v>119</v>
      </c>
      <c r="STH1180" s="250">
        <v>213</v>
      </c>
      <c r="STI1180" s="251" t="e">
        <f>STI1209+STI1233+STI1262+STI1278+STI1300+STI1330+STI1346+STI1367+STI1387+STI1415+#REF!+STI1430+#REF!+#REF!+#REF!</f>
        <v>#REF!</v>
      </c>
      <c r="STJ1180" s="245" t="s">
        <v>39</v>
      </c>
      <c r="STK1180" s="246" t="s">
        <v>26</v>
      </c>
      <c r="STL1180" s="247">
        <v>7</v>
      </c>
      <c r="STM1180" s="247">
        <v>2</v>
      </c>
      <c r="STN1180" s="248" t="s">
        <v>238</v>
      </c>
      <c r="STO1180" s="249">
        <v>119</v>
      </c>
      <c r="STP1180" s="250">
        <v>213</v>
      </c>
      <c r="STQ1180" s="251" t="e">
        <f>STQ1209+STQ1233+STQ1262+STQ1278+STQ1300+STQ1330+STQ1346+STQ1367+STQ1387+STQ1415+#REF!+STQ1430+#REF!+#REF!+#REF!</f>
        <v>#REF!</v>
      </c>
      <c r="STR1180" s="245" t="s">
        <v>39</v>
      </c>
      <c r="STS1180" s="246" t="s">
        <v>26</v>
      </c>
      <c r="STT1180" s="247">
        <v>7</v>
      </c>
      <c r="STU1180" s="247">
        <v>2</v>
      </c>
      <c r="STV1180" s="248" t="s">
        <v>238</v>
      </c>
      <c r="STW1180" s="249">
        <v>119</v>
      </c>
      <c r="STX1180" s="250">
        <v>213</v>
      </c>
      <c r="STY1180" s="251" t="e">
        <f>STY1209+STY1233+STY1262+STY1278+STY1300+STY1330+STY1346+STY1367+STY1387+STY1415+#REF!+STY1430+#REF!+#REF!+#REF!</f>
        <v>#REF!</v>
      </c>
      <c r="STZ1180" s="245" t="s">
        <v>39</v>
      </c>
      <c r="SUA1180" s="246" t="s">
        <v>26</v>
      </c>
      <c r="SUB1180" s="247">
        <v>7</v>
      </c>
      <c r="SUC1180" s="247">
        <v>2</v>
      </c>
      <c r="SUD1180" s="248" t="s">
        <v>238</v>
      </c>
      <c r="SUE1180" s="249">
        <v>119</v>
      </c>
      <c r="SUF1180" s="250">
        <v>213</v>
      </c>
      <c r="SUG1180" s="251" t="e">
        <f>SUG1209+SUG1233+SUG1262+SUG1278+SUG1300+SUG1330+SUG1346+SUG1367+SUG1387+SUG1415+#REF!+SUG1430+#REF!+#REF!+#REF!</f>
        <v>#REF!</v>
      </c>
      <c r="SUH1180" s="245" t="s">
        <v>39</v>
      </c>
      <c r="SUI1180" s="246" t="s">
        <v>26</v>
      </c>
      <c r="SUJ1180" s="247">
        <v>7</v>
      </c>
      <c r="SUK1180" s="247">
        <v>2</v>
      </c>
      <c r="SUL1180" s="248" t="s">
        <v>238</v>
      </c>
      <c r="SUM1180" s="249">
        <v>119</v>
      </c>
      <c r="SUN1180" s="250">
        <v>213</v>
      </c>
      <c r="SUO1180" s="251" t="e">
        <f>SUO1209+SUO1233+SUO1262+SUO1278+SUO1300+SUO1330+SUO1346+SUO1367+SUO1387+SUO1415+#REF!+SUO1430+#REF!+#REF!+#REF!</f>
        <v>#REF!</v>
      </c>
      <c r="SUP1180" s="245" t="s">
        <v>39</v>
      </c>
      <c r="SUQ1180" s="246" t="s">
        <v>26</v>
      </c>
      <c r="SUR1180" s="247">
        <v>7</v>
      </c>
      <c r="SUS1180" s="247">
        <v>2</v>
      </c>
      <c r="SUT1180" s="248" t="s">
        <v>238</v>
      </c>
      <c r="SUU1180" s="249">
        <v>119</v>
      </c>
      <c r="SUV1180" s="250">
        <v>213</v>
      </c>
      <c r="SUW1180" s="251" t="e">
        <f>SUW1209+SUW1233+SUW1262+SUW1278+SUW1300+SUW1330+SUW1346+SUW1367+SUW1387+SUW1415+#REF!+SUW1430+#REF!+#REF!+#REF!</f>
        <v>#REF!</v>
      </c>
      <c r="SUX1180" s="245" t="s">
        <v>39</v>
      </c>
      <c r="SUY1180" s="246" t="s">
        <v>26</v>
      </c>
      <c r="SUZ1180" s="247">
        <v>7</v>
      </c>
      <c r="SVA1180" s="247">
        <v>2</v>
      </c>
      <c r="SVB1180" s="248" t="s">
        <v>238</v>
      </c>
      <c r="SVC1180" s="249">
        <v>119</v>
      </c>
      <c r="SVD1180" s="250">
        <v>213</v>
      </c>
      <c r="SVE1180" s="251" t="e">
        <f>SVE1209+SVE1233+SVE1262+SVE1278+SVE1300+SVE1330+SVE1346+SVE1367+SVE1387+SVE1415+#REF!+SVE1430+#REF!+#REF!+#REF!</f>
        <v>#REF!</v>
      </c>
      <c r="SVF1180" s="245" t="s">
        <v>39</v>
      </c>
      <c r="SVG1180" s="246" t="s">
        <v>26</v>
      </c>
      <c r="SVH1180" s="247">
        <v>7</v>
      </c>
      <c r="SVI1180" s="247">
        <v>2</v>
      </c>
      <c r="SVJ1180" s="248" t="s">
        <v>238</v>
      </c>
      <c r="SVK1180" s="249">
        <v>119</v>
      </c>
      <c r="SVL1180" s="250">
        <v>213</v>
      </c>
      <c r="SVM1180" s="251" t="e">
        <f>SVM1209+SVM1233+SVM1262+SVM1278+SVM1300+SVM1330+SVM1346+SVM1367+SVM1387+SVM1415+#REF!+SVM1430+#REF!+#REF!+#REF!</f>
        <v>#REF!</v>
      </c>
      <c r="SVN1180" s="245" t="s">
        <v>39</v>
      </c>
      <c r="SVO1180" s="246" t="s">
        <v>26</v>
      </c>
      <c r="SVP1180" s="247">
        <v>7</v>
      </c>
      <c r="SVQ1180" s="247">
        <v>2</v>
      </c>
      <c r="SVR1180" s="248" t="s">
        <v>238</v>
      </c>
      <c r="SVS1180" s="249">
        <v>119</v>
      </c>
      <c r="SVT1180" s="250">
        <v>213</v>
      </c>
      <c r="SVU1180" s="251" t="e">
        <f>SVU1209+SVU1233+SVU1262+SVU1278+SVU1300+SVU1330+SVU1346+SVU1367+SVU1387+SVU1415+#REF!+SVU1430+#REF!+#REF!+#REF!</f>
        <v>#REF!</v>
      </c>
      <c r="SVV1180" s="245" t="s">
        <v>39</v>
      </c>
      <c r="SVW1180" s="246" t="s">
        <v>26</v>
      </c>
      <c r="SVX1180" s="247">
        <v>7</v>
      </c>
      <c r="SVY1180" s="247">
        <v>2</v>
      </c>
      <c r="SVZ1180" s="248" t="s">
        <v>238</v>
      </c>
      <c r="SWA1180" s="249">
        <v>119</v>
      </c>
      <c r="SWB1180" s="250">
        <v>213</v>
      </c>
      <c r="SWC1180" s="251" t="e">
        <f>SWC1209+SWC1233+SWC1262+SWC1278+SWC1300+SWC1330+SWC1346+SWC1367+SWC1387+SWC1415+#REF!+SWC1430+#REF!+#REF!+#REF!</f>
        <v>#REF!</v>
      </c>
      <c r="SWD1180" s="245" t="s">
        <v>39</v>
      </c>
      <c r="SWE1180" s="246" t="s">
        <v>26</v>
      </c>
      <c r="SWF1180" s="247">
        <v>7</v>
      </c>
      <c r="SWG1180" s="247">
        <v>2</v>
      </c>
      <c r="SWH1180" s="248" t="s">
        <v>238</v>
      </c>
      <c r="SWI1180" s="249">
        <v>119</v>
      </c>
      <c r="SWJ1180" s="250">
        <v>213</v>
      </c>
      <c r="SWK1180" s="251" t="e">
        <f>SWK1209+SWK1233+SWK1262+SWK1278+SWK1300+SWK1330+SWK1346+SWK1367+SWK1387+SWK1415+#REF!+SWK1430+#REF!+#REF!+#REF!</f>
        <v>#REF!</v>
      </c>
      <c r="SWL1180" s="245" t="s">
        <v>39</v>
      </c>
      <c r="SWM1180" s="246" t="s">
        <v>26</v>
      </c>
      <c r="SWN1180" s="247">
        <v>7</v>
      </c>
      <c r="SWO1180" s="247">
        <v>2</v>
      </c>
      <c r="SWP1180" s="248" t="s">
        <v>238</v>
      </c>
      <c r="SWQ1180" s="249">
        <v>119</v>
      </c>
      <c r="SWR1180" s="250">
        <v>213</v>
      </c>
      <c r="SWS1180" s="251" t="e">
        <f>SWS1209+SWS1233+SWS1262+SWS1278+SWS1300+SWS1330+SWS1346+SWS1367+SWS1387+SWS1415+#REF!+SWS1430+#REF!+#REF!+#REF!</f>
        <v>#REF!</v>
      </c>
      <c r="SWT1180" s="245" t="s">
        <v>39</v>
      </c>
      <c r="SWU1180" s="246" t="s">
        <v>26</v>
      </c>
      <c r="SWV1180" s="247">
        <v>7</v>
      </c>
      <c r="SWW1180" s="247">
        <v>2</v>
      </c>
      <c r="SWX1180" s="248" t="s">
        <v>238</v>
      </c>
      <c r="SWY1180" s="249">
        <v>119</v>
      </c>
      <c r="SWZ1180" s="250">
        <v>213</v>
      </c>
      <c r="SXA1180" s="251" t="e">
        <f>SXA1209+SXA1233+SXA1262+SXA1278+SXA1300+SXA1330+SXA1346+SXA1367+SXA1387+SXA1415+#REF!+SXA1430+#REF!+#REF!+#REF!</f>
        <v>#REF!</v>
      </c>
      <c r="SXB1180" s="245" t="s">
        <v>39</v>
      </c>
      <c r="SXC1180" s="246" t="s">
        <v>26</v>
      </c>
      <c r="SXD1180" s="247">
        <v>7</v>
      </c>
      <c r="SXE1180" s="247">
        <v>2</v>
      </c>
      <c r="SXF1180" s="248" t="s">
        <v>238</v>
      </c>
      <c r="SXG1180" s="249">
        <v>119</v>
      </c>
      <c r="SXH1180" s="250">
        <v>213</v>
      </c>
      <c r="SXI1180" s="251" t="e">
        <f>SXI1209+SXI1233+SXI1262+SXI1278+SXI1300+SXI1330+SXI1346+SXI1367+SXI1387+SXI1415+#REF!+SXI1430+#REF!+#REF!+#REF!</f>
        <v>#REF!</v>
      </c>
      <c r="SXJ1180" s="245" t="s">
        <v>39</v>
      </c>
      <c r="SXK1180" s="246" t="s">
        <v>26</v>
      </c>
      <c r="SXL1180" s="247">
        <v>7</v>
      </c>
      <c r="SXM1180" s="247">
        <v>2</v>
      </c>
      <c r="SXN1180" s="248" t="s">
        <v>238</v>
      </c>
      <c r="SXO1180" s="249">
        <v>119</v>
      </c>
      <c r="SXP1180" s="250">
        <v>213</v>
      </c>
      <c r="SXQ1180" s="251" t="e">
        <f>SXQ1209+SXQ1233+SXQ1262+SXQ1278+SXQ1300+SXQ1330+SXQ1346+SXQ1367+SXQ1387+SXQ1415+#REF!+SXQ1430+#REF!+#REF!+#REF!</f>
        <v>#REF!</v>
      </c>
      <c r="SXR1180" s="245" t="s">
        <v>39</v>
      </c>
      <c r="SXS1180" s="246" t="s">
        <v>26</v>
      </c>
      <c r="SXT1180" s="247">
        <v>7</v>
      </c>
      <c r="SXU1180" s="247">
        <v>2</v>
      </c>
      <c r="SXV1180" s="248" t="s">
        <v>238</v>
      </c>
      <c r="SXW1180" s="249">
        <v>119</v>
      </c>
      <c r="SXX1180" s="250">
        <v>213</v>
      </c>
      <c r="SXY1180" s="251" t="e">
        <f>SXY1209+SXY1233+SXY1262+SXY1278+SXY1300+SXY1330+SXY1346+SXY1367+SXY1387+SXY1415+#REF!+SXY1430+#REF!+#REF!+#REF!</f>
        <v>#REF!</v>
      </c>
      <c r="SXZ1180" s="245" t="s">
        <v>39</v>
      </c>
      <c r="SYA1180" s="246" t="s">
        <v>26</v>
      </c>
      <c r="SYB1180" s="247">
        <v>7</v>
      </c>
      <c r="SYC1180" s="247">
        <v>2</v>
      </c>
      <c r="SYD1180" s="248" t="s">
        <v>238</v>
      </c>
      <c r="SYE1180" s="249">
        <v>119</v>
      </c>
      <c r="SYF1180" s="250">
        <v>213</v>
      </c>
      <c r="SYG1180" s="251" t="e">
        <f>SYG1209+SYG1233+SYG1262+SYG1278+SYG1300+SYG1330+SYG1346+SYG1367+SYG1387+SYG1415+#REF!+SYG1430+#REF!+#REF!+#REF!</f>
        <v>#REF!</v>
      </c>
      <c r="SYH1180" s="245" t="s">
        <v>39</v>
      </c>
      <c r="SYI1180" s="246" t="s">
        <v>26</v>
      </c>
      <c r="SYJ1180" s="247">
        <v>7</v>
      </c>
      <c r="SYK1180" s="247">
        <v>2</v>
      </c>
      <c r="SYL1180" s="248" t="s">
        <v>238</v>
      </c>
      <c r="SYM1180" s="249">
        <v>119</v>
      </c>
      <c r="SYN1180" s="250">
        <v>213</v>
      </c>
      <c r="SYO1180" s="251" t="e">
        <f>SYO1209+SYO1233+SYO1262+SYO1278+SYO1300+SYO1330+SYO1346+SYO1367+SYO1387+SYO1415+#REF!+SYO1430+#REF!+#REF!+#REF!</f>
        <v>#REF!</v>
      </c>
      <c r="SYP1180" s="245" t="s">
        <v>39</v>
      </c>
      <c r="SYQ1180" s="246" t="s">
        <v>26</v>
      </c>
      <c r="SYR1180" s="247">
        <v>7</v>
      </c>
      <c r="SYS1180" s="247">
        <v>2</v>
      </c>
      <c r="SYT1180" s="248" t="s">
        <v>238</v>
      </c>
      <c r="SYU1180" s="249">
        <v>119</v>
      </c>
      <c r="SYV1180" s="250">
        <v>213</v>
      </c>
      <c r="SYW1180" s="251" t="e">
        <f>SYW1209+SYW1233+SYW1262+SYW1278+SYW1300+SYW1330+SYW1346+SYW1367+SYW1387+SYW1415+#REF!+SYW1430+#REF!+#REF!+#REF!</f>
        <v>#REF!</v>
      </c>
      <c r="SYX1180" s="245" t="s">
        <v>39</v>
      </c>
      <c r="SYY1180" s="246" t="s">
        <v>26</v>
      </c>
      <c r="SYZ1180" s="247">
        <v>7</v>
      </c>
      <c r="SZA1180" s="247">
        <v>2</v>
      </c>
      <c r="SZB1180" s="248" t="s">
        <v>238</v>
      </c>
      <c r="SZC1180" s="249">
        <v>119</v>
      </c>
      <c r="SZD1180" s="250">
        <v>213</v>
      </c>
      <c r="SZE1180" s="251" t="e">
        <f>SZE1209+SZE1233+SZE1262+SZE1278+SZE1300+SZE1330+SZE1346+SZE1367+SZE1387+SZE1415+#REF!+SZE1430+#REF!+#REF!+#REF!</f>
        <v>#REF!</v>
      </c>
      <c r="SZF1180" s="245" t="s">
        <v>39</v>
      </c>
      <c r="SZG1180" s="246" t="s">
        <v>26</v>
      </c>
      <c r="SZH1180" s="247">
        <v>7</v>
      </c>
      <c r="SZI1180" s="247">
        <v>2</v>
      </c>
      <c r="SZJ1180" s="248" t="s">
        <v>238</v>
      </c>
      <c r="SZK1180" s="249">
        <v>119</v>
      </c>
      <c r="SZL1180" s="250">
        <v>213</v>
      </c>
      <c r="SZM1180" s="251" t="e">
        <f>SZM1209+SZM1233+SZM1262+SZM1278+SZM1300+SZM1330+SZM1346+SZM1367+SZM1387+SZM1415+#REF!+SZM1430+#REF!+#REF!+#REF!</f>
        <v>#REF!</v>
      </c>
      <c r="SZN1180" s="245" t="s">
        <v>39</v>
      </c>
      <c r="SZO1180" s="246" t="s">
        <v>26</v>
      </c>
      <c r="SZP1180" s="247">
        <v>7</v>
      </c>
      <c r="SZQ1180" s="247">
        <v>2</v>
      </c>
      <c r="SZR1180" s="248" t="s">
        <v>238</v>
      </c>
      <c r="SZS1180" s="249">
        <v>119</v>
      </c>
      <c r="SZT1180" s="250">
        <v>213</v>
      </c>
      <c r="SZU1180" s="251" t="e">
        <f>SZU1209+SZU1233+SZU1262+SZU1278+SZU1300+SZU1330+SZU1346+SZU1367+SZU1387+SZU1415+#REF!+SZU1430+#REF!+#REF!+#REF!</f>
        <v>#REF!</v>
      </c>
      <c r="SZV1180" s="245" t="s">
        <v>39</v>
      </c>
      <c r="SZW1180" s="246" t="s">
        <v>26</v>
      </c>
      <c r="SZX1180" s="247">
        <v>7</v>
      </c>
      <c r="SZY1180" s="247">
        <v>2</v>
      </c>
      <c r="SZZ1180" s="248" t="s">
        <v>238</v>
      </c>
      <c r="TAA1180" s="249">
        <v>119</v>
      </c>
      <c r="TAB1180" s="250">
        <v>213</v>
      </c>
      <c r="TAC1180" s="251" t="e">
        <f>TAC1209+TAC1233+TAC1262+TAC1278+TAC1300+TAC1330+TAC1346+TAC1367+TAC1387+TAC1415+#REF!+TAC1430+#REF!+#REF!+#REF!</f>
        <v>#REF!</v>
      </c>
      <c r="TAD1180" s="245" t="s">
        <v>39</v>
      </c>
      <c r="TAE1180" s="246" t="s">
        <v>26</v>
      </c>
      <c r="TAF1180" s="247">
        <v>7</v>
      </c>
      <c r="TAG1180" s="247">
        <v>2</v>
      </c>
      <c r="TAH1180" s="248" t="s">
        <v>238</v>
      </c>
      <c r="TAI1180" s="249">
        <v>119</v>
      </c>
      <c r="TAJ1180" s="250">
        <v>213</v>
      </c>
      <c r="TAK1180" s="251" t="e">
        <f>TAK1209+TAK1233+TAK1262+TAK1278+TAK1300+TAK1330+TAK1346+TAK1367+TAK1387+TAK1415+#REF!+TAK1430+#REF!+#REF!+#REF!</f>
        <v>#REF!</v>
      </c>
      <c r="TAL1180" s="245" t="s">
        <v>39</v>
      </c>
      <c r="TAM1180" s="246" t="s">
        <v>26</v>
      </c>
      <c r="TAN1180" s="247">
        <v>7</v>
      </c>
      <c r="TAO1180" s="247">
        <v>2</v>
      </c>
      <c r="TAP1180" s="248" t="s">
        <v>238</v>
      </c>
      <c r="TAQ1180" s="249">
        <v>119</v>
      </c>
      <c r="TAR1180" s="250">
        <v>213</v>
      </c>
      <c r="TAS1180" s="251" t="e">
        <f>TAS1209+TAS1233+TAS1262+TAS1278+TAS1300+TAS1330+TAS1346+TAS1367+TAS1387+TAS1415+#REF!+TAS1430+#REF!+#REF!+#REF!</f>
        <v>#REF!</v>
      </c>
      <c r="TAT1180" s="245" t="s">
        <v>39</v>
      </c>
      <c r="TAU1180" s="246" t="s">
        <v>26</v>
      </c>
      <c r="TAV1180" s="247">
        <v>7</v>
      </c>
      <c r="TAW1180" s="247">
        <v>2</v>
      </c>
      <c r="TAX1180" s="248" t="s">
        <v>238</v>
      </c>
      <c r="TAY1180" s="249">
        <v>119</v>
      </c>
      <c r="TAZ1180" s="250">
        <v>213</v>
      </c>
      <c r="TBA1180" s="251" t="e">
        <f>TBA1209+TBA1233+TBA1262+TBA1278+TBA1300+TBA1330+TBA1346+TBA1367+TBA1387+TBA1415+#REF!+TBA1430+#REF!+#REF!+#REF!</f>
        <v>#REF!</v>
      </c>
      <c r="TBB1180" s="245" t="s">
        <v>39</v>
      </c>
      <c r="TBC1180" s="246" t="s">
        <v>26</v>
      </c>
      <c r="TBD1180" s="247">
        <v>7</v>
      </c>
      <c r="TBE1180" s="247">
        <v>2</v>
      </c>
      <c r="TBF1180" s="248" t="s">
        <v>238</v>
      </c>
      <c r="TBG1180" s="249">
        <v>119</v>
      </c>
      <c r="TBH1180" s="250">
        <v>213</v>
      </c>
      <c r="TBI1180" s="251" t="e">
        <f>TBI1209+TBI1233+TBI1262+TBI1278+TBI1300+TBI1330+TBI1346+TBI1367+TBI1387+TBI1415+#REF!+TBI1430+#REF!+#REF!+#REF!</f>
        <v>#REF!</v>
      </c>
      <c r="TBJ1180" s="245" t="s">
        <v>39</v>
      </c>
      <c r="TBK1180" s="246" t="s">
        <v>26</v>
      </c>
      <c r="TBL1180" s="247">
        <v>7</v>
      </c>
      <c r="TBM1180" s="247">
        <v>2</v>
      </c>
      <c r="TBN1180" s="248" t="s">
        <v>238</v>
      </c>
      <c r="TBO1180" s="249">
        <v>119</v>
      </c>
      <c r="TBP1180" s="250">
        <v>213</v>
      </c>
      <c r="TBQ1180" s="251" t="e">
        <f>TBQ1209+TBQ1233+TBQ1262+TBQ1278+TBQ1300+TBQ1330+TBQ1346+TBQ1367+TBQ1387+TBQ1415+#REF!+TBQ1430+#REF!+#REF!+#REF!</f>
        <v>#REF!</v>
      </c>
      <c r="TBR1180" s="245" t="s">
        <v>39</v>
      </c>
      <c r="TBS1180" s="246" t="s">
        <v>26</v>
      </c>
      <c r="TBT1180" s="247">
        <v>7</v>
      </c>
      <c r="TBU1180" s="247">
        <v>2</v>
      </c>
      <c r="TBV1180" s="248" t="s">
        <v>238</v>
      </c>
      <c r="TBW1180" s="249">
        <v>119</v>
      </c>
      <c r="TBX1180" s="250">
        <v>213</v>
      </c>
      <c r="TBY1180" s="251" t="e">
        <f>TBY1209+TBY1233+TBY1262+TBY1278+TBY1300+TBY1330+TBY1346+TBY1367+TBY1387+TBY1415+#REF!+TBY1430+#REF!+#REF!+#REF!</f>
        <v>#REF!</v>
      </c>
      <c r="TBZ1180" s="245" t="s">
        <v>39</v>
      </c>
      <c r="TCA1180" s="246" t="s">
        <v>26</v>
      </c>
      <c r="TCB1180" s="247">
        <v>7</v>
      </c>
      <c r="TCC1180" s="247">
        <v>2</v>
      </c>
      <c r="TCD1180" s="248" t="s">
        <v>238</v>
      </c>
      <c r="TCE1180" s="249">
        <v>119</v>
      </c>
      <c r="TCF1180" s="250">
        <v>213</v>
      </c>
      <c r="TCG1180" s="251" t="e">
        <f>TCG1209+TCG1233+TCG1262+TCG1278+TCG1300+TCG1330+TCG1346+TCG1367+TCG1387+TCG1415+#REF!+TCG1430+#REF!+#REF!+#REF!</f>
        <v>#REF!</v>
      </c>
      <c r="TCH1180" s="245" t="s">
        <v>39</v>
      </c>
      <c r="TCI1180" s="246" t="s">
        <v>26</v>
      </c>
      <c r="TCJ1180" s="247">
        <v>7</v>
      </c>
      <c r="TCK1180" s="247">
        <v>2</v>
      </c>
      <c r="TCL1180" s="248" t="s">
        <v>238</v>
      </c>
      <c r="TCM1180" s="249">
        <v>119</v>
      </c>
      <c r="TCN1180" s="250">
        <v>213</v>
      </c>
      <c r="TCO1180" s="251" t="e">
        <f>TCO1209+TCO1233+TCO1262+TCO1278+TCO1300+TCO1330+TCO1346+TCO1367+TCO1387+TCO1415+#REF!+TCO1430+#REF!+#REF!+#REF!</f>
        <v>#REF!</v>
      </c>
      <c r="TCP1180" s="245" t="s">
        <v>39</v>
      </c>
      <c r="TCQ1180" s="246" t="s">
        <v>26</v>
      </c>
      <c r="TCR1180" s="247">
        <v>7</v>
      </c>
      <c r="TCS1180" s="247">
        <v>2</v>
      </c>
      <c r="TCT1180" s="248" t="s">
        <v>238</v>
      </c>
      <c r="TCU1180" s="249">
        <v>119</v>
      </c>
      <c r="TCV1180" s="250">
        <v>213</v>
      </c>
      <c r="TCW1180" s="251" t="e">
        <f>TCW1209+TCW1233+TCW1262+TCW1278+TCW1300+TCW1330+TCW1346+TCW1367+TCW1387+TCW1415+#REF!+TCW1430+#REF!+#REF!+#REF!</f>
        <v>#REF!</v>
      </c>
      <c r="TCX1180" s="245" t="s">
        <v>39</v>
      </c>
      <c r="TCY1180" s="246" t="s">
        <v>26</v>
      </c>
      <c r="TCZ1180" s="247">
        <v>7</v>
      </c>
      <c r="TDA1180" s="247">
        <v>2</v>
      </c>
      <c r="TDB1180" s="248" t="s">
        <v>238</v>
      </c>
      <c r="TDC1180" s="249">
        <v>119</v>
      </c>
      <c r="TDD1180" s="250">
        <v>213</v>
      </c>
      <c r="TDE1180" s="251" t="e">
        <f>TDE1209+TDE1233+TDE1262+TDE1278+TDE1300+TDE1330+TDE1346+TDE1367+TDE1387+TDE1415+#REF!+TDE1430+#REF!+#REF!+#REF!</f>
        <v>#REF!</v>
      </c>
      <c r="TDF1180" s="245" t="s">
        <v>39</v>
      </c>
      <c r="TDG1180" s="246" t="s">
        <v>26</v>
      </c>
      <c r="TDH1180" s="247">
        <v>7</v>
      </c>
      <c r="TDI1180" s="247">
        <v>2</v>
      </c>
      <c r="TDJ1180" s="248" t="s">
        <v>238</v>
      </c>
      <c r="TDK1180" s="249">
        <v>119</v>
      </c>
      <c r="TDL1180" s="250">
        <v>213</v>
      </c>
      <c r="TDM1180" s="251" t="e">
        <f>TDM1209+TDM1233+TDM1262+TDM1278+TDM1300+TDM1330+TDM1346+TDM1367+TDM1387+TDM1415+#REF!+TDM1430+#REF!+#REF!+#REF!</f>
        <v>#REF!</v>
      </c>
      <c r="TDN1180" s="245" t="s">
        <v>39</v>
      </c>
      <c r="TDO1180" s="246" t="s">
        <v>26</v>
      </c>
      <c r="TDP1180" s="247">
        <v>7</v>
      </c>
      <c r="TDQ1180" s="247">
        <v>2</v>
      </c>
      <c r="TDR1180" s="248" t="s">
        <v>238</v>
      </c>
      <c r="TDS1180" s="249">
        <v>119</v>
      </c>
      <c r="TDT1180" s="250">
        <v>213</v>
      </c>
      <c r="TDU1180" s="251" t="e">
        <f>TDU1209+TDU1233+TDU1262+TDU1278+TDU1300+TDU1330+TDU1346+TDU1367+TDU1387+TDU1415+#REF!+TDU1430+#REF!+#REF!+#REF!</f>
        <v>#REF!</v>
      </c>
      <c r="TDV1180" s="245" t="s">
        <v>39</v>
      </c>
      <c r="TDW1180" s="246" t="s">
        <v>26</v>
      </c>
      <c r="TDX1180" s="247">
        <v>7</v>
      </c>
      <c r="TDY1180" s="247">
        <v>2</v>
      </c>
      <c r="TDZ1180" s="248" t="s">
        <v>238</v>
      </c>
      <c r="TEA1180" s="249">
        <v>119</v>
      </c>
      <c r="TEB1180" s="250">
        <v>213</v>
      </c>
      <c r="TEC1180" s="251" t="e">
        <f>TEC1209+TEC1233+TEC1262+TEC1278+TEC1300+TEC1330+TEC1346+TEC1367+TEC1387+TEC1415+#REF!+TEC1430+#REF!+#REF!+#REF!</f>
        <v>#REF!</v>
      </c>
      <c r="TED1180" s="245" t="s">
        <v>39</v>
      </c>
      <c r="TEE1180" s="246" t="s">
        <v>26</v>
      </c>
      <c r="TEF1180" s="247">
        <v>7</v>
      </c>
      <c r="TEG1180" s="247">
        <v>2</v>
      </c>
      <c r="TEH1180" s="248" t="s">
        <v>238</v>
      </c>
      <c r="TEI1180" s="249">
        <v>119</v>
      </c>
      <c r="TEJ1180" s="250">
        <v>213</v>
      </c>
      <c r="TEK1180" s="251" t="e">
        <f>TEK1209+TEK1233+TEK1262+TEK1278+TEK1300+TEK1330+TEK1346+TEK1367+TEK1387+TEK1415+#REF!+TEK1430+#REF!+#REF!+#REF!</f>
        <v>#REF!</v>
      </c>
      <c r="TEL1180" s="245" t="s">
        <v>39</v>
      </c>
      <c r="TEM1180" s="246" t="s">
        <v>26</v>
      </c>
      <c r="TEN1180" s="247">
        <v>7</v>
      </c>
      <c r="TEO1180" s="247">
        <v>2</v>
      </c>
      <c r="TEP1180" s="248" t="s">
        <v>238</v>
      </c>
      <c r="TEQ1180" s="249">
        <v>119</v>
      </c>
      <c r="TER1180" s="250">
        <v>213</v>
      </c>
      <c r="TES1180" s="251" t="e">
        <f>TES1209+TES1233+TES1262+TES1278+TES1300+TES1330+TES1346+TES1367+TES1387+TES1415+#REF!+TES1430+#REF!+#REF!+#REF!</f>
        <v>#REF!</v>
      </c>
      <c r="TET1180" s="245" t="s">
        <v>39</v>
      </c>
      <c r="TEU1180" s="246" t="s">
        <v>26</v>
      </c>
      <c r="TEV1180" s="247">
        <v>7</v>
      </c>
      <c r="TEW1180" s="247">
        <v>2</v>
      </c>
      <c r="TEX1180" s="248" t="s">
        <v>238</v>
      </c>
      <c r="TEY1180" s="249">
        <v>119</v>
      </c>
      <c r="TEZ1180" s="250">
        <v>213</v>
      </c>
      <c r="TFA1180" s="251" t="e">
        <f>TFA1209+TFA1233+TFA1262+TFA1278+TFA1300+TFA1330+TFA1346+TFA1367+TFA1387+TFA1415+#REF!+TFA1430+#REF!+#REF!+#REF!</f>
        <v>#REF!</v>
      </c>
      <c r="TFB1180" s="245" t="s">
        <v>39</v>
      </c>
      <c r="TFC1180" s="246" t="s">
        <v>26</v>
      </c>
      <c r="TFD1180" s="247">
        <v>7</v>
      </c>
      <c r="TFE1180" s="247">
        <v>2</v>
      </c>
      <c r="TFF1180" s="248" t="s">
        <v>238</v>
      </c>
      <c r="TFG1180" s="249">
        <v>119</v>
      </c>
      <c r="TFH1180" s="250">
        <v>213</v>
      </c>
      <c r="TFI1180" s="251" t="e">
        <f>TFI1209+TFI1233+TFI1262+TFI1278+TFI1300+TFI1330+TFI1346+TFI1367+TFI1387+TFI1415+#REF!+TFI1430+#REF!+#REF!+#REF!</f>
        <v>#REF!</v>
      </c>
      <c r="TFJ1180" s="245" t="s">
        <v>39</v>
      </c>
      <c r="TFK1180" s="246" t="s">
        <v>26</v>
      </c>
      <c r="TFL1180" s="247">
        <v>7</v>
      </c>
      <c r="TFM1180" s="247">
        <v>2</v>
      </c>
      <c r="TFN1180" s="248" t="s">
        <v>238</v>
      </c>
      <c r="TFO1180" s="249">
        <v>119</v>
      </c>
      <c r="TFP1180" s="250">
        <v>213</v>
      </c>
      <c r="TFQ1180" s="251" t="e">
        <f>TFQ1209+TFQ1233+TFQ1262+TFQ1278+TFQ1300+TFQ1330+TFQ1346+TFQ1367+TFQ1387+TFQ1415+#REF!+TFQ1430+#REF!+#REF!+#REF!</f>
        <v>#REF!</v>
      </c>
      <c r="TFR1180" s="245" t="s">
        <v>39</v>
      </c>
      <c r="TFS1180" s="246" t="s">
        <v>26</v>
      </c>
      <c r="TFT1180" s="247">
        <v>7</v>
      </c>
      <c r="TFU1180" s="247">
        <v>2</v>
      </c>
      <c r="TFV1180" s="248" t="s">
        <v>238</v>
      </c>
      <c r="TFW1180" s="249">
        <v>119</v>
      </c>
      <c r="TFX1180" s="250">
        <v>213</v>
      </c>
      <c r="TFY1180" s="251" t="e">
        <f>TFY1209+TFY1233+TFY1262+TFY1278+TFY1300+TFY1330+TFY1346+TFY1367+TFY1387+TFY1415+#REF!+TFY1430+#REF!+#REF!+#REF!</f>
        <v>#REF!</v>
      </c>
      <c r="TFZ1180" s="245" t="s">
        <v>39</v>
      </c>
      <c r="TGA1180" s="246" t="s">
        <v>26</v>
      </c>
      <c r="TGB1180" s="247">
        <v>7</v>
      </c>
      <c r="TGC1180" s="247">
        <v>2</v>
      </c>
      <c r="TGD1180" s="248" t="s">
        <v>238</v>
      </c>
      <c r="TGE1180" s="249">
        <v>119</v>
      </c>
      <c r="TGF1180" s="250">
        <v>213</v>
      </c>
      <c r="TGG1180" s="251" t="e">
        <f>TGG1209+TGG1233+TGG1262+TGG1278+TGG1300+TGG1330+TGG1346+TGG1367+TGG1387+TGG1415+#REF!+TGG1430+#REF!+#REF!+#REF!</f>
        <v>#REF!</v>
      </c>
      <c r="TGH1180" s="245" t="s">
        <v>39</v>
      </c>
      <c r="TGI1180" s="246" t="s">
        <v>26</v>
      </c>
      <c r="TGJ1180" s="247">
        <v>7</v>
      </c>
      <c r="TGK1180" s="247">
        <v>2</v>
      </c>
      <c r="TGL1180" s="248" t="s">
        <v>238</v>
      </c>
      <c r="TGM1180" s="249">
        <v>119</v>
      </c>
      <c r="TGN1180" s="250">
        <v>213</v>
      </c>
      <c r="TGO1180" s="251" t="e">
        <f>TGO1209+TGO1233+TGO1262+TGO1278+TGO1300+TGO1330+TGO1346+TGO1367+TGO1387+TGO1415+#REF!+TGO1430+#REF!+#REF!+#REF!</f>
        <v>#REF!</v>
      </c>
      <c r="TGP1180" s="245" t="s">
        <v>39</v>
      </c>
      <c r="TGQ1180" s="246" t="s">
        <v>26</v>
      </c>
      <c r="TGR1180" s="247">
        <v>7</v>
      </c>
      <c r="TGS1180" s="247">
        <v>2</v>
      </c>
      <c r="TGT1180" s="248" t="s">
        <v>238</v>
      </c>
      <c r="TGU1180" s="249">
        <v>119</v>
      </c>
      <c r="TGV1180" s="250">
        <v>213</v>
      </c>
      <c r="TGW1180" s="251" t="e">
        <f>TGW1209+TGW1233+TGW1262+TGW1278+TGW1300+TGW1330+TGW1346+TGW1367+TGW1387+TGW1415+#REF!+TGW1430+#REF!+#REF!+#REF!</f>
        <v>#REF!</v>
      </c>
      <c r="TGX1180" s="245" t="s">
        <v>39</v>
      </c>
      <c r="TGY1180" s="246" t="s">
        <v>26</v>
      </c>
      <c r="TGZ1180" s="247">
        <v>7</v>
      </c>
      <c r="THA1180" s="247">
        <v>2</v>
      </c>
      <c r="THB1180" s="248" t="s">
        <v>238</v>
      </c>
      <c r="THC1180" s="249">
        <v>119</v>
      </c>
      <c r="THD1180" s="250">
        <v>213</v>
      </c>
      <c r="THE1180" s="251" t="e">
        <f>THE1209+THE1233+THE1262+THE1278+THE1300+THE1330+THE1346+THE1367+THE1387+THE1415+#REF!+THE1430+#REF!+#REF!+#REF!</f>
        <v>#REF!</v>
      </c>
      <c r="THF1180" s="245" t="s">
        <v>39</v>
      </c>
      <c r="THG1180" s="246" t="s">
        <v>26</v>
      </c>
      <c r="THH1180" s="247">
        <v>7</v>
      </c>
      <c r="THI1180" s="247">
        <v>2</v>
      </c>
      <c r="THJ1180" s="248" t="s">
        <v>238</v>
      </c>
      <c r="THK1180" s="249">
        <v>119</v>
      </c>
      <c r="THL1180" s="250">
        <v>213</v>
      </c>
      <c r="THM1180" s="251" t="e">
        <f>THM1209+THM1233+THM1262+THM1278+THM1300+THM1330+THM1346+THM1367+THM1387+THM1415+#REF!+THM1430+#REF!+#REF!+#REF!</f>
        <v>#REF!</v>
      </c>
      <c r="THN1180" s="245" t="s">
        <v>39</v>
      </c>
      <c r="THO1180" s="246" t="s">
        <v>26</v>
      </c>
      <c r="THP1180" s="247">
        <v>7</v>
      </c>
      <c r="THQ1180" s="247">
        <v>2</v>
      </c>
      <c r="THR1180" s="248" t="s">
        <v>238</v>
      </c>
      <c r="THS1180" s="249">
        <v>119</v>
      </c>
      <c r="THT1180" s="250">
        <v>213</v>
      </c>
      <c r="THU1180" s="251" t="e">
        <f>THU1209+THU1233+THU1262+THU1278+THU1300+THU1330+THU1346+THU1367+THU1387+THU1415+#REF!+THU1430+#REF!+#REF!+#REF!</f>
        <v>#REF!</v>
      </c>
      <c r="THV1180" s="245" t="s">
        <v>39</v>
      </c>
      <c r="THW1180" s="246" t="s">
        <v>26</v>
      </c>
      <c r="THX1180" s="247">
        <v>7</v>
      </c>
      <c r="THY1180" s="247">
        <v>2</v>
      </c>
      <c r="THZ1180" s="248" t="s">
        <v>238</v>
      </c>
      <c r="TIA1180" s="249">
        <v>119</v>
      </c>
      <c r="TIB1180" s="250">
        <v>213</v>
      </c>
      <c r="TIC1180" s="251" t="e">
        <f>TIC1209+TIC1233+TIC1262+TIC1278+TIC1300+TIC1330+TIC1346+TIC1367+TIC1387+TIC1415+#REF!+TIC1430+#REF!+#REF!+#REF!</f>
        <v>#REF!</v>
      </c>
      <c r="TID1180" s="245" t="s">
        <v>39</v>
      </c>
      <c r="TIE1180" s="246" t="s">
        <v>26</v>
      </c>
      <c r="TIF1180" s="247">
        <v>7</v>
      </c>
      <c r="TIG1180" s="247">
        <v>2</v>
      </c>
      <c r="TIH1180" s="248" t="s">
        <v>238</v>
      </c>
      <c r="TII1180" s="249">
        <v>119</v>
      </c>
      <c r="TIJ1180" s="250">
        <v>213</v>
      </c>
      <c r="TIK1180" s="251" t="e">
        <f>TIK1209+TIK1233+TIK1262+TIK1278+TIK1300+TIK1330+TIK1346+TIK1367+TIK1387+TIK1415+#REF!+TIK1430+#REF!+#REF!+#REF!</f>
        <v>#REF!</v>
      </c>
      <c r="TIL1180" s="245" t="s">
        <v>39</v>
      </c>
      <c r="TIM1180" s="246" t="s">
        <v>26</v>
      </c>
      <c r="TIN1180" s="247">
        <v>7</v>
      </c>
      <c r="TIO1180" s="247">
        <v>2</v>
      </c>
      <c r="TIP1180" s="248" t="s">
        <v>238</v>
      </c>
      <c r="TIQ1180" s="249">
        <v>119</v>
      </c>
      <c r="TIR1180" s="250">
        <v>213</v>
      </c>
      <c r="TIS1180" s="251" t="e">
        <f>TIS1209+TIS1233+TIS1262+TIS1278+TIS1300+TIS1330+TIS1346+TIS1367+TIS1387+TIS1415+#REF!+TIS1430+#REF!+#REF!+#REF!</f>
        <v>#REF!</v>
      </c>
      <c r="TIT1180" s="245" t="s">
        <v>39</v>
      </c>
      <c r="TIU1180" s="246" t="s">
        <v>26</v>
      </c>
      <c r="TIV1180" s="247">
        <v>7</v>
      </c>
      <c r="TIW1180" s="247">
        <v>2</v>
      </c>
      <c r="TIX1180" s="248" t="s">
        <v>238</v>
      </c>
      <c r="TIY1180" s="249">
        <v>119</v>
      </c>
      <c r="TIZ1180" s="250">
        <v>213</v>
      </c>
      <c r="TJA1180" s="251" t="e">
        <f>TJA1209+TJA1233+TJA1262+TJA1278+TJA1300+TJA1330+TJA1346+TJA1367+TJA1387+TJA1415+#REF!+TJA1430+#REF!+#REF!+#REF!</f>
        <v>#REF!</v>
      </c>
      <c r="TJB1180" s="245" t="s">
        <v>39</v>
      </c>
      <c r="TJC1180" s="246" t="s">
        <v>26</v>
      </c>
      <c r="TJD1180" s="247">
        <v>7</v>
      </c>
      <c r="TJE1180" s="247">
        <v>2</v>
      </c>
      <c r="TJF1180" s="248" t="s">
        <v>238</v>
      </c>
      <c r="TJG1180" s="249">
        <v>119</v>
      </c>
      <c r="TJH1180" s="250">
        <v>213</v>
      </c>
      <c r="TJI1180" s="251" t="e">
        <f>TJI1209+TJI1233+TJI1262+TJI1278+TJI1300+TJI1330+TJI1346+TJI1367+TJI1387+TJI1415+#REF!+TJI1430+#REF!+#REF!+#REF!</f>
        <v>#REF!</v>
      </c>
      <c r="TJJ1180" s="245" t="s">
        <v>39</v>
      </c>
      <c r="TJK1180" s="246" t="s">
        <v>26</v>
      </c>
      <c r="TJL1180" s="247">
        <v>7</v>
      </c>
      <c r="TJM1180" s="247">
        <v>2</v>
      </c>
      <c r="TJN1180" s="248" t="s">
        <v>238</v>
      </c>
      <c r="TJO1180" s="249">
        <v>119</v>
      </c>
      <c r="TJP1180" s="250">
        <v>213</v>
      </c>
      <c r="TJQ1180" s="251" t="e">
        <f>TJQ1209+TJQ1233+TJQ1262+TJQ1278+TJQ1300+TJQ1330+TJQ1346+TJQ1367+TJQ1387+TJQ1415+#REF!+TJQ1430+#REF!+#REF!+#REF!</f>
        <v>#REF!</v>
      </c>
      <c r="TJR1180" s="245" t="s">
        <v>39</v>
      </c>
      <c r="TJS1180" s="246" t="s">
        <v>26</v>
      </c>
      <c r="TJT1180" s="247">
        <v>7</v>
      </c>
      <c r="TJU1180" s="247">
        <v>2</v>
      </c>
      <c r="TJV1180" s="248" t="s">
        <v>238</v>
      </c>
      <c r="TJW1180" s="249">
        <v>119</v>
      </c>
      <c r="TJX1180" s="250">
        <v>213</v>
      </c>
      <c r="TJY1180" s="251" t="e">
        <f>TJY1209+TJY1233+TJY1262+TJY1278+TJY1300+TJY1330+TJY1346+TJY1367+TJY1387+TJY1415+#REF!+TJY1430+#REF!+#REF!+#REF!</f>
        <v>#REF!</v>
      </c>
      <c r="TJZ1180" s="245" t="s">
        <v>39</v>
      </c>
      <c r="TKA1180" s="246" t="s">
        <v>26</v>
      </c>
      <c r="TKB1180" s="247">
        <v>7</v>
      </c>
      <c r="TKC1180" s="247">
        <v>2</v>
      </c>
      <c r="TKD1180" s="248" t="s">
        <v>238</v>
      </c>
      <c r="TKE1180" s="249">
        <v>119</v>
      </c>
      <c r="TKF1180" s="250">
        <v>213</v>
      </c>
      <c r="TKG1180" s="251" t="e">
        <f>TKG1209+TKG1233+TKG1262+TKG1278+TKG1300+TKG1330+TKG1346+TKG1367+TKG1387+TKG1415+#REF!+TKG1430+#REF!+#REF!+#REF!</f>
        <v>#REF!</v>
      </c>
      <c r="TKH1180" s="245" t="s">
        <v>39</v>
      </c>
      <c r="TKI1180" s="246" t="s">
        <v>26</v>
      </c>
      <c r="TKJ1180" s="247">
        <v>7</v>
      </c>
      <c r="TKK1180" s="247">
        <v>2</v>
      </c>
      <c r="TKL1180" s="248" t="s">
        <v>238</v>
      </c>
      <c r="TKM1180" s="249">
        <v>119</v>
      </c>
      <c r="TKN1180" s="250">
        <v>213</v>
      </c>
      <c r="TKO1180" s="251" t="e">
        <f>TKO1209+TKO1233+TKO1262+TKO1278+TKO1300+TKO1330+TKO1346+TKO1367+TKO1387+TKO1415+#REF!+TKO1430+#REF!+#REF!+#REF!</f>
        <v>#REF!</v>
      </c>
      <c r="TKP1180" s="245" t="s">
        <v>39</v>
      </c>
      <c r="TKQ1180" s="246" t="s">
        <v>26</v>
      </c>
      <c r="TKR1180" s="247">
        <v>7</v>
      </c>
      <c r="TKS1180" s="247">
        <v>2</v>
      </c>
      <c r="TKT1180" s="248" t="s">
        <v>238</v>
      </c>
      <c r="TKU1180" s="249">
        <v>119</v>
      </c>
      <c r="TKV1180" s="250">
        <v>213</v>
      </c>
      <c r="TKW1180" s="251" t="e">
        <f>TKW1209+TKW1233+TKW1262+TKW1278+TKW1300+TKW1330+TKW1346+TKW1367+TKW1387+TKW1415+#REF!+TKW1430+#REF!+#REF!+#REF!</f>
        <v>#REF!</v>
      </c>
      <c r="TKX1180" s="245" t="s">
        <v>39</v>
      </c>
      <c r="TKY1180" s="246" t="s">
        <v>26</v>
      </c>
      <c r="TKZ1180" s="247">
        <v>7</v>
      </c>
      <c r="TLA1180" s="247">
        <v>2</v>
      </c>
      <c r="TLB1180" s="248" t="s">
        <v>238</v>
      </c>
      <c r="TLC1180" s="249">
        <v>119</v>
      </c>
      <c r="TLD1180" s="250">
        <v>213</v>
      </c>
      <c r="TLE1180" s="251" t="e">
        <f>TLE1209+TLE1233+TLE1262+TLE1278+TLE1300+TLE1330+TLE1346+TLE1367+TLE1387+TLE1415+#REF!+TLE1430+#REF!+#REF!+#REF!</f>
        <v>#REF!</v>
      </c>
      <c r="TLF1180" s="245" t="s">
        <v>39</v>
      </c>
      <c r="TLG1180" s="246" t="s">
        <v>26</v>
      </c>
      <c r="TLH1180" s="247">
        <v>7</v>
      </c>
      <c r="TLI1180" s="247">
        <v>2</v>
      </c>
      <c r="TLJ1180" s="248" t="s">
        <v>238</v>
      </c>
      <c r="TLK1180" s="249">
        <v>119</v>
      </c>
      <c r="TLL1180" s="250">
        <v>213</v>
      </c>
      <c r="TLM1180" s="251" t="e">
        <f>TLM1209+TLM1233+TLM1262+TLM1278+TLM1300+TLM1330+TLM1346+TLM1367+TLM1387+TLM1415+#REF!+TLM1430+#REF!+#REF!+#REF!</f>
        <v>#REF!</v>
      </c>
      <c r="TLN1180" s="245" t="s">
        <v>39</v>
      </c>
      <c r="TLO1180" s="246" t="s">
        <v>26</v>
      </c>
      <c r="TLP1180" s="247">
        <v>7</v>
      </c>
      <c r="TLQ1180" s="247">
        <v>2</v>
      </c>
      <c r="TLR1180" s="248" t="s">
        <v>238</v>
      </c>
      <c r="TLS1180" s="249">
        <v>119</v>
      </c>
      <c r="TLT1180" s="250">
        <v>213</v>
      </c>
      <c r="TLU1180" s="251" t="e">
        <f>TLU1209+TLU1233+TLU1262+TLU1278+TLU1300+TLU1330+TLU1346+TLU1367+TLU1387+TLU1415+#REF!+TLU1430+#REF!+#REF!+#REF!</f>
        <v>#REF!</v>
      </c>
      <c r="TLV1180" s="245" t="s">
        <v>39</v>
      </c>
      <c r="TLW1180" s="246" t="s">
        <v>26</v>
      </c>
      <c r="TLX1180" s="247">
        <v>7</v>
      </c>
      <c r="TLY1180" s="247">
        <v>2</v>
      </c>
      <c r="TLZ1180" s="248" t="s">
        <v>238</v>
      </c>
      <c r="TMA1180" s="249">
        <v>119</v>
      </c>
      <c r="TMB1180" s="250">
        <v>213</v>
      </c>
      <c r="TMC1180" s="251" t="e">
        <f>TMC1209+TMC1233+TMC1262+TMC1278+TMC1300+TMC1330+TMC1346+TMC1367+TMC1387+TMC1415+#REF!+TMC1430+#REF!+#REF!+#REF!</f>
        <v>#REF!</v>
      </c>
      <c r="TMD1180" s="245" t="s">
        <v>39</v>
      </c>
      <c r="TME1180" s="246" t="s">
        <v>26</v>
      </c>
      <c r="TMF1180" s="247">
        <v>7</v>
      </c>
      <c r="TMG1180" s="247">
        <v>2</v>
      </c>
      <c r="TMH1180" s="248" t="s">
        <v>238</v>
      </c>
      <c r="TMI1180" s="249">
        <v>119</v>
      </c>
      <c r="TMJ1180" s="250">
        <v>213</v>
      </c>
      <c r="TMK1180" s="251" t="e">
        <f>TMK1209+TMK1233+TMK1262+TMK1278+TMK1300+TMK1330+TMK1346+TMK1367+TMK1387+TMK1415+#REF!+TMK1430+#REF!+#REF!+#REF!</f>
        <v>#REF!</v>
      </c>
      <c r="TML1180" s="245" t="s">
        <v>39</v>
      </c>
      <c r="TMM1180" s="246" t="s">
        <v>26</v>
      </c>
      <c r="TMN1180" s="247">
        <v>7</v>
      </c>
      <c r="TMO1180" s="247">
        <v>2</v>
      </c>
      <c r="TMP1180" s="248" t="s">
        <v>238</v>
      </c>
      <c r="TMQ1180" s="249">
        <v>119</v>
      </c>
      <c r="TMR1180" s="250">
        <v>213</v>
      </c>
      <c r="TMS1180" s="251" t="e">
        <f>TMS1209+TMS1233+TMS1262+TMS1278+TMS1300+TMS1330+TMS1346+TMS1367+TMS1387+TMS1415+#REF!+TMS1430+#REF!+#REF!+#REF!</f>
        <v>#REF!</v>
      </c>
      <c r="TMT1180" s="245" t="s">
        <v>39</v>
      </c>
      <c r="TMU1180" s="246" t="s">
        <v>26</v>
      </c>
      <c r="TMV1180" s="247">
        <v>7</v>
      </c>
      <c r="TMW1180" s="247">
        <v>2</v>
      </c>
      <c r="TMX1180" s="248" t="s">
        <v>238</v>
      </c>
      <c r="TMY1180" s="249">
        <v>119</v>
      </c>
      <c r="TMZ1180" s="250">
        <v>213</v>
      </c>
      <c r="TNA1180" s="251" t="e">
        <f>TNA1209+TNA1233+TNA1262+TNA1278+TNA1300+TNA1330+TNA1346+TNA1367+TNA1387+TNA1415+#REF!+TNA1430+#REF!+#REF!+#REF!</f>
        <v>#REF!</v>
      </c>
      <c r="TNB1180" s="245" t="s">
        <v>39</v>
      </c>
      <c r="TNC1180" s="246" t="s">
        <v>26</v>
      </c>
      <c r="TND1180" s="247">
        <v>7</v>
      </c>
      <c r="TNE1180" s="247">
        <v>2</v>
      </c>
      <c r="TNF1180" s="248" t="s">
        <v>238</v>
      </c>
      <c r="TNG1180" s="249">
        <v>119</v>
      </c>
      <c r="TNH1180" s="250">
        <v>213</v>
      </c>
      <c r="TNI1180" s="251" t="e">
        <f>TNI1209+TNI1233+TNI1262+TNI1278+TNI1300+TNI1330+TNI1346+TNI1367+TNI1387+TNI1415+#REF!+TNI1430+#REF!+#REF!+#REF!</f>
        <v>#REF!</v>
      </c>
      <c r="TNJ1180" s="245" t="s">
        <v>39</v>
      </c>
      <c r="TNK1180" s="246" t="s">
        <v>26</v>
      </c>
      <c r="TNL1180" s="247">
        <v>7</v>
      </c>
      <c r="TNM1180" s="247">
        <v>2</v>
      </c>
      <c r="TNN1180" s="248" t="s">
        <v>238</v>
      </c>
      <c r="TNO1180" s="249">
        <v>119</v>
      </c>
      <c r="TNP1180" s="250">
        <v>213</v>
      </c>
      <c r="TNQ1180" s="251" t="e">
        <f>TNQ1209+TNQ1233+TNQ1262+TNQ1278+TNQ1300+TNQ1330+TNQ1346+TNQ1367+TNQ1387+TNQ1415+#REF!+TNQ1430+#REF!+#REF!+#REF!</f>
        <v>#REF!</v>
      </c>
      <c r="TNR1180" s="245" t="s">
        <v>39</v>
      </c>
      <c r="TNS1180" s="246" t="s">
        <v>26</v>
      </c>
      <c r="TNT1180" s="247">
        <v>7</v>
      </c>
      <c r="TNU1180" s="247">
        <v>2</v>
      </c>
      <c r="TNV1180" s="248" t="s">
        <v>238</v>
      </c>
      <c r="TNW1180" s="249">
        <v>119</v>
      </c>
      <c r="TNX1180" s="250">
        <v>213</v>
      </c>
      <c r="TNY1180" s="251" t="e">
        <f>TNY1209+TNY1233+TNY1262+TNY1278+TNY1300+TNY1330+TNY1346+TNY1367+TNY1387+TNY1415+#REF!+TNY1430+#REF!+#REF!+#REF!</f>
        <v>#REF!</v>
      </c>
      <c r="TNZ1180" s="245" t="s">
        <v>39</v>
      </c>
      <c r="TOA1180" s="246" t="s">
        <v>26</v>
      </c>
      <c r="TOB1180" s="247">
        <v>7</v>
      </c>
      <c r="TOC1180" s="247">
        <v>2</v>
      </c>
      <c r="TOD1180" s="248" t="s">
        <v>238</v>
      </c>
      <c r="TOE1180" s="249">
        <v>119</v>
      </c>
      <c r="TOF1180" s="250">
        <v>213</v>
      </c>
      <c r="TOG1180" s="251" t="e">
        <f>TOG1209+TOG1233+TOG1262+TOG1278+TOG1300+TOG1330+TOG1346+TOG1367+TOG1387+TOG1415+#REF!+TOG1430+#REF!+#REF!+#REF!</f>
        <v>#REF!</v>
      </c>
      <c r="TOH1180" s="245" t="s">
        <v>39</v>
      </c>
      <c r="TOI1180" s="246" t="s">
        <v>26</v>
      </c>
      <c r="TOJ1180" s="247">
        <v>7</v>
      </c>
      <c r="TOK1180" s="247">
        <v>2</v>
      </c>
      <c r="TOL1180" s="248" t="s">
        <v>238</v>
      </c>
      <c r="TOM1180" s="249">
        <v>119</v>
      </c>
      <c r="TON1180" s="250">
        <v>213</v>
      </c>
      <c r="TOO1180" s="251" t="e">
        <f>TOO1209+TOO1233+TOO1262+TOO1278+TOO1300+TOO1330+TOO1346+TOO1367+TOO1387+TOO1415+#REF!+TOO1430+#REF!+#REF!+#REF!</f>
        <v>#REF!</v>
      </c>
      <c r="TOP1180" s="245" t="s">
        <v>39</v>
      </c>
      <c r="TOQ1180" s="246" t="s">
        <v>26</v>
      </c>
      <c r="TOR1180" s="247">
        <v>7</v>
      </c>
      <c r="TOS1180" s="247">
        <v>2</v>
      </c>
      <c r="TOT1180" s="248" t="s">
        <v>238</v>
      </c>
      <c r="TOU1180" s="249">
        <v>119</v>
      </c>
      <c r="TOV1180" s="250">
        <v>213</v>
      </c>
      <c r="TOW1180" s="251" t="e">
        <f>TOW1209+TOW1233+TOW1262+TOW1278+TOW1300+TOW1330+TOW1346+TOW1367+TOW1387+TOW1415+#REF!+TOW1430+#REF!+#REF!+#REF!</f>
        <v>#REF!</v>
      </c>
      <c r="TOX1180" s="245" t="s">
        <v>39</v>
      </c>
      <c r="TOY1180" s="246" t="s">
        <v>26</v>
      </c>
      <c r="TOZ1180" s="247">
        <v>7</v>
      </c>
      <c r="TPA1180" s="247">
        <v>2</v>
      </c>
      <c r="TPB1180" s="248" t="s">
        <v>238</v>
      </c>
      <c r="TPC1180" s="249">
        <v>119</v>
      </c>
      <c r="TPD1180" s="250">
        <v>213</v>
      </c>
      <c r="TPE1180" s="251" t="e">
        <f>TPE1209+TPE1233+TPE1262+TPE1278+TPE1300+TPE1330+TPE1346+TPE1367+TPE1387+TPE1415+#REF!+TPE1430+#REF!+#REF!+#REF!</f>
        <v>#REF!</v>
      </c>
      <c r="TPF1180" s="245" t="s">
        <v>39</v>
      </c>
      <c r="TPG1180" s="246" t="s">
        <v>26</v>
      </c>
      <c r="TPH1180" s="247">
        <v>7</v>
      </c>
      <c r="TPI1180" s="247">
        <v>2</v>
      </c>
      <c r="TPJ1180" s="248" t="s">
        <v>238</v>
      </c>
      <c r="TPK1180" s="249">
        <v>119</v>
      </c>
      <c r="TPL1180" s="250">
        <v>213</v>
      </c>
      <c r="TPM1180" s="251" t="e">
        <f>TPM1209+TPM1233+TPM1262+TPM1278+TPM1300+TPM1330+TPM1346+TPM1367+TPM1387+TPM1415+#REF!+TPM1430+#REF!+#REF!+#REF!</f>
        <v>#REF!</v>
      </c>
      <c r="TPN1180" s="245" t="s">
        <v>39</v>
      </c>
      <c r="TPO1180" s="246" t="s">
        <v>26</v>
      </c>
      <c r="TPP1180" s="247">
        <v>7</v>
      </c>
      <c r="TPQ1180" s="247">
        <v>2</v>
      </c>
      <c r="TPR1180" s="248" t="s">
        <v>238</v>
      </c>
      <c r="TPS1180" s="249">
        <v>119</v>
      </c>
      <c r="TPT1180" s="250">
        <v>213</v>
      </c>
      <c r="TPU1180" s="251" t="e">
        <f>TPU1209+TPU1233+TPU1262+TPU1278+TPU1300+TPU1330+TPU1346+TPU1367+TPU1387+TPU1415+#REF!+TPU1430+#REF!+#REF!+#REF!</f>
        <v>#REF!</v>
      </c>
      <c r="TPV1180" s="245" t="s">
        <v>39</v>
      </c>
      <c r="TPW1180" s="246" t="s">
        <v>26</v>
      </c>
      <c r="TPX1180" s="247">
        <v>7</v>
      </c>
      <c r="TPY1180" s="247">
        <v>2</v>
      </c>
      <c r="TPZ1180" s="248" t="s">
        <v>238</v>
      </c>
      <c r="TQA1180" s="249">
        <v>119</v>
      </c>
      <c r="TQB1180" s="250">
        <v>213</v>
      </c>
      <c r="TQC1180" s="251" t="e">
        <f>TQC1209+TQC1233+TQC1262+TQC1278+TQC1300+TQC1330+TQC1346+TQC1367+TQC1387+TQC1415+#REF!+TQC1430+#REF!+#REF!+#REF!</f>
        <v>#REF!</v>
      </c>
      <c r="TQD1180" s="245" t="s">
        <v>39</v>
      </c>
      <c r="TQE1180" s="246" t="s">
        <v>26</v>
      </c>
      <c r="TQF1180" s="247">
        <v>7</v>
      </c>
      <c r="TQG1180" s="247">
        <v>2</v>
      </c>
      <c r="TQH1180" s="248" t="s">
        <v>238</v>
      </c>
      <c r="TQI1180" s="249">
        <v>119</v>
      </c>
      <c r="TQJ1180" s="250">
        <v>213</v>
      </c>
      <c r="TQK1180" s="251" t="e">
        <f>TQK1209+TQK1233+TQK1262+TQK1278+TQK1300+TQK1330+TQK1346+TQK1367+TQK1387+TQK1415+#REF!+TQK1430+#REF!+#REF!+#REF!</f>
        <v>#REF!</v>
      </c>
      <c r="TQL1180" s="245" t="s">
        <v>39</v>
      </c>
      <c r="TQM1180" s="246" t="s">
        <v>26</v>
      </c>
      <c r="TQN1180" s="247">
        <v>7</v>
      </c>
      <c r="TQO1180" s="247">
        <v>2</v>
      </c>
      <c r="TQP1180" s="248" t="s">
        <v>238</v>
      </c>
      <c r="TQQ1180" s="249">
        <v>119</v>
      </c>
      <c r="TQR1180" s="250">
        <v>213</v>
      </c>
      <c r="TQS1180" s="251" t="e">
        <f>TQS1209+TQS1233+TQS1262+TQS1278+TQS1300+TQS1330+TQS1346+TQS1367+TQS1387+TQS1415+#REF!+TQS1430+#REF!+#REF!+#REF!</f>
        <v>#REF!</v>
      </c>
      <c r="TQT1180" s="245" t="s">
        <v>39</v>
      </c>
      <c r="TQU1180" s="246" t="s">
        <v>26</v>
      </c>
      <c r="TQV1180" s="247">
        <v>7</v>
      </c>
      <c r="TQW1180" s="247">
        <v>2</v>
      </c>
      <c r="TQX1180" s="248" t="s">
        <v>238</v>
      </c>
      <c r="TQY1180" s="249">
        <v>119</v>
      </c>
      <c r="TQZ1180" s="250">
        <v>213</v>
      </c>
      <c r="TRA1180" s="251" t="e">
        <f>TRA1209+TRA1233+TRA1262+TRA1278+TRA1300+TRA1330+TRA1346+TRA1367+TRA1387+TRA1415+#REF!+TRA1430+#REF!+#REF!+#REF!</f>
        <v>#REF!</v>
      </c>
      <c r="TRB1180" s="245" t="s">
        <v>39</v>
      </c>
      <c r="TRC1180" s="246" t="s">
        <v>26</v>
      </c>
      <c r="TRD1180" s="247">
        <v>7</v>
      </c>
      <c r="TRE1180" s="247">
        <v>2</v>
      </c>
      <c r="TRF1180" s="248" t="s">
        <v>238</v>
      </c>
      <c r="TRG1180" s="249">
        <v>119</v>
      </c>
      <c r="TRH1180" s="250">
        <v>213</v>
      </c>
      <c r="TRI1180" s="251" t="e">
        <f>TRI1209+TRI1233+TRI1262+TRI1278+TRI1300+TRI1330+TRI1346+TRI1367+TRI1387+TRI1415+#REF!+TRI1430+#REF!+#REF!+#REF!</f>
        <v>#REF!</v>
      </c>
      <c r="TRJ1180" s="245" t="s">
        <v>39</v>
      </c>
      <c r="TRK1180" s="246" t="s">
        <v>26</v>
      </c>
      <c r="TRL1180" s="247">
        <v>7</v>
      </c>
      <c r="TRM1180" s="247">
        <v>2</v>
      </c>
      <c r="TRN1180" s="248" t="s">
        <v>238</v>
      </c>
      <c r="TRO1180" s="249">
        <v>119</v>
      </c>
      <c r="TRP1180" s="250">
        <v>213</v>
      </c>
      <c r="TRQ1180" s="251" t="e">
        <f>TRQ1209+TRQ1233+TRQ1262+TRQ1278+TRQ1300+TRQ1330+TRQ1346+TRQ1367+TRQ1387+TRQ1415+#REF!+TRQ1430+#REF!+#REF!+#REF!</f>
        <v>#REF!</v>
      </c>
      <c r="TRR1180" s="245" t="s">
        <v>39</v>
      </c>
      <c r="TRS1180" s="246" t="s">
        <v>26</v>
      </c>
      <c r="TRT1180" s="247">
        <v>7</v>
      </c>
      <c r="TRU1180" s="247">
        <v>2</v>
      </c>
      <c r="TRV1180" s="248" t="s">
        <v>238</v>
      </c>
      <c r="TRW1180" s="249">
        <v>119</v>
      </c>
      <c r="TRX1180" s="250">
        <v>213</v>
      </c>
      <c r="TRY1180" s="251" t="e">
        <f>TRY1209+TRY1233+TRY1262+TRY1278+TRY1300+TRY1330+TRY1346+TRY1367+TRY1387+TRY1415+#REF!+TRY1430+#REF!+#REF!+#REF!</f>
        <v>#REF!</v>
      </c>
      <c r="TRZ1180" s="245" t="s">
        <v>39</v>
      </c>
      <c r="TSA1180" s="246" t="s">
        <v>26</v>
      </c>
      <c r="TSB1180" s="247">
        <v>7</v>
      </c>
      <c r="TSC1180" s="247">
        <v>2</v>
      </c>
      <c r="TSD1180" s="248" t="s">
        <v>238</v>
      </c>
      <c r="TSE1180" s="249">
        <v>119</v>
      </c>
      <c r="TSF1180" s="250">
        <v>213</v>
      </c>
      <c r="TSG1180" s="251" t="e">
        <f>TSG1209+TSG1233+TSG1262+TSG1278+TSG1300+TSG1330+TSG1346+TSG1367+TSG1387+TSG1415+#REF!+TSG1430+#REF!+#REF!+#REF!</f>
        <v>#REF!</v>
      </c>
      <c r="TSH1180" s="245" t="s">
        <v>39</v>
      </c>
      <c r="TSI1180" s="246" t="s">
        <v>26</v>
      </c>
      <c r="TSJ1180" s="247">
        <v>7</v>
      </c>
      <c r="TSK1180" s="247">
        <v>2</v>
      </c>
      <c r="TSL1180" s="248" t="s">
        <v>238</v>
      </c>
      <c r="TSM1180" s="249">
        <v>119</v>
      </c>
      <c r="TSN1180" s="250">
        <v>213</v>
      </c>
      <c r="TSO1180" s="251" t="e">
        <f>TSO1209+TSO1233+TSO1262+TSO1278+TSO1300+TSO1330+TSO1346+TSO1367+TSO1387+TSO1415+#REF!+TSO1430+#REF!+#REF!+#REF!</f>
        <v>#REF!</v>
      </c>
      <c r="TSP1180" s="245" t="s">
        <v>39</v>
      </c>
      <c r="TSQ1180" s="246" t="s">
        <v>26</v>
      </c>
      <c r="TSR1180" s="247">
        <v>7</v>
      </c>
      <c r="TSS1180" s="247">
        <v>2</v>
      </c>
      <c r="TST1180" s="248" t="s">
        <v>238</v>
      </c>
      <c r="TSU1180" s="249">
        <v>119</v>
      </c>
      <c r="TSV1180" s="250">
        <v>213</v>
      </c>
      <c r="TSW1180" s="251" t="e">
        <f>TSW1209+TSW1233+TSW1262+TSW1278+TSW1300+TSW1330+TSW1346+TSW1367+TSW1387+TSW1415+#REF!+TSW1430+#REF!+#REF!+#REF!</f>
        <v>#REF!</v>
      </c>
      <c r="TSX1180" s="245" t="s">
        <v>39</v>
      </c>
      <c r="TSY1180" s="246" t="s">
        <v>26</v>
      </c>
      <c r="TSZ1180" s="247">
        <v>7</v>
      </c>
      <c r="TTA1180" s="247">
        <v>2</v>
      </c>
      <c r="TTB1180" s="248" t="s">
        <v>238</v>
      </c>
      <c r="TTC1180" s="249">
        <v>119</v>
      </c>
      <c r="TTD1180" s="250">
        <v>213</v>
      </c>
      <c r="TTE1180" s="251" t="e">
        <f>TTE1209+TTE1233+TTE1262+TTE1278+TTE1300+TTE1330+TTE1346+TTE1367+TTE1387+TTE1415+#REF!+TTE1430+#REF!+#REF!+#REF!</f>
        <v>#REF!</v>
      </c>
      <c r="TTF1180" s="245" t="s">
        <v>39</v>
      </c>
      <c r="TTG1180" s="246" t="s">
        <v>26</v>
      </c>
      <c r="TTH1180" s="247">
        <v>7</v>
      </c>
      <c r="TTI1180" s="247">
        <v>2</v>
      </c>
      <c r="TTJ1180" s="248" t="s">
        <v>238</v>
      </c>
      <c r="TTK1180" s="249">
        <v>119</v>
      </c>
      <c r="TTL1180" s="250">
        <v>213</v>
      </c>
      <c r="TTM1180" s="251" t="e">
        <f>TTM1209+TTM1233+TTM1262+TTM1278+TTM1300+TTM1330+TTM1346+TTM1367+TTM1387+TTM1415+#REF!+TTM1430+#REF!+#REF!+#REF!</f>
        <v>#REF!</v>
      </c>
      <c r="TTN1180" s="245" t="s">
        <v>39</v>
      </c>
      <c r="TTO1180" s="246" t="s">
        <v>26</v>
      </c>
      <c r="TTP1180" s="247">
        <v>7</v>
      </c>
      <c r="TTQ1180" s="247">
        <v>2</v>
      </c>
      <c r="TTR1180" s="248" t="s">
        <v>238</v>
      </c>
      <c r="TTS1180" s="249">
        <v>119</v>
      </c>
      <c r="TTT1180" s="250">
        <v>213</v>
      </c>
      <c r="TTU1180" s="251" t="e">
        <f>TTU1209+TTU1233+TTU1262+TTU1278+TTU1300+TTU1330+TTU1346+TTU1367+TTU1387+TTU1415+#REF!+TTU1430+#REF!+#REF!+#REF!</f>
        <v>#REF!</v>
      </c>
      <c r="TTV1180" s="245" t="s">
        <v>39</v>
      </c>
      <c r="TTW1180" s="246" t="s">
        <v>26</v>
      </c>
      <c r="TTX1180" s="247">
        <v>7</v>
      </c>
      <c r="TTY1180" s="247">
        <v>2</v>
      </c>
      <c r="TTZ1180" s="248" t="s">
        <v>238</v>
      </c>
      <c r="TUA1180" s="249">
        <v>119</v>
      </c>
      <c r="TUB1180" s="250">
        <v>213</v>
      </c>
      <c r="TUC1180" s="251" t="e">
        <f>TUC1209+TUC1233+TUC1262+TUC1278+TUC1300+TUC1330+TUC1346+TUC1367+TUC1387+TUC1415+#REF!+TUC1430+#REF!+#REF!+#REF!</f>
        <v>#REF!</v>
      </c>
      <c r="TUD1180" s="245" t="s">
        <v>39</v>
      </c>
      <c r="TUE1180" s="246" t="s">
        <v>26</v>
      </c>
      <c r="TUF1180" s="247">
        <v>7</v>
      </c>
      <c r="TUG1180" s="247">
        <v>2</v>
      </c>
      <c r="TUH1180" s="248" t="s">
        <v>238</v>
      </c>
      <c r="TUI1180" s="249">
        <v>119</v>
      </c>
      <c r="TUJ1180" s="250">
        <v>213</v>
      </c>
      <c r="TUK1180" s="251" t="e">
        <f>TUK1209+TUK1233+TUK1262+TUK1278+TUK1300+TUK1330+TUK1346+TUK1367+TUK1387+TUK1415+#REF!+TUK1430+#REF!+#REF!+#REF!</f>
        <v>#REF!</v>
      </c>
      <c r="TUL1180" s="245" t="s">
        <v>39</v>
      </c>
      <c r="TUM1180" s="246" t="s">
        <v>26</v>
      </c>
      <c r="TUN1180" s="247">
        <v>7</v>
      </c>
      <c r="TUO1180" s="247">
        <v>2</v>
      </c>
      <c r="TUP1180" s="248" t="s">
        <v>238</v>
      </c>
      <c r="TUQ1180" s="249">
        <v>119</v>
      </c>
      <c r="TUR1180" s="250">
        <v>213</v>
      </c>
      <c r="TUS1180" s="251" t="e">
        <f>TUS1209+TUS1233+TUS1262+TUS1278+TUS1300+TUS1330+TUS1346+TUS1367+TUS1387+TUS1415+#REF!+TUS1430+#REF!+#REF!+#REF!</f>
        <v>#REF!</v>
      </c>
      <c r="TUT1180" s="245" t="s">
        <v>39</v>
      </c>
      <c r="TUU1180" s="246" t="s">
        <v>26</v>
      </c>
      <c r="TUV1180" s="247">
        <v>7</v>
      </c>
      <c r="TUW1180" s="247">
        <v>2</v>
      </c>
      <c r="TUX1180" s="248" t="s">
        <v>238</v>
      </c>
      <c r="TUY1180" s="249">
        <v>119</v>
      </c>
      <c r="TUZ1180" s="250">
        <v>213</v>
      </c>
      <c r="TVA1180" s="251" t="e">
        <f>TVA1209+TVA1233+TVA1262+TVA1278+TVA1300+TVA1330+TVA1346+TVA1367+TVA1387+TVA1415+#REF!+TVA1430+#REF!+#REF!+#REF!</f>
        <v>#REF!</v>
      </c>
      <c r="TVB1180" s="245" t="s">
        <v>39</v>
      </c>
      <c r="TVC1180" s="246" t="s">
        <v>26</v>
      </c>
      <c r="TVD1180" s="247">
        <v>7</v>
      </c>
      <c r="TVE1180" s="247">
        <v>2</v>
      </c>
      <c r="TVF1180" s="248" t="s">
        <v>238</v>
      </c>
      <c r="TVG1180" s="249">
        <v>119</v>
      </c>
      <c r="TVH1180" s="250">
        <v>213</v>
      </c>
      <c r="TVI1180" s="251" t="e">
        <f>TVI1209+TVI1233+TVI1262+TVI1278+TVI1300+TVI1330+TVI1346+TVI1367+TVI1387+TVI1415+#REF!+TVI1430+#REF!+#REF!+#REF!</f>
        <v>#REF!</v>
      </c>
      <c r="TVJ1180" s="245" t="s">
        <v>39</v>
      </c>
      <c r="TVK1180" s="246" t="s">
        <v>26</v>
      </c>
      <c r="TVL1180" s="247">
        <v>7</v>
      </c>
      <c r="TVM1180" s="247">
        <v>2</v>
      </c>
      <c r="TVN1180" s="248" t="s">
        <v>238</v>
      </c>
      <c r="TVO1180" s="249">
        <v>119</v>
      </c>
      <c r="TVP1180" s="250">
        <v>213</v>
      </c>
      <c r="TVQ1180" s="251" t="e">
        <f>TVQ1209+TVQ1233+TVQ1262+TVQ1278+TVQ1300+TVQ1330+TVQ1346+TVQ1367+TVQ1387+TVQ1415+#REF!+TVQ1430+#REF!+#REF!+#REF!</f>
        <v>#REF!</v>
      </c>
      <c r="TVR1180" s="245" t="s">
        <v>39</v>
      </c>
      <c r="TVS1180" s="246" t="s">
        <v>26</v>
      </c>
      <c r="TVT1180" s="247">
        <v>7</v>
      </c>
      <c r="TVU1180" s="247">
        <v>2</v>
      </c>
      <c r="TVV1180" s="248" t="s">
        <v>238</v>
      </c>
      <c r="TVW1180" s="249">
        <v>119</v>
      </c>
      <c r="TVX1180" s="250">
        <v>213</v>
      </c>
      <c r="TVY1180" s="251" t="e">
        <f>TVY1209+TVY1233+TVY1262+TVY1278+TVY1300+TVY1330+TVY1346+TVY1367+TVY1387+TVY1415+#REF!+TVY1430+#REF!+#REF!+#REF!</f>
        <v>#REF!</v>
      </c>
      <c r="TVZ1180" s="245" t="s">
        <v>39</v>
      </c>
      <c r="TWA1180" s="246" t="s">
        <v>26</v>
      </c>
      <c r="TWB1180" s="247">
        <v>7</v>
      </c>
      <c r="TWC1180" s="247">
        <v>2</v>
      </c>
      <c r="TWD1180" s="248" t="s">
        <v>238</v>
      </c>
      <c r="TWE1180" s="249">
        <v>119</v>
      </c>
      <c r="TWF1180" s="250">
        <v>213</v>
      </c>
      <c r="TWG1180" s="251" t="e">
        <f>TWG1209+TWG1233+TWG1262+TWG1278+TWG1300+TWG1330+TWG1346+TWG1367+TWG1387+TWG1415+#REF!+TWG1430+#REF!+#REF!+#REF!</f>
        <v>#REF!</v>
      </c>
      <c r="TWH1180" s="245" t="s">
        <v>39</v>
      </c>
      <c r="TWI1180" s="246" t="s">
        <v>26</v>
      </c>
      <c r="TWJ1180" s="247">
        <v>7</v>
      </c>
      <c r="TWK1180" s="247">
        <v>2</v>
      </c>
      <c r="TWL1180" s="248" t="s">
        <v>238</v>
      </c>
      <c r="TWM1180" s="249">
        <v>119</v>
      </c>
      <c r="TWN1180" s="250">
        <v>213</v>
      </c>
      <c r="TWO1180" s="251" t="e">
        <f>TWO1209+TWO1233+TWO1262+TWO1278+TWO1300+TWO1330+TWO1346+TWO1367+TWO1387+TWO1415+#REF!+TWO1430+#REF!+#REF!+#REF!</f>
        <v>#REF!</v>
      </c>
      <c r="TWP1180" s="245" t="s">
        <v>39</v>
      </c>
      <c r="TWQ1180" s="246" t="s">
        <v>26</v>
      </c>
      <c r="TWR1180" s="247">
        <v>7</v>
      </c>
      <c r="TWS1180" s="247">
        <v>2</v>
      </c>
      <c r="TWT1180" s="248" t="s">
        <v>238</v>
      </c>
      <c r="TWU1180" s="249">
        <v>119</v>
      </c>
      <c r="TWV1180" s="250">
        <v>213</v>
      </c>
      <c r="TWW1180" s="251" t="e">
        <f>TWW1209+TWW1233+TWW1262+TWW1278+TWW1300+TWW1330+TWW1346+TWW1367+TWW1387+TWW1415+#REF!+TWW1430+#REF!+#REF!+#REF!</f>
        <v>#REF!</v>
      </c>
      <c r="TWX1180" s="245" t="s">
        <v>39</v>
      </c>
      <c r="TWY1180" s="246" t="s">
        <v>26</v>
      </c>
      <c r="TWZ1180" s="247">
        <v>7</v>
      </c>
      <c r="TXA1180" s="247">
        <v>2</v>
      </c>
      <c r="TXB1180" s="248" t="s">
        <v>238</v>
      </c>
      <c r="TXC1180" s="249">
        <v>119</v>
      </c>
      <c r="TXD1180" s="250">
        <v>213</v>
      </c>
      <c r="TXE1180" s="251" t="e">
        <f>TXE1209+TXE1233+TXE1262+TXE1278+TXE1300+TXE1330+TXE1346+TXE1367+TXE1387+TXE1415+#REF!+TXE1430+#REF!+#REF!+#REF!</f>
        <v>#REF!</v>
      </c>
      <c r="TXF1180" s="245" t="s">
        <v>39</v>
      </c>
      <c r="TXG1180" s="246" t="s">
        <v>26</v>
      </c>
      <c r="TXH1180" s="247">
        <v>7</v>
      </c>
      <c r="TXI1180" s="247">
        <v>2</v>
      </c>
      <c r="TXJ1180" s="248" t="s">
        <v>238</v>
      </c>
      <c r="TXK1180" s="249">
        <v>119</v>
      </c>
      <c r="TXL1180" s="250">
        <v>213</v>
      </c>
      <c r="TXM1180" s="251" t="e">
        <f>TXM1209+TXM1233+TXM1262+TXM1278+TXM1300+TXM1330+TXM1346+TXM1367+TXM1387+TXM1415+#REF!+TXM1430+#REF!+#REF!+#REF!</f>
        <v>#REF!</v>
      </c>
      <c r="TXN1180" s="245" t="s">
        <v>39</v>
      </c>
      <c r="TXO1180" s="246" t="s">
        <v>26</v>
      </c>
      <c r="TXP1180" s="247">
        <v>7</v>
      </c>
      <c r="TXQ1180" s="247">
        <v>2</v>
      </c>
      <c r="TXR1180" s="248" t="s">
        <v>238</v>
      </c>
      <c r="TXS1180" s="249">
        <v>119</v>
      </c>
      <c r="TXT1180" s="250">
        <v>213</v>
      </c>
      <c r="TXU1180" s="251" t="e">
        <f>TXU1209+TXU1233+TXU1262+TXU1278+TXU1300+TXU1330+TXU1346+TXU1367+TXU1387+TXU1415+#REF!+TXU1430+#REF!+#REF!+#REF!</f>
        <v>#REF!</v>
      </c>
      <c r="TXV1180" s="245" t="s">
        <v>39</v>
      </c>
      <c r="TXW1180" s="246" t="s">
        <v>26</v>
      </c>
      <c r="TXX1180" s="247">
        <v>7</v>
      </c>
      <c r="TXY1180" s="247">
        <v>2</v>
      </c>
      <c r="TXZ1180" s="248" t="s">
        <v>238</v>
      </c>
      <c r="TYA1180" s="249">
        <v>119</v>
      </c>
      <c r="TYB1180" s="250">
        <v>213</v>
      </c>
      <c r="TYC1180" s="251" t="e">
        <f>TYC1209+TYC1233+TYC1262+TYC1278+TYC1300+TYC1330+TYC1346+TYC1367+TYC1387+TYC1415+#REF!+TYC1430+#REF!+#REF!+#REF!</f>
        <v>#REF!</v>
      </c>
      <c r="TYD1180" s="245" t="s">
        <v>39</v>
      </c>
      <c r="TYE1180" s="246" t="s">
        <v>26</v>
      </c>
      <c r="TYF1180" s="247">
        <v>7</v>
      </c>
      <c r="TYG1180" s="247">
        <v>2</v>
      </c>
      <c r="TYH1180" s="248" t="s">
        <v>238</v>
      </c>
      <c r="TYI1180" s="249">
        <v>119</v>
      </c>
      <c r="TYJ1180" s="250">
        <v>213</v>
      </c>
      <c r="TYK1180" s="251" t="e">
        <f>TYK1209+TYK1233+TYK1262+TYK1278+TYK1300+TYK1330+TYK1346+TYK1367+TYK1387+TYK1415+#REF!+TYK1430+#REF!+#REF!+#REF!</f>
        <v>#REF!</v>
      </c>
      <c r="TYL1180" s="245" t="s">
        <v>39</v>
      </c>
      <c r="TYM1180" s="246" t="s">
        <v>26</v>
      </c>
      <c r="TYN1180" s="247">
        <v>7</v>
      </c>
      <c r="TYO1180" s="247">
        <v>2</v>
      </c>
      <c r="TYP1180" s="248" t="s">
        <v>238</v>
      </c>
      <c r="TYQ1180" s="249">
        <v>119</v>
      </c>
      <c r="TYR1180" s="250">
        <v>213</v>
      </c>
      <c r="TYS1180" s="251" t="e">
        <f>TYS1209+TYS1233+TYS1262+TYS1278+TYS1300+TYS1330+TYS1346+TYS1367+TYS1387+TYS1415+#REF!+TYS1430+#REF!+#REF!+#REF!</f>
        <v>#REF!</v>
      </c>
      <c r="TYT1180" s="245" t="s">
        <v>39</v>
      </c>
      <c r="TYU1180" s="246" t="s">
        <v>26</v>
      </c>
      <c r="TYV1180" s="247">
        <v>7</v>
      </c>
      <c r="TYW1180" s="247">
        <v>2</v>
      </c>
      <c r="TYX1180" s="248" t="s">
        <v>238</v>
      </c>
      <c r="TYY1180" s="249">
        <v>119</v>
      </c>
      <c r="TYZ1180" s="250">
        <v>213</v>
      </c>
      <c r="TZA1180" s="251" t="e">
        <f>TZA1209+TZA1233+TZA1262+TZA1278+TZA1300+TZA1330+TZA1346+TZA1367+TZA1387+TZA1415+#REF!+TZA1430+#REF!+#REF!+#REF!</f>
        <v>#REF!</v>
      </c>
      <c r="TZB1180" s="245" t="s">
        <v>39</v>
      </c>
      <c r="TZC1180" s="246" t="s">
        <v>26</v>
      </c>
      <c r="TZD1180" s="247">
        <v>7</v>
      </c>
      <c r="TZE1180" s="247">
        <v>2</v>
      </c>
      <c r="TZF1180" s="248" t="s">
        <v>238</v>
      </c>
      <c r="TZG1180" s="249">
        <v>119</v>
      </c>
      <c r="TZH1180" s="250">
        <v>213</v>
      </c>
      <c r="TZI1180" s="251" t="e">
        <f>TZI1209+TZI1233+TZI1262+TZI1278+TZI1300+TZI1330+TZI1346+TZI1367+TZI1387+TZI1415+#REF!+TZI1430+#REF!+#REF!+#REF!</f>
        <v>#REF!</v>
      </c>
      <c r="TZJ1180" s="245" t="s">
        <v>39</v>
      </c>
      <c r="TZK1180" s="246" t="s">
        <v>26</v>
      </c>
      <c r="TZL1180" s="247">
        <v>7</v>
      </c>
      <c r="TZM1180" s="247">
        <v>2</v>
      </c>
      <c r="TZN1180" s="248" t="s">
        <v>238</v>
      </c>
      <c r="TZO1180" s="249">
        <v>119</v>
      </c>
      <c r="TZP1180" s="250">
        <v>213</v>
      </c>
      <c r="TZQ1180" s="251" t="e">
        <f>TZQ1209+TZQ1233+TZQ1262+TZQ1278+TZQ1300+TZQ1330+TZQ1346+TZQ1367+TZQ1387+TZQ1415+#REF!+TZQ1430+#REF!+#REF!+#REF!</f>
        <v>#REF!</v>
      </c>
      <c r="TZR1180" s="245" t="s">
        <v>39</v>
      </c>
      <c r="TZS1180" s="246" t="s">
        <v>26</v>
      </c>
      <c r="TZT1180" s="247">
        <v>7</v>
      </c>
      <c r="TZU1180" s="247">
        <v>2</v>
      </c>
      <c r="TZV1180" s="248" t="s">
        <v>238</v>
      </c>
      <c r="TZW1180" s="249">
        <v>119</v>
      </c>
      <c r="TZX1180" s="250">
        <v>213</v>
      </c>
      <c r="TZY1180" s="251" t="e">
        <f>TZY1209+TZY1233+TZY1262+TZY1278+TZY1300+TZY1330+TZY1346+TZY1367+TZY1387+TZY1415+#REF!+TZY1430+#REF!+#REF!+#REF!</f>
        <v>#REF!</v>
      </c>
      <c r="TZZ1180" s="245" t="s">
        <v>39</v>
      </c>
      <c r="UAA1180" s="246" t="s">
        <v>26</v>
      </c>
      <c r="UAB1180" s="247">
        <v>7</v>
      </c>
      <c r="UAC1180" s="247">
        <v>2</v>
      </c>
      <c r="UAD1180" s="248" t="s">
        <v>238</v>
      </c>
      <c r="UAE1180" s="249">
        <v>119</v>
      </c>
      <c r="UAF1180" s="250">
        <v>213</v>
      </c>
      <c r="UAG1180" s="251" t="e">
        <f>UAG1209+UAG1233+UAG1262+UAG1278+UAG1300+UAG1330+UAG1346+UAG1367+UAG1387+UAG1415+#REF!+UAG1430+#REF!+#REF!+#REF!</f>
        <v>#REF!</v>
      </c>
      <c r="UAH1180" s="245" t="s">
        <v>39</v>
      </c>
      <c r="UAI1180" s="246" t="s">
        <v>26</v>
      </c>
      <c r="UAJ1180" s="247">
        <v>7</v>
      </c>
      <c r="UAK1180" s="247">
        <v>2</v>
      </c>
      <c r="UAL1180" s="248" t="s">
        <v>238</v>
      </c>
      <c r="UAM1180" s="249">
        <v>119</v>
      </c>
      <c r="UAN1180" s="250">
        <v>213</v>
      </c>
      <c r="UAO1180" s="251" t="e">
        <f>UAO1209+UAO1233+UAO1262+UAO1278+UAO1300+UAO1330+UAO1346+UAO1367+UAO1387+UAO1415+#REF!+UAO1430+#REF!+#REF!+#REF!</f>
        <v>#REF!</v>
      </c>
      <c r="UAP1180" s="245" t="s">
        <v>39</v>
      </c>
      <c r="UAQ1180" s="246" t="s">
        <v>26</v>
      </c>
      <c r="UAR1180" s="247">
        <v>7</v>
      </c>
      <c r="UAS1180" s="247">
        <v>2</v>
      </c>
      <c r="UAT1180" s="248" t="s">
        <v>238</v>
      </c>
      <c r="UAU1180" s="249">
        <v>119</v>
      </c>
      <c r="UAV1180" s="250">
        <v>213</v>
      </c>
      <c r="UAW1180" s="251" t="e">
        <f>UAW1209+UAW1233+UAW1262+UAW1278+UAW1300+UAW1330+UAW1346+UAW1367+UAW1387+UAW1415+#REF!+UAW1430+#REF!+#REF!+#REF!</f>
        <v>#REF!</v>
      </c>
      <c r="UAX1180" s="245" t="s">
        <v>39</v>
      </c>
      <c r="UAY1180" s="246" t="s">
        <v>26</v>
      </c>
      <c r="UAZ1180" s="247">
        <v>7</v>
      </c>
      <c r="UBA1180" s="247">
        <v>2</v>
      </c>
      <c r="UBB1180" s="248" t="s">
        <v>238</v>
      </c>
      <c r="UBC1180" s="249">
        <v>119</v>
      </c>
      <c r="UBD1180" s="250">
        <v>213</v>
      </c>
      <c r="UBE1180" s="251" t="e">
        <f>UBE1209+UBE1233+UBE1262+UBE1278+UBE1300+UBE1330+UBE1346+UBE1367+UBE1387+UBE1415+#REF!+UBE1430+#REF!+#REF!+#REF!</f>
        <v>#REF!</v>
      </c>
      <c r="UBF1180" s="245" t="s">
        <v>39</v>
      </c>
      <c r="UBG1180" s="246" t="s">
        <v>26</v>
      </c>
      <c r="UBH1180" s="247">
        <v>7</v>
      </c>
      <c r="UBI1180" s="247">
        <v>2</v>
      </c>
      <c r="UBJ1180" s="248" t="s">
        <v>238</v>
      </c>
      <c r="UBK1180" s="249">
        <v>119</v>
      </c>
      <c r="UBL1180" s="250">
        <v>213</v>
      </c>
      <c r="UBM1180" s="251" t="e">
        <f>UBM1209+UBM1233+UBM1262+UBM1278+UBM1300+UBM1330+UBM1346+UBM1367+UBM1387+UBM1415+#REF!+UBM1430+#REF!+#REF!+#REF!</f>
        <v>#REF!</v>
      </c>
      <c r="UBN1180" s="245" t="s">
        <v>39</v>
      </c>
      <c r="UBO1180" s="246" t="s">
        <v>26</v>
      </c>
      <c r="UBP1180" s="247">
        <v>7</v>
      </c>
      <c r="UBQ1180" s="247">
        <v>2</v>
      </c>
      <c r="UBR1180" s="248" t="s">
        <v>238</v>
      </c>
      <c r="UBS1180" s="249">
        <v>119</v>
      </c>
      <c r="UBT1180" s="250">
        <v>213</v>
      </c>
      <c r="UBU1180" s="251" t="e">
        <f>UBU1209+UBU1233+UBU1262+UBU1278+UBU1300+UBU1330+UBU1346+UBU1367+UBU1387+UBU1415+#REF!+UBU1430+#REF!+#REF!+#REF!</f>
        <v>#REF!</v>
      </c>
      <c r="UBV1180" s="245" t="s">
        <v>39</v>
      </c>
      <c r="UBW1180" s="246" t="s">
        <v>26</v>
      </c>
      <c r="UBX1180" s="247">
        <v>7</v>
      </c>
      <c r="UBY1180" s="247">
        <v>2</v>
      </c>
      <c r="UBZ1180" s="248" t="s">
        <v>238</v>
      </c>
      <c r="UCA1180" s="249">
        <v>119</v>
      </c>
      <c r="UCB1180" s="250">
        <v>213</v>
      </c>
      <c r="UCC1180" s="251" t="e">
        <f>UCC1209+UCC1233+UCC1262+UCC1278+UCC1300+UCC1330+UCC1346+UCC1367+UCC1387+UCC1415+#REF!+UCC1430+#REF!+#REF!+#REF!</f>
        <v>#REF!</v>
      </c>
      <c r="UCD1180" s="245" t="s">
        <v>39</v>
      </c>
      <c r="UCE1180" s="246" t="s">
        <v>26</v>
      </c>
      <c r="UCF1180" s="247">
        <v>7</v>
      </c>
      <c r="UCG1180" s="247">
        <v>2</v>
      </c>
      <c r="UCH1180" s="248" t="s">
        <v>238</v>
      </c>
      <c r="UCI1180" s="249">
        <v>119</v>
      </c>
      <c r="UCJ1180" s="250">
        <v>213</v>
      </c>
      <c r="UCK1180" s="251" t="e">
        <f>UCK1209+UCK1233+UCK1262+UCK1278+UCK1300+UCK1330+UCK1346+UCK1367+UCK1387+UCK1415+#REF!+UCK1430+#REF!+#REF!+#REF!</f>
        <v>#REF!</v>
      </c>
      <c r="UCL1180" s="245" t="s">
        <v>39</v>
      </c>
      <c r="UCM1180" s="246" t="s">
        <v>26</v>
      </c>
      <c r="UCN1180" s="247">
        <v>7</v>
      </c>
      <c r="UCO1180" s="247">
        <v>2</v>
      </c>
      <c r="UCP1180" s="248" t="s">
        <v>238</v>
      </c>
      <c r="UCQ1180" s="249">
        <v>119</v>
      </c>
      <c r="UCR1180" s="250">
        <v>213</v>
      </c>
      <c r="UCS1180" s="251" t="e">
        <f>UCS1209+UCS1233+UCS1262+UCS1278+UCS1300+UCS1330+UCS1346+UCS1367+UCS1387+UCS1415+#REF!+UCS1430+#REF!+#REF!+#REF!</f>
        <v>#REF!</v>
      </c>
      <c r="UCT1180" s="245" t="s">
        <v>39</v>
      </c>
      <c r="UCU1180" s="246" t="s">
        <v>26</v>
      </c>
      <c r="UCV1180" s="247">
        <v>7</v>
      </c>
      <c r="UCW1180" s="247">
        <v>2</v>
      </c>
      <c r="UCX1180" s="248" t="s">
        <v>238</v>
      </c>
      <c r="UCY1180" s="249">
        <v>119</v>
      </c>
      <c r="UCZ1180" s="250">
        <v>213</v>
      </c>
      <c r="UDA1180" s="251" t="e">
        <f>UDA1209+UDA1233+UDA1262+UDA1278+UDA1300+UDA1330+UDA1346+UDA1367+UDA1387+UDA1415+#REF!+UDA1430+#REF!+#REF!+#REF!</f>
        <v>#REF!</v>
      </c>
      <c r="UDB1180" s="245" t="s">
        <v>39</v>
      </c>
      <c r="UDC1180" s="246" t="s">
        <v>26</v>
      </c>
      <c r="UDD1180" s="247">
        <v>7</v>
      </c>
      <c r="UDE1180" s="247">
        <v>2</v>
      </c>
      <c r="UDF1180" s="248" t="s">
        <v>238</v>
      </c>
      <c r="UDG1180" s="249">
        <v>119</v>
      </c>
      <c r="UDH1180" s="250">
        <v>213</v>
      </c>
      <c r="UDI1180" s="251" t="e">
        <f>UDI1209+UDI1233+UDI1262+UDI1278+UDI1300+UDI1330+UDI1346+UDI1367+UDI1387+UDI1415+#REF!+UDI1430+#REF!+#REF!+#REF!</f>
        <v>#REF!</v>
      </c>
      <c r="UDJ1180" s="245" t="s">
        <v>39</v>
      </c>
      <c r="UDK1180" s="246" t="s">
        <v>26</v>
      </c>
      <c r="UDL1180" s="247">
        <v>7</v>
      </c>
      <c r="UDM1180" s="247">
        <v>2</v>
      </c>
      <c r="UDN1180" s="248" t="s">
        <v>238</v>
      </c>
      <c r="UDO1180" s="249">
        <v>119</v>
      </c>
      <c r="UDP1180" s="250">
        <v>213</v>
      </c>
      <c r="UDQ1180" s="251" t="e">
        <f>UDQ1209+UDQ1233+UDQ1262+UDQ1278+UDQ1300+UDQ1330+UDQ1346+UDQ1367+UDQ1387+UDQ1415+#REF!+UDQ1430+#REF!+#REF!+#REF!</f>
        <v>#REF!</v>
      </c>
      <c r="UDR1180" s="245" t="s">
        <v>39</v>
      </c>
      <c r="UDS1180" s="246" t="s">
        <v>26</v>
      </c>
      <c r="UDT1180" s="247">
        <v>7</v>
      </c>
      <c r="UDU1180" s="247">
        <v>2</v>
      </c>
      <c r="UDV1180" s="248" t="s">
        <v>238</v>
      </c>
      <c r="UDW1180" s="249">
        <v>119</v>
      </c>
      <c r="UDX1180" s="250">
        <v>213</v>
      </c>
      <c r="UDY1180" s="251" t="e">
        <f>UDY1209+UDY1233+UDY1262+UDY1278+UDY1300+UDY1330+UDY1346+UDY1367+UDY1387+UDY1415+#REF!+UDY1430+#REF!+#REF!+#REF!</f>
        <v>#REF!</v>
      </c>
      <c r="UDZ1180" s="245" t="s">
        <v>39</v>
      </c>
      <c r="UEA1180" s="246" t="s">
        <v>26</v>
      </c>
      <c r="UEB1180" s="247">
        <v>7</v>
      </c>
      <c r="UEC1180" s="247">
        <v>2</v>
      </c>
      <c r="UED1180" s="248" t="s">
        <v>238</v>
      </c>
      <c r="UEE1180" s="249">
        <v>119</v>
      </c>
      <c r="UEF1180" s="250">
        <v>213</v>
      </c>
      <c r="UEG1180" s="251" t="e">
        <f>UEG1209+UEG1233+UEG1262+UEG1278+UEG1300+UEG1330+UEG1346+UEG1367+UEG1387+UEG1415+#REF!+UEG1430+#REF!+#REF!+#REF!</f>
        <v>#REF!</v>
      </c>
      <c r="UEH1180" s="245" t="s">
        <v>39</v>
      </c>
      <c r="UEI1180" s="246" t="s">
        <v>26</v>
      </c>
      <c r="UEJ1180" s="247">
        <v>7</v>
      </c>
      <c r="UEK1180" s="247">
        <v>2</v>
      </c>
      <c r="UEL1180" s="248" t="s">
        <v>238</v>
      </c>
      <c r="UEM1180" s="249">
        <v>119</v>
      </c>
      <c r="UEN1180" s="250">
        <v>213</v>
      </c>
      <c r="UEO1180" s="251" t="e">
        <f>UEO1209+UEO1233+UEO1262+UEO1278+UEO1300+UEO1330+UEO1346+UEO1367+UEO1387+UEO1415+#REF!+UEO1430+#REF!+#REF!+#REF!</f>
        <v>#REF!</v>
      </c>
      <c r="UEP1180" s="245" t="s">
        <v>39</v>
      </c>
      <c r="UEQ1180" s="246" t="s">
        <v>26</v>
      </c>
      <c r="UER1180" s="247">
        <v>7</v>
      </c>
      <c r="UES1180" s="247">
        <v>2</v>
      </c>
      <c r="UET1180" s="248" t="s">
        <v>238</v>
      </c>
      <c r="UEU1180" s="249">
        <v>119</v>
      </c>
      <c r="UEV1180" s="250">
        <v>213</v>
      </c>
      <c r="UEW1180" s="251" t="e">
        <f>UEW1209+UEW1233+UEW1262+UEW1278+UEW1300+UEW1330+UEW1346+UEW1367+UEW1387+UEW1415+#REF!+UEW1430+#REF!+#REF!+#REF!</f>
        <v>#REF!</v>
      </c>
      <c r="UEX1180" s="245" t="s">
        <v>39</v>
      </c>
      <c r="UEY1180" s="246" t="s">
        <v>26</v>
      </c>
      <c r="UEZ1180" s="247">
        <v>7</v>
      </c>
      <c r="UFA1180" s="247">
        <v>2</v>
      </c>
      <c r="UFB1180" s="248" t="s">
        <v>238</v>
      </c>
      <c r="UFC1180" s="249">
        <v>119</v>
      </c>
      <c r="UFD1180" s="250">
        <v>213</v>
      </c>
      <c r="UFE1180" s="251" t="e">
        <f>UFE1209+UFE1233+UFE1262+UFE1278+UFE1300+UFE1330+UFE1346+UFE1367+UFE1387+UFE1415+#REF!+UFE1430+#REF!+#REF!+#REF!</f>
        <v>#REF!</v>
      </c>
      <c r="UFF1180" s="245" t="s">
        <v>39</v>
      </c>
      <c r="UFG1180" s="246" t="s">
        <v>26</v>
      </c>
      <c r="UFH1180" s="247">
        <v>7</v>
      </c>
      <c r="UFI1180" s="247">
        <v>2</v>
      </c>
      <c r="UFJ1180" s="248" t="s">
        <v>238</v>
      </c>
      <c r="UFK1180" s="249">
        <v>119</v>
      </c>
      <c r="UFL1180" s="250">
        <v>213</v>
      </c>
      <c r="UFM1180" s="251" t="e">
        <f>UFM1209+UFM1233+UFM1262+UFM1278+UFM1300+UFM1330+UFM1346+UFM1367+UFM1387+UFM1415+#REF!+UFM1430+#REF!+#REF!+#REF!</f>
        <v>#REF!</v>
      </c>
      <c r="UFN1180" s="245" t="s">
        <v>39</v>
      </c>
      <c r="UFO1180" s="246" t="s">
        <v>26</v>
      </c>
      <c r="UFP1180" s="247">
        <v>7</v>
      </c>
      <c r="UFQ1180" s="247">
        <v>2</v>
      </c>
      <c r="UFR1180" s="248" t="s">
        <v>238</v>
      </c>
      <c r="UFS1180" s="249">
        <v>119</v>
      </c>
      <c r="UFT1180" s="250">
        <v>213</v>
      </c>
      <c r="UFU1180" s="251" t="e">
        <f>UFU1209+UFU1233+UFU1262+UFU1278+UFU1300+UFU1330+UFU1346+UFU1367+UFU1387+UFU1415+#REF!+UFU1430+#REF!+#REF!+#REF!</f>
        <v>#REF!</v>
      </c>
      <c r="UFV1180" s="245" t="s">
        <v>39</v>
      </c>
      <c r="UFW1180" s="246" t="s">
        <v>26</v>
      </c>
      <c r="UFX1180" s="247">
        <v>7</v>
      </c>
      <c r="UFY1180" s="247">
        <v>2</v>
      </c>
      <c r="UFZ1180" s="248" t="s">
        <v>238</v>
      </c>
      <c r="UGA1180" s="249">
        <v>119</v>
      </c>
      <c r="UGB1180" s="250">
        <v>213</v>
      </c>
      <c r="UGC1180" s="251" t="e">
        <f>UGC1209+UGC1233+UGC1262+UGC1278+UGC1300+UGC1330+UGC1346+UGC1367+UGC1387+UGC1415+#REF!+UGC1430+#REF!+#REF!+#REF!</f>
        <v>#REF!</v>
      </c>
      <c r="UGD1180" s="245" t="s">
        <v>39</v>
      </c>
      <c r="UGE1180" s="246" t="s">
        <v>26</v>
      </c>
      <c r="UGF1180" s="247">
        <v>7</v>
      </c>
      <c r="UGG1180" s="247">
        <v>2</v>
      </c>
      <c r="UGH1180" s="248" t="s">
        <v>238</v>
      </c>
      <c r="UGI1180" s="249">
        <v>119</v>
      </c>
      <c r="UGJ1180" s="250">
        <v>213</v>
      </c>
      <c r="UGK1180" s="251" t="e">
        <f>UGK1209+UGK1233+UGK1262+UGK1278+UGK1300+UGK1330+UGK1346+UGK1367+UGK1387+UGK1415+#REF!+UGK1430+#REF!+#REF!+#REF!</f>
        <v>#REF!</v>
      </c>
      <c r="UGL1180" s="245" t="s">
        <v>39</v>
      </c>
      <c r="UGM1180" s="246" t="s">
        <v>26</v>
      </c>
      <c r="UGN1180" s="247">
        <v>7</v>
      </c>
      <c r="UGO1180" s="247">
        <v>2</v>
      </c>
      <c r="UGP1180" s="248" t="s">
        <v>238</v>
      </c>
      <c r="UGQ1180" s="249">
        <v>119</v>
      </c>
      <c r="UGR1180" s="250">
        <v>213</v>
      </c>
      <c r="UGS1180" s="251" t="e">
        <f>UGS1209+UGS1233+UGS1262+UGS1278+UGS1300+UGS1330+UGS1346+UGS1367+UGS1387+UGS1415+#REF!+UGS1430+#REF!+#REF!+#REF!</f>
        <v>#REF!</v>
      </c>
      <c r="UGT1180" s="245" t="s">
        <v>39</v>
      </c>
      <c r="UGU1180" s="246" t="s">
        <v>26</v>
      </c>
      <c r="UGV1180" s="247">
        <v>7</v>
      </c>
      <c r="UGW1180" s="247">
        <v>2</v>
      </c>
      <c r="UGX1180" s="248" t="s">
        <v>238</v>
      </c>
      <c r="UGY1180" s="249">
        <v>119</v>
      </c>
      <c r="UGZ1180" s="250">
        <v>213</v>
      </c>
      <c r="UHA1180" s="251" t="e">
        <f>UHA1209+UHA1233+UHA1262+UHA1278+UHA1300+UHA1330+UHA1346+UHA1367+UHA1387+UHA1415+#REF!+UHA1430+#REF!+#REF!+#REF!</f>
        <v>#REF!</v>
      </c>
      <c r="UHB1180" s="245" t="s">
        <v>39</v>
      </c>
      <c r="UHC1180" s="246" t="s">
        <v>26</v>
      </c>
      <c r="UHD1180" s="247">
        <v>7</v>
      </c>
      <c r="UHE1180" s="247">
        <v>2</v>
      </c>
      <c r="UHF1180" s="248" t="s">
        <v>238</v>
      </c>
      <c r="UHG1180" s="249">
        <v>119</v>
      </c>
      <c r="UHH1180" s="250">
        <v>213</v>
      </c>
      <c r="UHI1180" s="251" t="e">
        <f>UHI1209+UHI1233+UHI1262+UHI1278+UHI1300+UHI1330+UHI1346+UHI1367+UHI1387+UHI1415+#REF!+UHI1430+#REF!+#REF!+#REF!</f>
        <v>#REF!</v>
      </c>
      <c r="UHJ1180" s="245" t="s">
        <v>39</v>
      </c>
      <c r="UHK1180" s="246" t="s">
        <v>26</v>
      </c>
      <c r="UHL1180" s="247">
        <v>7</v>
      </c>
      <c r="UHM1180" s="247">
        <v>2</v>
      </c>
      <c r="UHN1180" s="248" t="s">
        <v>238</v>
      </c>
      <c r="UHO1180" s="249">
        <v>119</v>
      </c>
      <c r="UHP1180" s="250">
        <v>213</v>
      </c>
      <c r="UHQ1180" s="251" t="e">
        <f>UHQ1209+UHQ1233+UHQ1262+UHQ1278+UHQ1300+UHQ1330+UHQ1346+UHQ1367+UHQ1387+UHQ1415+#REF!+UHQ1430+#REF!+#REF!+#REF!</f>
        <v>#REF!</v>
      </c>
      <c r="UHR1180" s="245" t="s">
        <v>39</v>
      </c>
      <c r="UHS1180" s="246" t="s">
        <v>26</v>
      </c>
      <c r="UHT1180" s="247">
        <v>7</v>
      </c>
      <c r="UHU1180" s="247">
        <v>2</v>
      </c>
      <c r="UHV1180" s="248" t="s">
        <v>238</v>
      </c>
      <c r="UHW1180" s="249">
        <v>119</v>
      </c>
      <c r="UHX1180" s="250">
        <v>213</v>
      </c>
      <c r="UHY1180" s="251" t="e">
        <f>UHY1209+UHY1233+UHY1262+UHY1278+UHY1300+UHY1330+UHY1346+UHY1367+UHY1387+UHY1415+#REF!+UHY1430+#REF!+#REF!+#REF!</f>
        <v>#REF!</v>
      </c>
      <c r="UHZ1180" s="245" t="s">
        <v>39</v>
      </c>
      <c r="UIA1180" s="246" t="s">
        <v>26</v>
      </c>
      <c r="UIB1180" s="247">
        <v>7</v>
      </c>
      <c r="UIC1180" s="247">
        <v>2</v>
      </c>
      <c r="UID1180" s="248" t="s">
        <v>238</v>
      </c>
      <c r="UIE1180" s="249">
        <v>119</v>
      </c>
      <c r="UIF1180" s="250">
        <v>213</v>
      </c>
      <c r="UIG1180" s="251" t="e">
        <f>UIG1209+UIG1233+UIG1262+UIG1278+UIG1300+UIG1330+UIG1346+UIG1367+UIG1387+UIG1415+#REF!+UIG1430+#REF!+#REF!+#REF!</f>
        <v>#REF!</v>
      </c>
      <c r="UIH1180" s="245" t="s">
        <v>39</v>
      </c>
      <c r="UII1180" s="246" t="s">
        <v>26</v>
      </c>
      <c r="UIJ1180" s="247">
        <v>7</v>
      </c>
      <c r="UIK1180" s="247">
        <v>2</v>
      </c>
      <c r="UIL1180" s="248" t="s">
        <v>238</v>
      </c>
      <c r="UIM1180" s="249">
        <v>119</v>
      </c>
      <c r="UIN1180" s="250">
        <v>213</v>
      </c>
      <c r="UIO1180" s="251" t="e">
        <f>UIO1209+UIO1233+UIO1262+UIO1278+UIO1300+UIO1330+UIO1346+UIO1367+UIO1387+UIO1415+#REF!+UIO1430+#REF!+#REF!+#REF!</f>
        <v>#REF!</v>
      </c>
      <c r="UIP1180" s="245" t="s">
        <v>39</v>
      </c>
      <c r="UIQ1180" s="246" t="s">
        <v>26</v>
      </c>
      <c r="UIR1180" s="247">
        <v>7</v>
      </c>
      <c r="UIS1180" s="247">
        <v>2</v>
      </c>
      <c r="UIT1180" s="248" t="s">
        <v>238</v>
      </c>
      <c r="UIU1180" s="249">
        <v>119</v>
      </c>
      <c r="UIV1180" s="250">
        <v>213</v>
      </c>
      <c r="UIW1180" s="251" t="e">
        <f>UIW1209+UIW1233+UIW1262+UIW1278+UIW1300+UIW1330+UIW1346+UIW1367+UIW1387+UIW1415+#REF!+UIW1430+#REF!+#REF!+#REF!</f>
        <v>#REF!</v>
      </c>
      <c r="UIX1180" s="245" t="s">
        <v>39</v>
      </c>
      <c r="UIY1180" s="246" t="s">
        <v>26</v>
      </c>
      <c r="UIZ1180" s="247">
        <v>7</v>
      </c>
      <c r="UJA1180" s="247">
        <v>2</v>
      </c>
      <c r="UJB1180" s="248" t="s">
        <v>238</v>
      </c>
      <c r="UJC1180" s="249">
        <v>119</v>
      </c>
      <c r="UJD1180" s="250">
        <v>213</v>
      </c>
      <c r="UJE1180" s="251" t="e">
        <f>UJE1209+UJE1233+UJE1262+UJE1278+UJE1300+UJE1330+UJE1346+UJE1367+UJE1387+UJE1415+#REF!+UJE1430+#REF!+#REF!+#REF!</f>
        <v>#REF!</v>
      </c>
      <c r="UJF1180" s="245" t="s">
        <v>39</v>
      </c>
      <c r="UJG1180" s="246" t="s">
        <v>26</v>
      </c>
      <c r="UJH1180" s="247">
        <v>7</v>
      </c>
      <c r="UJI1180" s="247">
        <v>2</v>
      </c>
      <c r="UJJ1180" s="248" t="s">
        <v>238</v>
      </c>
      <c r="UJK1180" s="249">
        <v>119</v>
      </c>
      <c r="UJL1180" s="250">
        <v>213</v>
      </c>
      <c r="UJM1180" s="251" t="e">
        <f>UJM1209+UJM1233+UJM1262+UJM1278+UJM1300+UJM1330+UJM1346+UJM1367+UJM1387+UJM1415+#REF!+UJM1430+#REF!+#REF!+#REF!</f>
        <v>#REF!</v>
      </c>
      <c r="UJN1180" s="245" t="s">
        <v>39</v>
      </c>
      <c r="UJO1180" s="246" t="s">
        <v>26</v>
      </c>
      <c r="UJP1180" s="247">
        <v>7</v>
      </c>
      <c r="UJQ1180" s="247">
        <v>2</v>
      </c>
      <c r="UJR1180" s="248" t="s">
        <v>238</v>
      </c>
      <c r="UJS1180" s="249">
        <v>119</v>
      </c>
      <c r="UJT1180" s="250">
        <v>213</v>
      </c>
      <c r="UJU1180" s="251" t="e">
        <f>UJU1209+UJU1233+UJU1262+UJU1278+UJU1300+UJU1330+UJU1346+UJU1367+UJU1387+UJU1415+#REF!+UJU1430+#REF!+#REF!+#REF!</f>
        <v>#REF!</v>
      </c>
      <c r="UJV1180" s="245" t="s">
        <v>39</v>
      </c>
      <c r="UJW1180" s="246" t="s">
        <v>26</v>
      </c>
      <c r="UJX1180" s="247">
        <v>7</v>
      </c>
      <c r="UJY1180" s="247">
        <v>2</v>
      </c>
      <c r="UJZ1180" s="248" t="s">
        <v>238</v>
      </c>
      <c r="UKA1180" s="249">
        <v>119</v>
      </c>
      <c r="UKB1180" s="250">
        <v>213</v>
      </c>
      <c r="UKC1180" s="251" t="e">
        <f>UKC1209+UKC1233+UKC1262+UKC1278+UKC1300+UKC1330+UKC1346+UKC1367+UKC1387+UKC1415+#REF!+UKC1430+#REF!+#REF!+#REF!</f>
        <v>#REF!</v>
      </c>
      <c r="UKD1180" s="245" t="s">
        <v>39</v>
      </c>
      <c r="UKE1180" s="246" t="s">
        <v>26</v>
      </c>
      <c r="UKF1180" s="247">
        <v>7</v>
      </c>
      <c r="UKG1180" s="247">
        <v>2</v>
      </c>
      <c r="UKH1180" s="248" t="s">
        <v>238</v>
      </c>
      <c r="UKI1180" s="249">
        <v>119</v>
      </c>
      <c r="UKJ1180" s="250">
        <v>213</v>
      </c>
      <c r="UKK1180" s="251" t="e">
        <f>UKK1209+UKK1233+UKK1262+UKK1278+UKK1300+UKK1330+UKK1346+UKK1367+UKK1387+UKK1415+#REF!+UKK1430+#REF!+#REF!+#REF!</f>
        <v>#REF!</v>
      </c>
      <c r="UKL1180" s="245" t="s">
        <v>39</v>
      </c>
      <c r="UKM1180" s="246" t="s">
        <v>26</v>
      </c>
      <c r="UKN1180" s="247">
        <v>7</v>
      </c>
      <c r="UKO1180" s="247">
        <v>2</v>
      </c>
      <c r="UKP1180" s="248" t="s">
        <v>238</v>
      </c>
      <c r="UKQ1180" s="249">
        <v>119</v>
      </c>
      <c r="UKR1180" s="250">
        <v>213</v>
      </c>
      <c r="UKS1180" s="251" t="e">
        <f>UKS1209+UKS1233+UKS1262+UKS1278+UKS1300+UKS1330+UKS1346+UKS1367+UKS1387+UKS1415+#REF!+UKS1430+#REF!+#REF!+#REF!</f>
        <v>#REF!</v>
      </c>
      <c r="UKT1180" s="245" t="s">
        <v>39</v>
      </c>
      <c r="UKU1180" s="246" t="s">
        <v>26</v>
      </c>
      <c r="UKV1180" s="247">
        <v>7</v>
      </c>
      <c r="UKW1180" s="247">
        <v>2</v>
      </c>
      <c r="UKX1180" s="248" t="s">
        <v>238</v>
      </c>
      <c r="UKY1180" s="249">
        <v>119</v>
      </c>
      <c r="UKZ1180" s="250">
        <v>213</v>
      </c>
      <c r="ULA1180" s="251" t="e">
        <f>ULA1209+ULA1233+ULA1262+ULA1278+ULA1300+ULA1330+ULA1346+ULA1367+ULA1387+ULA1415+#REF!+ULA1430+#REF!+#REF!+#REF!</f>
        <v>#REF!</v>
      </c>
      <c r="ULB1180" s="245" t="s">
        <v>39</v>
      </c>
      <c r="ULC1180" s="246" t="s">
        <v>26</v>
      </c>
      <c r="ULD1180" s="247">
        <v>7</v>
      </c>
      <c r="ULE1180" s="247">
        <v>2</v>
      </c>
      <c r="ULF1180" s="248" t="s">
        <v>238</v>
      </c>
      <c r="ULG1180" s="249">
        <v>119</v>
      </c>
      <c r="ULH1180" s="250">
        <v>213</v>
      </c>
      <c r="ULI1180" s="251" t="e">
        <f>ULI1209+ULI1233+ULI1262+ULI1278+ULI1300+ULI1330+ULI1346+ULI1367+ULI1387+ULI1415+#REF!+ULI1430+#REF!+#REF!+#REF!</f>
        <v>#REF!</v>
      </c>
      <c r="ULJ1180" s="245" t="s">
        <v>39</v>
      </c>
      <c r="ULK1180" s="246" t="s">
        <v>26</v>
      </c>
      <c r="ULL1180" s="247">
        <v>7</v>
      </c>
      <c r="ULM1180" s="247">
        <v>2</v>
      </c>
      <c r="ULN1180" s="248" t="s">
        <v>238</v>
      </c>
      <c r="ULO1180" s="249">
        <v>119</v>
      </c>
      <c r="ULP1180" s="250">
        <v>213</v>
      </c>
      <c r="ULQ1180" s="251" t="e">
        <f>ULQ1209+ULQ1233+ULQ1262+ULQ1278+ULQ1300+ULQ1330+ULQ1346+ULQ1367+ULQ1387+ULQ1415+#REF!+ULQ1430+#REF!+#REF!+#REF!</f>
        <v>#REF!</v>
      </c>
      <c r="ULR1180" s="245" t="s">
        <v>39</v>
      </c>
      <c r="ULS1180" s="246" t="s">
        <v>26</v>
      </c>
      <c r="ULT1180" s="247">
        <v>7</v>
      </c>
      <c r="ULU1180" s="247">
        <v>2</v>
      </c>
      <c r="ULV1180" s="248" t="s">
        <v>238</v>
      </c>
      <c r="ULW1180" s="249">
        <v>119</v>
      </c>
      <c r="ULX1180" s="250">
        <v>213</v>
      </c>
      <c r="ULY1180" s="251" t="e">
        <f>ULY1209+ULY1233+ULY1262+ULY1278+ULY1300+ULY1330+ULY1346+ULY1367+ULY1387+ULY1415+#REF!+ULY1430+#REF!+#REF!+#REF!</f>
        <v>#REF!</v>
      </c>
      <c r="ULZ1180" s="245" t="s">
        <v>39</v>
      </c>
      <c r="UMA1180" s="246" t="s">
        <v>26</v>
      </c>
      <c r="UMB1180" s="247">
        <v>7</v>
      </c>
      <c r="UMC1180" s="247">
        <v>2</v>
      </c>
      <c r="UMD1180" s="248" t="s">
        <v>238</v>
      </c>
      <c r="UME1180" s="249">
        <v>119</v>
      </c>
      <c r="UMF1180" s="250">
        <v>213</v>
      </c>
      <c r="UMG1180" s="251" t="e">
        <f>UMG1209+UMG1233+UMG1262+UMG1278+UMG1300+UMG1330+UMG1346+UMG1367+UMG1387+UMG1415+#REF!+UMG1430+#REF!+#REF!+#REF!</f>
        <v>#REF!</v>
      </c>
      <c r="UMH1180" s="245" t="s">
        <v>39</v>
      </c>
      <c r="UMI1180" s="246" t="s">
        <v>26</v>
      </c>
      <c r="UMJ1180" s="247">
        <v>7</v>
      </c>
      <c r="UMK1180" s="247">
        <v>2</v>
      </c>
      <c r="UML1180" s="248" t="s">
        <v>238</v>
      </c>
      <c r="UMM1180" s="249">
        <v>119</v>
      </c>
      <c r="UMN1180" s="250">
        <v>213</v>
      </c>
      <c r="UMO1180" s="251" t="e">
        <f>UMO1209+UMO1233+UMO1262+UMO1278+UMO1300+UMO1330+UMO1346+UMO1367+UMO1387+UMO1415+#REF!+UMO1430+#REF!+#REF!+#REF!</f>
        <v>#REF!</v>
      </c>
      <c r="UMP1180" s="245" t="s">
        <v>39</v>
      </c>
      <c r="UMQ1180" s="246" t="s">
        <v>26</v>
      </c>
      <c r="UMR1180" s="247">
        <v>7</v>
      </c>
      <c r="UMS1180" s="247">
        <v>2</v>
      </c>
      <c r="UMT1180" s="248" t="s">
        <v>238</v>
      </c>
      <c r="UMU1180" s="249">
        <v>119</v>
      </c>
      <c r="UMV1180" s="250">
        <v>213</v>
      </c>
      <c r="UMW1180" s="251" t="e">
        <f>UMW1209+UMW1233+UMW1262+UMW1278+UMW1300+UMW1330+UMW1346+UMW1367+UMW1387+UMW1415+#REF!+UMW1430+#REF!+#REF!+#REF!</f>
        <v>#REF!</v>
      </c>
      <c r="UMX1180" s="245" t="s">
        <v>39</v>
      </c>
      <c r="UMY1180" s="246" t="s">
        <v>26</v>
      </c>
      <c r="UMZ1180" s="247">
        <v>7</v>
      </c>
      <c r="UNA1180" s="247">
        <v>2</v>
      </c>
      <c r="UNB1180" s="248" t="s">
        <v>238</v>
      </c>
      <c r="UNC1180" s="249">
        <v>119</v>
      </c>
      <c r="UND1180" s="250">
        <v>213</v>
      </c>
      <c r="UNE1180" s="251" t="e">
        <f>UNE1209+UNE1233+UNE1262+UNE1278+UNE1300+UNE1330+UNE1346+UNE1367+UNE1387+UNE1415+#REF!+UNE1430+#REF!+#REF!+#REF!</f>
        <v>#REF!</v>
      </c>
      <c r="UNF1180" s="245" t="s">
        <v>39</v>
      </c>
      <c r="UNG1180" s="246" t="s">
        <v>26</v>
      </c>
      <c r="UNH1180" s="247">
        <v>7</v>
      </c>
      <c r="UNI1180" s="247">
        <v>2</v>
      </c>
      <c r="UNJ1180" s="248" t="s">
        <v>238</v>
      </c>
      <c r="UNK1180" s="249">
        <v>119</v>
      </c>
      <c r="UNL1180" s="250">
        <v>213</v>
      </c>
      <c r="UNM1180" s="251" t="e">
        <f>UNM1209+UNM1233+UNM1262+UNM1278+UNM1300+UNM1330+UNM1346+UNM1367+UNM1387+UNM1415+#REF!+UNM1430+#REF!+#REF!+#REF!</f>
        <v>#REF!</v>
      </c>
      <c r="UNN1180" s="245" t="s">
        <v>39</v>
      </c>
      <c r="UNO1180" s="246" t="s">
        <v>26</v>
      </c>
      <c r="UNP1180" s="247">
        <v>7</v>
      </c>
      <c r="UNQ1180" s="247">
        <v>2</v>
      </c>
      <c r="UNR1180" s="248" t="s">
        <v>238</v>
      </c>
      <c r="UNS1180" s="249">
        <v>119</v>
      </c>
      <c r="UNT1180" s="250">
        <v>213</v>
      </c>
      <c r="UNU1180" s="251" t="e">
        <f>UNU1209+UNU1233+UNU1262+UNU1278+UNU1300+UNU1330+UNU1346+UNU1367+UNU1387+UNU1415+#REF!+UNU1430+#REF!+#REF!+#REF!</f>
        <v>#REF!</v>
      </c>
      <c r="UNV1180" s="245" t="s">
        <v>39</v>
      </c>
      <c r="UNW1180" s="246" t="s">
        <v>26</v>
      </c>
      <c r="UNX1180" s="247">
        <v>7</v>
      </c>
      <c r="UNY1180" s="247">
        <v>2</v>
      </c>
      <c r="UNZ1180" s="248" t="s">
        <v>238</v>
      </c>
      <c r="UOA1180" s="249">
        <v>119</v>
      </c>
      <c r="UOB1180" s="250">
        <v>213</v>
      </c>
      <c r="UOC1180" s="251" t="e">
        <f>UOC1209+UOC1233+UOC1262+UOC1278+UOC1300+UOC1330+UOC1346+UOC1367+UOC1387+UOC1415+#REF!+UOC1430+#REF!+#REF!+#REF!</f>
        <v>#REF!</v>
      </c>
      <c r="UOD1180" s="245" t="s">
        <v>39</v>
      </c>
      <c r="UOE1180" s="246" t="s">
        <v>26</v>
      </c>
      <c r="UOF1180" s="247">
        <v>7</v>
      </c>
      <c r="UOG1180" s="247">
        <v>2</v>
      </c>
      <c r="UOH1180" s="248" t="s">
        <v>238</v>
      </c>
      <c r="UOI1180" s="249">
        <v>119</v>
      </c>
      <c r="UOJ1180" s="250">
        <v>213</v>
      </c>
      <c r="UOK1180" s="251" t="e">
        <f>UOK1209+UOK1233+UOK1262+UOK1278+UOK1300+UOK1330+UOK1346+UOK1367+UOK1387+UOK1415+#REF!+UOK1430+#REF!+#REF!+#REF!</f>
        <v>#REF!</v>
      </c>
      <c r="UOL1180" s="245" t="s">
        <v>39</v>
      </c>
      <c r="UOM1180" s="246" t="s">
        <v>26</v>
      </c>
      <c r="UON1180" s="247">
        <v>7</v>
      </c>
      <c r="UOO1180" s="247">
        <v>2</v>
      </c>
      <c r="UOP1180" s="248" t="s">
        <v>238</v>
      </c>
      <c r="UOQ1180" s="249">
        <v>119</v>
      </c>
      <c r="UOR1180" s="250">
        <v>213</v>
      </c>
      <c r="UOS1180" s="251" t="e">
        <f>UOS1209+UOS1233+UOS1262+UOS1278+UOS1300+UOS1330+UOS1346+UOS1367+UOS1387+UOS1415+#REF!+UOS1430+#REF!+#REF!+#REF!</f>
        <v>#REF!</v>
      </c>
      <c r="UOT1180" s="245" t="s">
        <v>39</v>
      </c>
      <c r="UOU1180" s="246" t="s">
        <v>26</v>
      </c>
      <c r="UOV1180" s="247">
        <v>7</v>
      </c>
      <c r="UOW1180" s="247">
        <v>2</v>
      </c>
      <c r="UOX1180" s="248" t="s">
        <v>238</v>
      </c>
      <c r="UOY1180" s="249">
        <v>119</v>
      </c>
      <c r="UOZ1180" s="250">
        <v>213</v>
      </c>
      <c r="UPA1180" s="251" t="e">
        <f>UPA1209+UPA1233+UPA1262+UPA1278+UPA1300+UPA1330+UPA1346+UPA1367+UPA1387+UPA1415+#REF!+UPA1430+#REF!+#REF!+#REF!</f>
        <v>#REF!</v>
      </c>
      <c r="UPB1180" s="245" t="s">
        <v>39</v>
      </c>
      <c r="UPC1180" s="246" t="s">
        <v>26</v>
      </c>
      <c r="UPD1180" s="247">
        <v>7</v>
      </c>
      <c r="UPE1180" s="247">
        <v>2</v>
      </c>
      <c r="UPF1180" s="248" t="s">
        <v>238</v>
      </c>
      <c r="UPG1180" s="249">
        <v>119</v>
      </c>
      <c r="UPH1180" s="250">
        <v>213</v>
      </c>
      <c r="UPI1180" s="251" t="e">
        <f>UPI1209+UPI1233+UPI1262+UPI1278+UPI1300+UPI1330+UPI1346+UPI1367+UPI1387+UPI1415+#REF!+UPI1430+#REF!+#REF!+#REF!</f>
        <v>#REF!</v>
      </c>
      <c r="UPJ1180" s="245" t="s">
        <v>39</v>
      </c>
      <c r="UPK1180" s="246" t="s">
        <v>26</v>
      </c>
      <c r="UPL1180" s="247">
        <v>7</v>
      </c>
      <c r="UPM1180" s="247">
        <v>2</v>
      </c>
      <c r="UPN1180" s="248" t="s">
        <v>238</v>
      </c>
      <c r="UPO1180" s="249">
        <v>119</v>
      </c>
      <c r="UPP1180" s="250">
        <v>213</v>
      </c>
      <c r="UPQ1180" s="251" t="e">
        <f>UPQ1209+UPQ1233+UPQ1262+UPQ1278+UPQ1300+UPQ1330+UPQ1346+UPQ1367+UPQ1387+UPQ1415+#REF!+UPQ1430+#REF!+#REF!+#REF!</f>
        <v>#REF!</v>
      </c>
      <c r="UPR1180" s="245" t="s">
        <v>39</v>
      </c>
      <c r="UPS1180" s="246" t="s">
        <v>26</v>
      </c>
      <c r="UPT1180" s="247">
        <v>7</v>
      </c>
      <c r="UPU1180" s="247">
        <v>2</v>
      </c>
      <c r="UPV1180" s="248" t="s">
        <v>238</v>
      </c>
      <c r="UPW1180" s="249">
        <v>119</v>
      </c>
      <c r="UPX1180" s="250">
        <v>213</v>
      </c>
      <c r="UPY1180" s="251" t="e">
        <f>UPY1209+UPY1233+UPY1262+UPY1278+UPY1300+UPY1330+UPY1346+UPY1367+UPY1387+UPY1415+#REF!+UPY1430+#REF!+#REF!+#REF!</f>
        <v>#REF!</v>
      </c>
      <c r="UPZ1180" s="245" t="s">
        <v>39</v>
      </c>
      <c r="UQA1180" s="246" t="s">
        <v>26</v>
      </c>
      <c r="UQB1180" s="247">
        <v>7</v>
      </c>
      <c r="UQC1180" s="247">
        <v>2</v>
      </c>
      <c r="UQD1180" s="248" t="s">
        <v>238</v>
      </c>
      <c r="UQE1180" s="249">
        <v>119</v>
      </c>
      <c r="UQF1180" s="250">
        <v>213</v>
      </c>
      <c r="UQG1180" s="251" t="e">
        <f>UQG1209+UQG1233+UQG1262+UQG1278+UQG1300+UQG1330+UQG1346+UQG1367+UQG1387+UQG1415+#REF!+UQG1430+#REF!+#REF!+#REF!</f>
        <v>#REF!</v>
      </c>
      <c r="UQH1180" s="245" t="s">
        <v>39</v>
      </c>
      <c r="UQI1180" s="246" t="s">
        <v>26</v>
      </c>
      <c r="UQJ1180" s="247">
        <v>7</v>
      </c>
      <c r="UQK1180" s="247">
        <v>2</v>
      </c>
      <c r="UQL1180" s="248" t="s">
        <v>238</v>
      </c>
      <c r="UQM1180" s="249">
        <v>119</v>
      </c>
      <c r="UQN1180" s="250">
        <v>213</v>
      </c>
      <c r="UQO1180" s="251" t="e">
        <f>UQO1209+UQO1233+UQO1262+UQO1278+UQO1300+UQO1330+UQO1346+UQO1367+UQO1387+UQO1415+#REF!+UQO1430+#REF!+#REF!+#REF!</f>
        <v>#REF!</v>
      </c>
      <c r="UQP1180" s="245" t="s">
        <v>39</v>
      </c>
      <c r="UQQ1180" s="246" t="s">
        <v>26</v>
      </c>
      <c r="UQR1180" s="247">
        <v>7</v>
      </c>
      <c r="UQS1180" s="247">
        <v>2</v>
      </c>
      <c r="UQT1180" s="248" t="s">
        <v>238</v>
      </c>
      <c r="UQU1180" s="249">
        <v>119</v>
      </c>
      <c r="UQV1180" s="250">
        <v>213</v>
      </c>
      <c r="UQW1180" s="251" t="e">
        <f>UQW1209+UQW1233+UQW1262+UQW1278+UQW1300+UQW1330+UQW1346+UQW1367+UQW1387+UQW1415+#REF!+UQW1430+#REF!+#REF!+#REF!</f>
        <v>#REF!</v>
      </c>
      <c r="UQX1180" s="245" t="s">
        <v>39</v>
      </c>
      <c r="UQY1180" s="246" t="s">
        <v>26</v>
      </c>
      <c r="UQZ1180" s="247">
        <v>7</v>
      </c>
      <c r="URA1180" s="247">
        <v>2</v>
      </c>
      <c r="URB1180" s="248" t="s">
        <v>238</v>
      </c>
      <c r="URC1180" s="249">
        <v>119</v>
      </c>
      <c r="URD1180" s="250">
        <v>213</v>
      </c>
      <c r="URE1180" s="251" t="e">
        <f>URE1209+URE1233+URE1262+URE1278+URE1300+URE1330+URE1346+URE1367+URE1387+URE1415+#REF!+URE1430+#REF!+#REF!+#REF!</f>
        <v>#REF!</v>
      </c>
      <c r="URF1180" s="245" t="s">
        <v>39</v>
      </c>
      <c r="URG1180" s="246" t="s">
        <v>26</v>
      </c>
      <c r="URH1180" s="247">
        <v>7</v>
      </c>
      <c r="URI1180" s="247">
        <v>2</v>
      </c>
      <c r="URJ1180" s="248" t="s">
        <v>238</v>
      </c>
      <c r="URK1180" s="249">
        <v>119</v>
      </c>
      <c r="URL1180" s="250">
        <v>213</v>
      </c>
      <c r="URM1180" s="251" t="e">
        <f>URM1209+URM1233+URM1262+URM1278+URM1300+URM1330+URM1346+URM1367+URM1387+URM1415+#REF!+URM1430+#REF!+#REF!+#REF!</f>
        <v>#REF!</v>
      </c>
      <c r="URN1180" s="245" t="s">
        <v>39</v>
      </c>
      <c r="URO1180" s="246" t="s">
        <v>26</v>
      </c>
      <c r="URP1180" s="247">
        <v>7</v>
      </c>
      <c r="URQ1180" s="247">
        <v>2</v>
      </c>
      <c r="URR1180" s="248" t="s">
        <v>238</v>
      </c>
      <c r="URS1180" s="249">
        <v>119</v>
      </c>
      <c r="URT1180" s="250">
        <v>213</v>
      </c>
      <c r="URU1180" s="251" t="e">
        <f>URU1209+URU1233+URU1262+URU1278+URU1300+URU1330+URU1346+URU1367+URU1387+URU1415+#REF!+URU1430+#REF!+#REF!+#REF!</f>
        <v>#REF!</v>
      </c>
      <c r="URV1180" s="245" t="s">
        <v>39</v>
      </c>
      <c r="URW1180" s="246" t="s">
        <v>26</v>
      </c>
      <c r="URX1180" s="247">
        <v>7</v>
      </c>
      <c r="URY1180" s="247">
        <v>2</v>
      </c>
      <c r="URZ1180" s="248" t="s">
        <v>238</v>
      </c>
      <c r="USA1180" s="249">
        <v>119</v>
      </c>
      <c r="USB1180" s="250">
        <v>213</v>
      </c>
      <c r="USC1180" s="251" t="e">
        <f>USC1209+USC1233+USC1262+USC1278+USC1300+USC1330+USC1346+USC1367+USC1387+USC1415+#REF!+USC1430+#REF!+#REF!+#REF!</f>
        <v>#REF!</v>
      </c>
      <c r="USD1180" s="245" t="s">
        <v>39</v>
      </c>
      <c r="USE1180" s="246" t="s">
        <v>26</v>
      </c>
      <c r="USF1180" s="247">
        <v>7</v>
      </c>
      <c r="USG1180" s="247">
        <v>2</v>
      </c>
      <c r="USH1180" s="248" t="s">
        <v>238</v>
      </c>
      <c r="USI1180" s="249">
        <v>119</v>
      </c>
      <c r="USJ1180" s="250">
        <v>213</v>
      </c>
      <c r="USK1180" s="251" t="e">
        <f>USK1209+USK1233+USK1262+USK1278+USK1300+USK1330+USK1346+USK1367+USK1387+USK1415+#REF!+USK1430+#REF!+#REF!+#REF!</f>
        <v>#REF!</v>
      </c>
      <c r="USL1180" s="245" t="s">
        <v>39</v>
      </c>
      <c r="USM1180" s="246" t="s">
        <v>26</v>
      </c>
      <c r="USN1180" s="247">
        <v>7</v>
      </c>
      <c r="USO1180" s="247">
        <v>2</v>
      </c>
      <c r="USP1180" s="248" t="s">
        <v>238</v>
      </c>
      <c r="USQ1180" s="249">
        <v>119</v>
      </c>
      <c r="USR1180" s="250">
        <v>213</v>
      </c>
      <c r="USS1180" s="251" t="e">
        <f>USS1209+USS1233+USS1262+USS1278+USS1300+USS1330+USS1346+USS1367+USS1387+USS1415+#REF!+USS1430+#REF!+#REF!+#REF!</f>
        <v>#REF!</v>
      </c>
      <c r="UST1180" s="245" t="s">
        <v>39</v>
      </c>
      <c r="USU1180" s="246" t="s">
        <v>26</v>
      </c>
      <c r="USV1180" s="247">
        <v>7</v>
      </c>
      <c r="USW1180" s="247">
        <v>2</v>
      </c>
      <c r="USX1180" s="248" t="s">
        <v>238</v>
      </c>
      <c r="USY1180" s="249">
        <v>119</v>
      </c>
      <c r="USZ1180" s="250">
        <v>213</v>
      </c>
      <c r="UTA1180" s="251" t="e">
        <f>UTA1209+UTA1233+UTA1262+UTA1278+UTA1300+UTA1330+UTA1346+UTA1367+UTA1387+UTA1415+#REF!+UTA1430+#REF!+#REF!+#REF!</f>
        <v>#REF!</v>
      </c>
      <c r="UTB1180" s="245" t="s">
        <v>39</v>
      </c>
      <c r="UTC1180" s="246" t="s">
        <v>26</v>
      </c>
      <c r="UTD1180" s="247">
        <v>7</v>
      </c>
      <c r="UTE1180" s="247">
        <v>2</v>
      </c>
      <c r="UTF1180" s="248" t="s">
        <v>238</v>
      </c>
      <c r="UTG1180" s="249">
        <v>119</v>
      </c>
      <c r="UTH1180" s="250">
        <v>213</v>
      </c>
      <c r="UTI1180" s="251" t="e">
        <f>UTI1209+UTI1233+UTI1262+UTI1278+UTI1300+UTI1330+UTI1346+UTI1367+UTI1387+UTI1415+#REF!+UTI1430+#REF!+#REF!+#REF!</f>
        <v>#REF!</v>
      </c>
      <c r="UTJ1180" s="245" t="s">
        <v>39</v>
      </c>
      <c r="UTK1180" s="246" t="s">
        <v>26</v>
      </c>
      <c r="UTL1180" s="247">
        <v>7</v>
      </c>
      <c r="UTM1180" s="247">
        <v>2</v>
      </c>
      <c r="UTN1180" s="248" t="s">
        <v>238</v>
      </c>
      <c r="UTO1180" s="249">
        <v>119</v>
      </c>
      <c r="UTP1180" s="250">
        <v>213</v>
      </c>
      <c r="UTQ1180" s="251" t="e">
        <f>UTQ1209+UTQ1233+UTQ1262+UTQ1278+UTQ1300+UTQ1330+UTQ1346+UTQ1367+UTQ1387+UTQ1415+#REF!+UTQ1430+#REF!+#REF!+#REF!</f>
        <v>#REF!</v>
      </c>
      <c r="UTR1180" s="245" t="s">
        <v>39</v>
      </c>
      <c r="UTS1180" s="246" t="s">
        <v>26</v>
      </c>
      <c r="UTT1180" s="247">
        <v>7</v>
      </c>
      <c r="UTU1180" s="247">
        <v>2</v>
      </c>
      <c r="UTV1180" s="248" t="s">
        <v>238</v>
      </c>
      <c r="UTW1180" s="249">
        <v>119</v>
      </c>
      <c r="UTX1180" s="250">
        <v>213</v>
      </c>
      <c r="UTY1180" s="251" t="e">
        <f>UTY1209+UTY1233+UTY1262+UTY1278+UTY1300+UTY1330+UTY1346+UTY1367+UTY1387+UTY1415+#REF!+UTY1430+#REF!+#REF!+#REF!</f>
        <v>#REF!</v>
      </c>
      <c r="UTZ1180" s="245" t="s">
        <v>39</v>
      </c>
      <c r="UUA1180" s="246" t="s">
        <v>26</v>
      </c>
      <c r="UUB1180" s="247">
        <v>7</v>
      </c>
      <c r="UUC1180" s="247">
        <v>2</v>
      </c>
      <c r="UUD1180" s="248" t="s">
        <v>238</v>
      </c>
      <c r="UUE1180" s="249">
        <v>119</v>
      </c>
      <c r="UUF1180" s="250">
        <v>213</v>
      </c>
      <c r="UUG1180" s="251" t="e">
        <f>UUG1209+UUG1233+UUG1262+UUG1278+UUG1300+UUG1330+UUG1346+UUG1367+UUG1387+UUG1415+#REF!+UUG1430+#REF!+#REF!+#REF!</f>
        <v>#REF!</v>
      </c>
      <c r="UUH1180" s="245" t="s">
        <v>39</v>
      </c>
      <c r="UUI1180" s="246" t="s">
        <v>26</v>
      </c>
      <c r="UUJ1180" s="247">
        <v>7</v>
      </c>
      <c r="UUK1180" s="247">
        <v>2</v>
      </c>
      <c r="UUL1180" s="248" t="s">
        <v>238</v>
      </c>
      <c r="UUM1180" s="249">
        <v>119</v>
      </c>
      <c r="UUN1180" s="250">
        <v>213</v>
      </c>
      <c r="UUO1180" s="251" t="e">
        <f>UUO1209+UUO1233+UUO1262+UUO1278+UUO1300+UUO1330+UUO1346+UUO1367+UUO1387+UUO1415+#REF!+UUO1430+#REF!+#REF!+#REF!</f>
        <v>#REF!</v>
      </c>
      <c r="UUP1180" s="245" t="s">
        <v>39</v>
      </c>
      <c r="UUQ1180" s="246" t="s">
        <v>26</v>
      </c>
      <c r="UUR1180" s="247">
        <v>7</v>
      </c>
      <c r="UUS1180" s="247">
        <v>2</v>
      </c>
      <c r="UUT1180" s="248" t="s">
        <v>238</v>
      </c>
      <c r="UUU1180" s="249">
        <v>119</v>
      </c>
      <c r="UUV1180" s="250">
        <v>213</v>
      </c>
      <c r="UUW1180" s="251" t="e">
        <f>UUW1209+UUW1233+UUW1262+UUW1278+UUW1300+UUW1330+UUW1346+UUW1367+UUW1387+UUW1415+#REF!+UUW1430+#REF!+#REF!+#REF!</f>
        <v>#REF!</v>
      </c>
      <c r="UUX1180" s="245" t="s">
        <v>39</v>
      </c>
      <c r="UUY1180" s="246" t="s">
        <v>26</v>
      </c>
      <c r="UUZ1180" s="247">
        <v>7</v>
      </c>
      <c r="UVA1180" s="247">
        <v>2</v>
      </c>
      <c r="UVB1180" s="248" t="s">
        <v>238</v>
      </c>
      <c r="UVC1180" s="249">
        <v>119</v>
      </c>
      <c r="UVD1180" s="250">
        <v>213</v>
      </c>
      <c r="UVE1180" s="251" t="e">
        <f>UVE1209+UVE1233+UVE1262+UVE1278+UVE1300+UVE1330+UVE1346+UVE1367+UVE1387+UVE1415+#REF!+UVE1430+#REF!+#REF!+#REF!</f>
        <v>#REF!</v>
      </c>
      <c r="UVF1180" s="245" t="s">
        <v>39</v>
      </c>
      <c r="UVG1180" s="246" t="s">
        <v>26</v>
      </c>
      <c r="UVH1180" s="247">
        <v>7</v>
      </c>
      <c r="UVI1180" s="247">
        <v>2</v>
      </c>
      <c r="UVJ1180" s="248" t="s">
        <v>238</v>
      </c>
      <c r="UVK1180" s="249">
        <v>119</v>
      </c>
      <c r="UVL1180" s="250">
        <v>213</v>
      </c>
      <c r="UVM1180" s="251" t="e">
        <f>UVM1209+UVM1233+UVM1262+UVM1278+UVM1300+UVM1330+UVM1346+UVM1367+UVM1387+UVM1415+#REF!+UVM1430+#REF!+#REF!+#REF!</f>
        <v>#REF!</v>
      </c>
      <c r="UVN1180" s="245" t="s">
        <v>39</v>
      </c>
      <c r="UVO1180" s="246" t="s">
        <v>26</v>
      </c>
      <c r="UVP1180" s="247">
        <v>7</v>
      </c>
      <c r="UVQ1180" s="247">
        <v>2</v>
      </c>
      <c r="UVR1180" s="248" t="s">
        <v>238</v>
      </c>
      <c r="UVS1180" s="249">
        <v>119</v>
      </c>
      <c r="UVT1180" s="250">
        <v>213</v>
      </c>
      <c r="UVU1180" s="251" t="e">
        <f>UVU1209+UVU1233+UVU1262+UVU1278+UVU1300+UVU1330+UVU1346+UVU1367+UVU1387+UVU1415+#REF!+UVU1430+#REF!+#REF!+#REF!</f>
        <v>#REF!</v>
      </c>
      <c r="UVV1180" s="245" t="s">
        <v>39</v>
      </c>
      <c r="UVW1180" s="246" t="s">
        <v>26</v>
      </c>
      <c r="UVX1180" s="247">
        <v>7</v>
      </c>
      <c r="UVY1180" s="247">
        <v>2</v>
      </c>
      <c r="UVZ1180" s="248" t="s">
        <v>238</v>
      </c>
      <c r="UWA1180" s="249">
        <v>119</v>
      </c>
      <c r="UWB1180" s="250">
        <v>213</v>
      </c>
      <c r="UWC1180" s="251" t="e">
        <f>UWC1209+UWC1233+UWC1262+UWC1278+UWC1300+UWC1330+UWC1346+UWC1367+UWC1387+UWC1415+#REF!+UWC1430+#REF!+#REF!+#REF!</f>
        <v>#REF!</v>
      </c>
      <c r="UWD1180" s="245" t="s">
        <v>39</v>
      </c>
      <c r="UWE1180" s="246" t="s">
        <v>26</v>
      </c>
      <c r="UWF1180" s="247">
        <v>7</v>
      </c>
      <c r="UWG1180" s="247">
        <v>2</v>
      </c>
      <c r="UWH1180" s="248" t="s">
        <v>238</v>
      </c>
      <c r="UWI1180" s="249">
        <v>119</v>
      </c>
      <c r="UWJ1180" s="250">
        <v>213</v>
      </c>
      <c r="UWK1180" s="251" t="e">
        <f>UWK1209+UWK1233+UWK1262+UWK1278+UWK1300+UWK1330+UWK1346+UWK1367+UWK1387+UWK1415+#REF!+UWK1430+#REF!+#REF!+#REF!</f>
        <v>#REF!</v>
      </c>
      <c r="UWL1180" s="245" t="s">
        <v>39</v>
      </c>
      <c r="UWM1180" s="246" t="s">
        <v>26</v>
      </c>
      <c r="UWN1180" s="247">
        <v>7</v>
      </c>
      <c r="UWO1180" s="247">
        <v>2</v>
      </c>
      <c r="UWP1180" s="248" t="s">
        <v>238</v>
      </c>
      <c r="UWQ1180" s="249">
        <v>119</v>
      </c>
      <c r="UWR1180" s="250">
        <v>213</v>
      </c>
      <c r="UWS1180" s="251" t="e">
        <f>UWS1209+UWS1233+UWS1262+UWS1278+UWS1300+UWS1330+UWS1346+UWS1367+UWS1387+UWS1415+#REF!+UWS1430+#REF!+#REF!+#REF!</f>
        <v>#REF!</v>
      </c>
      <c r="UWT1180" s="245" t="s">
        <v>39</v>
      </c>
      <c r="UWU1180" s="246" t="s">
        <v>26</v>
      </c>
      <c r="UWV1180" s="247">
        <v>7</v>
      </c>
      <c r="UWW1180" s="247">
        <v>2</v>
      </c>
      <c r="UWX1180" s="248" t="s">
        <v>238</v>
      </c>
      <c r="UWY1180" s="249">
        <v>119</v>
      </c>
      <c r="UWZ1180" s="250">
        <v>213</v>
      </c>
      <c r="UXA1180" s="251" t="e">
        <f>UXA1209+UXA1233+UXA1262+UXA1278+UXA1300+UXA1330+UXA1346+UXA1367+UXA1387+UXA1415+#REF!+UXA1430+#REF!+#REF!+#REF!</f>
        <v>#REF!</v>
      </c>
      <c r="UXB1180" s="245" t="s">
        <v>39</v>
      </c>
      <c r="UXC1180" s="246" t="s">
        <v>26</v>
      </c>
      <c r="UXD1180" s="247">
        <v>7</v>
      </c>
      <c r="UXE1180" s="247">
        <v>2</v>
      </c>
      <c r="UXF1180" s="248" t="s">
        <v>238</v>
      </c>
      <c r="UXG1180" s="249">
        <v>119</v>
      </c>
      <c r="UXH1180" s="250">
        <v>213</v>
      </c>
      <c r="UXI1180" s="251" t="e">
        <f>UXI1209+UXI1233+UXI1262+UXI1278+UXI1300+UXI1330+UXI1346+UXI1367+UXI1387+UXI1415+#REF!+UXI1430+#REF!+#REF!+#REF!</f>
        <v>#REF!</v>
      </c>
      <c r="UXJ1180" s="245" t="s">
        <v>39</v>
      </c>
      <c r="UXK1180" s="246" t="s">
        <v>26</v>
      </c>
      <c r="UXL1180" s="247">
        <v>7</v>
      </c>
      <c r="UXM1180" s="247">
        <v>2</v>
      </c>
      <c r="UXN1180" s="248" t="s">
        <v>238</v>
      </c>
      <c r="UXO1180" s="249">
        <v>119</v>
      </c>
      <c r="UXP1180" s="250">
        <v>213</v>
      </c>
      <c r="UXQ1180" s="251" t="e">
        <f>UXQ1209+UXQ1233+UXQ1262+UXQ1278+UXQ1300+UXQ1330+UXQ1346+UXQ1367+UXQ1387+UXQ1415+#REF!+UXQ1430+#REF!+#REF!+#REF!</f>
        <v>#REF!</v>
      </c>
      <c r="UXR1180" s="245" t="s">
        <v>39</v>
      </c>
      <c r="UXS1180" s="246" t="s">
        <v>26</v>
      </c>
      <c r="UXT1180" s="247">
        <v>7</v>
      </c>
      <c r="UXU1180" s="247">
        <v>2</v>
      </c>
      <c r="UXV1180" s="248" t="s">
        <v>238</v>
      </c>
      <c r="UXW1180" s="249">
        <v>119</v>
      </c>
      <c r="UXX1180" s="250">
        <v>213</v>
      </c>
      <c r="UXY1180" s="251" t="e">
        <f>UXY1209+UXY1233+UXY1262+UXY1278+UXY1300+UXY1330+UXY1346+UXY1367+UXY1387+UXY1415+#REF!+UXY1430+#REF!+#REF!+#REF!</f>
        <v>#REF!</v>
      </c>
      <c r="UXZ1180" s="245" t="s">
        <v>39</v>
      </c>
      <c r="UYA1180" s="246" t="s">
        <v>26</v>
      </c>
      <c r="UYB1180" s="247">
        <v>7</v>
      </c>
      <c r="UYC1180" s="247">
        <v>2</v>
      </c>
      <c r="UYD1180" s="248" t="s">
        <v>238</v>
      </c>
      <c r="UYE1180" s="249">
        <v>119</v>
      </c>
      <c r="UYF1180" s="250">
        <v>213</v>
      </c>
      <c r="UYG1180" s="251" t="e">
        <f>UYG1209+UYG1233+UYG1262+UYG1278+UYG1300+UYG1330+UYG1346+UYG1367+UYG1387+UYG1415+#REF!+UYG1430+#REF!+#REF!+#REF!</f>
        <v>#REF!</v>
      </c>
      <c r="UYH1180" s="245" t="s">
        <v>39</v>
      </c>
      <c r="UYI1180" s="246" t="s">
        <v>26</v>
      </c>
      <c r="UYJ1180" s="247">
        <v>7</v>
      </c>
      <c r="UYK1180" s="247">
        <v>2</v>
      </c>
      <c r="UYL1180" s="248" t="s">
        <v>238</v>
      </c>
      <c r="UYM1180" s="249">
        <v>119</v>
      </c>
      <c r="UYN1180" s="250">
        <v>213</v>
      </c>
      <c r="UYO1180" s="251" t="e">
        <f>UYO1209+UYO1233+UYO1262+UYO1278+UYO1300+UYO1330+UYO1346+UYO1367+UYO1387+UYO1415+#REF!+UYO1430+#REF!+#REF!+#REF!</f>
        <v>#REF!</v>
      </c>
      <c r="UYP1180" s="245" t="s">
        <v>39</v>
      </c>
      <c r="UYQ1180" s="246" t="s">
        <v>26</v>
      </c>
      <c r="UYR1180" s="247">
        <v>7</v>
      </c>
      <c r="UYS1180" s="247">
        <v>2</v>
      </c>
      <c r="UYT1180" s="248" t="s">
        <v>238</v>
      </c>
      <c r="UYU1180" s="249">
        <v>119</v>
      </c>
      <c r="UYV1180" s="250">
        <v>213</v>
      </c>
      <c r="UYW1180" s="251" t="e">
        <f>UYW1209+UYW1233+UYW1262+UYW1278+UYW1300+UYW1330+UYW1346+UYW1367+UYW1387+UYW1415+#REF!+UYW1430+#REF!+#REF!+#REF!</f>
        <v>#REF!</v>
      </c>
      <c r="UYX1180" s="245" t="s">
        <v>39</v>
      </c>
      <c r="UYY1180" s="246" t="s">
        <v>26</v>
      </c>
      <c r="UYZ1180" s="247">
        <v>7</v>
      </c>
      <c r="UZA1180" s="247">
        <v>2</v>
      </c>
      <c r="UZB1180" s="248" t="s">
        <v>238</v>
      </c>
      <c r="UZC1180" s="249">
        <v>119</v>
      </c>
      <c r="UZD1180" s="250">
        <v>213</v>
      </c>
      <c r="UZE1180" s="251" t="e">
        <f>UZE1209+UZE1233+UZE1262+UZE1278+UZE1300+UZE1330+UZE1346+UZE1367+UZE1387+UZE1415+#REF!+UZE1430+#REF!+#REF!+#REF!</f>
        <v>#REF!</v>
      </c>
      <c r="UZF1180" s="245" t="s">
        <v>39</v>
      </c>
      <c r="UZG1180" s="246" t="s">
        <v>26</v>
      </c>
      <c r="UZH1180" s="247">
        <v>7</v>
      </c>
      <c r="UZI1180" s="247">
        <v>2</v>
      </c>
      <c r="UZJ1180" s="248" t="s">
        <v>238</v>
      </c>
      <c r="UZK1180" s="249">
        <v>119</v>
      </c>
      <c r="UZL1180" s="250">
        <v>213</v>
      </c>
      <c r="UZM1180" s="251" t="e">
        <f>UZM1209+UZM1233+UZM1262+UZM1278+UZM1300+UZM1330+UZM1346+UZM1367+UZM1387+UZM1415+#REF!+UZM1430+#REF!+#REF!+#REF!</f>
        <v>#REF!</v>
      </c>
      <c r="UZN1180" s="245" t="s">
        <v>39</v>
      </c>
      <c r="UZO1180" s="246" t="s">
        <v>26</v>
      </c>
      <c r="UZP1180" s="247">
        <v>7</v>
      </c>
      <c r="UZQ1180" s="247">
        <v>2</v>
      </c>
      <c r="UZR1180" s="248" t="s">
        <v>238</v>
      </c>
      <c r="UZS1180" s="249">
        <v>119</v>
      </c>
      <c r="UZT1180" s="250">
        <v>213</v>
      </c>
      <c r="UZU1180" s="251" t="e">
        <f>UZU1209+UZU1233+UZU1262+UZU1278+UZU1300+UZU1330+UZU1346+UZU1367+UZU1387+UZU1415+#REF!+UZU1430+#REF!+#REF!+#REF!</f>
        <v>#REF!</v>
      </c>
      <c r="UZV1180" s="245" t="s">
        <v>39</v>
      </c>
      <c r="UZW1180" s="246" t="s">
        <v>26</v>
      </c>
      <c r="UZX1180" s="247">
        <v>7</v>
      </c>
      <c r="UZY1180" s="247">
        <v>2</v>
      </c>
      <c r="UZZ1180" s="248" t="s">
        <v>238</v>
      </c>
      <c r="VAA1180" s="249">
        <v>119</v>
      </c>
      <c r="VAB1180" s="250">
        <v>213</v>
      </c>
      <c r="VAC1180" s="251" t="e">
        <f>VAC1209+VAC1233+VAC1262+VAC1278+VAC1300+VAC1330+VAC1346+VAC1367+VAC1387+VAC1415+#REF!+VAC1430+#REF!+#REF!+#REF!</f>
        <v>#REF!</v>
      </c>
      <c r="VAD1180" s="245" t="s">
        <v>39</v>
      </c>
      <c r="VAE1180" s="246" t="s">
        <v>26</v>
      </c>
      <c r="VAF1180" s="247">
        <v>7</v>
      </c>
      <c r="VAG1180" s="247">
        <v>2</v>
      </c>
      <c r="VAH1180" s="248" t="s">
        <v>238</v>
      </c>
      <c r="VAI1180" s="249">
        <v>119</v>
      </c>
      <c r="VAJ1180" s="250">
        <v>213</v>
      </c>
      <c r="VAK1180" s="251" t="e">
        <f>VAK1209+VAK1233+VAK1262+VAK1278+VAK1300+VAK1330+VAK1346+VAK1367+VAK1387+VAK1415+#REF!+VAK1430+#REF!+#REF!+#REF!</f>
        <v>#REF!</v>
      </c>
      <c r="VAL1180" s="245" t="s">
        <v>39</v>
      </c>
      <c r="VAM1180" s="246" t="s">
        <v>26</v>
      </c>
      <c r="VAN1180" s="247">
        <v>7</v>
      </c>
      <c r="VAO1180" s="247">
        <v>2</v>
      </c>
      <c r="VAP1180" s="248" t="s">
        <v>238</v>
      </c>
      <c r="VAQ1180" s="249">
        <v>119</v>
      </c>
      <c r="VAR1180" s="250">
        <v>213</v>
      </c>
      <c r="VAS1180" s="251" t="e">
        <f>VAS1209+VAS1233+VAS1262+VAS1278+VAS1300+VAS1330+VAS1346+VAS1367+VAS1387+VAS1415+#REF!+VAS1430+#REF!+#REF!+#REF!</f>
        <v>#REF!</v>
      </c>
      <c r="VAT1180" s="245" t="s">
        <v>39</v>
      </c>
      <c r="VAU1180" s="246" t="s">
        <v>26</v>
      </c>
      <c r="VAV1180" s="247">
        <v>7</v>
      </c>
      <c r="VAW1180" s="247">
        <v>2</v>
      </c>
      <c r="VAX1180" s="248" t="s">
        <v>238</v>
      </c>
      <c r="VAY1180" s="249">
        <v>119</v>
      </c>
      <c r="VAZ1180" s="250">
        <v>213</v>
      </c>
      <c r="VBA1180" s="251" t="e">
        <f>VBA1209+VBA1233+VBA1262+VBA1278+VBA1300+VBA1330+VBA1346+VBA1367+VBA1387+VBA1415+#REF!+VBA1430+#REF!+#REF!+#REF!</f>
        <v>#REF!</v>
      </c>
      <c r="VBB1180" s="245" t="s">
        <v>39</v>
      </c>
      <c r="VBC1180" s="246" t="s">
        <v>26</v>
      </c>
      <c r="VBD1180" s="247">
        <v>7</v>
      </c>
      <c r="VBE1180" s="247">
        <v>2</v>
      </c>
      <c r="VBF1180" s="248" t="s">
        <v>238</v>
      </c>
      <c r="VBG1180" s="249">
        <v>119</v>
      </c>
      <c r="VBH1180" s="250">
        <v>213</v>
      </c>
      <c r="VBI1180" s="251" t="e">
        <f>VBI1209+VBI1233+VBI1262+VBI1278+VBI1300+VBI1330+VBI1346+VBI1367+VBI1387+VBI1415+#REF!+VBI1430+#REF!+#REF!+#REF!</f>
        <v>#REF!</v>
      </c>
      <c r="VBJ1180" s="245" t="s">
        <v>39</v>
      </c>
      <c r="VBK1180" s="246" t="s">
        <v>26</v>
      </c>
      <c r="VBL1180" s="247">
        <v>7</v>
      </c>
      <c r="VBM1180" s="247">
        <v>2</v>
      </c>
      <c r="VBN1180" s="248" t="s">
        <v>238</v>
      </c>
      <c r="VBO1180" s="249">
        <v>119</v>
      </c>
      <c r="VBP1180" s="250">
        <v>213</v>
      </c>
      <c r="VBQ1180" s="251" t="e">
        <f>VBQ1209+VBQ1233+VBQ1262+VBQ1278+VBQ1300+VBQ1330+VBQ1346+VBQ1367+VBQ1387+VBQ1415+#REF!+VBQ1430+#REF!+#REF!+#REF!</f>
        <v>#REF!</v>
      </c>
      <c r="VBR1180" s="245" t="s">
        <v>39</v>
      </c>
      <c r="VBS1180" s="246" t="s">
        <v>26</v>
      </c>
      <c r="VBT1180" s="247">
        <v>7</v>
      </c>
      <c r="VBU1180" s="247">
        <v>2</v>
      </c>
      <c r="VBV1180" s="248" t="s">
        <v>238</v>
      </c>
      <c r="VBW1180" s="249">
        <v>119</v>
      </c>
      <c r="VBX1180" s="250">
        <v>213</v>
      </c>
      <c r="VBY1180" s="251" t="e">
        <f>VBY1209+VBY1233+VBY1262+VBY1278+VBY1300+VBY1330+VBY1346+VBY1367+VBY1387+VBY1415+#REF!+VBY1430+#REF!+#REF!+#REF!</f>
        <v>#REF!</v>
      </c>
      <c r="VBZ1180" s="245" t="s">
        <v>39</v>
      </c>
      <c r="VCA1180" s="246" t="s">
        <v>26</v>
      </c>
      <c r="VCB1180" s="247">
        <v>7</v>
      </c>
      <c r="VCC1180" s="247">
        <v>2</v>
      </c>
      <c r="VCD1180" s="248" t="s">
        <v>238</v>
      </c>
      <c r="VCE1180" s="249">
        <v>119</v>
      </c>
      <c r="VCF1180" s="250">
        <v>213</v>
      </c>
      <c r="VCG1180" s="251" t="e">
        <f>VCG1209+VCG1233+VCG1262+VCG1278+VCG1300+VCG1330+VCG1346+VCG1367+VCG1387+VCG1415+#REF!+VCG1430+#REF!+#REF!+#REF!</f>
        <v>#REF!</v>
      </c>
      <c r="VCH1180" s="245" t="s">
        <v>39</v>
      </c>
      <c r="VCI1180" s="246" t="s">
        <v>26</v>
      </c>
      <c r="VCJ1180" s="247">
        <v>7</v>
      </c>
      <c r="VCK1180" s="247">
        <v>2</v>
      </c>
      <c r="VCL1180" s="248" t="s">
        <v>238</v>
      </c>
      <c r="VCM1180" s="249">
        <v>119</v>
      </c>
      <c r="VCN1180" s="250">
        <v>213</v>
      </c>
      <c r="VCO1180" s="251" t="e">
        <f>VCO1209+VCO1233+VCO1262+VCO1278+VCO1300+VCO1330+VCO1346+VCO1367+VCO1387+VCO1415+#REF!+VCO1430+#REF!+#REF!+#REF!</f>
        <v>#REF!</v>
      </c>
      <c r="VCP1180" s="245" t="s">
        <v>39</v>
      </c>
      <c r="VCQ1180" s="246" t="s">
        <v>26</v>
      </c>
      <c r="VCR1180" s="247">
        <v>7</v>
      </c>
      <c r="VCS1180" s="247">
        <v>2</v>
      </c>
      <c r="VCT1180" s="248" t="s">
        <v>238</v>
      </c>
      <c r="VCU1180" s="249">
        <v>119</v>
      </c>
      <c r="VCV1180" s="250">
        <v>213</v>
      </c>
      <c r="VCW1180" s="251" t="e">
        <f>VCW1209+VCW1233+VCW1262+VCW1278+VCW1300+VCW1330+VCW1346+VCW1367+VCW1387+VCW1415+#REF!+VCW1430+#REF!+#REF!+#REF!</f>
        <v>#REF!</v>
      </c>
      <c r="VCX1180" s="245" t="s">
        <v>39</v>
      </c>
      <c r="VCY1180" s="246" t="s">
        <v>26</v>
      </c>
      <c r="VCZ1180" s="247">
        <v>7</v>
      </c>
      <c r="VDA1180" s="247">
        <v>2</v>
      </c>
      <c r="VDB1180" s="248" t="s">
        <v>238</v>
      </c>
      <c r="VDC1180" s="249">
        <v>119</v>
      </c>
      <c r="VDD1180" s="250">
        <v>213</v>
      </c>
      <c r="VDE1180" s="251" t="e">
        <f>VDE1209+VDE1233+VDE1262+VDE1278+VDE1300+VDE1330+VDE1346+VDE1367+VDE1387+VDE1415+#REF!+VDE1430+#REF!+#REF!+#REF!</f>
        <v>#REF!</v>
      </c>
      <c r="VDF1180" s="245" t="s">
        <v>39</v>
      </c>
      <c r="VDG1180" s="246" t="s">
        <v>26</v>
      </c>
      <c r="VDH1180" s="247">
        <v>7</v>
      </c>
      <c r="VDI1180" s="247">
        <v>2</v>
      </c>
      <c r="VDJ1180" s="248" t="s">
        <v>238</v>
      </c>
      <c r="VDK1180" s="249">
        <v>119</v>
      </c>
      <c r="VDL1180" s="250">
        <v>213</v>
      </c>
      <c r="VDM1180" s="251" t="e">
        <f>VDM1209+VDM1233+VDM1262+VDM1278+VDM1300+VDM1330+VDM1346+VDM1367+VDM1387+VDM1415+#REF!+VDM1430+#REF!+#REF!+#REF!</f>
        <v>#REF!</v>
      </c>
      <c r="VDN1180" s="245" t="s">
        <v>39</v>
      </c>
      <c r="VDO1180" s="246" t="s">
        <v>26</v>
      </c>
      <c r="VDP1180" s="247">
        <v>7</v>
      </c>
      <c r="VDQ1180" s="247">
        <v>2</v>
      </c>
      <c r="VDR1180" s="248" t="s">
        <v>238</v>
      </c>
      <c r="VDS1180" s="249">
        <v>119</v>
      </c>
      <c r="VDT1180" s="250">
        <v>213</v>
      </c>
      <c r="VDU1180" s="251" t="e">
        <f>VDU1209+VDU1233+VDU1262+VDU1278+VDU1300+VDU1330+VDU1346+VDU1367+VDU1387+VDU1415+#REF!+VDU1430+#REF!+#REF!+#REF!</f>
        <v>#REF!</v>
      </c>
      <c r="VDV1180" s="245" t="s">
        <v>39</v>
      </c>
      <c r="VDW1180" s="246" t="s">
        <v>26</v>
      </c>
      <c r="VDX1180" s="247">
        <v>7</v>
      </c>
      <c r="VDY1180" s="247">
        <v>2</v>
      </c>
      <c r="VDZ1180" s="248" t="s">
        <v>238</v>
      </c>
      <c r="VEA1180" s="249">
        <v>119</v>
      </c>
      <c r="VEB1180" s="250">
        <v>213</v>
      </c>
      <c r="VEC1180" s="251" t="e">
        <f>VEC1209+VEC1233+VEC1262+VEC1278+VEC1300+VEC1330+VEC1346+VEC1367+VEC1387+VEC1415+#REF!+VEC1430+#REF!+#REF!+#REF!</f>
        <v>#REF!</v>
      </c>
      <c r="VED1180" s="245" t="s">
        <v>39</v>
      </c>
      <c r="VEE1180" s="246" t="s">
        <v>26</v>
      </c>
      <c r="VEF1180" s="247">
        <v>7</v>
      </c>
      <c r="VEG1180" s="247">
        <v>2</v>
      </c>
      <c r="VEH1180" s="248" t="s">
        <v>238</v>
      </c>
      <c r="VEI1180" s="249">
        <v>119</v>
      </c>
      <c r="VEJ1180" s="250">
        <v>213</v>
      </c>
      <c r="VEK1180" s="251" t="e">
        <f>VEK1209+VEK1233+VEK1262+VEK1278+VEK1300+VEK1330+VEK1346+VEK1367+VEK1387+VEK1415+#REF!+VEK1430+#REF!+#REF!+#REF!</f>
        <v>#REF!</v>
      </c>
      <c r="VEL1180" s="245" t="s">
        <v>39</v>
      </c>
      <c r="VEM1180" s="246" t="s">
        <v>26</v>
      </c>
      <c r="VEN1180" s="247">
        <v>7</v>
      </c>
      <c r="VEO1180" s="247">
        <v>2</v>
      </c>
      <c r="VEP1180" s="248" t="s">
        <v>238</v>
      </c>
      <c r="VEQ1180" s="249">
        <v>119</v>
      </c>
      <c r="VER1180" s="250">
        <v>213</v>
      </c>
      <c r="VES1180" s="251" t="e">
        <f>VES1209+VES1233+VES1262+VES1278+VES1300+VES1330+VES1346+VES1367+VES1387+VES1415+#REF!+VES1430+#REF!+#REF!+#REF!</f>
        <v>#REF!</v>
      </c>
      <c r="VET1180" s="245" t="s">
        <v>39</v>
      </c>
      <c r="VEU1180" s="246" t="s">
        <v>26</v>
      </c>
      <c r="VEV1180" s="247">
        <v>7</v>
      </c>
      <c r="VEW1180" s="247">
        <v>2</v>
      </c>
      <c r="VEX1180" s="248" t="s">
        <v>238</v>
      </c>
      <c r="VEY1180" s="249">
        <v>119</v>
      </c>
      <c r="VEZ1180" s="250">
        <v>213</v>
      </c>
      <c r="VFA1180" s="251" t="e">
        <f>VFA1209+VFA1233+VFA1262+VFA1278+VFA1300+VFA1330+VFA1346+VFA1367+VFA1387+VFA1415+#REF!+VFA1430+#REF!+#REF!+#REF!</f>
        <v>#REF!</v>
      </c>
      <c r="VFB1180" s="245" t="s">
        <v>39</v>
      </c>
      <c r="VFC1180" s="246" t="s">
        <v>26</v>
      </c>
      <c r="VFD1180" s="247">
        <v>7</v>
      </c>
      <c r="VFE1180" s="247">
        <v>2</v>
      </c>
      <c r="VFF1180" s="248" t="s">
        <v>238</v>
      </c>
      <c r="VFG1180" s="249">
        <v>119</v>
      </c>
      <c r="VFH1180" s="250">
        <v>213</v>
      </c>
      <c r="VFI1180" s="251" t="e">
        <f>VFI1209+VFI1233+VFI1262+VFI1278+VFI1300+VFI1330+VFI1346+VFI1367+VFI1387+VFI1415+#REF!+VFI1430+#REF!+#REF!+#REF!</f>
        <v>#REF!</v>
      </c>
      <c r="VFJ1180" s="245" t="s">
        <v>39</v>
      </c>
      <c r="VFK1180" s="246" t="s">
        <v>26</v>
      </c>
      <c r="VFL1180" s="247">
        <v>7</v>
      </c>
      <c r="VFM1180" s="247">
        <v>2</v>
      </c>
      <c r="VFN1180" s="248" t="s">
        <v>238</v>
      </c>
      <c r="VFO1180" s="249">
        <v>119</v>
      </c>
      <c r="VFP1180" s="250">
        <v>213</v>
      </c>
      <c r="VFQ1180" s="251" t="e">
        <f>VFQ1209+VFQ1233+VFQ1262+VFQ1278+VFQ1300+VFQ1330+VFQ1346+VFQ1367+VFQ1387+VFQ1415+#REF!+VFQ1430+#REF!+#REF!+#REF!</f>
        <v>#REF!</v>
      </c>
      <c r="VFR1180" s="245" t="s">
        <v>39</v>
      </c>
      <c r="VFS1180" s="246" t="s">
        <v>26</v>
      </c>
      <c r="VFT1180" s="247">
        <v>7</v>
      </c>
      <c r="VFU1180" s="247">
        <v>2</v>
      </c>
      <c r="VFV1180" s="248" t="s">
        <v>238</v>
      </c>
      <c r="VFW1180" s="249">
        <v>119</v>
      </c>
      <c r="VFX1180" s="250">
        <v>213</v>
      </c>
      <c r="VFY1180" s="251" t="e">
        <f>VFY1209+VFY1233+VFY1262+VFY1278+VFY1300+VFY1330+VFY1346+VFY1367+VFY1387+VFY1415+#REF!+VFY1430+#REF!+#REF!+#REF!</f>
        <v>#REF!</v>
      </c>
      <c r="VFZ1180" s="245" t="s">
        <v>39</v>
      </c>
      <c r="VGA1180" s="246" t="s">
        <v>26</v>
      </c>
      <c r="VGB1180" s="247">
        <v>7</v>
      </c>
      <c r="VGC1180" s="247">
        <v>2</v>
      </c>
      <c r="VGD1180" s="248" t="s">
        <v>238</v>
      </c>
      <c r="VGE1180" s="249">
        <v>119</v>
      </c>
      <c r="VGF1180" s="250">
        <v>213</v>
      </c>
      <c r="VGG1180" s="251" t="e">
        <f>VGG1209+VGG1233+VGG1262+VGG1278+VGG1300+VGG1330+VGG1346+VGG1367+VGG1387+VGG1415+#REF!+VGG1430+#REF!+#REF!+#REF!</f>
        <v>#REF!</v>
      </c>
      <c r="VGH1180" s="245" t="s">
        <v>39</v>
      </c>
      <c r="VGI1180" s="246" t="s">
        <v>26</v>
      </c>
      <c r="VGJ1180" s="247">
        <v>7</v>
      </c>
      <c r="VGK1180" s="247">
        <v>2</v>
      </c>
      <c r="VGL1180" s="248" t="s">
        <v>238</v>
      </c>
      <c r="VGM1180" s="249">
        <v>119</v>
      </c>
      <c r="VGN1180" s="250">
        <v>213</v>
      </c>
      <c r="VGO1180" s="251" t="e">
        <f>VGO1209+VGO1233+VGO1262+VGO1278+VGO1300+VGO1330+VGO1346+VGO1367+VGO1387+VGO1415+#REF!+VGO1430+#REF!+#REF!+#REF!</f>
        <v>#REF!</v>
      </c>
      <c r="VGP1180" s="245" t="s">
        <v>39</v>
      </c>
      <c r="VGQ1180" s="246" t="s">
        <v>26</v>
      </c>
      <c r="VGR1180" s="247">
        <v>7</v>
      </c>
      <c r="VGS1180" s="247">
        <v>2</v>
      </c>
      <c r="VGT1180" s="248" t="s">
        <v>238</v>
      </c>
      <c r="VGU1180" s="249">
        <v>119</v>
      </c>
      <c r="VGV1180" s="250">
        <v>213</v>
      </c>
      <c r="VGW1180" s="251" t="e">
        <f>VGW1209+VGW1233+VGW1262+VGW1278+VGW1300+VGW1330+VGW1346+VGW1367+VGW1387+VGW1415+#REF!+VGW1430+#REF!+#REF!+#REF!</f>
        <v>#REF!</v>
      </c>
      <c r="VGX1180" s="245" t="s">
        <v>39</v>
      </c>
      <c r="VGY1180" s="246" t="s">
        <v>26</v>
      </c>
      <c r="VGZ1180" s="247">
        <v>7</v>
      </c>
      <c r="VHA1180" s="247">
        <v>2</v>
      </c>
      <c r="VHB1180" s="248" t="s">
        <v>238</v>
      </c>
      <c r="VHC1180" s="249">
        <v>119</v>
      </c>
      <c r="VHD1180" s="250">
        <v>213</v>
      </c>
      <c r="VHE1180" s="251" t="e">
        <f>VHE1209+VHE1233+VHE1262+VHE1278+VHE1300+VHE1330+VHE1346+VHE1367+VHE1387+VHE1415+#REF!+VHE1430+#REF!+#REF!+#REF!</f>
        <v>#REF!</v>
      </c>
      <c r="VHF1180" s="245" t="s">
        <v>39</v>
      </c>
      <c r="VHG1180" s="246" t="s">
        <v>26</v>
      </c>
      <c r="VHH1180" s="247">
        <v>7</v>
      </c>
      <c r="VHI1180" s="247">
        <v>2</v>
      </c>
      <c r="VHJ1180" s="248" t="s">
        <v>238</v>
      </c>
      <c r="VHK1180" s="249">
        <v>119</v>
      </c>
      <c r="VHL1180" s="250">
        <v>213</v>
      </c>
      <c r="VHM1180" s="251" t="e">
        <f>VHM1209+VHM1233+VHM1262+VHM1278+VHM1300+VHM1330+VHM1346+VHM1367+VHM1387+VHM1415+#REF!+VHM1430+#REF!+#REF!+#REF!</f>
        <v>#REF!</v>
      </c>
      <c r="VHN1180" s="245" t="s">
        <v>39</v>
      </c>
      <c r="VHO1180" s="246" t="s">
        <v>26</v>
      </c>
      <c r="VHP1180" s="247">
        <v>7</v>
      </c>
      <c r="VHQ1180" s="247">
        <v>2</v>
      </c>
      <c r="VHR1180" s="248" t="s">
        <v>238</v>
      </c>
      <c r="VHS1180" s="249">
        <v>119</v>
      </c>
      <c r="VHT1180" s="250">
        <v>213</v>
      </c>
      <c r="VHU1180" s="251" t="e">
        <f>VHU1209+VHU1233+VHU1262+VHU1278+VHU1300+VHU1330+VHU1346+VHU1367+VHU1387+VHU1415+#REF!+VHU1430+#REF!+#REF!+#REF!</f>
        <v>#REF!</v>
      </c>
      <c r="VHV1180" s="245" t="s">
        <v>39</v>
      </c>
      <c r="VHW1180" s="246" t="s">
        <v>26</v>
      </c>
      <c r="VHX1180" s="247">
        <v>7</v>
      </c>
      <c r="VHY1180" s="247">
        <v>2</v>
      </c>
      <c r="VHZ1180" s="248" t="s">
        <v>238</v>
      </c>
      <c r="VIA1180" s="249">
        <v>119</v>
      </c>
      <c r="VIB1180" s="250">
        <v>213</v>
      </c>
      <c r="VIC1180" s="251" t="e">
        <f>VIC1209+VIC1233+VIC1262+VIC1278+VIC1300+VIC1330+VIC1346+VIC1367+VIC1387+VIC1415+#REF!+VIC1430+#REF!+#REF!+#REF!</f>
        <v>#REF!</v>
      </c>
      <c r="VID1180" s="245" t="s">
        <v>39</v>
      </c>
      <c r="VIE1180" s="246" t="s">
        <v>26</v>
      </c>
      <c r="VIF1180" s="247">
        <v>7</v>
      </c>
      <c r="VIG1180" s="247">
        <v>2</v>
      </c>
      <c r="VIH1180" s="248" t="s">
        <v>238</v>
      </c>
      <c r="VII1180" s="249">
        <v>119</v>
      </c>
      <c r="VIJ1180" s="250">
        <v>213</v>
      </c>
      <c r="VIK1180" s="251" t="e">
        <f>VIK1209+VIK1233+VIK1262+VIK1278+VIK1300+VIK1330+VIK1346+VIK1367+VIK1387+VIK1415+#REF!+VIK1430+#REF!+#REF!+#REF!</f>
        <v>#REF!</v>
      </c>
      <c r="VIL1180" s="245" t="s">
        <v>39</v>
      </c>
      <c r="VIM1180" s="246" t="s">
        <v>26</v>
      </c>
      <c r="VIN1180" s="247">
        <v>7</v>
      </c>
      <c r="VIO1180" s="247">
        <v>2</v>
      </c>
      <c r="VIP1180" s="248" t="s">
        <v>238</v>
      </c>
      <c r="VIQ1180" s="249">
        <v>119</v>
      </c>
      <c r="VIR1180" s="250">
        <v>213</v>
      </c>
      <c r="VIS1180" s="251" t="e">
        <f>VIS1209+VIS1233+VIS1262+VIS1278+VIS1300+VIS1330+VIS1346+VIS1367+VIS1387+VIS1415+#REF!+VIS1430+#REF!+#REF!+#REF!</f>
        <v>#REF!</v>
      </c>
      <c r="VIT1180" s="245" t="s">
        <v>39</v>
      </c>
      <c r="VIU1180" s="246" t="s">
        <v>26</v>
      </c>
      <c r="VIV1180" s="247">
        <v>7</v>
      </c>
      <c r="VIW1180" s="247">
        <v>2</v>
      </c>
      <c r="VIX1180" s="248" t="s">
        <v>238</v>
      </c>
      <c r="VIY1180" s="249">
        <v>119</v>
      </c>
      <c r="VIZ1180" s="250">
        <v>213</v>
      </c>
      <c r="VJA1180" s="251" t="e">
        <f>VJA1209+VJA1233+VJA1262+VJA1278+VJA1300+VJA1330+VJA1346+VJA1367+VJA1387+VJA1415+#REF!+VJA1430+#REF!+#REF!+#REF!</f>
        <v>#REF!</v>
      </c>
      <c r="VJB1180" s="245" t="s">
        <v>39</v>
      </c>
      <c r="VJC1180" s="246" t="s">
        <v>26</v>
      </c>
      <c r="VJD1180" s="247">
        <v>7</v>
      </c>
      <c r="VJE1180" s="247">
        <v>2</v>
      </c>
      <c r="VJF1180" s="248" t="s">
        <v>238</v>
      </c>
      <c r="VJG1180" s="249">
        <v>119</v>
      </c>
      <c r="VJH1180" s="250">
        <v>213</v>
      </c>
      <c r="VJI1180" s="251" t="e">
        <f>VJI1209+VJI1233+VJI1262+VJI1278+VJI1300+VJI1330+VJI1346+VJI1367+VJI1387+VJI1415+#REF!+VJI1430+#REF!+#REF!+#REF!</f>
        <v>#REF!</v>
      </c>
      <c r="VJJ1180" s="245" t="s">
        <v>39</v>
      </c>
      <c r="VJK1180" s="246" t="s">
        <v>26</v>
      </c>
      <c r="VJL1180" s="247">
        <v>7</v>
      </c>
      <c r="VJM1180" s="247">
        <v>2</v>
      </c>
      <c r="VJN1180" s="248" t="s">
        <v>238</v>
      </c>
      <c r="VJO1180" s="249">
        <v>119</v>
      </c>
      <c r="VJP1180" s="250">
        <v>213</v>
      </c>
      <c r="VJQ1180" s="251" t="e">
        <f>VJQ1209+VJQ1233+VJQ1262+VJQ1278+VJQ1300+VJQ1330+VJQ1346+VJQ1367+VJQ1387+VJQ1415+#REF!+VJQ1430+#REF!+#REF!+#REF!</f>
        <v>#REF!</v>
      </c>
      <c r="VJR1180" s="245" t="s">
        <v>39</v>
      </c>
      <c r="VJS1180" s="246" t="s">
        <v>26</v>
      </c>
      <c r="VJT1180" s="247">
        <v>7</v>
      </c>
      <c r="VJU1180" s="247">
        <v>2</v>
      </c>
      <c r="VJV1180" s="248" t="s">
        <v>238</v>
      </c>
      <c r="VJW1180" s="249">
        <v>119</v>
      </c>
      <c r="VJX1180" s="250">
        <v>213</v>
      </c>
      <c r="VJY1180" s="251" t="e">
        <f>VJY1209+VJY1233+VJY1262+VJY1278+VJY1300+VJY1330+VJY1346+VJY1367+VJY1387+VJY1415+#REF!+VJY1430+#REF!+#REF!+#REF!</f>
        <v>#REF!</v>
      </c>
      <c r="VJZ1180" s="245" t="s">
        <v>39</v>
      </c>
      <c r="VKA1180" s="246" t="s">
        <v>26</v>
      </c>
      <c r="VKB1180" s="247">
        <v>7</v>
      </c>
      <c r="VKC1180" s="247">
        <v>2</v>
      </c>
      <c r="VKD1180" s="248" t="s">
        <v>238</v>
      </c>
      <c r="VKE1180" s="249">
        <v>119</v>
      </c>
      <c r="VKF1180" s="250">
        <v>213</v>
      </c>
      <c r="VKG1180" s="251" t="e">
        <f>VKG1209+VKG1233+VKG1262+VKG1278+VKG1300+VKG1330+VKG1346+VKG1367+VKG1387+VKG1415+#REF!+VKG1430+#REF!+#REF!+#REF!</f>
        <v>#REF!</v>
      </c>
      <c r="VKH1180" s="245" t="s">
        <v>39</v>
      </c>
      <c r="VKI1180" s="246" t="s">
        <v>26</v>
      </c>
      <c r="VKJ1180" s="247">
        <v>7</v>
      </c>
      <c r="VKK1180" s="247">
        <v>2</v>
      </c>
      <c r="VKL1180" s="248" t="s">
        <v>238</v>
      </c>
      <c r="VKM1180" s="249">
        <v>119</v>
      </c>
      <c r="VKN1180" s="250">
        <v>213</v>
      </c>
      <c r="VKO1180" s="251" t="e">
        <f>VKO1209+VKO1233+VKO1262+VKO1278+VKO1300+VKO1330+VKO1346+VKO1367+VKO1387+VKO1415+#REF!+VKO1430+#REF!+#REF!+#REF!</f>
        <v>#REF!</v>
      </c>
      <c r="VKP1180" s="245" t="s">
        <v>39</v>
      </c>
      <c r="VKQ1180" s="246" t="s">
        <v>26</v>
      </c>
      <c r="VKR1180" s="247">
        <v>7</v>
      </c>
      <c r="VKS1180" s="247">
        <v>2</v>
      </c>
      <c r="VKT1180" s="248" t="s">
        <v>238</v>
      </c>
      <c r="VKU1180" s="249">
        <v>119</v>
      </c>
      <c r="VKV1180" s="250">
        <v>213</v>
      </c>
      <c r="VKW1180" s="251" t="e">
        <f>VKW1209+VKW1233+VKW1262+VKW1278+VKW1300+VKW1330+VKW1346+VKW1367+VKW1387+VKW1415+#REF!+VKW1430+#REF!+#REF!+#REF!</f>
        <v>#REF!</v>
      </c>
      <c r="VKX1180" s="245" t="s">
        <v>39</v>
      </c>
      <c r="VKY1180" s="246" t="s">
        <v>26</v>
      </c>
      <c r="VKZ1180" s="247">
        <v>7</v>
      </c>
      <c r="VLA1180" s="247">
        <v>2</v>
      </c>
      <c r="VLB1180" s="248" t="s">
        <v>238</v>
      </c>
      <c r="VLC1180" s="249">
        <v>119</v>
      </c>
      <c r="VLD1180" s="250">
        <v>213</v>
      </c>
      <c r="VLE1180" s="251" t="e">
        <f>VLE1209+VLE1233+VLE1262+VLE1278+VLE1300+VLE1330+VLE1346+VLE1367+VLE1387+VLE1415+#REF!+VLE1430+#REF!+#REF!+#REF!</f>
        <v>#REF!</v>
      </c>
      <c r="VLF1180" s="245" t="s">
        <v>39</v>
      </c>
      <c r="VLG1180" s="246" t="s">
        <v>26</v>
      </c>
      <c r="VLH1180" s="247">
        <v>7</v>
      </c>
      <c r="VLI1180" s="247">
        <v>2</v>
      </c>
      <c r="VLJ1180" s="248" t="s">
        <v>238</v>
      </c>
      <c r="VLK1180" s="249">
        <v>119</v>
      </c>
      <c r="VLL1180" s="250">
        <v>213</v>
      </c>
      <c r="VLM1180" s="251" t="e">
        <f>VLM1209+VLM1233+VLM1262+VLM1278+VLM1300+VLM1330+VLM1346+VLM1367+VLM1387+VLM1415+#REF!+VLM1430+#REF!+#REF!+#REF!</f>
        <v>#REF!</v>
      </c>
      <c r="VLN1180" s="245" t="s">
        <v>39</v>
      </c>
      <c r="VLO1180" s="246" t="s">
        <v>26</v>
      </c>
      <c r="VLP1180" s="247">
        <v>7</v>
      </c>
      <c r="VLQ1180" s="247">
        <v>2</v>
      </c>
      <c r="VLR1180" s="248" t="s">
        <v>238</v>
      </c>
      <c r="VLS1180" s="249">
        <v>119</v>
      </c>
      <c r="VLT1180" s="250">
        <v>213</v>
      </c>
      <c r="VLU1180" s="251" t="e">
        <f>VLU1209+VLU1233+VLU1262+VLU1278+VLU1300+VLU1330+VLU1346+VLU1367+VLU1387+VLU1415+#REF!+VLU1430+#REF!+#REF!+#REF!</f>
        <v>#REF!</v>
      </c>
      <c r="VLV1180" s="245" t="s">
        <v>39</v>
      </c>
      <c r="VLW1180" s="246" t="s">
        <v>26</v>
      </c>
      <c r="VLX1180" s="247">
        <v>7</v>
      </c>
      <c r="VLY1180" s="247">
        <v>2</v>
      </c>
      <c r="VLZ1180" s="248" t="s">
        <v>238</v>
      </c>
      <c r="VMA1180" s="249">
        <v>119</v>
      </c>
      <c r="VMB1180" s="250">
        <v>213</v>
      </c>
      <c r="VMC1180" s="251" t="e">
        <f>VMC1209+VMC1233+VMC1262+VMC1278+VMC1300+VMC1330+VMC1346+VMC1367+VMC1387+VMC1415+#REF!+VMC1430+#REF!+#REF!+#REF!</f>
        <v>#REF!</v>
      </c>
      <c r="VMD1180" s="245" t="s">
        <v>39</v>
      </c>
      <c r="VME1180" s="246" t="s">
        <v>26</v>
      </c>
      <c r="VMF1180" s="247">
        <v>7</v>
      </c>
      <c r="VMG1180" s="247">
        <v>2</v>
      </c>
      <c r="VMH1180" s="248" t="s">
        <v>238</v>
      </c>
      <c r="VMI1180" s="249">
        <v>119</v>
      </c>
      <c r="VMJ1180" s="250">
        <v>213</v>
      </c>
      <c r="VMK1180" s="251" t="e">
        <f>VMK1209+VMK1233+VMK1262+VMK1278+VMK1300+VMK1330+VMK1346+VMK1367+VMK1387+VMK1415+#REF!+VMK1430+#REF!+#REF!+#REF!</f>
        <v>#REF!</v>
      </c>
      <c r="VML1180" s="245" t="s">
        <v>39</v>
      </c>
      <c r="VMM1180" s="246" t="s">
        <v>26</v>
      </c>
      <c r="VMN1180" s="247">
        <v>7</v>
      </c>
      <c r="VMO1180" s="247">
        <v>2</v>
      </c>
      <c r="VMP1180" s="248" t="s">
        <v>238</v>
      </c>
      <c r="VMQ1180" s="249">
        <v>119</v>
      </c>
      <c r="VMR1180" s="250">
        <v>213</v>
      </c>
      <c r="VMS1180" s="251" t="e">
        <f>VMS1209+VMS1233+VMS1262+VMS1278+VMS1300+VMS1330+VMS1346+VMS1367+VMS1387+VMS1415+#REF!+VMS1430+#REF!+#REF!+#REF!</f>
        <v>#REF!</v>
      </c>
      <c r="VMT1180" s="245" t="s">
        <v>39</v>
      </c>
      <c r="VMU1180" s="246" t="s">
        <v>26</v>
      </c>
      <c r="VMV1180" s="247">
        <v>7</v>
      </c>
      <c r="VMW1180" s="247">
        <v>2</v>
      </c>
      <c r="VMX1180" s="248" t="s">
        <v>238</v>
      </c>
      <c r="VMY1180" s="249">
        <v>119</v>
      </c>
      <c r="VMZ1180" s="250">
        <v>213</v>
      </c>
      <c r="VNA1180" s="251" t="e">
        <f>VNA1209+VNA1233+VNA1262+VNA1278+VNA1300+VNA1330+VNA1346+VNA1367+VNA1387+VNA1415+#REF!+VNA1430+#REF!+#REF!+#REF!</f>
        <v>#REF!</v>
      </c>
      <c r="VNB1180" s="245" t="s">
        <v>39</v>
      </c>
      <c r="VNC1180" s="246" t="s">
        <v>26</v>
      </c>
      <c r="VND1180" s="247">
        <v>7</v>
      </c>
      <c r="VNE1180" s="247">
        <v>2</v>
      </c>
      <c r="VNF1180" s="248" t="s">
        <v>238</v>
      </c>
      <c r="VNG1180" s="249">
        <v>119</v>
      </c>
      <c r="VNH1180" s="250">
        <v>213</v>
      </c>
      <c r="VNI1180" s="251" t="e">
        <f>VNI1209+VNI1233+VNI1262+VNI1278+VNI1300+VNI1330+VNI1346+VNI1367+VNI1387+VNI1415+#REF!+VNI1430+#REF!+#REF!+#REF!</f>
        <v>#REF!</v>
      </c>
      <c r="VNJ1180" s="245" t="s">
        <v>39</v>
      </c>
      <c r="VNK1180" s="246" t="s">
        <v>26</v>
      </c>
      <c r="VNL1180" s="247">
        <v>7</v>
      </c>
      <c r="VNM1180" s="247">
        <v>2</v>
      </c>
      <c r="VNN1180" s="248" t="s">
        <v>238</v>
      </c>
      <c r="VNO1180" s="249">
        <v>119</v>
      </c>
      <c r="VNP1180" s="250">
        <v>213</v>
      </c>
      <c r="VNQ1180" s="251" t="e">
        <f>VNQ1209+VNQ1233+VNQ1262+VNQ1278+VNQ1300+VNQ1330+VNQ1346+VNQ1367+VNQ1387+VNQ1415+#REF!+VNQ1430+#REF!+#REF!+#REF!</f>
        <v>#REF!</v>
      </c>
      <c r="VNR1180" s="245" t="s">
        <v>39</v>
      </c>
      <c r="VNS1180" s="246" t="s">
        <v>26</v>
      </c>
      <c r="VNT1180" s="247">
        <v>7</v>
      </c>
      <c r="VNU1180" s="247">
        <v>2</v>
      </c>
      <c r="VNV1180" s="248" t="s">
        <v>238</v>
      </c>
      <c r="VNW1180" s="249">
        <v>119</v>
      </c>
      <c r="VNX1180" s="250">
        <v>213</v>
      </c>
      <c r="VNY1180" s="251" t="e">
        <f>VNY1209+VNY1233+VNY1262+VNY1278+VNY1300+VNY1330+VNY1346+VNY1367+VNY1387+VNY1415+#REF!+VNY1430+#REF!+#REF!+#REF!</f>
        <v>#REF!</v>
      </c>
      <c r="VNZ1180" s="245" t="s">
        <v>39</v>
      </c>
      <c r="VOA1180" s="246" t="s">
        <v>26</v>
      </c>
      <c r="VOB1180" s="247">
        <v>7</v>
      </c>
      <c r="VOC1180" s="247">
        <v>2</v>
      </c>
      <c r="VOD1180" s="248" t="s">
        <v>238</v>
      </c>
      <c r="VOE1180" s="249">
        <v>119</v>
      </c>
      <c r="VOF1180" s="250">
        <v>213</v>
      </c>
      <c r="VOG1180" s="251" t="e">
        <f>VOG1209+VOG1233+VOG1262+VOG1278+VOG1300+VOG1330+VOG1346+VOG1367+VOG1387+VOG1415+#REF!+VOG1430+#REF!+#REF!+#REF!</f>
        <v>#REF!</v>
      </c>
      <c r="VOH1180" s="245" t="s">
        <v>39</v>
      </c>
      <c r="VOI1180" s="246" t="s">
        <v>26</v>
      </c>
      <c r="VOJ1180" s="247">
        <v>7</v>
      </c>
      <c r="VOK1180" s="247">
        <v>2</v>
      </c>
      <c r="VOL1180" s="248" t="s">
        <v>238</v>
      </c>
      <c r="VOM1180" s="249">
        <v>119</v>
      </c>
      <c r="VON1180" s="250">
        <v>213</v>
      </c>
      <c r="VOO1180" s="251" t="e">
        <f>VOO1209+VOO1233+VOO1262+VOO1278+VOO1300+VOO1330+VOO1346+VOO1367+VOO1387+VOO1415+#REF!+VOO1430+#REF!+#REF!+#REF!</f>
        <v>#REF!</v>
      </c>
      <c r="VOP1180" s="245" t="s">
        <v>39</v>
      </c>
      <c r="VOQ1180" s="246" t="s">
        <v>26</v>
      </c>
      <c r="VOR1180" s="247">
        <v>7</v>
      </c>
      <c r="VOS1180" s="247">
        <v>2</v>
      </c>
      <c r="VOT1180" s="248" t="s">
        <v>238</v>
      </c>
      <c r="VOU1180" s="249">
        <v>119</v>
      </c>
      <c r="VOV1180" s="250">
        <v>213</v>
      </c>
      <c r="VOW1180" s="251" t="e">
        <f>VOW1209+VOW1233+VOW1262+VOW1278+VOW1300+VOW1330+VOW1346+VOW1367+VOW1387+VOW1415+#REF!+VOW1430+#REF!+#REF!+#REF!</f>
        <v>#REF!</v>
      </c>
      <c r="VOX1180" s="245" t="s">
        <v>39</v>
      </c>
      <c r="VOY1180" s="246" t="s">
        <v>26</v>
      </c>
      <c r="VOZ1180" s="247">
        <v>7</v>
      </c>
      <c r="VPA1180" s="247">
        <v>2</v>
      </c>
      <c r="VPB1180" s="248" t="s">
        <v>238</v>
      </c>
      <c r="VPC1180" s="249">
        <v>119</v>
      </c>
      <c r="VPD1180" s="250">
        <v>213</v>
      </c>
      <c r="VPE1180" s="251" t="e">
        <f>VPE1209+VPE1233+VPE1262+VPE1278+VPE1300+VPE1330+VPE1346+VPE1367+VPE1387+VPE1415+#REF!+VPE1430+#REF!+#REF!+#REF!</f>
        <v>#REF!</v>
      </c>
      <c r="VPF1180" s="245" t="s">
        <v>39</v>
      </c>
      <c r="VPG1180" s="246" t="s">
        <v>26</v>
      </c>
      <c r="VPH1180" s="247">
        <v>7</v>
      </c>
      <c r="VPI1180" s="247">
        <v>2</v>
      </c>
      <c r="VPJ1180" s="248" t="s">
        <v>238</v>
      </c>
      <c r="VPK1180" s="249">
        <v>119</v>
      </c>
      <c r="VPL1180" s="250">
        <v>213</v>
      </c>
      <c r="VPM1180" s="251" t="e">
        <f>VPM1209+VPM1233+VPM1262+VPM1278+VPM1300+VPM1330+VPM1346+VPM1367+VPM1387+VPM1415+#REF!+VPM1430+#REF!+#REF!+#REF!</f>
        <v>#REF!</v>
      </c>
      <c r="VPN1180" s="245" t="s">
        <v>39</v>
      </c>
      <c r="VPO1180" s="246" t="s">
        <v>26</v>
      </c>
      <c r="VPP1180" s="247">
        <v>7</v>
      </c>
      <c r="VPQ1180" s="247">
        <v>2</v>
      </c>
      <c r="VPR1180" s="248" t="s">
        <v>238</v>
      </c>
      <c r="VPS1180" s="249">
        <v>119</v>
      </c>
      <c r="VPT1180" s="250">
        <v>213</v>
      </c>
      <c r="VPU1180" s="251" t="e">
        <f>VPU1209+VPU1233+VPU1262+VPU1278+VPU1300+VPU1330+VPU1346+VPU1367+VPU1387+VPU1415+#REF!+VPU1430+#REF!+#REF!+#REF!</f>
        <v>#REF!</v>
      </c>
      <c r="VPV1180" s="245" t="s">
        <v>39</v>
      </c>
      <c r="VPW1180" s="246" t="s">
        <v>26</v>
      </c>
      <c r="VPX1180" s="247">
        <v>7</v>
      </c>
      <c r="VPY1180" s="247">
        <v>2</v>
      </c>
      <c r="VPZ1180" s="248" t="s">
        <v>238</v>
      </c>
      <c r="VQA1180" s="249">
        <v>119</v>
      </c>
      <c r="VQB1180" s="250">
        <v>213</v>
      </c>
      <c r="VQC1180" s="251" t="e">
        <f>VQC1209+VQC1233+VQC1262+VQC1278+VQC1300+VQC1330+VQC1346+VQC1367+VQC1387+VQC1415+#REF!+VQC1430+#REF!+#REF!+#REF!</f>
        <v>#REF!</v>
      </c>
      <c r="VQD1180" s="245" t="s">
        <v>39</v>
      </c>
      <c r="VQE1180" s="246" t="s">
        <v>26</v>
      </c>
      <c r="VQF1180" s="247">
        <v>7</v>
      </c>
      <c r="VQG1180" s="247">
        <v>2</v>
      </c>
      <c r="VQH1180" s="248" t="s">
        <v>238</v>
      </c>
      <c r="VQI1180" s="249">
        <v>119</v>
      </c>
      <c r="VQJ1180" s="250">
        <v>213</v>
      </c>
      <c r="VQK1180" s="251" t="e">
        <f>VQK1209+VQK1233+VQK1262+VQK1278+VQK1300+VQK1330+VQK1346+VQK1367+VQK1387+VQK1415+#REF!+VQK1430+#REF!+#REF!+#REF!</f>
        <v>#REF!</v>
      </c>
      <c r="VQL1180" s="245" t="s">
        <v>39</v>
      </c>
      <c r="VQM1180" s="246" t="s">
        <v>26</v>
      </c>
      <c r="VQN1180" s="247">
        <v>7</v>
      </c>
      <c r="VQO1180" s="247">
        <v>2</v>
      </c>
      <c r="VQP1180" s="248" t="s">
        <v>238</v>
      </c>
      <c r="VQQ1180" s="249">
        <v>119</v>
      </c>
      <c r="VQR1180" s="250">
        <v>213</v>
      </c>
      <c r="VQS1180" s="251" t="e">
        <f>VQS1209+VQS1233+VQS1262+VQS1278+VQS1300+VQS1330+VQS1346+VQS1367+VQS1387+VQS1415+#REF!+VQS1430+#REF!+#REF!+#REF!</f>
        <v>#REF!</v>
      </c>
      <c r="VQT1180" s="245" t="s">
        <v>39</v>
      </c>
      <c r="VQU1180" s="246" t="s">
        <v>26</v>
      </c>
      <c r="VQV1180" s="247">
        <v>7</v>
      </c>
      <c r="VQW1180" s="247">
        <v>2</v>
      </c>
      <c r="VQX1180" s="248" t="s">
        <v>238</v>
      </c>
      <c r="VQY1180" s="249">
        <v>119</v>
      </c>
      <c r="VQZ1180" s="250">
        <v>213</v>
      </c>
      <c r="VRA1180" s="251" t="e">
        <f>VRA1209+VRA1233+VRA1262+VRA1278+VRA1300+VRA1330+VRA1346+VRA1367+VRA1387+VRA1415+#REF!+VRA1430+#REF!+#REF!+#REF!</f>
        <v>#REF!</v>
      </c>
      <c r="VRB1180" s="245" t="s">
        <v>39</v>
      </c>
      <c r="VRC1180" s="246" t="s">
        <v>26</v>
      </c>
      <c r="VRD1180" s="247">
        <v>7</v>
      </c>
      <c r="VRE1180" s="247">
        <v>2</v>
      </c>
      <c r="VRF1180" s="248" t="s">
        <v>238</v>
      </c>
      <c r="VRG1180" s="249">
        <v>119</v>
      </c>
      <c r="VRH1180" s="250">
        <v>213</v>
      </c>
      <c r="VRI1180" s="251" t="e">
        <f>VRI1209+VRI1233+VRI1262+VRI1278+VRI1300+VRI1330+VRI1346+VRI1367+VRI1387+VRI1415+#REF!+VRI1430+#REF!+#REF!+#REF!</f>
        <v>#REF!</v>
      </c>
      <c r="VRJ1180" s="245" t="s">
        <v>39</v>
      </c>
      <c r="VRK1180" s="246" t="s">
        <v>26</v>
      </c>
      <c r="VRL1180" s="247">
        <v>7</v>
      </c>
      <c r="VRM1180" s="247">
        <v>2</v>
      </c>
      <c r="VRN1180" s="248" t="s">
        <v>238</v>
      </c>
      <c r="VRO1180" s="249">
        <v>119</v>
      </c>
      <c r="VRP1180" s="250">
        <v>213</v>
      </c>
      <c r="VRQ1180" s="251" t="e">
        <f>VRQ1209+VRQ1233+VRQ1262+VRQ1278+VRQ1300+VRQ1330+VRQ1346+VRQ1367+VRQ1387+VRQ1415+#REF!+VRQ1430+#REF!+#REF!+#REF!</f>
        <v>#REF!</v>
      </c>
      <c r="VRR1180" s="245" t="s">
        <v>39</v>
      </c>
      <c r="VRS1180" s="246" t="s">
        <v>26</v>
      </c>
      <c r="VRT1180" s="247">
        <v>7</v>
      </c>
      <c r="VRU1180" s="247">
        <v>2</v>
      </c>
      <c r="VRV1180" s="248" t="s">
        <v>238</v>
      </c>
      <c r="VRW1180" s="249">
        <v>119</v>
      </c>
      <c r="VRX1180" s="250">
        <v>213</v>
      </c>
      <c r="VRY1180" s="251" t="e">
        <f>VRY1209+VRY1233+VRY1262+VRY1278+VRY1300+VRY1330+VRY1346+VRY1367+VRY1387+VRY1415+#REF!+VRY1430+#REF!+#REF!+#REF!</f>
        <v>#REF!</v>
      </c>
      <c r="VRZ1180" s="245" t="s">
        <v>39</v>
      </c>
      <c r="VSA1180" s="246" t="s">
        <v>26</v>
      </c>
      <c r="VSB1180" s="247">
        <v>7</v>
      </c>
      <c r="VSC1180" s="247">
        <v>2</v>
      </c>
      <c r="VSD1180" s="248" t="s">
        <v>238</v>
      </c>
      <c r="VSE1180" s="249">
        <v>119</v>
      </c>
      <c r="VSF1180" s="250">
        <v>213</v>
      </c>
      <c r="VSG1180" s="251" t="e">
        <f>VSG1209+VSG1233+VSG1262+VSG1278+VSG1300+VSG1330+VSG1346+VSG1367+VSG1387+VSG1415+#REF!+VSG1430+#REF!+#REF!+#REF!</f>
        <v>#REF!</v>
      </c>
      <c r="VSH1180" s="245" t="s">
        <v>39</v>
      </c>
      <c r="VSI1180" s="246" t="s">
        <v>26</v>
      </c>
      <c r="VSJ1180" s="247">
        <v>7</v>
      </c>
      <c r="VSK1180" s="247">
        <v>2</v>
      </c>
      <c r="VSL1180" s="248" t="s">
        <v>238</v>
      </c>
      <c r="VSM1180" s="249">
        <v>119</v>
      </c>
      <c r="VSN1180" s="250">
        <v>213</v>
      </c>
      <c r="VSO1180" s="251" t="e">
        <f>VSO1209+VSO1233+VSO1262+VSO1278+VSO1300+VSO1330+VSO1346+VSO1367+VSO1387+VSO1415+#REF!+VSO1430+#REF!+#REF!+#REF!</f>
        <v>#REF!</v>
      </c>
      <c r="VSP1180" s="245" t="s">
        <v>39</v>
      </c>
      <c r="VSQ1180" s="246" t="s">
        <v>26</v>
      </c>
      <c r="VSR1180" s="247">
        <v>7</v>
      </c>
      <c r="VSS1180" s="247">
        <v>2</v>
      </c>
      <c r="VST1180" s="248" t="s">
        <v>238</v>
      </c>
      <c r="VSU1180" s="249">
        <v>119</v>
      </c>
      <c r="VSV1180" s="250">
        <v>213</v>
      </c>
      <c r="VSW1180" s="251" t="e">
        <f>VSW1209+VSW1233+VSW1262+VSW1278+VSW1300+VSW1330+VSW1346+VSW1367+VSW1387+VSW1415+#REF!+VSW1430+#REF!+#REF!+#REF!</f>
        <v>#REF!</v>
      </c>
      <c r="VSX1180" s="245" t="s">
        <v>39</v>
      </c>
      <c r="VSY1180" s="246" t="s">
        <v>26</v>
      </c>
      <c r="VSZ1180" s="247">
        <v>7</v>
      </c>
      <c r="VTA1180" s="247">
        <v>2</v>
      </c>
      <c r="VTB1180" s="248" t="s">
        <v>238</v>
      </c>
      <c r="VTC1180" s="249">
        <v>119</v>
      </c>
      <c r="VTD1180" s="250">
        <v>213</v>
      </c>
      <c r="VTE1180" s="251" t="e">
        <f>VTE1209+VTE1233+VTE1262+VTE1278+VTE1300+VTE1330+VTE1346+VTE1367+VTE1387+VTE1415+#REF!+VTE1430+#REF!+#REF!+#REF!</f>
        <v>#REF!</v>
      </c>
      <c r="VTF1180" s="245" t="s">
        <v>39</v>
      </c>
      <c r="VTG1180" s="246" t="s">
        <v>26</v>
      </c>
      <c r="VTH1180" s="247">
        <v>7</v>
      </c>
      <c r="VTI1180" s="247">
        <v>2</v>
      </c>
      <c r="VTJ1180" s="248" t="s">
        <v>238</v>
      </c>
      <c r="VTK1180" s="249">
        <v>119</v>
      </c>
      <c r="VTL1180" s="250">
        <v>213</v>
      </c>
      <c r="VTM1180" s="251" t="e">
        <f>VTM1209+VTM1233+VTM1262+VTM1278+VTM1300+VTM1330+VTM1346+VTM1367+VTM1387+VTM1415+#REF!+VTM1430+#REF!+#REF!+#REF!</f>
        <v>#REF!</v>
      </c>
      <c r="VTN1180" s="245" t="s">
        <v>39</v>
      </c>
      <c r="VTO1180" s="246" t="s">
        <v>26</v>
      </c>
      <c r="VTP1180" s="247">
        <v>7</v>
      </c>
      <c r="VTQ1180" s="247">
        <v>2</v>
      </c>
      <c r="VTR1180" s="248" t="s">
        <v>238</v>
      </c>
      <c r="VTS1180" s="249">
        <v>119</v>
      </c>
      <c r="VTT1180" s="250">
        <v>213</v>
      </c>
      <c r="VTU1180" s="251" t="e">
        <f>VTU1209+VTU1233+VTU1262+VTU1278+VTU1300+VTU1330+VTU1346+VTU1367+VTU1387+VTU1415+#REF!+VTU1430+#REF!+#REF!+#REF!</f>
        <v>#REF!</v>
      </c>
      <c r="VTV1180" s="245" t="s">
        <v>39</v>
      </c>
      <c r="VTW1180" s="246" t="s">
        <v>26</v>
      </c>
      <c r="VTX1180" s="247">
        <v>7</v>
      </c>
      <c r="VTY1180" s="247">
        <v>2</v>
      </c>
      <c r="VTZ1180" s="248" t="s">
        <v>238</v>
      </c>
      <c r="VUA1180" s="249">
        <v>119</v>
      </c>
      <c r="VUB1180" s="250">
        <v>213</v>
      </c>
      <c r="VUC1180" s="251" t="e">
        <f>VUC1209+VUC1233+VUC1262+VUC1278+VUC1300+VUC1330+VUC1346+VUC1367+VUC1387+VUC1415+#REF!+VUC1430+#REF!+#REF!+#REF!</f>
        <v>#REF!</v>
      </c>
      <c r="VUD1180" s="245" t="s">
        <v>39</v>
      </c>
      <c r="VUE1180" s="246" t="s">
        <v>26</v>
      </c>
      <c r="VUF1180" s="247">
        <v>7</v>
      </c>
      <c r="VUG1180" s="247">
        <v>2</v>
      </c>
      <c r="VUH1180" s="248" t="s">
        <v>238</v>
      </c>
      <c r="VUI1180" s="249">
        <v>119</v>
      </c>
      <c r="VUJ1180" s="250">
        <v>213</v>
      </c>
      <c r="VUK1180" s="251" t="e">
        <f>VUK1209+VUK1233+VUK1262+VUK1278+VUK1300+VUK1330+VUK1346+VUK1367+VUK1387+VUK1415+#REF!+VUK1430+#REF!+#REF!+#REF!</f>
        <v>#REF!</v>
      </c>
      <c r="VUL1180" s="245" t="s">
        <v>39</v>
      </c>
      <c r="VUM1180" s="246" t="s">
        <v>26</v>
      </c>
      <c r="VUN1180" s="247">
        <v>7</v>
      </c>
      <c r="VUO1180" s="247">
        <v>2</v>
      </c>
      <c r="VUP1180" s="248" t="s">
        <v>238</v>
      </c>
      <c r="VUQ1180" s="249">
        <v>119</v>
      </c>
      <c r="VUR1180" s="250">
        <v>213</v>
      </c>
      <c r="VUS1180" s="251" t="e">
        <f>VUS1209+VUS1233+VUS1262+VUS1278+VUS1300+VUS1330+VUS1346+VUS1367+VUS1387+VUS1415+#REF!+VUS1430+#REF!+#REF!+#REF!</f>
        <v>#REF!</v>
      </c>
      <c r="VUT1180" s="245" t="s">
        <v>39</v>
      </c>
      <c r="VUU1180" s="246" t="s">
        <v>26</v>
      </c>
      <c r="VUV1180" s="247">
        <v>7</v>
      </c>
      <c r="VUW1180" s="247">
        <v>2</v>
      </c>
      <c r="VUX1180" s="248" t="s">
        <v>238</v>
      </c>
      <c r="VUY1180" s="249">
        <v>119</v>
      </c>
      <c r="VUZ1180" s="250">
        <v>213</v>
      </c>
      <c r="VVA1180" s="251" t="e">
        <f>VVA1209+VVA1233+VVA1262+VVA1278+VVA1300+VVA1330+VVA1346+VVA1367+VVA1387+VVA1415+#REF!+VVA1430+#REF!+#REF!+#REF!</f>
        <v>#REF!</v>
      </c>
      <c r="VVB1180" s="245" t="s">
        <v>39</v>
      </c>
      <c r="VVC1180" s="246" t="s">
        <v>26</v>
      </c>
      <c r="VVD1180" s="247">
        <v>7</v>
      </c>
      <c r="VVE1180" s="247">
        <v>2</v>
      </c>
      <c r="VVF1180" s="248" t="s">
        <v>238</v>
      </c>
      <c r="VVG1180" s="249">
        <v>119</v>
      </c>
      <c r="VVH1180" s="250">
        <v>213</v>
      </c>
      <c r="VVI1180" s="251" t="e">
        <f>VVI1209+VVI1233+VVI1262+VVI1278+VVI1300+VVI1330+VVI1346+VVI1367+VVI1387+VVI1415+#REF!+VVI1430+#REF!+#REF!+#REF!</f>
        <v>#REF!</v>
      </c>
      <c r="VVJ1180" s="245" t="s">
        <v>39</v>
      </c>
      <c r="VVK1180" s="246" t="s">
        <v>26</v>
      </c>
      <c r="VVL1180" s="247">
        <v>7</v>
      </c>
      <c r="VVM1180" s="247">
        <v>2</v>
      </c>
      <c r="VVN1180" s="248" t="s">
        <v>238</v>
      </c>
      <c r="VVO1180" s="249">
        <v>119</v>
      </c>
      <c r="VVP1180" s="250">
        <v>213</v>
      </c>
      <c r="VVQ1180" s="251" t="e">
        <f>VVQ1209+VVQ1233+VVQ1262+VVQ1278+VVQ1300+VVQ1330+VVQ1346+VVQ1367+VVQ1387+VVQ1415+#REF!+VVQ1430+#REF!+#REF!+#REF!</f>
        <v>#REF!</v>
      </c>
      <c r="VVR1180" s="245" t="s">
        <v>39</v>
      </c>
      <c r="VVS1180" s="246" t="s">
        <v>26</v>
      </c>
      <c r="VVT1180" s="247">
        <v>7</v>
      </c>
      <c r="VVU1180" s="247">
        <v>2</v>
      </c>
      <c r="VVV1180" s="248" t="s">
        <v>238</v>
      </c>
      <c r="VVW1180" s="249">
        <v>119</v>
      </c>
      <c r="VVX1180" s="250">
        <v>213</v>
      </c>
      <c r="VVY1180" s="251" t="e">
        <f>VVY1209+VVY1233+VVY1262+VVY1278+VVY1300+VVY1330+VVY1346+VVY1367+VVY1387+VVY1415+#REF!+VVY1430+#REF!+#REF!+#REF!</f>
        <v>#REF!</v>
      </c>
      <c r="VVZ1180" s="245" t="s">
        <v>39</v>
      </c>
      <c r="VWA1180" s="246" t="s">
        <v>26</v>
      </c>
      <c r="VWB1180" s="247">
        <v>7</v>
      </c>
      <c r="VWC1180" s="247">
        <v>2</v>
      </c>
      <c r="VWD1180" s="248" t="s">
        <v>238</v>
      </c>
      <c r="VWE1180" s="249">
        <v>119</v>
      </c>
      <c r="VWF1180" s="250">
        <v>213</v>
      </c>
      <c r="VWG1180" s="251" t="e">
        <f>VWG1209+VWG1233+VWG1262+VWG1278+VWG1300+VWG1330+VWG1346+VWG1367+VWG1387+VWG1415+#REF!+VWG1430+#REF!+#REF!+#REF!</f>
        <v>#REF!</v>
      </c>
      <c r="VWH1180" s="245" t="s">
        <v>39</v>
      </c>
      <c r="VWI1180" s="246" t="s">
        <v>26</v>
      </c>
      <c r="VWJ1180" s="247">
        <v>7</v>
      </c>
      <c r="VWK1180" s="247">
        <v>2</v>
      </c>
      <c r="VWL1180" s="248" t="s">
        <v>238</v>
      </c>
      <c r="VWM1180" s="249">
        <v>119</v>
      </c>
      <c r="VWN1180" s="250">
        <v>213</v>
      </c>
      <c r="VWO1180" s="251" t="e">
        <f>VWO1209+VWO1233+VWO1262+VWO1278+VWO1300+VWO1330+VWO1346+VWO1367+VWO1387+VWO1415+#REF!+VWO1430+#REF!+#REF!+#REF!</f>
        <v>#REF!</v>
      </c>
      <c r="VWP1180" s="245" t="s">
        <v>39</v>
      </c>
      <c r="VWQ1180" s="246" t="s">
        <v>26</v>
      </c>
      <c r="VWR1180" s="247">
        <v>7</v>
      </c>
      <c r="VWS1180" s="247">
        <v>2</v>
      </c>
      <c r="VWT1180" s="248" t="s">
        <v>238</v>
      </c>
      <c r="VWU1180" s="249">
        <v>119</v>
      </c>
      <c r="VWV1180" s="250">
        <v>213</v>
      </c>
      <c r="VWW1180" s="251" t="e">
        <f>VWW1209+VWW1233+VWW1262+VWW1278+VWW1300+VWW1330+VWW1346+VWW1367+VWW1387+VWW1415+#REF!+VWW1430+#REF!+#REF!+#REF!</f>
        <v>#REF!</v>
      </c>
      <c r="VWX1180" s="245" t="s">
        <v>39</v>
      </c>
      <c r="VWY1180" s="246" t="s">
        <v>26</v>
      </c>
      <c r="VWZ1180" s="247">
        <v>7</v>
      </c>
      <c r="VXA1180" s="247">
        <v>2</v>
      </c>
      <c r="VXB1180" s="248" t="s">
        <v>238</v>
      </c>
      <c r="VXC1180" s="249">
        <v>119</v>
      </c>
      <c r="VXD1180" s="250">
        <v>213</v>
      </c>
      <c r="VXE1180" s="251" t="e">
        <f>VXE1209+VXE1233+VXE1262+VXE1278+VXE1300+VXE1330+VXE1346+VXE1367+VXE1387+VXE1415+#REF!+VXE1430+#REF!+#REF!+#REF!</f>
        <v>#REF!</v>
      </c>
      <c r="VXF1180" s="245" t="s">
        <v>39</v>
      </c>
      <c r="VXG1180" s="246" t="s">
        <v>26</v>
      </c>
      <c r="VXH1180" s="247">
        <v>7</v>
      </c>
      <c r="VXI1180" s="247">
        <v>2</v>
      </c>
      <c r="VXJ1180" s="248" t="s">
        <v>238</v>
      </c>
      <c r="VXK1180" s="249">
        <v>119</v>
      </c>
      <c r="VXL1180" s="250">
        <v>213</v>
      </c>
      <c r="VXM1180" s="251" t="e">
        <f>VXM1209+VXM1233+VXM1262+VXM1278+VXM1300+VXM1330+VXM1346+VXM1367+VXM1387+VXM1415+#REF!+VXM1430+#REF!+#REF!+#REF!</f>
        <v>#REF!</v>
      </c>
      <c r="VXN1180" s="245" t="s">
        <v>39</v>
      </c>
      <c r="VXO1180" s="246" t="s">
        <v>26</v>
      </c>
      <c r="VXP1180" s="247">
        <v>7</v>
      </c>
      <c r="VXQ1180" s="247">
        <v>2</v>
      </c>
      <c r="VXR1180" s="248" t="s">
        <v>238</v>
      </c>
      <c r="VXS1180" s="249">
        <v>119</v>
      </c>
      <c r="VXT1180" s="250">
        <v>213</v>
      </c>
      <c r="VXU1180" s="251" t="e">
        <f>VXU1209+VXU1233+VXU1262+VXU1278+VXU1300+VXU1330+VXU1346+VXU1367+VXU1387+VXU1415+#REF!+VXU1430+#REF!+#REF!+#REF!</f>
        <v>#REF!</v>
      </c>
      <c r="VXV1180" s="245" t="s">
        <v>39</v>
      </c>
      <c r="VXW1180" s="246" t="s">
        <v>26</v>
      </c>
      <c r="VXX1180" s="247">
        <v>7</v>
      </c>
      <c r="VXY1180" s="247">
        <v>2</v>
      </c>
      <c r="VXZ1180" s="248" t="s">
        <v>238</v>
      </c>
      <c r="VYA1180" s="249">
        <v>119</v>
      </c>
      <c r="VYB1180" s="250">
        <v>213</v>
      </c>
      <c r="VYC1180" s="251" t="e">
        <f>VYC1209+VYC1233+VYC1262+VYC1278+VYC1300+VYC1330+VYC1346+VYC1367+VYC1387+VYC1415+#REF!+VYC1430+#REF!+#REF!+#REF!</f>
        <v>#REF!</v>
      </c>
      <c r="VYD1180" s="245" t="s">
        <v>39</v>
      </c>
      <c r="VYE1180" s="246" t="s">
        <v>26</v>
      </c>
      <c r="VYF1180" s="247">
        <v>7</v>
      </c>
      <c r="VYG1180" s="247">
        <v>2</v>
      </c>
      <c r="VYH1180" s="248" t="s">
        <v>238</v>
      </c>
      <c r="VYI1180" s="249">
        <v>119</v>
      </c>
      <c r="VYJ1180" s="250">
        <v>213</v>
      </c>
      <c r="VYK1180" s="251" t="e">
        <f>VYK1209+VYK1233+VYK1262+VYK1278+VYK1300+VYK1330+VYK1346+VYK1367+VYK1387+VYK1415+#REF!+VYK1430+#REF!+#REF!+#REF!</f>
        <v>#REF!</v>
      </c>
      <c r="VYL1180" s="245" t="s">
        <v>39</v>
      </c>
      <c r="VYM1180" s="246" t="s">
        <v>26</v>
      </c>
      <c r="VYN1180" s="247">
        <v>7</v>
      </c>
      <c r="VYO1180" s="247">
        <v>2</v>
      </c>
      <c r="VYP1180" s="248" t="s">
        <v>238</v>
      </c>
      <c r="VYQ1180" s="249">
        <v>119</v>
      </c>
      <c r="VYR1180" s="250">
        <v>213</v>
      </c>
      <c r="VYS1180" s="251" t="e">
        <f>VYS1209+VYS1233+VYS1262+VYS1278+VYS1300+VYS1330+VYS1346+VYS1367+VYS1387+VYS1415+#REF!+VYS1430+#REF!+#REF!+#REF!</f>
        <v>#REF!</v>
      </c>
      <c r="VYT1180" s="245" t="s">
        <v>39</v>
      </c>
      <c r="VYU1180" s="246" t="s">
        <v>26</v>
      </c>
      <c r="VYV1180" s="247">
        <v>7</v>
      </c>
      <c r="VYW1180" s="247">
        <v>2</v>
      </c>
      <c r="VYX1180" s="248" t="s">
        <v>238</v>
      </c>
      <c r="VYY1180" s="249">
        <v>119</v>
      </c>
      <c r="VYZ1180" s="250">
        <v>213</v>
      </c>
      <c r="VZA1180" s="251" t="e">
        <f>VZA1209+VZA1233+VZA1262+VZA1278+VZA1300+VZA1330+VZA1346+VZA1367+VZA1387+VZA1415+#REF!+VZA1430+#REF!+#REF!+#REF!</f>
        <v>#REF!</v>
      </c>
      <c r="VZB1180" s="245" t="s">
        <v>39</v>
      </c>
      <c r="VZC1180" s="246" t="s">
        <v>26</v>
      </c>
      <c r="VZD1180" s="247">
        <v>7</v>
      </c>
      <c r="VZE1180" s="247">
        <v>2</v>
      </c>
      <c r="VZF1180" s="248" t="s">
        <v>238</v>
      </c>
      <c r="VZG1180" s="249">
        <v>119</v>
      </c>
      <c r="VZH1180" s="250">
        <v>213</v>
      </c>
      <c r="VZI1180" s="251" t="e">
        <f>VZI1209+VZI1233+VZI1262+VZI1278+VZI1300+VZI1330+VZI1346+VZI1367+VZI1387+VZI1415+#REF!+VZI1430+#REF!+#REF!+#REF!</f>
        <v>#REF!</v>
      </c>
      <c r="VZJ1180" s="245" t="s">
        <v>39</v>
      </c>
      <c r="VZK1180" s="246" t="s">
        <v>26</v>
      </c>
      <c r="VZL1180" s="247">
        <v>7</v>
      </c>
      <c r="VZM1180" s="247">
        <v>2</v>
      </c>
      <c r="VZN1180" s="248" t="s">
        <v>238</v>
      </c>
      <c r="VZO1180" s="249">
        <v>119</v>
      </c>
      <c r="VZP1180" s="250">
        <v>213</v>
      </c>
      <c r="VZQ1180" s="251" t="e">
        <f>VZQ1209+VZQ1233+VZQ1262+VZQ1278+VZQ1300+VZQ1330+VZQ1346+VZQ1367+VZQ1387+VZQ1415+#REF!+VZQ1430+#REF!+#REF!+#REF!</f>
        <v>#REF!</v>
      </c>
      <c r="VZR1180" s="245" t="s">
        <v>39</v>
      </c>
      <c r="VZS1180" s="246" t="s">
        <v>26</v>
      </c>
      <c r="VZT1180" s="247">
        <v>7</v>
      </c>
      <c r="VZU1180" s="247">
        <v>2</v>
      </c>
      <c r="VZV1180" s="248" t="s">
        <v>238</v>
      </c>
      <c r="VZW1180" s="249">
        <v>119</v>
      </c>
      <c r="VZX1180" s="250">
        <v>213</v>
      </c>
      <c r="VZY1180" s="251" t="e">
        <f>VZY1209+VZY1233+VZY1262+VZY1278+VZY1300+VZY1330+VZY1346+VZY1367+VZY1387+VZY1415+#REF!+VZY1430+#REF!+#REF!+#REF!</f>
        <v>#REF!</v>
      </c>
      <c r="VZZ1180" s="245" t="s">
        <v>39</v>
      </c>
      <c r="WAA1180" s="246" t="s">
        <v>26</v>
      </c>
      <c r="WAB1180" s="247">
        <v>7</v>
      </c>
      <c r="WAC1180" s="247">
        <v>2</v>
      </c>
      <c r="WAD1180" s="248" t="s">
        <v>238</v>
      </c>
      <c r="WAE1180" s="249">
        <v>119</v>
      </c>
      <c r="WAF1180" s="250">
        <v>213</v>
      </c>
      <c r="WAG1180" s="251" t="e">
        <f>WAG1209+WAG1233+WAG1262+WAG1278+WAG1300+WAG1330+WAG1346+WAG1367+WAG1387+WAG1415+#REF!+WAG1430+#REF!+#REF!+#REF!</f>
        <v>#REF!</v>
      </c>
      <c r="WAH1180" s="245" t="s">
        <v>39</v>
      </c>
      <c r="WAI1180" s="246" t="s">
        <v>26</v>
      </c>
      <c r="WAJ1180" s="247">
        <v>7</v>
      </c>
      <c r="WAK1180" s="247">
        <v>2</v>
      </c>
      <c r="WAL1180" s="248" t="s">
        <v>238</v>
      </c>
      <c r="WAM1180" s="249">
        <v>119</v>
      </c>
      <c r="WAN1180" s="250">
        <v>213</v>
      </c>
      <c r="WAO1180" s="251" t="e">
        <f>WAO1209+WAO1233+WAO1262+WAO1278+WAO1300+WAO1330+WAO1346+WAO1367+WAO1387+WAO1415+#REF!+WAO1430+#REF!+#REF!+#REF!</f>
        <v>#REF!</v>
      </c>
      <c r="WAP1180" s="245" t="s">
        <v>39</v>
      </c>
      <c r="WAQ1180" s="246" t="s">
        <v>26</v>
      </c>
      <c r="WAR1180" s="247">
        <v>7</v>
      </c>
      <c r="WAS1180" s="247">
        <v>2</v>
      </c>
      <c r="WAT1180" s="248" t="s">
        <v>238</v>
      </c>
      <c r="WAU1180" s="249">
        <v>119</v>
      </c>
      <c r="WAV1180" s="250">
        <v>213</v>
      </c>
      <c r="WAW1180" s="251" t="e">
        <f>WAW1209+WAW1233+WAW1262+WAW1278+WAW1300+WAW1330+WAW1346+WAW1367+WAW1387+WAW1415+#REF!+WAW1430+#REF!+#REF!+#REF!</f>
        <v>#REF!</v>
      </c>
      <c r="WAX1180" s="245" t="s">
        <v>39</v>
      </c>
      <c r="WAY1180" s="246" t="s">
        <v>26</v>
      </c>
      <c r="WAZ1180" s="247">
        <v>7</v>
      </c>
      <c r="WBA1180" s="247">
        <v>2</v>
      </c>
      <c r="WBB1180" s="248" t="s">
        <v>238</v>
      </c>
      <c r="WBC1180" s="249">
        <v>119</v>
      </c>
      <c r="WBD1180" s="250">
        <v>213</v>
      </c>
      <c r="WBE1180" s="251" t="e">
        <f>WBE1209+WBE1233+WBE1262+WBE1278+WBE1300+WBE1330+WBE1346+WBE1367+WBE1387+WBE1415+#REF!+WBE1430+#REF!+#REF!+#REF!</f>
        <v>#REF!</v>
      </c>
      <c r="WBF1180" s="245" t="s">
        <v>39</v>
      </c>
      <c r="WBG1180" s="246" t="s">
        <v>26</v>
      </c>
      <c r="WBH1180" s="247">
        <v>7</v>
      </c>
      <c r="WBI1180" s="247">
        <v>2</v>
      </c>
      <c r="WBJ1180" s="248" t="s">
        <v>238</v>
      </c>
      <c r="WBK1180" s="249">
        <v>119</v>
      </c>
      <c r="WBL1180" s="250">
        <v>213</v>
      </c>
      <c r="WBM1180" s="251" t="e">
        <f>WBM1209+WBM1233+WBM1262+WBM1278+WBM1300+WBM1330+WBM1346+WBM1367+WBM1387+WBM1415+#REF!+WBM1430+#REF!+#REF!+#REF!</f>
        <v>#REF!</v>
      </c>
      <c r="WBN1180" s="245" t="s">
        <v>39</v>
      </c>
      <c r="WBO1180" s="246" t="s">
        <v>26</v>
      </c>
      <c r="WBP1180" s="247">
        <v>7</v>
      </c>
      <c r="WBQ1180" s="247">
        <v>2</v>
      </c>
      <c r="WBR1180" s="248" t="s">
        <v>238</v>
      </c>
      <c r="WBS1180" s="249">
        <v>119</v>
      </c>
      <c r="WBT1180" s="250">
        <v>213</v>
      </c>
      <c r="WBU1180" s="251" t="e">
        <f>WBU1209+WBU1233+WBU1262+WBU1278+WBU1300+WBU1330+WBU1346+WBU1367+WBU1387+WBU1415+#REF!+WBU1430+#REF!+#REF!+#REF!</f>
        <v>#REF!</v>
      </c>
      <c r="WBV1180" s="245" t="s">
        <v>39</v>
      </c>
      <c r="WBW1180" s="246" t="s">
        <v>26</v>
      </c>
      <c r="WBX1180" s="247">
        <v>7</v>
      </c>
      <c r="WBY1180" s="247">
        <v>2</v>
      </c>
      <c r="WBZ1180" s="248" t="s">
        <v>238</v>
      </c>
      <c r="WCA1180" s="249">
        <v>119</v>
      </c>
      <c r="WCB1180" s="250">
        <v>213</v>
      </c>
      <c r="WCC1180" s="251" t="e">
        <f>WCC1209+WCC1233+WCC1262+WCC1278+WCC1300+WCC1330+WCC1346+WCC1367+WCC1387+WCC1415+#REF!+WCC1430+#REF!+#REF!+#REF!</f>
        <v>#REF!</v>
      </c>
      <c r="WCD1180" s="245" t="s">
        <v>39</v>
      </c>
      <c r="WCE1180" s="246" t="s">
        <v>26</v>
      </c>
      <c r="WCF1180" s="247">
        <v>7</v>
      </c>
      <c r="WCG1180" s="247">
        <v>2</v>
      </c>
      <c r="WCH1180" s="248" t="s">
        <v>238</v>
      </c>
      <c r="WCI1180" s="249">
        <v>119</v>
      </c>
      <c r="WCJ1180" s="250">
        <v>213</v>
      </c>
      <c r="WCK1180" s="251" t="e">
        <f>WCK1209+WCK1233+WCK1262+WCK1278+WCK1300+WCK1330+WCK1346+WCK1367+WCK1387+WCK1415+#REF!+WCK1430+#REF!+#REF!+#REF!</f>
        <v>#REF!</v>
      </c>
      <c r="WCL1180" s="245" t="s">
        <v>39</v>
      </c>
      <c r="WCM1180" s="246" t="s">
        <v>26</v>
      </c>
      <c r="WCN1180" s="247">
        <v>7</v>
      </c>
      <c r="WCO1180" s="247">
        <v>2</v>
      </c>
      <c r="WCP1180" s="248" t="s">
        <v>238</v>
      </c>
      <c r="WCQ1180" s="249">
        <v>119</v>
      </c>
      <c r="WCR1180" s="250">
        <v>213</v>
      </c>
      <c r="WCS1180" s="251" t="e">
        <f>WCS1209+WCS1233+WCS1262+WCS1278+WCS1300+WCS1330+WCS1346+WCS1367+WCS1387+WCS1415+#REF!+WCS1430+#REF!+#REF!+#REF!</f>
        <v>#REF!</v>
      </c>
      <c r="WCT1180" s="245" t="s">
        <v>39</v>
      </c>
      <c r="WCU1180" s="246" t="s">
        <v>26</v>
      </c>
      <c r="WCV1180" s="247">
        <v>7</v>
      </c>
      <c r="WCW1180" s="247">
        <v>2</v>
      </c>
      <c r="WCX1180" s="248" t="s">
        <v>238</v>
      </c>
      <c r="WCY1180" s="249">
        <v>119</v>
      </c>
      <c r="WCZ1180" s="250">
        <v>213</v>
      </c>
      <c r="WDA1180" s="251" t="e">
        <f>WDA1209+WDA1233+WDA1262+WDA1278+WDA1300+WDA1330+WDA1346+WDA1367+WDA1387+WDA1415+#REF!+WDA1430+#REF!+#REF!+#REF!</f>
        <v>#REF!</v>
      </c>
      <c r="WDB1180" s="245" t="s">
        <v>39</v>
      </c>
      <c r="WDC1180" s="246" t="s">
        <v>26</v>
      </c>
      <c r="WDD1180" s="247">
        <v>7</v>
      </c>
      <c r="WDE1180" s="247">
        <v>2</v>
      </c>
      <c r="WDF1180" s="248" t="s">
        <v>238</v>
      </c>
      <c r="WDG1180" s="249">
        <v>119</v>
      </c>
      <c r="WDH1180" s="250">
        <v>213</v>
      </c>
      <c r="WDI1180" s="251" t="e">
        <f>WDI1209+WDI1233+WDI1262+WDI1278+WDI1300+WDI1330+WDI1346+WDI1367+WDI1387+WDI1415+#REF!+WDI1430+#REF!+#REF!+#REF!</f>
        <v>#REF!</v>
      </c>
      <c r="WDJ1180" s="245" t="s">
        <v>39</v>
      </c>
      <c r="WDK1180" s="246" t="s">
        <v>26</v>
      </c>
      <c r="WDL1180" s="247">
        <v>7</v>
      </c>
      <c r="WDM1180" s="247">
        <v>2</v>
      </c>
      <c r="WDN1180" s="248" t="s">
        <v>238</v>
      </c>
      <c r="WDO1180" s="249">
        <v>119</v>
      </c>
      <c r="WDP1180" s="250">
        <v>213</v>
      </c>
      <c r="WDQ1180" s="251" t="e">
        <f>WDQ1209+WDQ1233+WDQ1262+WDQ1278+WDQ1300+WDQ1330+WDQ1346+WDQ1367+WDQ1387+WDQ1415+#REF!+WDQ1430+#REF!+#REF!+#REF!</f>
        <v>#REF!</v>
      </c>
      <c r="WDR1180" s="245" t="s">
        <v>39</v>
      </c>
      <c r="WDS1180" s="246" t="s">
        <v>26</v>
      </c>
      <c r="WDT1180" s="247">
        <v>7</v>
      </c>
      <c r="WDU1180" s="247">
        <v>2</v>
      </c>
      <c r="WDV1180" s="248" t="s">
        <v>238</v>
      </c>
      <c r="WDW1180" s="249">
        <v>119</v>
      </c>
      <c r="WDX1180" s="250">
        <v>213</v>
      </c>
      <c r="WDY1180" s="251" t="e">
        <f>WDY1209+WDY1233+WDY1262+WDY1278+WDY1300+WDY1330+WDY1346+WDY1367+WDY1387+WDY1415+#REF!+WDY1430+#REF!+#REF!+#REF!</f>
        <v>#REF!</v>
      </c>
      <c r="WDZ1180" s="245" t="s">
        <v>39</v>
      </c>
      <c r="WEA1180" s="246" t="s">
        <v>26</v>
      </c>
      <c r="WEB1180" s="247">
        <v>7</v>
      </c>
      <c r="WEC1180" s="247">
        <v>2</v>
      </c>
      <c r="WED1180" s="248" t="s">
        <v>238</v>
      </c>
      <c r="WEE1180" s="249">
        <v>119</v>
      </c>
      <c r="WEF1180" s="250">
        <v>213</v>
      </c>
      <c r="WEG1180" s="251" t="e">
        <f>WEG1209+WEG1233+WEG1262+WEG1278+WEG1300+WEG1330+WEG1346+WEG1367+WEG1387+WEG1415+#REF!+WEG1430+#REF!+#REF!+#REF!</f>
        <v>#REF!</v>
      </c>
      <c r="WEH1180" s="245" t="s">
        <v>39</v>
      </c>
      <c r="WEI1180" s="246" t="s">
        <v>26</v>
      </c>
      <c r="WEJ1180" s="247">
        <v>7</v>
      </c>
      <c r="WEK1180" s="247">
        <v>2</v>
      </c>
      <c r="WEL1180" s="248" t="s">
        <v>238</v>
      </c>
      <c r="WEM1180" s="249">
        <v>119</v>
      </c>
      <c r="WEN1180" s="250">
        <v>213</v>
      </c>
      <c r="WEO1180" s="251" t="e">
        <f>WEO1209+WEO1233+WEO1262+WEO1278+WEO1300+WEO1330+WEO1346+WEO1367+WEO1387+WEO1415+#REF!+WEO1430+#REF!+#REF!+#REF!</f>
        <v>#REF!</v>
      </c>
      <c r="WEP1180" s="245" t="s">
        <v>39</v>
      </c>
      <c r="WEQ1180" s="246" t="s">
        <v>26</v>
      </c>
      <c r="WER1180" s="247">
        <v>7</v>
      </c>
      <c r="WES1180" s="247">
        <v>2</v>
      </c>
      <c r="WET1180" s="248" t="s">
        <v>238</v>
      </c>
      <c r="WEU1180" s="249">
        <v>119</v>
      </c>
      <c r="WEV1180" s="250">
        <v>213</v>
      </c>
      <c r="WEW1180" s="251" t="e">
        <f>WEW1209+WEW1233+WEW1262+WEW1278+WEW1300+WEW1330+WEW1346+WEW1367+WEW1387+WEW1415+#REF!+WEW1430+#REF!+#REF!+#REF!</f>
        <v>#REF!</v>
      </c>
      <c r="WEX1180" s="245" t="s">
        <v>39</v>
      </c>
      <c r="WEY1180" s="246" t="s">
        <v>26</v>
      </c>
      <c r="WEZ1180" s="247">
        <v>7</v>
      </c>
      <c r="WFA1180" s="247">
        <v>2</v>
      </c>
      <c r="WFB1180" s="248" t="s">
        <v>238</v>
      </c>
      <c r="WFC1180" s="249">
        <v>119</v>
      </c>
      <c r="WFD1180" s="250">
        <v>213</v>
      </c>
      <c r="WFE1180" s="251" t="e">
        <f>WFE1209+WFE1233+WFE1262+WFE1278+WFE1300+WFE1330+WFE1346+WFE1367+WFE1387+WFE1415+#REF!+WFE1430+#REF!+#REF!+#REF!</f>
        <v>#REF!</v>
      </c>
      <c r="WFF1180" s="245" t="s">
        <v>39</v>
      </c>
      <c r="WFG1180" s="246" t="s">
        <v>26</v>
      </c>
      <c r="WFH1180" s="247">
        <v>7</v>
      </c>
      <c r="WFI1180" s="247">
        <v>2</v>
      </c>
      <c r="WFJ1180" s="248" t="s">
        <v>238</v>
      </c>
      <c r="WFK1180" s="249">
        <v>119</v>
      </c>
      <c r="WFL1180" s="250">
        <v>213</v>
      </c>
      <c r="WFM1180" s="251" t="e">
        <f>WFM1209+WFM1233+WFM1262+WFM1278+WFM1300+WFM1330+WFM1346+WFM1367+WFM1387+WFM1415+#REF!+WFM1430+#REF!+#REF!+#REF!</f>
        <v>#REF!</v>
      </c>
      <c r="WFN1180" s="245" t="s">
        <v>39</v>
      </c>
      <c r="WFO1180" s="246" t="s">
        <v>26</v>
      </c>
      <c r="WFP1180" s="247">
        <v>7</v>
      </c>
      <c r="WFQ1180" s="247">
        <v>2</v>
      </c>
      <c r="WFR1180" s="248" t="s">
        <v>238</v>
      </c>
      <c r="WFS1180" s="249">
        <v>119</v>
      </c>
      <c r="WFT1180" s="250">
        <v>213</v>
      </c>
      <c r="WFU1180" s="251" t="e">
        <f>WFU1209+WFU1233+WFU1262+WFU1278+WFU1300+WFU1330+WFU1346+WFU1367+WFU1387+WFU1415+#REF!+WFU1430+#REF!+#REF!+#REF!</f>
        <v>#REF!</v>
      </c>
      <c r="WFV1180" s="245" t="s">
        <v>39</v>
      </c>
      <c r="WFW1180" s="246" t="s">
        <v>26</v>
      </c>
      <c r="WFX1180" s="247">
        <v>7</v>
      </c>
      <c r="WFY1180" s="247">
        <v>2</v>
      </c>
      <c r="WFZ1180" s="248" t="s">
        <v>238</v>
      </c>
      <c r="WGA1180" s="249">
        <v>119</v>
      </c>
      <c r="WGB1180" s="250">
        <v>213</v>
      </c>
      <c r="WGC1180" s="251" t="e">
        <f>WGC1209+WGC1233+WGC1262+WGC1278+WGC1300+WGC1330+WGC1346+WGC1367+WGC1387+WGC1415+#REF!+WGC1430+#REF!+#REF!+#REF!</f>
        <v>#REF!</v>
      </c>
      <c r="WGD1180" s="245" t="s">
        <v>39</v>
      </c>
      <c r="WGE1180" s="246" t="s">
        <v>26</v>
      </c>
      <c r="WGF1180" s="247">
        <v>7</v>
      </c>
      <c r="WGG1180" s="247">
        <v>2</v>
      </c>
      <c r="WGH1180" s="248" t="s">
        <v>238</v>
      </c>
      <c r="WGI1180" s="249">
        <v>119</v>
      </c>
      <c r="WGJ1180" s="250">
        <v>213</v>
      </c>
      <c r="WGK1180" s="251" t="e">
        <f>WGK1209+WGK1233+WGK1262+WGK1278+WGK1300+WGK1330+WGK1346+WGK1367+WGK1387+WGK1415+#REF!+WGK1430+#REF!+#REF!+#REF!</f>
        <v>#REF!</v>
      </c>
      <c r="WGL1180" s="245" t="s">
        <v>39</v>
      </c>
      <c r="WGM1180" s="246" t="s">
        <v>26</v>
      </c>
      <c r="WGN1180" s="247">
        <v>7</v>
      </c>
      <c r="WGO1180" s="247">
        <v>2</v>
      </c>
      <c r="WGP1180" s="248" t="s">
        <v>238</v>
      </c>
      <c r="WGQ1180" s="249">
        <v>119</v>
      </c>
      <c r="WGR1180" s="250">
        <v>213</v>
      </c>
      <c r="WGS1180" s="251" t="e">
        <f>WGS1209+WGS1233+WGS1262+WGS1278+WGS1300+WGS1330+WGS1346+WGS1367+WGS1387+WGS1415+#REF!+WGS1430+#REF!+#REF!+#REF!</f>
        <v>#REF!</v>
      </c>
      <c r="WGT1180" s="245" t="s">
        <v>39</v>
      </c>
      <c r="WGU1180" s="246" t="s">
        <v>26</v>
      </c>
      <c r="WGV1180" s="247">
        <v>7</v>
      </c>
      <c r="WGW1180" s="247">
        <v>2</v>
      </c>
      <c r="WGX1180" s="248" t="s">
        <v>238</v>
      </c>
      <c r="WGY1180" s="249">
        <v>119</v>
      </c>
      <c r="WGZ1180" s="250">
        <v>213</v>
      </c>
      <c r="WHA1180" s="251" t="e">
        <f>WHA1209+WHA1233+WHA1262+WHA1278+WHA1300+WHA1330+WHA1346+WHA1367+WHA1387+WHA1415+#REF!+WHA1430+#REF!+#REF!+#REF!</f>
        <v>#REF!</v>
      </c>
      <c r="WHB1180" s="245" t="s">
        <v>39</v>
      </c>
      <c r="WHC1180" s="246" t="s">
        <v>26</v>
      </c>
      <c r="WHD1180" s="247">
        <v>7</v>
      </c>
      <c r="WHE1180" s="247">
        <v>2</v>
      </c>
      <c r="WHF1180" s="248" t="s">
        <v>238</v>
      </c>
      <c r="WHG1180" s="249">
        <v>119</v>
      </c>
      <c r="WHH1180" s="250">
        <v>213</v>
      </c>
      <c r="WHI1180" s="251" t="e">
        <f>WHI1209+WHI1233+WHI1262+WHI1278+WHI1300+WHI1330+WHI1346+WHI1367+WHI1387+WHI1415+#REF!+WHI1430+#REF!+#REF!+#REF!</f>
        <v>#REF!</v>
      </c>
      <c r="WHJ1180" s="245" t="s">
        <v>39</v>
      </c>
      <c r="WHK1180" s="246" t="s">
        <v>26</v>
      </c>
      <c r="WHL1180" s="247">
        <v>7</v>
      </c>
      <c r="WHM1180" s="247">
        <v>2</v>
      </c>
      <c r="WHN1180" s="248" t="s">
        <v>238</v>
      </c>
      <c r="WHO1180" s="249">
        <v>119</v>
      </c>
      <c r="WHP1180" s="250">
        <v>213</v>
      </c>
      <c r="WHQ1180" s="251" t="e">
        <f>WHQ1209+WHQ1233+WHQ1262+WHQ1278+WHQ1300+WHQ1330+WHQ1346+WHQ1367+WHQ1387+WHQ1415+#REF!+WHQ1430+#REF!+#REF!+#REF!</f>
        <v>#REF!</v>
      </c>
      <c r="WHR1180" s="245" t="s">
        <v>39</v>
      </c>
      <c r="WHS1180" s="246" t="s">
        <v>26</v>
      </c>
      <c r="WHT1180" s="247">
        <v>7</v>
      </c>
      <c r="WHU1180" s="247">
        <v>2</v>
      </c>
      <c r="WHV1180" s="248" t="s">
        <v>238</v>
      </c>
      <c r="WHW1180" s="249">
        <v>119</v>
      </c>
      <c r="WHX1180" s="250">
        <v>213</v>
      </c>
      <c r="WHY1180" s="251" t="e">
        <f>WHY1209+WHY1233+WHY1262+WHY1278+WHY1300+WHY1330+WHY1346+WHY1367+WHY1387+WHY1415+#REF!+WHY1430+#REF!+#REF!+#REF!</f>
        <v>#REF!</v>
      </c>
      <c r="WHZ1180" s="245" t="s">
        <v>39</v>
      </c>
      <c r="WIA1180" s="246" t="s">
        <v>26</v>
      </c>
      <c r="WIB1180" s="247">
        <v>7</v>
      </c>
      <c r="WIC1180" s="247">
        <v>2</v>
      </c>
      <c r="WID1180" s="248" t="s">
        <v>238</v>
      </c>
      <c r="WIE1180" s="249">
        <v>119</v>
      </c>
      <c r="WIF1180" s="250">
        <v>213</v>
      </c>
      <c r="WIG1180" s="251" t="e">
        <f>WIG1209+WIG1233+WIG1262+WIG1278+WIG1300+WIG1330+WIG1346+WIG1367+WIG1387+WIG1415+#REF!+WIG1430+#REF!+#REF!+#REF!</f>
        <v>#REF!</v>
      </c>
      <c r="WIH1180" s="245" t="s">
        <v>39</v>
      </c>
      <c r="WII1180" s="246" t="s">
        <v>26</v>
      </c>
      <c r="WIJ1180" s="247">
        <v>7</v>
      </c>
      <c r="WIK1180" s="247">
        <v>2</v>
      </c>
      <c r="WIL1180" s="248" t="s">
        <v>238</v>
      </c>
      <c r="WIM1180" s="249">
        <v>119</v>
      </c>
      <c r="WIN1180" s="250">
        <v>213</v>
      </c>
      <c r="WIO1180" s="251" t="e">
        <f>WIO1209+WIO1233+WIO1262+WIO1278+WIO1300+WIO1330+WIO1346+WIO1367+WIO1387+WIO1415+#REF!+WIO1430+#REF!+#REF!+#REF!</f>
        <v>#REF!</v>
      </c>
      <c r="WIP1180" s="245" t="s">
        <v>39</v>
      </c>
      <c r="WIQ1180" s="246" t="s">
        <v>26</v>
      </c>
      <c r="WIR1180" s="247">
        <v>7</v>
      </c>
      <c r="WIS1180" s="247">
        <v>2</v>
      </c>
      <c r="WIT1180" s="248" t="s">
        <v>238</v>
      </c>
      <c r="WIU1180" s="249">
        <v>119</v>
      </c>
      <c r="WIV1180" s="250">
        <v>213</v>
      </c>
      <c r="WIW1180" s="251" t="e">
        <f>WIW1209+WIW1233+WIW1262+WIW1278+WIW1300+WIW1330+WIW1346+WIW1367+WIW1387+WIW1415+#REF!+WIW1430+#REF!+#REF!+#REF!</f>
        <v>#REF!</v>
      </c>
      <c r="WIX1180" s="245" t="s">
        <v>39</v>
      </c>
      <c r="WIY1180" s="246" t="s">
        <v>26</v>
      </c>
      <c r="WIZ1180" s="247">
        <v>7</v>
      </c>
      <c r="WJA1180" s="247">
        <v>2</v>
      </c>
      <c r="WJB1180" s="248" t="s">
        <v>238</v>
      </c>
      <c r="WJC1180" s="249">
        <v>119</v>
      </c>
      <c r="WJD1180" s="250">
        <v>213</v>
      </c>
      <c r="WJE1180" s="251" t="e">
        <f>WJE1209+WJE1233+WJE1262+WJE1278+WJE1300+WJE1330+WJE1346+WJE1367+WJE1387+WJE1415+#REF!+WJE1430+#REF!+#REF!+#REF!</f>
        <v>#REF!</v>
      </c>
      <c r="WJF1180" s="245" t="s">
        <v>39</v>
      </c>
      <c r="WJG1180" s="246" t="s">
        <v>26</v>
      </c>
      <c r="WJH1180" s="247">
        <v>7</v>
      </c>
      <c r="WJI1180" s="247">
        <v>2</v>
      </c>
      <c r="WJJ1180" s="248" t="s">
        <v>238</v>
      </c>
      <c r="WJK1180" s="249">
        <v>119</v>
      </c>
      <c r="WJL1180" s="250">
        <v>213</v>
      </c>
      <c r="WJM1180" s="251" t="e">
        <f>WJM1209+WJM1233+WJM1262+WJM1278+WJM1300+WJM1330+WJM1346+WJM1367+WJM1387+WJM1415+#REF!+WJM1430+#REF!+#REF!+#REF!</f>
        <v>#REF!</v>
      </c>
      <c r="WJN1180" s="245" t="s">
        <v>39</v>
      </c>
      <c r="WJO1180" s="246" t="s">
        <v>26</v>
      </c>
      <c r="WJP1180" s="247">
        <v>7</v>
      </c>
      <c r="WJQ1180" s="247">
        <v>2</v>
      </c>
      <c r="WJR1180" s="248" t="s">
        <v>238</v>
      </c>
      <c r="WJS1180" s="249">
        <v>119</v>
      </c>
      <c r="WJT1180" s="250">
        <v>213</v>
      </c>
      <c r="WJU1180" s="251" t="e">
        <f>WJU1209+WJU1233+WJU1262+WJU1278+WJU1300+WJU1330+WJU1346+WJU1367+WJU1387+WJU1415+#REF!+WJU1430+#REF!+#REF!+#REF!</f>
        <v>#REF!</v>
      </c>
      <c r="WJV1180" s="245" t="s">
        <v>39</v>
      </c>
      <c r="WJW1180" s="246" t="s">
        <v>26</v>
      </c>
      <c r="WJX1180" s="247">
        <v>7</v>
      </c>
      <c r="WJY1180" s="247">
        <v>2</v>
      </c>
      <c r="WJZ1180" s="248" t="s">
        <v>238</v>
      </c>
      <c r="WKA1180" s="249">
        <v>119</v>
      </c>
      <c r="WKB1180" s="250">
        <v>213</v>
      </c>
      <c r="WKC1180" s="251" t="e">
        <f>WKC1209+WKC1233+WKC1262+WKC1278+WKC1300+WKC1330+WKC1346+WKC1367+WKC1387+WKC1415+#REF!+WKC1430+#REF!+#REF!+#REF!</f>
        <v>#REF!</v>
      </c>
      <c r="WKD1180" s="245" t="s">
        <v>39</v>
      </c>
      <c r="WKE1180" s="246" t="s">
        <v>26</v>
      </c>
      <c r="WKF1180" s="247">
        <v>7</v>
      </c>
      <c r="WKG1180" s="247">
        <v>2</v>
      </c>
      <c r="WKH1180" s="248" t="s">
        <v>238</v>
      </c>
      <c r="WKI1180" s="249">
        <v>119</v>
      </c>
      <c r="WKJ1180" s="250">
        <v>213</v>
      </c>
      <c r="WKK1180" s="251" t="e">
        <f>WKK1209+WKK1233+WKK1262+WKK1278+WKK1300+WKK1330+WKK1346+WKK1367+WKK1387+WKK1415+#REF!+WKK1430+#REF!+#REF!+#REF!</f>
        <v>#REF!</v>
      </c>
      <c r="WKL1180" s="245" t="s">
        <v>39</v>
      </c>
      <c r="WKM1180" s="246" t="s">
        <v>26</v>
      </c>
      <c r="WKN1180" s="247">
        <v>7</v>
      </c>
      <c r="WKO1180" s="247">
        <v>2</v>
      </c>
      <c r="WKP1180" s="248" t="s">
        <v>238</v>
      </c>
      <c r="WKQ1180" s="249">
        <v>119</v>
      </c>
      <c r="WKR1180" s="250">
        <v>213</v>
      </c>
      <c r="WKS1180" s="251" t="e">
        <f>WKS1209+WKS1233+WKS1262+WKS1278+WKS1300+WKS1330+WKS1346+WKS1367+WKS1387+WKS1415+#REF!+WKS1430+#REF!+#REF!+#REF!</f>
        <v>#REF!</v>
      </c>
      <c r="WKT1180" s="245" t="s">
        <v>39</v>
      </c>
      <c r="WKU1180" s="246" t="s">
        <v>26</v>
      </c>
      <c r="WKV1180" s="247">
        <v>7</v>
      </c>
      <c r="WKW1180" s="247">
        <v>2</v>
      </c>
      <c r="WKX1180" s="248" t="s">
        <v>238</v>
      </c>
      <c r="WKY1180" s="249">
        <v>119</v>
      </c>
      <c r="WKZ1180" s="250">
        <v>213</v>
      </c>
      <c r="WLA1180" s="251" t="e">
        <f>WLA1209+WLA1233+WLA1262+WLA1278+WLA1300+WLA1330+WLA1346+WLA1367+WLA1387+WLA1415+#REF!+WLA1430+#REF!+#REF!+#REF!</f>
        <v>#REF!</v>
      </c>
      <c r="WLB1180" s="245" t="s">
        <v>39</v>
      </c>
      <c r="WLC1180" s="246" t="s">
        <v>26</v>
      </c>
      <c r="WLD1180" s="247">
        <v>7</v>
      </c>
      <c r="WLE1180" s="247">
        <v>2</v>
      </c>
      <c r="WLF1180" s="248" t="s">
        <v>238</v>
      </c>
      <c r="WLG1180" s="249">
        <v>119</v>
      </c>
      <c r="WLH1180" s="250">
        <v>213</v>
      </c>
      <c r="WLI1180" s="251" t="e">
        <f>WLI1209+WLI1233+WLI1262+WLI1278+WLI1300+WLI1330+WLI1346+WLI1367+WLI1387+WLI1415+#REF!+WLI1430+#REF!+#REF!+#REF!</f>
        <v>#REF!</v>
      </c>
      <c r="WLJ1180" s="245" t="s">
        <v>39</v>
      </c>
      <c r="WLK1180" s="246" t="s">
        <v>26</v>
      </c>
      <c r="WLL1180" s="247">
        <v>7</v>
      </c>
      <c r="WLM1180" s="247">
        <v>2</v>
      </c>
      <c r="WLN1180" s="248" t="s">
        <v>238</v>
      </c>
      <c r="WLO1180" s="249">
        <v>119</v>
      </c>
      <c r="WLP1180" s="250">
        <v>213</v>
      </c>
      <c r="WLQ1180" s="251" t="e">
        <f>WLQ1209+WLQ1233+WLQ1262+WLQ1278+WLQ1300+WLQ1330+WLQ1346+WLQ1367+WLQ1387+WLQ1415+#REF!+WLQ1430+#REF!+#REF!+#REF!</f>
        <v>#REF!</v>
      </c>
      <c r="WLR1180" s="245" t="s">
        <v>39</v>
      </c>
      <c r="WLS1180" s="246" t="s">
        <v>26</v>
      </c>
      <c r="WLT1180" s="247">
        <v>7</v>
      </c>
      <c r="WLU1180" s="247">
        <v>2</v>
      </c>
      <c r="WLV1180" s="248" t="s">
        <v>238</v>
      </c>
      <c r="WLW1180" s="249">
        <v>119</v>
      </c>
      <c r="WLX1180" s="250">
        <v>213</v>
      </c>
      <c r="WLY1180" s="251" t="e">
        <f>WLY1209+WLY1233+WLY1262+WLY1278+WLY1300+WLY1330+WLY1346+WLY1367+WLY1387+WLY1415+#REF!+WLY1430+#REF!+#REF!+#REF!</f>
        <v>#REF!</v>
      </c>
      <c r="WLZ1180" s="245" t="s">
        <v>39</v>
      </c>
      <c r="WMA1180" s="246" t="s">
        <v>26</v>
      </c>
      <c r="WMB1180" s="247">
        <v>7</v>
      </c>
      <c r="WMC1180" s="247">
        <v>2</v>
      </c>
      <c r="WMD1180" s="248" t="s">
        <v>238</v>
      </c>
      <c r="WME1180" s="249">
        <v>119</v>
      </c>
      <c r="WMF1180" s="250">
        <v>213</v>
      </c>
      <c r="WMG1180" s="251" t="e">
        <f>WMG1209+WMG1233+WMG1262+WMG1278+WMG1300+WMG1330+WMG1346+WMG1367+WMG1387+WMG1415+#REF!+WMG1430+#REF!+#REF!+#REF!</f>
        <v>#REF!</v>
      </c>
      <c r="WMH1180" s="245" t="s">
        <v>39</v>
      </c>
      <c r="WMI1180" s="246" t="s">
        <v>26</v>
      </c>
      <c r="WMJ1180" s="247">
        <v>7</v>
      </c>
      <c r="WMK1180" s="247">
        <v>2</v>
      </c>
      <c r="WML1180" s="248" t="s">
        <v>238</v>
      </c>
      <c r="WMM1180" s="249">
        <v>119</v>
      </c>
      <c r="WMN1180" s="250">
        <v>213</v>
      </c>
      <c r="WMO1180" s="251" t="e">
        <f>WMO1209+WMO1233+WMO1262+WMO1278+WMO1300+WMO1330+WMO1346+WMO1367+WMO1387+WMO1415+#REF!+WMO1430+#REF!+#REF!+#REF!</f>
        <v>#REF!</v>
      </c>
      <c r="WMP1180" s="245" t="s">
        <v>39</v>
      </c>
      <c r="WMQ1180" s="246" t="s">
        <v>26</v>
      </c>
      <c r="WMR1180" s="247">
        <v>7</v>
      </c>
      <c r="WMS1180" s="247">
        <v>2</v>
      </c>
      <c r="WMT1180" s="248" t="s">
        <v>238</v>
      </c>
      <c r="WMU1180" s="249">
        <v>119</v>
      </c>
      <c r="WMV1180" s="250">
        <v>213</v>
      </c>
      <c r="WMW1180" s="251" t="e">
        <f>WMW1209+WMW1233+WMW1262+WMW1278+WMW1300+WMW1330+WMW1346+WMW1367+WMW1387+WMW1415+#REF!+WMW1430+#REF!+#REF!+#REF!</f>
        <v>#REF!</v>
      </c>
      <c r="WMX1180" s="245" t="s">
        <v>39</v>
      </c>
      <c r="WMY1180" s="246" t="s">
        <v>26</v>
      </c>
      <c r="WMZ1180" s="247">
        <v>7</v>
      </c>
      <c r="WNA1180" s="247">
        <v>2</v>
      </c>
      <c r="WNB1180" s="248" t="s">
        <v>238</v>
      </c>
      <c r="WNC1180" s="249">
        <v>119</v>
      </c>
      <c r="WND1180" s="250">
        <v>213</v>
      </c>
      <c r="WNE1180" s="251" t="e">
        <f>WNE1209+WNE1233+WNE1262+WNE1278+WNE1300+WNE1330+WNE1346+WNE1367+WNE1387+WNE1415+#REF!+WNE1430+#REF!+#REF!+#REF!</f>
        <v>#REF!</v>
      </c>
      <c r="WNF1180" s="245" t="s">
        <v>39</v>
      </c>
      <c r="WNG1180" s="246" t="s">
        <v>26</v>
      </c>
      <c r="WNH1180" s="247">
        <v>7</v>
      </c>
      <c r="WNI1180" s="247">
        <v>2</v>
      </c>
      <c r="WNJ1180" s="248" t="s">
        <v>238</v>
      </c>
      <c r="WNK1180" s="249">
        <v>119</v>
      </c>
      <c r="WNL1180" s="250">
        <v>213</v>
      </c>
      <c r="WNM1180" s="251" t="e">
        <f>WNM1209+WNM1233+WNM1262+WNM1278+WNM1300+WNM1330+WNM1346+WNM1367+WNM1387+WNM1415+#REF!+WNM1430+#REF!+#REF!+#REF!</f>
        <v>#REF!</v>
      </c>
      <c r="WNN1180" s="245" t="s">
        <v>39</v>
      </c>
      <c r="WNO1180" s="246" t="s">
        <v>26</v>
      </c>
      <c r="WNP1180" s="247">
        <v>7</v>
      </c>
      <c r="WNQ1180" s="247">
        <v>2</v>
      </c>
      <c r="WNR1180" s="248" t="s">
        <v>238</v>
      </c>
      <c r="WNS1180" s="249">
        <v>119</v>
      </c>
      <c r="WNT1180" s="250">
        <v>213</v>
      </c>
      <c r="WNU1180" s="251" t="e">
        <f>WNU1209+WNU1233+WNU1262+WNU1278+WNU1300+WNU1330+WNU1346+WNU1367+WNU1387+WNU1415+#REF!+WNU1430+#REF!+#REF!+#REF!</f>
        <v>#REF!</v>
      </c>
      <c r="WNV1180" s="245" t="s">
        <v>39</v>
      </c>
      <c r="WNW1180" s="246" t="s">
        <v>26</v>
      </c>
      <c r="WNX1180" s="247">
        <v>7</v>
      </c>
      <c r="WNY1180" s="247">
        <v>2</v>
      </c>
      <c r="WNZ1180" s="248" t="s">
        <v>238</v>
      </c>
      <c r="WOA1180" s="249">
        <v>119</v>
      </c>
      <c r="WOB1180" s="250">
        <v>213</v>
      </c>
      <c r="WOC1180" s="251" t="e">
        <f>WOC1209+WOC1233+WOC1262+WOC1278+WOC1300+WOC1330+WOC1346+WOC1367+WOC1387+WOC1415+#REF!+WOC1430+#REF!+#REF!+#REF!</f>
        <v>#REF!</v>
      </c>
      <c r="WOD1180" s="245" t="s">
        <v>39</v>
      </c>
      <c r="WOE1180" s="246" t="s">
        <v>26</v>
      </c>
      <c r="WOF1180" s="247">
        <v>7</v>
      </c>
      <c r="WOG1180" s="247">
        <v>2</v>
      </c>
      <c r="WOH1180" s="248" t="s">
        <v>238</v>
      </c>
      <c r="WOI1180" s="249">
        <v>119</v>
      </c>
      <c r="WOJ1180" s="250">
        <v>213</v>
      </c>
      <c r="WOK1180" s="251" t="e">
        <f>WOK1209+WOK1233+WOK1262+WOK1278+WOK1300+WOK1330+WOK1346+WOK1367+WOK1387+WOK1415+#REF!+WOK1430+#REF!+#REF!+#REF!</f>
        <v>#REF!</v>
      </c>
      <c r="WOL1180" s="245" t="s">
        <v>39</v>
      </c>
      <c r="WOM1180" s="246" t="s">
        <v>26</v>
      </c>
      <c r="WON1180" s="247">
        <v>7</v>
      </c>
      <c r="WOO1180" s="247">
        <v>2</v>
      </c>
      <c r="WOP1180" s="248" t="s">
        <v>238</v>
      </c>
      <c r="WOQ1180" s="249">
        <v>119</v>
      </c>
      <c r="WOR1180" s="250">
        <v>213</v>
      </c>
      <c r="WOS1180" s="251" t="e">
        <f>WOS1209+WOS1233+WOS1262+WOS1278+WOS1300+WOS1330+WOS1346+WOS1367+WOS1387+WOS1415+#REF!+WOS1430+#REF!+#REF!+#REF!</f>
        <v>#REF!</v>
      </c>
      <c r="WOT1180" s="245" t="s">
        <v>39</v>
      </c>
      <c r="WOU1180" s="246" t="s">
        <v>26</v>
      </c>
      <c r="WOV1180" s="247">
        <v>7</v>
      </c>
      <c r="WOW1180" s="247">
        <v>2</v>
      </c>
      <c r="WOX1180" s="248" t="s">
        <v>238</v>
      </c>
      <c r="WOY1180" s="249">
        <v>119</v>
      </c>
      <c r="WOZ1180" s="250">
        <v>213</v>
      </c>
      <c r="WPA1180" s="251" t="e">
        <f>WPA1209+WPA1233+WPA1262+WPA1278+WPA1300+WPA1330+WPA1346+WPA1367+WPA1387+WPA1415+#REF!+WPA1430+#REF!+#REF!+#REF!</f>
        <v>#REF!</v>
      </c>
      <c r="WPB1180" s="245" t="s">
        <v>39</v>
      </c>
      <c r="WPC1180" s="246" t="s">
        <v>26</v>
      </c>
      <c r="WPD1180" s="247">
        <v>7</v>
      </c>
      <c r="WPE1180" s="247">
        <v>2</v>
      </c>
      <c r="WPF1180" s="248" t="s">
        <v>238</v>
      </c>
      <c r="WPG1180" s="249">
        <v>119</v>
      </c>
      <c r="WPH1180" s="250">
        <v>213</v>
      </c>
      <c r="WPI1180" s="251" t="e">
        <f>WPI1209+WPI1233+WPI1262+WPI1278+WPI1300+WPI1330+WPI1346+WPI1367+WPI1387+WPI1415+#REF!+WPI1430+#REF!+#REF!+#REF!</f>
        <v>#REF!</v>
      </c>
      <c r="WPJ1180" s="245" t="s">
        <v>39</v>
      </c>
      <c r="WPK1180" s="246" t="s">
        <v>26</v>
      </c>
      <c r="WPL1180" s="247">
        <v>7</v>
      </c>
      <c r="WPM1180" s="247">
        <v>2</v>
      </c>
      <c r="WPN1180" s="248" t="s">
        <v>238</v>
      </c>
      <c r="WPO1180" s="249">
        <v>119</v>
      </c>
      <c r="WPP1180" s="250">
        <v>213</v>
      </c>
      <c r="WPQ1180" s="251" t="e">
        <f>WPQ1209+WPQ1233+WPQ1262+WPQ1278+WPQ1300+WPQ1330+WPQ1346+WPQ1367+WPQ1387+WPQ1415+#REF!+WPQ1430+#REF!+#REF!+#REF!</f>
        <v>#REF!</v>
      </c>
      <c r="WPR1180" s="245" t="s">
        <v>39</v>
      </c>
      <c r="WPS1180" s="246" t="s">
        <v>26</v>
      </c>
      <c r="WPT1180" s="247">
        <v>7</v>
      </c>
      <c r="WPU1180" s="247">
        <v>2</v>
      </c>
      <c r="WPV1180" s="248" t="s">
        <v>238</v>
      </c>
      <c r="WPW1180" s="249">
        <v>119</v>
      </c>
      <c r="WPX1180" s="250">
        <v>213</v>
      </c>
      <c r="WPY1180" s="251" t="e">
        <f>WPY1209+WPY1233+WPY1262+WPY1278+WPY1300+WPY1330+WPY1346+WPY1367+WPY1387+WPY1415+#REF!+WPY1430+#REF!+#REF!+#REF!</f>
        <v>#REF!</v>
      </c>
      <c r="WPZ1180" s="245" t="s">
        <v>39</v>
      </c>
      <c r="WQA1180" s="246" t="s">
        <v>26</v>
      </c>
      <c r="WQB1180" s="247">
        <v>7</v>
      </c>
      <c r="WQC1180" s="247">
        <v>2</v>
      </c>
      <c r="WQD1180" s="248" t="s">
        <v>238</v>
      </c>
      <c r="WQE1180" s="249">
        <v>119</v>
      </c>
      <c r="WQF1180" s="250">
        <v>213</v>
      </c>
      <c r="WQG1180" s="251" t="e">
        <f>WQG1209+WQG1233+WQG1262+WQG1278+WQG1300+WQG1330+WQG1346+WQG1367+WQG1387+WQG1415+#REF!+WQG1430+#REF!+#REF!+#REF!</f>
        <v>#REF!</v>
      </c>
      <c r="WQH1180" s="245" t="s">
        <v>39</v>
      </c>
      <c r="WQI1180" s="246" t="s">
        <v>26</v>
      </c>
      <c r="WQJ1180" s="247">
        <v>7</v>
      </c>
      <c r="WQK1180" s="247">
        <v>2</v>
      </c>
      <c r="WQL1180" s="248" t="s">
        <v>238</v>
      </c>
      <c r="WQM1180" s="249">
        <v>119</v>
      </c>
      <c r="WQN1180" s="250">
        <v>213</v>
      </c>
      <c r="WQO1180" s="251" t="e">
        <f>WQO1209+WQO1233+WQO1262+WQO1278+WQO1300+WQO1330+WQO1346+WQO1367+WQO1387+WQO1415+#REF!+WQO1430+#REF!+#REF!+#REF!</f>
        <v>#REF!</v>
      </c>
      <c r="WQP1180" s="245" t="s">
        <v>39</v>
      </c>
      <c r="WQQ1180" s="246" t="s">
        <v>26</v>
      </c>
      <c r="WQR1180" s="247">
        <v>7</v>
      </c>
      <c r="WQS1180" s="247">
        <v>2</v>
      </c>
      <c r="WQT1180" s="248" t="s">
        <v>238</v>
      </c>
      <c r="WQU1180" s="249">
        <v>119</v>
      </c>
      <c r="WQV1180" s="250">
        <v>213</v>
      </c>
      <c r="WQW1180" s="251" t="e">
        <f>WQW1209+WQW1233+WQW1262+WQW1278+WQW1300+WQW1330+WQW1346+WQW1367+WQW1387+WQW1415+#REF!+WQW1430+#REF!+#REF!+#REF!</f>
        <v>#REF!</v>
      </c>
      <c r="WQX1180" s="245" t="s">
        <v>39</v>
      </c>
      <c r="WQY1180" s="246" t="s">
        <v>26</v>
      </c>
      <c r="WQZ1180" s="247">
        <v>7</v>
      </c>
      <c r="WRA1180" s="247">
        <v>2</v>
      </c>
      <c r="WRB1180" s="248" t="s">
        <v>238</v>
      </c>
      <c r="WRC1180" s="249">
        <v>119</v>
      </c>
      <c r="WRD1180" s="250">
        <v>213</v>
      </c>
      <c r="WRE1180" s="251" t="e">
        <f>WRE1209+WRE1233+WRE1262+WRE1278+WRE1300+WRE1330+WRE1346+WRE1367+WRE1387+WRE1415+#REF!+WRE1430+#REF!+#REF!+#REF!</f>
        <v>#REF!</v>
      </c>
      <c r="WRF1180" s="245" t="s">
        <v>39</v>
      </c>
      <c r="WRG1180" s="246" t="s">
        <v>26</v>
      </c>
      <c r="WRH1180" s="247">
        <v>7</v>
      </c>
      <c r="WRI1180" s="247">
        <v>2</v>
      </c>
      <c r="WRJ1180" s="248" t="s">
        <v>238</v>
      </c>
      <c r="WRK1180" s="249">
        <v>119</v>
      </c>
      <c r="WRL1180" s="250">
        <v>213</v>
      </c>
      <c r="WRM1180" s="251" t="e">
        <f>WRM1209+WRM1233+WRM1262+WRM1278+WRM1300+WRM1330+WRM1346+WRM1367+WRM1387+WRM1415+#REF!+WRM1430+#REF!+#REF!+#REF!</f>
        <v>#REF!</v>
      </c>
      <c r="WRN1180" s="245" t="s">
        <v>39</v>
      </c>
      <c r="WRO1180" s="246" t="s">
        <v>26</v>
      </c>
      <c r="WRP1180" s="247">
        <v>7</v>
      </c>
      <c r="WRQ1180" s="247">
        <v>2</v>
      </c>
      <c r="WRR1180" s="248" t="s">
        <v>238</v>
      </c>
      <c r="WRS1180" s="249">
        <v>119</v>
      </c>
      <c r="WRT1180" s="250">
        <v>213</v>
      </c>
      <c r="WRU1180" s="251" t="e">
        <f>WRU1209+WRU1233+WRU1262+WRU1278+WRU1300+WRU1330+WRU1346+WRU1367+WRU1387+WRU1415+#REF!+WRU1430+#REF!+#REF!+#REF!</f>
        <v>#REF!</v>
      </c>
      <c r="WRV1180" s="245" t="s">
        <v>39</v>
      </c>
      <c r="WRW1180" s="246" t="s">
        <v>26</v>
      </c>
      <c r="WRX1180" s="247">
        <v>7</v>
      </c>
      <c r="WRY1180" s="247">
        <v>2</v>
      </c>
      <c r="WRZ1180" s="248" t="s">
        <v>238</v>
      </c>
      <c r="WSA1180" s="249">
        <v>119</v>
      </c>
      <c r="WSB1180" s="250">
        <v>213</v>
      </c>
      <c r="WSC1180" s="251" t="e">
        <f>WSC1209+WSC1233+WSC1262+WSC1278+WSC1300+WSC1330+WSC1346+WSC1367+WSC1387+WSC1415+#REF!+WSC1430+#REF!+#REF!+#REF!</f>
        <v>#REF!</v>
      </c>
      <c r="WSD1180" s="245" t="s">
        <v>39</v>
      </c>
      <c r="WSE1180" s="246" t="s">
        <v>26</v>
      </c>
      <c r="WSF1180" s="247">
        <v>7</v>
      </c>
      <c r="WSG1180" s="247">
        <v>2</v>
      </c>
      <c r="WSH1180" s="248" t="s">
        <v>238</v>
      </c>
      <c r="WSI1180" s="249">
        <v>119</v>
      </c>
      <c r="WSJ1180" s="250">
        <v>213</v>
      </c>
      <c r="WSK1180" s="251" t="e">
        <f>WSK1209+WSK1233+WSK1262+WSK1278+WSK1300+WSK1330+WSK1346+WSK1367+WSK1387+WSK1415+#REF!+WSK1430+#REF!+#REF!+#REF!</f>
        <v>#REF!</v>
      </c>
      <c r="WSL1180" s="245" t="s">
        <v>39</v>
      </c>
      <c r="WSM1180" s="246" t="s">
        <v>26</v>
      </c>
      <c r="WSN1180" s="247">
        <v>7</v>
      </c>
      <c r="WSO1180" s="247">
        <v>2</v>
      </c>
      <c r="WSP1180" s="248" t="s">
        <v>238</v>
      </c>
      <c r="WSQ1180" s="249">
        <v>119</v>
      </c>
      <c r="WSR1180" s="250">
        <v>213</v>
      </c>
      <c r="WSS1180" s="251" t="e">
        <f>WSS1209+WSS1233+WSS1262+WSS1278+WSS1300+WSS1330+WSS1346+WSS1367+WSS1387+WSS1415+#REF!+WSS1430+#REF!+#REF!+#REF!</f>
        <v>#REF!</v>
      </c>
      <c r="WST1180" s="245" t="s">
        <v>39</v>
      </c>
      <c r="WSU1180" s="246" t="s">
        <v>26</v>
      </c>
      <c r="WSV1180" s="247">
        <v>7</v>
      </c>
      <c r="WSW1180" s="247">
        <v>2</v>
      </c>
      <c r="WSX1180" s="248" t="s">
        <v>238</v>
      </c>
      <c r="WSY1180" s="249">
        <v>119</v>
      </c>
      <c r="WSZ1180" s="250">
        <v>213</v>
      </c>
      <c r="WTA1180" s="251" t="e">
        <f>WTA1209+WTA1233+WTA1262+WTA1278+WTA1300+WTA1330+WTA1346+WTA1367+WTA1387+WTA1415+#REF!+WTA1430+#REF!+#REF!+#REF!</f>
        <v>#REF!</v>
      </c>
      <c r="WTB1180" s="245" t="s">
        <v>39</v>
      </c>
      <c r="WTC1180" s="246" t="s">
        <v>26</v>
      </c>
      <c r="WTD1180" s="247">
        <v>7</v>
      </c>
      <c r="WTE1180" s="247">
        <v>2</v>
      </c>
      <c r="WTF1180" s="248" t="s">
        <v>238</v>
      </c>
      <c r="WTG1180" s="249">
        <v>119</v>
      </c>
      <c r="WTH1180" s="250">
        <v>213</v>
      </c>
      <c r="WTI1180" s="251" t="e">
        <f>WTI1209+WTI1233+WTI1262+WTI1278+WTI1300+WTI1330+WTI1346+WTI1367+WTI1387+WTI1415+#REF!+WTI1430+#REF!+#REF!+#REF!</f>
        <v>#REF!</v>
      </c>
      <c r="WTJ1180" s="245" t="s">
        <v>39</v>
      </c>
      <c r="WTK1180" s="246" t="s">
        <v>26</v>
      </c>
      <c r="WTL1180" s="247">
        <v>7</v>
      </c>
      <c r="WTM1180" s="247">
        <v>2</v>
      </c>
      <c r="WTN1180" s="248" t="s">
        <v>238</v>
      </c>
      <c r="WTO1180" s="249">
        <v>119</v>
      </c>
      <c r="WTP1180" s="250">
        <v>213</v>
      </c>
      <c r="WTQ1180" s="251" t="e">
        <f>WTQ1209+WTQ1233+WTQ1262+WTQ1278+WTQ1300+WTQ1330+WTQ1346+WTQ1367+WTQ1387+WTQ1415+#REF!+WTQ1430+#REF!+#REF!+#REF!</f>
        <v>#REF!</v>
      </c>
      <c r="WTR1180" s="245" t="s">
        <v>39</v>
      </c>
      <c r="WTS1180" s="246" t="s">
        <v>26</v>
      </c>
      <c r="WTT1180" s="247">
        <v>7</v>
      </c>
      <c r="WTU1180" s="247">
        <v>2</v>
      </c>
      <c r="WTV1180" s="248" t="s">
        <v>238</v>
      </c>
      <c r="WTW1180" s="249">
        <v>119</v>
      </c>
      <c r="WTX1180" s="250">
        <v>213</v>
      </c>
      <c r="WTY1180" s="251" t="e">
        <f>WTY1209+WTY1233+WTY1262+WTY1278+WTY1300+WTY1330+WTY1346+WTY1367+WTY1387+WTY1415+#REF!+WTY1430+#REF!+#REF!+#REF!</f>
        <v>#REF!</v>
      </c>
      <c r="WTZ1180" s="245" t="s">
        <v>39</v>
      </c>
      <c r="WUA1180" s="246" t="s">
        <v>26</v>
      </c>
      <c r="WUB1180" s="247">
        <v>7</v>
      </c>
      <c r="WUC1180" s="247">
        <v>2</v>
      </c>
      <c r="WUD1180" s="248" t="s">
        <v>238</v>
      </c>
      <c r="WUE1180" s="249">
        <v>119</v>
      </c>
      <c r="WUF1180" s="250">
        <v>213</v>
      </c>
      <c r="WUG1180" s="251" t="e">
        <f>WUG1209+WUG1233+WUG1262+WUG1278+WUG1300+WUG1330+WUG1346+WUG1367+WUG1387+WUG1415+#REF!+WUG1430+#REF!+#REF!+#REF!</f>
        <v>#REF!</v>
      </c>
      <c r="WUH1180" s="245" t="s">
        <v>39</v>
      </c>
      <c r="WUI1180" s="246" t="s">
        <v>26</v>
      </c>
      <c r="WUJ1180" s="247">
        <v>7</v>
      </c>
      <c r="WUK1180" s="247">
        <v>2</v>
      </c>
      <c r="WUL1180" s="248" t="s">
        <v>238</v>
      </c>
      <c r="WUM1180" s="249">
        <v>119</v>
      </c>
      <c r="WUN1180" s="250">
        <v>213</v>
      </c>
      <c r="WUO1180" s="251" t="e">
        <f>WUO1209+WUO1233+WUO1262+WUO1278+WUO1300+WUO1330+WUO1346+WUO1367+WUO1387+WUO1415+#REF!+WUO1430+#REF!+#REF!+#REF!</f>
        <v>#REF!</v>
      </c>
      <c r="WUP1180" s="245" t="s">
        <v>39</v>
      </c>
      <c r="WUQ1180" s="246" t="s">
        <v>26</v>
      </c>
      <c r="WUR1180" s="247">
        <v>7</v>
      </c>
      <c r="WUS1180" s="247">
        <v>2</v>
      </c>
      <c r="WUT1180" s="248" t="s">
        <v>238</v>
      </c>
      <c r="WUU1180" s="249">
        <v>119</v>
      </c>
      <c r="WUV1180" s="250">
        <v>213</v>
      </c>
      <c r="WUW1180" s="251" t="e">
        <f>WUW1209+WUW1233+WUW1262+WUW1278+WUW1300+WUW1330+WUW1346+WUW1367+WUW1387+WUW1415+#REF!+WUW1430+#REF!+#REF!+#REF!</f>
        <v>#REF!</v>
      </c>
      <c r="WUX1180" s="245" t="s">
        <v>39</v>
      </c>
      <c r="WUY1180" s="246" t="s">
        <v>26</v>
      </c>
      <c r="WUZ1180" s="247">
        <v>7</v>
      </c>
      <c r="WVA1180" s="247">
        <v>2</v>
      </c>
      <c r="WVB1180" s="248" t="s">
        <v>238</v>
      </c>
      <c r="WVC1180" s="249">
        <v>119</v>
      </c>
      <c r="WVD1180" s="250">
        <v>213</v>
      </c>
      <c r="WVE1180" s="251" t="e">
        <f>WVE1209+WVE1233+WVE1262+WVE1278+WVE1300+WVE1330+WVE1346+WVE1367+WVE1387+WVE1415+#REF!+WVE1430+#REF!+#REF!+#REF!</f>
        <v>#REF!</v>
      </c>
      <c r="WVF1180" s="245" t="s">
        <v>39</v>
      </c>
      <c r="WVG1180" s="246" t="s">
        <v>26</v>
      </c>
      <c r="WVH1180" s="247">
        <v>7</v>
      </c>
      <c r="WVI1180" s="247">
        <v>2</v>
      </c>
      <c r="WVJ1180" s="248" t="s">
        <v>238</v>
      </c>
      <c r="WVK1180" s="249">
        <v>119</v>
      </c>
      <c r="WVL1180" s="250">
        <v>213</v>
      </c>
      <c r="WVM1180" s="251" t="e">
        <f>WVM1209+WVM1233+WVM1262+WVM1278+WVM1300+WVM1330+WVM1346+WVM1367+WVM1387+WVM1415+#REF!+WVM1430+#REF!+#REF!+#REF!</f>
        <v>#REF!</v>
      </c>
      <c r="WVN1180" s="245" t="s">
        <v>39</v>
      </c>
      <c r="WVO1180" s="246" t="s">
        <v>26</v>
      </c>
      <c r="WVP1180" s="247">
        <v>7</v>
      </c>
      <c r="WVQ1180" s="247">
        <v>2</v>
      </c>
      <c r="WVR1180" s="248" t="s">
        <v>238</v>
      </c>
      <c r="WVS1180" s="249">
        <v>119</v>
      </c>
      <c r="WVT1180" s="250">
        <v>213</v>
      </c>
      <c r="WVU1180" s="251" t="e">
        <f>WVU1209+WVU1233+WVU1262+WVU1278+WVU1300+WVU1330+WVU1346+WVU1367+WVU1387+WVU1415+#REF!+WVU1430+#REF!+#REF!+#REF!</f>
        <v>#REF!</v>
      </c>
      <c r="WVV1180" s="245" t="s">
        <v>39</v>
      </c>
      <c r="WVW1180" s="246" t="s">
        <v>26</v>
      </c>
      <c r="WVX1180" s="247">
        <v>7</v>
      </c>
      <c r="WVY1180" s="247">
        <v>2</v>
      </c>
      <c r="WVZ1180" s="248" t="s">
        <v>238</v>
      </c>
      <c r="WWA1180" s="249">
        <v>119</v>
      </c>
      <c r="WWB1180" s="250">
        <v>213</v>
      </c>
      <c r="WWC1180" s="251" t="e">
        <f>WWC1209+WWC1233+WWC1262+WWC1278+WWC1300+WWC1330+WWC1346+WWC1367+WWC1387+WWC1415+#REF!+WWC1430+#REF!+#REF!+#REF!</f>
        <v>#REF!</v>
      </c>
      <c r="WWD1180" s="245" t="s">
        <v>39</v>
      </c>
      <c r="WWE1180" s="246" t="s">
        <v>26</v>
      </c>
      <c r="WWF1180" s="247">
        <v>7</v>
      </c>
      <c r="WWG1180" s="247">
        <v>2</v>
      </c>
      <c r="WWH1180" s="248" t="s">
        <v>238</v>
      </c>
      <c r="WWI1180" s="249">
        <v>119</v>
      </c>
      <c r="WWJ1180" s="250">
        <v>213</v>
      </c>
      <c r="WWK1180" s="251" t="e">
        <f>WWK1209+WWK1233+WWK1262+WWK1278+WWK1300+WWK1330+WWK1346+WWK1367+WWK1387+WWK1415+#REF!+WWK1430+#REF!+#REF!+#REF!</f>
        <v>#REF!</v>
      </c>
      <c r="WWL1180" s="245" t="s">
        <v>39</v>
      </c>
      <c r="WWM1180" s="246" t="s">
        <v>26</v>
      </c>
      <c r="WWN1180" s="247">
        <v>7</v>
      </c>
      <c r="WWO1180" s="247">
        <v>2</v>
      </c>
      <c r="WWP1180" s="248" t="s">
        <v>238</v>
      </c>
      <c r="WWQ1180" s="249">
        <v>119</v>
      </c>
      <c r="WWR1180" s="250">
        <v>213</v>
      </c>
      <c r="WWS1180" s="251" t="e">
        <f>WWS1209+WWS1233+WWS1262+WWS1278+WWS1300+WWS1330+WWS1346+WWS1367+WWS1387+WWS1415+#REF!+WWS1430+#REF!+#REF!+#REF!</f>
        <v>#REF!</v>
      </c>
      <c r="WWT1180" s="245" t="s">
        <v>39</v>
      </c>
      <c r="WWU1180" s="246" t="s">
        <v>26</v>
      </c>
      <c r="WWV1180" s="247">
        <v>7</v>
      </c>
      <c r="WWW1180" s="247">
        <v>2</v>
      </c>
      <c r="WWX1180" s="248" t="s">
        <v>238</v>
      </c>
      <c r="WWY1180" s="249">
        <v>119</v>
      </c>
      <c r="WWZ1180" s="250">
        <v>213</v>
      </c>
      <c r="WXA1180" s="251" t="e">
        <f>WXA1209+WXA1233+WXA1262+WXA1278+WXA1300+WXA1330+WXA1346+WXA1367+WXA1387+WXA1415+#REF!+WXA1430+#REF!+#REF!+#REF!</f>
        <v>#REF!</v>
      </c>
      <c r="WXB1180" s="245" t="s">
        <v>39</v>
      </c>
      <c r="WXC1180" s="246" t="s">
        <v>26</v>
      </c>
      <c r="WXD1180" s="247">
        <v>7</v>
      </c>
      <c r="WXE1180" s="247">
        <v>2</v>
      </c>
      <c r="WXF1180" s="248" t="s">
        <v>238</v>
      </c>
      <c r="WXG1180" s="249">
        <v>119</v>
      </c>
      <c r="WXH1180" s="250">
        <v>213</v>
      </c>
      <c r="WXI1180" s="251" t="e">
        <f>WXI1209+WXI1233+WXI1262+WXI1278+WXI1300+WXI1330+WXI1346+WXI1367+WXI1387+WXI1415+#REF!+WXI1430+#REF!+#REF!+#REF!</f>
        <v>#REF!</v>
      </c>
      <c r="WXJ1180" s="245" t="s">
        <v>39</v>
      </c>
      <c r="WXK1180" s="246" t="s">
        <v>26</v>
      </c>
      <c r="WXL1180" s="247">
        <v>7</v>
      </c>
      <c r="WXM1180" s="247">
        <v>2</v>
      </c>
      <c r="WXN1180" s="248" t="s">
        <v>238</v>
      </c>
      <c r="WXO1180" s="249">
        <v>119</v>
      </c>
      <c r="WXP1180" s="250">
        <v>213</v>
      </c>
      <c r="WXQ1180" s="251" t="e">
        <f>WXQ1209+WXQ1233+WXQ1262+WXQ1278+WXQ1300+WXQ1330+WXQ1346+WXQ1367+WXQ1387+WXQ1415+#REF!+WXQ1430+#REF!+#REF!+#REF!</f>
        <v>#REF!</v>
      </c>
      <c r="WXR1180" s="245" t="s">
        <v>39</v>
      </c>
      <c r="WXS1180" s="246" t="s">
        <v>26</v>
      </c>
      <c r="WXT1180" s="247">
        <v>7</v>
      </c>
      <c r="WXU1180" s="247">
        <v>2</v>
      </c>
      <c r="WXV1180" s="248" t="s">
        <v>238</v>
      </c>
      <c r="WXW1180" s="249">
        <v>119</v>
      </c>
      <c r="WXX1180" s="250">
        <v>213</v>
      </c>
      <c r="WXY1180" s="251" t="e">
        <f>WXY1209+WXY1233+WXY1262+WXY1278+WXY1300+WXY1330+WXY1346+WXY1367+WXY1387+WXY1415+#REF!+WXY1430+#REF!+#REF!+#REF!</f>
        <v>#REF!</v>
      </c>
      <c r="WXZ1180" s="245" t="s">
        <v>39</v>
      </c>
      <c r="WYA1180" s="246" t="s">
        <v>26</v>
      </c>
      <c r="WYB1180" s="247">
        <v>7</v>
      </c>
      <c r="WYC1180" s="247">
        <v>2</v>
      </c>
      <c r="WYD1180" s="248" t="s">
        <v>238</v>
      </c>
      <c r="WYE1180" s="249">
        <v>119</v>
      </c>
      <c r="WYF1180" s="250">
        <v>213</v>
      </c>
      <c r="WYG1180" s="251" t="e">
        <f>WYG1209+WYG1233+WYG1262+WYG1278+WYG1300+WYG1330+WYG1346+WYG1367+WYG1387+WYG1415+#REF!+WYG1430+#REF!+#REF!+#REF!</f>
        <v>#REF!</v>
      </c>
      <c r="WYH1180" s="245" t="s">
        <v>39</v>
      </c>
      <c r="WYI1180" s="246" t="s">
        <v>26</v>
      </c>
      <c r="WYJ1180" s="247">
        <v>7</v>
      </c>
      <c r="WYK1180" s="247">
        <v>2</v>
      </c>
      <c r="WYL1180" s="248" t="s">
        <v>238</v>
      </c>
      <c r="WYM1180" s="249">
        <v>119</v>
      </c>
      <c r="WYN1180" s="250">
        <v>213</v>
      </c>
      <c r="WYO1180" s="251" t="e">
        <f>WYO1209+WYO1233+WYO1262+WYO1278+WYO1300+WYO1330+WYO1346+WYO1367+WYO1387+WYO1415+#REF!+WYO1430+#REF!+#REF!+#REF!</f>
        <v>#REF!</v>
      </c>
      <c r="WYP1180" s="245" t="s">
        <v>39</v>
      </c>
      <c r="WYQ1180" s="246" t="s">
        <v>26</v>
      </c>
      <c r="WYR1180" s="247">
        <v>7</v>
      </c>
      <c r="WYS1180" s="247">
        <v>2</v>
      </c>
      <c r="WYT1180" s="248" t="s">
        <v>238</v>
      </c>
      <c r="WYU1180" s="249">
        <v>119</v>
      </c>
      <c r="WYV1180" s="250">
        <v>213</v>
      </c>
      <c r="WYW1180" s="251" t="e">
        <f>WYW1209+WYW1233+WYW1262+WYW1278+WYW1300+WYW1330+WYW1346+WYW1367+WYW1387+WYW1415+#REF!+WYW1430+#REF!+#REF!+#REF!</f>
        <v>#REF!</v>
      </c>
      <c r="WYX1180" s="245" t="s">
        <v>39</v>
      </c>
      <c r="WYY1180" s="246" t="s">
        <v>26</v>
      </c>
      <c r="WYZ1180" s="247">
        <v>7</v>
      </c>
      <c r="WZA1180" s="247">
        <v>2</v>
      </c>
      <c r="WZB1180" s="248" t="s">
        <v>238</v>
      </c>
      <c r="WZC1180" s="249">
        <v>119</v>
      </c>
      <c r="WZD1180" s="250">
        <v>213</v>
      </c>
      <c r="WZE1180" s="251" t="e">
        <f>WZE1209+WZE1233+WZE1262+WZE1278+WZE1300+WZE1330+WZE1346+WZE1367+WZE1387+WZE1415+#REF!+WZE1430+#REF!+#REF!+#REF!</f>
        <v>#REF!</v>
      </c>
      <c r="WZF1180" s="245" t="s">
        <v>39</v>
      </c>
      <c r="WZG1180" s="246" t="s">
        <v>26</v>
      </c>
      <c r="WZH1180" s="247">
        <v>7</v>
      </c>
      <c r="WZI1180" s="247">
        <v>2</v>
      </c>
      <c r="WZJ1180" s="248" t="s">
        <v>238</v>
      </c>
      <c r="WZK1180" s="249">
        <v>119</v>
      </c>
      <c r="WZL1180" s="250">
        <v>213</v>
      </c>
      <c r="WZM1180" s="251" t="e">
        <f>WZM1209+WZM1233+WZM1262+WZM1278+WZM1300+WZM1330+WZM1346+WZM1367+WZM1387+WZM1415+#REF!+WZM1430+#REF!+#REF!+#REF!</f>
        <v>#REF!</v>
      </c>
      <c r="WZN1180" s="245" t="s">
        <v>39</v>
      </c>
      <c r="WZO1180" s="246" t="s">
        <v>26</v>
      </c>
      <c r="WZP1180" s="247">
        <v>7</v>
      </c>
      <c r="WZQ1180" s="247">
        <v>2</v>
      </c>
      <c r="WZR1180" s="248" t="s">
        <v>238</v>
      </c>
      <c r="WZS1180" s="249">
        <v>119</v>
      </c>
      <c r="WZT1180" s="250">
        <v>213</v>
      </c>
      <c r="WZU1180" s="251" t="e">
        <f>WZU1209+WZU1233+WZU1262+WZU1278+WZU1300+WZU1330+WZU1346+WZU1367+WZU1387+WZU1415+#REF!+WZU1430+#REF!+#REF!+#REF!</f>
        <v>#REF!</v>
      </c>
      <c r="WZV1180" s="245" t="s">
        <v>39</v>
      </c>
      <c r="WZW1180" s="246" t="s">
        <v>26</v>
      </c>
      <c r="WZX1180" s="247">
        <v>7</v>
      </c>
      <c r="WZY1180" s="247">
        <v>2</v>
      </c>
      <c r="WZZ1180" s="248" t="s">
        <v>238</v>
      </c>
      <c r="XAA1180" s="249">
        <v>119</v>
      </c>
      <c r="XAB1180" s="250">
        <v>213</v>
      </c>
      <c r="XAC1180" s="251" t="e">
        <f>XAC1209+XAC1233+XAC1262+XAC1278+XAC1300+XAC1330+XAC1346+XAC1367+XAC1387+XAC1415+#REF!+XAC1430+#REF!+#REF!+#REF!</f>
        <v>#REF!</v>
      </c>
      <c r="XAD1180" s="245" t="s">
        <v>39</v>
      </c>
      <c r="XAE1180" s="246" t="s">
        <v>26</v>
      </c>
      <c r="XAF1180" s="247">
        <v>7</v>
      </c>
      <c r="XAG1180" s="247">
        <v>2</v>
      </c>
      <c r="XAH1180" s="248" t="s">
        <v>238</v>
      </c>
      <c r="XAI1180" s="249">
        <v>119</v>
      </c>
      <c r="XAJ1180" s="250">
        <v>213</v>
      </c>
      <c r="XAK1180" s="251" t="e">
        <f>XAK1209+XAK1233+XAK1262+XAK1278+XAK1300+XAK1330+XAK1346+XAK1367+XAK1387+XAK1415+#REF!+XAK1430+#REF!+#REF!+#REF!</f>
        <v>#REF!</v>
      </c>
      <c r="XAL1180" s="245" t="s">
        <v>39</v>
      </c>
      <c r="XAM1180" s="246" t="s">
        <v>26</v>
      </c>
      <c r="XAN1180" s="247">
        <v>7</v>
      </c>
      <c r="XAO1180" s="247">
        <v>2</v>
      </c>
      <c r="XAP1180" s="248" t="s">
        <v>238</v>
      </c>
      <c r="XAQ1180" s="249">
        <v>119</v>
      </c>
      <c r="XAR1180" s="250">
        <v>213</v>
      </c>
      <c r="XAS1180" s="251" t="e">
        <f>XAS1209+XAS1233+XAS1262+XAS1278+XAS1300+XAS1330+XAS1346+XAS1367+XAS1387+XAS1415+#REF!+XAS1430+#REF!+#REF!+#REF!</f>
        <v>#REF!</v>
      </c>
      <c r="XAT1180" s="245" t="s">
        <v>39</v>
      </c>
      <c r="XAU1180" s="246" t="s">
        <v>26</v>
      </c>
      <c r="XAV1180" s="247">
        <v>7</v>
      </c>
      <c r="XAW1180" s="247">
        <v>2</v>
      </c>
      <c r="XAX1180" s="248" t="s">
        <v>238</v>
      </c>
      <c r="XAY1180" s="249">
        <v>119</v>
      </c>
      <c r="XAZ1180" s="250">
        <v>213</v>
      </c>
      <c r="XBA1180" s="251" t="e">
        <f>XBA1209+XBA1233+XBA1262+XBA1278+XBA1300+XBA1330+XBA1346+XBA1367+XBA1387+XBA1415+#REF!+XBA1430+#REF!+#REF!+#REF!</f>
        <v>#REF!</v>
      </c>
      <c r="XBB1180" s="245" t="s">
        <v>39</v>
      </c>
      <c r="XBC1180" s="246" t="s">
        <v>26</v>
      </c>
      <c r="XBD1180" s="247">
        <v>7</v>
      </c>
      <c r="XBE1180" s="247">
        <v>2</v>
      </c>
      <c r="XBF1180" s="248" t="s">
        <v>238</v>
      </c>
      <c r="XBG1180" s="249">
        <v>119</v>
      </c>
      <c r="XBH1180" s="250">
        <v>213</v>
      </c>
      <c r="XBI1180" s="251" t="e">
        <f>XBI1209+XBI1233+XBI1262+XBI1278+XBI1300+XBI1330+XBI1346+XBI1367+XBI1387+XBI1415+#REF!+XBI1430+#REF!+#REF!+#REF!</f>
        <v>#REF!</v>
      </c>
      <c r="XBJ1180" s="245" t="s">
        <v>39</v>
      </c>
      <c r="XBK1180" s="246" t="s">
        <v>26</v>
      </c>
      <c r="XBL1180" s="247">
        <v>7</v>
      </c>
      <c r="XBM1180" s="247">
        <v>2</v>
      </c>
      <c r="XBN1180" s="248" t="s">
        <v>238</v>
      </c>
      <c r="XBO1180" s="249">
        <v>119</v>
      </c>
      <c r="XBP1180" s="250">
        <v>213</v>
      </c>
      <c r="XBQ1180" s="251" t="e">
        <f>XBQ1209+XBQ1233+XBQ1262+XBQ1278+XBQ1300+XBQ1330+XBQ1346+XBQ1367+XBQ1387+XBQ1415+#REF!+XBQ1430+#REF!+#REF!+#REF!</f>
        <v>#REF!</v>
      </c>
      <c r="XBR1180" s="245" t="s">
        <v>39</v>
      </c>
      <c r="XBS1180" s="246" t="s">
        <v>26</v>
      </c>
      <c r="XBT1180" s="247">
        <v>7</v>
      </c>
      <c r="XBU1180" s="247">
        <v>2</v>
      </c>
      <c r="XBV1180" s="248" t="s">
        <v>238</v>
      </c>
      <c r="XBW1180" s="249">
        <v>119</v>
      </c>
      <c r="XBX1180" s="250">
        <v>213</v>
      </c>
      <c r="XBY1180" s="251" t="e">
        <f>XBY1209+XBY1233+XBY1262+XBY1278+XBY1300+XBY1330+XBY1346+XBY1367+XBY1387+XBY1415+#REF!+XBY1430+#REF!+#REF!+#REF!</f>
        <v>#REF!</v>
      </c>
      <c r="XBZ1180" s="245" t="s">
        <v>39</v>
      </c>
      <c r="XCA1180" s="246" t="s">
        <v>26</v>
      </c>
      <c r="XCB1180" s="247">
        <v>7</v>
      </c>
      <c r="XCC1180" s="247">
        <v>2</v>
      </c>
      <c r="XCD1180" s="248" t="s">
        <v>238</v>
      </c>
      <c r="XCE1180" s="249">
        <v>119</v>
      </c>
      <c r="XCF1180" s="250">
        <v>213</v>
      </c>
      <c r="XCG1180" s="251" t="e">
        <f>XCG1209+XCG1233+XCG1262+XCG1278+XCG1300+XCG1330+XCG1346+XCG1367+XCG1387+XCG1415+#REF!+XCG1430+#REF!+#REF!+#REF!</f>
        <v>#REF!</v>
      </c>
      <c r="XCH1180" s="245" t="s">
        <v>39</v>
      </c>
      <c r="XCI1180" s="246" t="s">
        <v>26</v>
      </c>
      <c r="XCJ1180" s="247">
        <v>7</v>
      </c>
      <c r="XCK1180" s="247">
        <v>2</v>
      </c>
      <c r="XCL1180" s="248" t="s">
        <v>238</v>
      </c>
      <c r="XCM1180" s="249">
        <v>119</v>
      </c>
      <c r="XCN1180" s="250">
        <v>213</v>
      </c>
      <c r="XCO1180" s="251" t="e">
        <f>XCO1209+XCO1233+XCO1262+XCO1278+XCO1300+XCO1330+XCO1346+XCO1367+XCO1387+XCO1415+#REF!+XCO1430+#REF!+#REF!+#REF!</f>
        <v>#REF!</v>
      </c>
      <c r="XCP1180" s="245" t="s">
        <v>39</v>
      </c>
      <c r="XCQ1180" s="246" t="s">
        <v>26</v>
      </c>
      <c r="XCR1180" s="247">
        <v>7</v>
      </c>
      <c r="XCS1180" s="247">
        <v>2</v>
      </c>
      <c r="XCT1180" s="248" t="s">
        <v>238</v>
      </c>
      <c r="XCU1180" s="249">
        <v>119</v>
      </c>
      <c r="XCV1180" s="250">
        <v>213</v>
      </c>
      <c r="XCW1180" s="251" t="e">
        <f>XCW1209+XCW1233+XCW1262+XCW1278+XCW1300+XCW1330+XCW1346+XCW1367+XCW1387+XCW1415+#REF!+XCW1430+#REF!+#REF!+#REF!</f>
        <v>#REF!</v>
      </c>
      <c r="XCX1180" s="245" t="s">
        <v>39</v>
      </c>
      <c r="XCY1180" s="246" t="s">
        <v>26</v>
      </c>
      <c r="XCZ1180" s="247">
        <v>7</v>
      </c>
      <c r="XDA1180" s="247">
        <v>2</v>
      </c>
      <c r="XDB1180" s="248" t="s">
        <v>238</v>
      </c>
      <c r="XDC1180" s="249">
        <v>119</v>
      </c>
      <c r="XDD1180" s="250">
        <v>213</v>
      </c>
      <c r="XDE1180" s="251" t="e">
        <f>XDE1209+XDE1233+XDE1262+XDE1278+XDE1300+XDE1330+XDE1346+XDE1367+XDE1387+XDE1415+#REF!+XDE1430+#REF!+#REF!+#REF!</f>
        <v>#REF!</v>
      </c>
      <c r="XDF1180" s="245" t="s">
        <v>39</v>
      </c>
      <c r="XDG1180" s="246" t="s">
        <v>26</v>
      </c>
      <c r="XDH1180" s="247">
        <v>7</v>
      </c>
      <c r="XDI1180" s="247">
        <v>2</v>
      </c>
      <c r="XDJ1180" s="248" t="s">
        <v>238</v>
      </c>
      <c r="XDK1180" s="249">
        <v>119</v>
      </c>
      <c r="XDL1180" s="250">
        <v>213</v>
      </c>
      <c r="XDM1180" s="251" t="e">
        <f>XDM1209+XDM1233+XDM1262+XDM1278+XDM1300+XDM1330+XDM1346+XDM1367+XDM1387+XDM1415+#REF!+XDM1430+#REF!+#REF!+#REF!</f>
        <v>#REF!</v>
      </c>
    </row>
    <row r="1181" spans="1:16341" ht="14.25" x14ac:dyDescent="0.2">
      <c r="A1181" s="240" t="s">
        <v>29</v>
      </c>
      <c r="B1181" s="241" t="s">
        <v>26</v>
      </c>
      <c r="C1181" s="242">
        <v>7</v>
      </c>
      <c r="D1181" s="242">
        <v>2</v>
      </c>
      <c r="E1181" s="243" t="s">
        <v>365</v>
      </c>
      <c r="F1181" s="244">
        <v>0</v>
      </c>
      <c r="G1181" s="244">
        <v>210</v>
      </c>
      <c r="H1181" s="239">
        <f>H1182+H1183</f>
        <v>43128.492000000006</v>
      </c>
      <c r="I1181" s="664">
        <f t="shared" ref="I1181:J1181" si="245">I1182+I1183</f>
        <v>43128.492000000006</v>
      </c>
      <c r="J1181" s="1184">
        <f t="shared" si="245"/>
        <v>43128.492000000006</v>
      </c>
    </row>
    <row r="1182" spans="1:16341" ht="15" x14ac:dyDescent="0.25">
      <c r="A1182" s="245" t="s">
        <v>30</v>
      </c>
      <c r="B1182" s="246" t="s">
        <v>26</v>
      </c>
      <c r="C1182" s="247">
        <v>7</v>
      </c>
      <c r="D1182" s="247">
        <v>2</v>
      </c>
      <c r="E1182" s="248" t="s">
        <v>365</v>
      </c>
      <c r="F1182" s="249">
        <v>111</v>
      </c>
      <c r="G1182" s="250">
        <v>211</v>
      </c>
      <c r="H1182" s="251">
        <f t="shared" ref="H1182:J1183" si="246">H1202+H1222+H1242+H1262+H1274+H1286+H1298+H1310+H1322+H1342+H1354+H1366+H1377+H1388+H1399</f>
        <v>33124.802000000003</v>
      </c>
      <c r="I1182" s="669">
        <f t="shared" si="246"/>
        <v>33124.802000000003</v>
      </c>
      <c r="J1182" s="1194">
        <f t="shared" si="246"/>
        <v>33124.802000000003</v>
      </c>
    </row>
    <row r="1183" spans="1:16341" s="11" customFormat="1" ht="15.75" thickBot="1" x14ac:dyDescent="0.3">
      <c r="A1183" s="257" t="s">
        <v>39</v>
      </c>
      <c r="B1183" s="252" t="s">
        <v>26</v>
      </c>
      <c r="C1183" s="253">
        <v>7</v>
      </c>
      <c r="D1183" s="253">
        <v>2</v>
      </c>
      <c r="E1183" s="254" t="s">
        <v>365</v>
      </c>
      <c r="F1183" s="255">
        <v>119</v>
      </c>
      <c r="G1183" s="256">
        <v>213</v>
      </c>
      <c r="H1183" s="1384">
        <f t="shared" si="246"/>
        <v>10003.690000000002</v>
      </c>
      <c r="I1183" s="670">
        <f t="shared" si="246"/>
        <v>10003.690000000002</v>
      </c>
      <c r="J1183" s="1195">
        <f t="shared" si="246"/>
        <v>10003.690000000002</v>
      </c>
    </row>
    <row r="1184" spans="1:16341" s="11" customFormat="1" ht="16.5" thickBot="1" x14ac:dyDescent="0.3">
      <c r="A1184" s="1435" t="s">
        <v>549</v>
      </c>
      <c r="B1184" s="1436"/>
      <c r="C1184" s="1436"/>
      <c r="D1184" s="1436"/>
      <c r="E1184" s="1436"/>
      <c r="F1184" s="1436"/>
      <c r="G1184" s="1437"/>
      <c r="H1184" s="972">
        <f>H1185</f>
        <v>595.33699999999999</v>
      </c>
      <c r="I1184" s="671">
        <f t="shared" ref="I1184:J1184" si="247">I1185</f>
        <v>604.37</v>
      </c>
      <c r="J1184" s="734">
        <f t="shared" si="247"/>
        <v>615.303</v>
      </c>
    </row>
    <row r="1185" spans="1:16341" s="15" customFormat="1" ht="14.25" x14ac:dyDescent="0.2">
      <c r="A1185" s="240" t="s">
        <v>29</v>
      </c>
      <c r="B1185" s="120" t="s">
        <v>26</v>
      </c>
      <c r="C1185" s="73">
        <v>7</v>
      </c>
      <c r="D1185" s="73">
        <v>2</v>
      </c>
      <c r="E1185" s="121">
        <v>0</v>
      </c>
      <c r="F1185" s="74">
        <v>0</v>
      </c>
      <c r="G1185" s="74"/>
      <c r="H1185" s="973">
        <f>H1186+H1187</f>
        <v>595.33699999999999</v>
      </c>
      <c r="I1185" s="604">
        <f t="shared" ref="I1185:J1185" si="248">I1186+I1187</f>
        <v>604.37</v>
      </c>
      <c r="J1185" s="733">
        <f t="shared" si="248"/>
        <v>615.303</v>
      </c>
    </row>
    <row r="1186" spans="1:16341" s="15" customFormat="1" ht="15" x14ac:dyDescent="0.25">
      <c r="A1186" s="710" t="s">
        <v>550</v>
      </c>
      <c r="B1186" s="130" t="s">
        <v>26</v>
      </c>
      <c r="C1186" s="51">
        <v>7</v>
      </c>
      <c r="D1186" s="51">
        <v>2</v>
      </c>
      <c r="E1186" s="275" t="s">
        <v>363</v>
      </c>
      <c r="F1186" s="52">
        <v>111</v>
      </c>
      <c r="G1186" s="711">
        <v>211</v>
      </c>
      <c r="H1186" s="974">
        <f t="shared" ref="H1186:J1187" si="249">H1206+H1226+H1246+H1326</f>
        <v>457.24799999999999</v>
      </c>
      <c r="I1186" s="712">
        <f t="shared" si="249"/>
        <v>464.18600000000004</v>
      </c>
      <c r="J1186" s="1196">
        <f t="shared" si="249"/>
        <v>472.58299999999997</v>
      </c>
    </row>
    <row r="1187" spans="1:16341" s="15" customFormat="1" ht="15.75" thickBot="1" x14ac:dyDescent="0.3">
      <c r="A1187" s="713" t="s">
        <v>551</v>
      </c>
      <c r="B1187" s="714" t="s">
        <v>26</v>
      </c>
      <c r="C1187" s="715">
        <v>7</v>
      </c>
      <c r="D1187" s="715">
        <v>2</v>
      </c>
      <c r="E1187" s="716" t="s">
        <v>363</v>
      </c>
      <c r="F1187" s="717">
        <v>119</v>
      </c>
      <c r="G1187" s="718">
        <v>213</v>
      </c>
      <c r="H1187" s="974">
        <f t="shared" si="249"/>
        <v>138.089</v>
      </c>
      <c r="I1187" s="712">
        <f t="shared" si="249"/>
        <v>140.184</v>
      </c>
      <c r="J1187" s="1196">
        <f t="shared" si="249"/>
        <v>142.72</v>
      </c>
    </row>
    <row r="1188" spans="1:16341" s="15" customFormat="1" ht="48" thickBot="1" x14ac:dyDescent="0.3">
      <c r="A1188" s="971" t="s">
        <v>552</v>
      </c>
      <c r="B1188" s="471" t="s">
        <v>26</v>
      </c>
      <c r="C1188" s="472">
        <v>7</v>
      </c>
      <c r="D1188" s="472">
        <v>9</v>
      </c>
      <c r="E1188" s="473">
        <v>1940250500</v>
      </c>
      <c r="F1188" s="474">
        <v>0</v>
      </c>
      <c r="G1188" s="475"/>
      <c r="H1188" s="972">
        <f>H1189</f>
        <v>321.85399999999998</v>
      </c>
      <c r="I1188" s="671">
        <f>I1189</f>
        <v>321.85399999999998</v>
      </c>
      <c r="J1188" s="734">
        <f t="shared" ref="J1188" si="250">J1189</f>
        <v>321.85399999999998</v>
      </c>
    </row>
    <row r="1189" spans="1:16341" ht="14.25" customHeight="1" x14ac:dyDescent="0.2">
      <c r="A1189" s="240" t="s">
        <v>29</v>
      </c>
      <c r="B1189" s="120" t="s">
        <v>26</v>
      </c>
      <c r="C1189" s="73">
        <v>7</v>
      </c>
      <c r="D1189" s="73">
        <v>9</v>
      </c>
      <c r="E1189" s="121">
        <v>1940250500</v>
      </c>
      <c r="F1189" s="74">
        <v>0</v>
      </c>
      <c r="G1189" s="74"/>
      <c r="H1189" s="973">
        <f>H1190+H1191</f>
        <v>321.85399999999998</v>
      </c>
      <c r="I1189" s="604">
        <f>I1190+I1191</f>
        <v>321.85399999999998</v>
      </c>
      <c r="J1189" s="733">
        <f t="shared" ref="J1189" si="251">J1190+J1191</f>
        <v>321.85399999999998</v>
      </c>
    </row>
    <row r="1190" spans="1:16341" ht="15.75" customHeight="1" x14ac:dyDescent="0.25">
      <c r="A1190" s="710" t="s">
        <v>553</v>
      </c>
      <c r="B1190" s="130" t="s">
        <v>26</v>
      </c>
      <c r="C1190" s="51">
        <v>7</v>
      </c>
      <c r="D1190" s="51">
        <v>9</v>
      </c>
      <c r="E1190" s="275">
        <v>1940250500</v>
      </c>
      <c r="F1190" s="52">
        <v>111</v>
      </c>
      <c r="G1190" s="711">
        <v>211</v>
      </c>
      <c r="H1190" s="974">
        <f>H1210+H1230+H1250+H1330</f>
        <v>247.2</v>
      </c>
      <c r="I1190" s="974">
        <f t="shared" ref="I1190:J1190" si="252">I1210+I1230+I1250+I1330</f>
        <v>247.2</v>
      </c>
      <c r="J1190" s="1197">
        <f t="shared" si="252"/>
        <v>247.2</v>
      </c>
    </row>
    <row r="1191" spans="1:16341" ht="15.75" customHeight="1" thickBot="1" x14ac:dyDescent="0.3">
      <c r="A1191" s="713" t="s">
        <v>554</v>
      </c>
      <c r="B1191" s="714" t="s">
        <v>26</v>
      </c>
      <c r="C1191" s="715">
        <v>7</v>
      </c>
      <c r="D1191" s="715">
        <v>9</v>
      </c>
      <c r="E1191" s="716">
        <v>1940250500</v>
      </c>
      <c r="F1191" s="717">
        <v>119</v>
      </c>
      <c r="G1191" s="718">
        <v>213</v>
      </c>
      <c r="H1191" s="974">
        <f>H1211+H1231+H1251+H1331</f>
        <v>74.653999999999996</v>
      </c>
      <c r="I1191" s="974">
        <f t="shared" ref="I1191:J1191" si="253">I1211+I1231+I1251+I1331</f>
        <v>74.653999999999996</v>
      </c>
      <c r="J1191" s="1197">
        <f t="shared" si="253"/>
        <v>74.653999999999996</v>
      </c>
    </row>
    <row r="1192" spans="1:16341" ht="15.75" customHeight="1" thickBot="1" x14ac:dyDescent="0.25">
      <c r="A1192" s="465" t="s">
        <v>125</v>
      </c>
      <c r="B1192" s="466" t="s">
        <v>26</v>
      </c>
      <c r="C1192" s="467">
        <v>7</v>
      </c>
      <c r="D1192" s="467">
        <v>2</v>
      </c>
      <c r="E1192" s="468">
        <v>0</v>
      </c>
      <c r="F1192" s="469">
        <v>0</v>
      </c>
      <c r="G1192" s="469"/>
      <c r="H1192" s="1327">
        <f>H1193+H1200+H1204+H1208</f>
        <v>41659.580999999998</v>
      </c>
      <c r="I1192" s="638">
        <f t="shared" ref="I1192:J1192" si="254">I1193+I1200+I1204+I1208</f>
        <v>18382.531999999999</v>
      </c>
      <c r="J1192" s="694">
        <f t="shared" si="254"/>
        <v>25939.615999999998</v>
      </c>
    </row>
    <row r="1193" spans="1:16341" ht="15.75" customHeight="1" x14ac:dyDescent="0.2">
      <c r="A1193" s="72" t="s">
        <v>241</v>
      </c>
      <c r="B1193" s="120" t="s">
        <v>26</v>
      </c>
      <c r="C1193" s="73">
        <v>7</v>
      </c>
      <c r="D1193" s="73">
        <v>2</v>
      </c>
      <c r="E1193" s="121" t="s">
        <v>364</v>
      </c>
      <c r="F1193" s="74">
        <v>0</v>
      </c>
      <c r="G1193" s="74"/>
      <c r="H1193" s="973">
        <f>H1194</f>
        <v>38355.093999999997</v>
      </c>
      <c r="I1193" s="604">
        <f t="shared" ref="I1193:J1193" si="255">I1194</f>
        <v>15076.539999999999</v>
      </c>
      <c r="J1193" s="733">
        <f t="shared" si="255"/>
        <v>22631.800999999999</v>
      </c>
    </row>
    <row r="1194" spans="1:16341" ht="15.75" customHeight="1" x14ac:dyDescent="0.25">
      <c r="A1194" s="23" t="s">
        <v>126</v>
      </c>
      <c r="B1194" s="46" t="s">
        <v>26</v>
      </c>
      <c r="C1194" s="25">
        <v>7</v>
      </c>
      <c r="D1194" s="25">
        <v>2</v>
      </c>
      <c r="E1194" s="128" t="s">
        <v>364</v>
      </c>
      <c r="F1194" s="27">
        <v>0</v>
      </c>
      <c r="G1194" s="27"/>
      <c r="H1194" s="75">
        <f>H1195+H1199+H1198</f>
        <v>38355.093999999997</v>
      </c>
      <c r="I1194" s="595">
        <f t="shared" ref="I1194:J1194" si="256">I1195+I1199+I1198</f>
        <v>15076.539999999999</v>
      </c>
      <c r="J1194" s="1053">
        <f t="shared" si="256"/>
        <v>22631.800999999999</v>
      </c>
    </row>
    <row r="1195" spans="1:16341" ht="15.75" customHeight="1" x14ac:dyDescent="0.25">
      <c r="A1195" s="23" t="s">
        <v>29</v>
      </c>
      <c r="B1195" s="46" t="s">
        <v>26</v>
      </c>
      <c r="C1195" s="25">
        <v>7</v>
      </c>
      <c r="D1195" s="25">
        <v>2</v>
      </c>
      <c r="E1195" s="128" t="s">
        <v>364</v>
      </c>
      <c r="F1195" s="27">
        <v>0</v>
      </c>
      <c r="G1195" s="27">
        <v>210</v>
      </c>
      <c r="H1195" s="75">
        <f>H1196+H1197</f>
        <v>37830.843999999997</v>
      </c>
      <c r="I1195" s="595">
        <f t="shared" ref="I1195:J1195" si="257">I1196+I1197</f>
        <v>15076.539999999999</v>
      </c>
      <c r="J1195" s="1053">
        <f t="shared" si="257"/>
        <v>22631.800999999999</v>
      </c>
    </row>
    <row r="1196" spans="1:16341" ht="15.75" customHeight="1" x14ac:dyDescent="0.25">
      <c r="A1196" s="109" t="s">
        <v>30</v>
      </c>
      <c r="B1196" s="54" t="s">
        <v>26</v>
      </c>
      <c r="C1196" s="30">
        <v>7</v>
      </c>
      <c r="D1196" s="30">
        <v>2</v>
      </c>
      <c r="E1196" s="122" t="s">
        <v>364</v>
      </c>
      <c r="F1196" s="32">
        <v>111</v>
      </c>
      <c r="G1196" s="110">
        <v>211</v>
      </c>
      <c r="H1196" s="147">
        <v>29055.948</v>
      </c>
      <c r="I1196" s="672">
        <v>11579.523999999999</v>
      </c>
      <c r="J1196" s="1198">
        <v>17382.335999999999</v>
      </c>
    </row>
    <row r="1197" spans="1:16341" ht="12.75" customHeight="1" x14ac:dyDescent="0.25">
      <c r="A1197" s="109" t="s">
        <v>39</v>
      </c>
      <c r="B1197" s="54" t="s">
        <v>26</v>
      </c>
      <c r="C1197" s="30">
        <v>7</v>
      </c>
      <c r="D1197" s="30">
        <v>2</v>
      </c>
      <c r="E1197" s="122" t="s">
        <v>364</v>
      </c>
      <c r="F1197" s="32">
        <v>119</v>
      </c>
      <c r="G1197" s="110">
        <v>213</v>
      </c>
      <c r="H1197" s="147">
        <v>8774.8960000000006</v>
      </c>
      <c r="I1197" s="672">
        <v>3497.0160000000001</v>
      </c>
      <c r="J1197" s="1198">
        <v>5249.4650000000001</v>
      </c>
      <c r="K1197" s="202"/>
      <c r="L1197" s="202"/>
      <c r="M1197" s="259"/>
      <c r="N1197" s="240"/>
      <c r="O1197" s="258"/>
      <c r="P1197" s="200"/>
      <c r="Q1197" s="200"/>
      <c r="R1197" s="201"/>
      <c r="S1197" s="202"/>
      <c r="T1197" s="202"/>
      <c r="U1197" s="259"/>
      <c r="V1197" s="240"/>
      <c r="W1197" s="258"/>
      <c r="X1197" s="200"/>
      <c r="Y1197" s="200"/>
      <c r="Z1197" s="201"/>
      <c r="AA1197" s="202"/>
      <c r="AB1197" s="202"/>
      <c r="AC1197" s="259"/>
      <c r="AD1197" s="240"/>
      <c r="AE1197" s="258"/>
      <c r="AF1197" s="200"/>
      <c r="AG1197" s="200"/>
      <c r="AH1197" s="201"/>
      <c r="AI1197" s="202"/>
      <c r="AJ1197" s="202"/>
      <c r="AK1197" s="259"/>
      <c r="AL1197" s="240"/>
      <c r="AM1197" s="258"/>
      <c r="AN1197" s="200"/>
      <c r="AO1197" s="200"/>
      <c r="AP1197" s="201"/>
      <c r="AQ1197" s="202"/>
      <c r="AR1197" s="202"/>
      <c r="AS1197" s="259"/>
      <c r="AT1197" s="240"/>
      <c r="AU1197" s="258"/>
      <c r="AV1197" s="200"/>
      <c r="AW1197" s="200"/>
      <c r="AX1197" s="201"/>
      <c r="AY1197" s="202"/>
      <c r="AZ1197" s="202"/>
      <c r="BA1197" s="259"/>
      <c r="BB1197" s="240"/>
      <c r="BC1197" s="258"/>
      <c r="BD1197" s="200"/>
      <c r="BE1197" s="200"/>
      <c r="BF1197" s="201"/>
      <c r="BG1197" s="202"/>
      <c r="BH1197" s="202"/>
      <c r="BI1197" s="259"/>
      <c r="BJ1197" s="240"/>
      <c r="BK1197" s="258"/>
      <c r="BL1197" s="200"/>
      <c r="BM1197" s="200"/>
      <c r="BN1197" s="201"/>
      <c r="BO1197" s="202"/>
      <c r="BP1197" s="202"/>
      <c r="BQ1197" s="259"/>
      <c r="BR1197" s="240"/>
      <c r="BS1197" s="258"/>
      <c r="BT1197" s="200"/>
      <c r="BU1197" s="200"/>
      <c r="BV1197" s="201"/>
      <c r="BW1197" s="202"/>
      <c r="BX1197" s="202"/>
      <c r="BY1197" s="259"/>
      <c r="BZ1197" s="240"/>
      <c r="CA1197" s="258"/>
      <c r="CB1197" s="200"/>
      <c r="CC1197" s="200"/>
      <c r="CD1197" s="201"/>
      <c r="CE1197" s="202"/>
      <c r="CF1197" s="202"/>
      <c r="CG1197" s="259"/>
      <c r="CH1197" s="240"/>
      <c r="CI1197" s="258"/>
      <c r="CJ1197" s="200"/>
      <c r="CK1197" s="200"/>
      <c r="CL1197" s="201"/>
      <c r="CM1197" s="202"/>
      <c r="CN1197" s="202"/>
      <c r="CO1197" s="259"/>
      <c r="CP1197" s="240"/>
      <c r="CQ1197" s="258"/>
      <c r="CR1197" s="200"/>
      <c r="CS1197" s="200"/>
      <c r="CT1197" s="201"/>
      <c r="CU1197" s="202"/>
      <c r="CV1197" s="202"/>
      <c r="CW1197" s="259"/>
      <c r="CX1197" s="240"/>
      <c r="CY1197" s="258"/>
      <c r="CZ1197" s="200"/>
      <c r="DA1197" s="200"/>
      <c r="DB1197" s="201"/>
      <c r="DC1197" s="202"/>
      <c r="DD1197" s="202"/>
      <c r="DE1197" s="259"/>
      <c r="DF1197" s="240"/>
      <c r="DG1197" s="258"/>
      <c r="DH1197" s="200"/>
      <c r="DI1197" s="200"/>
      <c r="DJ1197" s="201"/>
      <c r="DK1197" s="202"/>
      <c r="DL1197" s="202"/>
      <c r="DM1197" s="259"/>
      <c r="DN1197" s="240"/>
      <c r="DO1197" s="258"/>
      <c r="DP1197" s="200"/>
      <c r="DQ1197" s="200"/>
      <c r="DR1197" s="201"/>
      <c r="DS1197" s="202"/>
      <c r="DT1197" s="202"/>
      <c r="DU1197" s="259"/>
      <c r="DV1197" s="240"/>
      <c r="DW1197" s="258"/>
      <c r="DX1197" s="200"/>
      <c r="DY1197" s="200"/>
      <c r="DZ1197" s="201"/>
      <c r="EA1197" s="202"/>
      <c r="EB1197" s="202"/>
      <c r="EC1197" s="259"/>
      <c r="ED1197" s="240"/>
      <c r="EE1197" s="258"/>
      <c r="EF1197" s="200"/>
      <c r="EG1197" s="200"/>
      <c r="EH1197" s="201"/>
      <c r="EI1197" s="202"/>
      <c r="EJ1197" s="202"/>
      <c r="EK1197" s="259"/>
      <c r="EL1197" s="240"/>
      <c r="EM1197" s="258"/>
      <c r="EN1197" s="200"/>
      <c r="EO1197" s="200"/>
      <c r="EP1197" s="201"/>
      <c r="EQ1197" s="202"/>
      <c r="ER1197" s="202"/>
      <c r="ES1197" s="259"/>
      <c r="ET1197" s="240"/>
      <c r="EU1197" s="258"/>
      <c r="EV1197" s="200"/>
      <c r="EW1197" s="200"/>
      <c r="EX1197" s="201"/>
      <c r="EY1197" s="202"/>
      <c r="EZ1197" s="202"/>
      <c r="FA1197" s="259"/>
      <c r="FB1197" s="240"/>
      <c r="FC1197" s="258"/>
      <c r="FD1197" s="200"/>
      <c r="FE1197" s="200"/>
      <c r="FF1197" s="201"/>
      <c r="FG1197" s="202"/>
      <c r="FH1197" s="202"/>
      <c r="FI1197" s="259"/>
      <c r="FJ1197" s="240"/>
      <c r="FK1197" s="258"/>
      <c r="FL1197" s="200"/>
      <c r="FM1197" s="200"/>
      <c r="FN1197" s="201"/>
      <c r="FO1197" s="202"/>
      <c r="FP1197" s="202"/>
      <c r="FQ1197" s="259"/>
      <c r="FR1197" s="240"/>
      <c r="FS1197" s="258"/>
      <c r="FT1197" s="200"/>
      <c r="FU1197" s="200"/>
      <c r="FV1197" s="201"/>
      <c r="FW1197" s="202"/>
      <c r="FX1197" s="202"/>
      <c r="FY1197" s="259"/>
      <c r="FZ1197" s="240"/>
      <c r="GA1197" s="258"/>
      <c r="GB1197" s="200"/>
      <c r="GC1197" s="200"/>
      <c r="GD1197" s="201"/>
      <c r="GE1197" s="202"/>
      <c r="GF1197" s="202"/>
      <c r="GG1197" s="259"/>
      <c r="GH1197" s="240"/>
      <c r="GI1197" s="258"/>
      <c r="GJ1197" s="200"/>
      <c r="GK1197" s="200"/>
      <c r="GL1197" s="201"/>
      <c r="GM1197" s="202"/>
      <c r="GN1197" s="202"/>
      <c r="GO1197" s="259"/>
      <c r="GP1197" s="240"/>
      <c r="GQ1197" s="258"/>
      <c r="GR1197" s="200"/>
      <c r="GS1197" s="200"/>
      <c r="GT1197" s="201"/>
      <c r="GU1197" s="202"/>
      <c r="GV1197" s="202"/>
      <c r="GW1197" s="259"/>
      <c r="GX1197" s="240"/>
      <c r="GY1197" s="258"/>
      <c r="GZ1197" s="200"/>
      <c r="HA1197" s="200"/>
      <c r="HB1197" s="201"/>
      <c r="HC1197" s="202"/>
      <c r="HD1197" s="202"/>
      <c r="HE1197" s="259"/>
      <c r="HF1197" s="240"/>
      <c r="HG1197" s="258"/>
      <c r="HH1197" s="200"/>
      <c r="HI1197" s="200"/>
      <c r="HJ1197" s="201"/>
      <c r="HK1197" s="202"/>
      <c r="HL1197" s="202"/>
      <c r="HM1197" s="259"/>
      <c r="HN1197" s="240"/>
      <c r="HO1197" s="258"/>
      <c r="HP1197" s="200"/>
      <c r="HQ1197" s="200"/>
      <c r="HR1197" s="201"/>
      <c r="HS1197" s="202"/>
      <c r="HT1197" s="202"/>
      <c r="HU1197" s="259"/>
      <c r="HV1197" s="240"/>
      <c r="HW1197" s="258"/>
      <c r="HX1197" s="200"/>
      <c r="HY1197" s="200"/>
      <c r="HZ1197" s="201"/>
      <c r="IA1197" s="202"/>
      <c r="IB1197" s="202"/>
      <c r="IC1197" s="259"/>
      <c r="ID1197" s="240"/>
      <c r="IE1197" s="258"/>
      <c r="IF1197" s="200"/>
      <c r="IG1197" s="200"/>
      <c r="IH1197" s="201"/>
      <c r="II1197" s="202"/>
      <c r="IJ1197" s="202"/>
      <c r="IK1197" s="259"/>
      <c r="IL1197" s="240"/>
      <c r="IM1197" s="258"/>
      <c r="IN1197" s="200"/>
      <c r="IO1197" s="200"/>
      <c r="IP1197" s="201"/>
      <c r="IQ1197" s="202"/>
      <c r="IR1197" s="202"/>
      <c r="IS1197" s="259"/>
      <c r="IT1197" s="240"/>
      <c r="IU1197" s="258"/>
      <c r="IV1197" s="200"/>
      <c r="IW1197" s="200"/>
      <c r="IX1197" s="201"/>
      <c r="IY1197" s="202"/>
      <c r="IZ1197" s="202"/>
      <c r="JA1197" s="259"/>
      <c r="JB1197" s="240"/>
      <c r="JC1197" s="258"/>
      <c r="JD1197" s="200"/>
      <c r="JE1197" s="200"/>
      <c r="JF1197" s="201"/>
      <c r="JG1197" s="202"/>
      <c r="JH1197" s="202"/>
      <c r="JI1197" s="259"/>
      <c r="JJ1197" s="240"/>
      <c r="JK1197" s="258"/>
      <c r="JL1197" s="200"/>
      <c r="JM1197" s="200"/>
      <c r="JN1197" s="201"/>
      <c r="JO1197" s="202"/>
      <c r="JP1197" s="202"/>
      <c r="JQ1197" s="259"/>
      <c r="JR1197" s="240"/>
      <c r="JS1197" s="258"/>
      <c r="JT1197" s="200"/>
      <c r="JU1197" s="200"/>
      <c r="JV1197" s="201"/>
      <c r="JW1197" s="202"/>
      <c r="JX1197" s="202"/>
      <c r="JY1197" s="259"/>
      <c r="JZ1197" s="240"/>
      <c r="KA1197" s="258"/>
      <c r="KB1197" s="200"/>
      <c r="KC1197" s="200"/>
      <c r="KD1197" s="201"/>
      <c r="KE1197" s="202"/>
      <c r="KF1197" s="202"/>
      <c r="KG1197" s="259"/>
      <c r="KH1197" s="240"/>
      <c r="KI1197" s="258"/>
      <c r="KJ1197" s="200"/>
      <c r="KK1197" s="200"/>
      <c r="KL1197" s="201"/>
      <c r="KM1197" s="202"/>
      <c r="KN1197" s="202"/>
      <c r="KO1197" s="259"/>
      <c r="KP1197" s="240"/>
      <c r="KQ1197" s="258"/>
      <c r="KR1197" s="200"/>
      <c r="KS1197" s="200"/>
      <c r="KT1197" s="201"/>
      <c r="KU1197" s="202"/>
      <c r="KV1197" s="202"/>
      <c r="KW1197" s="259"/>
      <c r="KX1197" s="240"/>
      <c r="KY1197" s="258"/>
      <c r="KZ1197" s="200"/>
      <c r="LA1197" s="200"/>
      <c r="LB1197" s="201"/>
      <c r="LC1197" s="202"/>
      <c r="LD1197" s="202"/>
      <c r="LE1197" s="259"/>
      <c r="LF1197" s="240"/>
      <c r="LG1197" s="258"/>
      <c r="LH1197" s="200"/>
      <c r="LI1197" s="200"/>
      <c r="LJ1197" s="201"/>
      <c r="LK1197" s="202"/>
      <c r="LL1197" s="202"/>
      <c r="LM1197" s="259"/>
      <c r="LN1197" s="240"/>
      <c r="LO1197" s="258"/>
      <c r="LP1197" s="200"/>
      <c r="LQ1197" s="200"/>
      <c r="LR1197" s="201"/>
      <c r="LS1197" s="202"/>
      <c r="LT1197" s="202"/>
      <c r="LU1197" s="259"/>
      <c r="LV1197" s="240"/>
      <c r="LW1197" s="258"/>
      <c r="LX1197" s="200"/>
      <c r="LY1197" s="200"/>
      <c r="LZ1197" s="201"/>
      <c r="MA1197" s="202"/>
      <c r="MB1197" s="202"/>
      <c r="MC1197" s="259"/>
      <c r="MD1197" s="240"/>
      <c r="ME1197" s="258"/>
      <c r="MF1197" s="200"/>
      <c r="MG1197" s="200"/>
      <c r="MH1197" s="201"/>
      <c r="MI1197" s="202"/>
      <c r="MJ1197" s="202"/>
      <c r="MK1197" s="259"/>
      <c r="ML1197" s="240"/>
      <c r="MM1197" s="258"/>
      <c r="MN1197" s="200"/>
      <c r="MO1197" s="200"/>
      <c r="MP1197" s="201"/>
      <c r="MQ1197" s="202"/>
      <c r="MR1197" s="202"/>
      <c r="MS1197" s="259"/>
      <c r="MT1197" s="240"/>
      <c r="MU1197" s="258"/>
      <c r="MV1197" s="200"/>
      <c r="MW1197" s="200"/>
      <c r="MX1197" s="201"/>
      <c r="MY1197" s="202"/>
      <c r="MZ1197" s="202"/>
      <c r="NA1197" s="259"/>
      <c r="NB1197" s="240"/>
      <c r="NC1197" s="258"/>
      <c r="ND1197" s="200"/>
      <c r="NE1197" s="200"/>
      <c r="NF1197" s="201"/>
      <c r="NG1197" s="202"/>
      <c r="NH1197" s="202"/>
      <c r="NI1197" s="259"/>
      <c r="NJ1197" s="240"/>
      <c r="NK1197" s="258"/>
      <c r="NL1197" s="200"/>
      <c r="NM1197" s="200"/>
      <c r="NN1197" s="201"/>
      <c r="NO1197" s="202"/>
      <c r="NP1197" s="202"/>
      <c r="NQ1197" s="259"/>
      <c r="NR1197" s="240"/>
      <c r="NS1197" s="258"/>
      <c r="NT1197" s="200"/>
      <c r="NU1197" s="200"/>
      <c r="NV1197" s="201"/>
      <c r="NW1197" s="202"/>
      <c r="NX1197" s="202"/>
      <c r="NY1197" s="259"/>
      <c r="NZ1197" s="240"/>
      <c r="OA1197" s="258"/>
      <c r="OB1197" s="200"/>
      <c r="OC1197" s="200"/>
      <c r="OD1197" s="201"/>
      <c r="OE1197" s="202"/>
      <c r="OF1197" s="202"/>
      <c r="OG1197" s="259"/>
      <c r="OH1197" s="240"/>
      <c r="OI1197" s="258"/>
      <c r="OJ1197" s="200"/>
      <c r="OK1197" s="200"/>
      <c r="OL1197" s="201"/>
      <c r="OM1197" s="202"/>
      <c r="ON1197" s="202"/>
      <c r="OO1197" s="259"/>
      <c r="OP1197" s="240"/>
      <c r="OQ1197" s="258"/>
      <c r="OR1197" s="200"/>
      <c r="OS1197" s="200"/>
      <c r="OT1197" s="201"/>
      <c r="OU1197" s="202"/>
      <c r="OV1197" s="202"/>
      <c r="OW1197" s="259"/>
      <c r="OX1197" s="240"/>
      <c r="OY1197" s="258"/>
      <c r="OZ1197" s="200"/>
      <c r="PA1197" s="200"/>
      <c r="PB1197" s="201"/>
      <c r="PC1197" s="202"/>
      <c r="PD1197" s="202"/>
      <c r="PE1197" s="259"/>
      <c r="PF1197" s="240"/>
      <c r="PG1197" s="258"/>
      <c r="PH1197" s="200"/>
      <c r="PI1197" s="200"/>
      <c r="PJ1197" s="201"/>
      <c r="PK1197" s="202"/>
      <c r="PL1197" s="202"/>
      <c r="PM1197" s="259"/>
      <c r="PN1197" s="240"/>
      <c r="PO1197" s="258"/>
      <c r="PP1197" s="200"/>
      <c r="PQ1197" s="200"/>
      <c r="PR1197" s="201"/>
      <c r="PS1197" s="202"/>
      <c r="PT1197" s="202"/>
      <c r="PU1197" s="259"/>
      <c r="PV1197" s="240"/>
      <c r="PW1197" s="258"/>
      <c r="PX1197" s="200"/>
      <c r="PY1197" s="200"/>
      <c r="PZ1197" s="201"/>
      <c r="QA1197" s="202"/>
      <c r="QB1197" s="202"/>
      <c r="QC1197" s="259"/>
      <c r="QD1197" s="240"/>
      <c r="QE1197" s="258"/>
      <c r="QF1197" s="200"/>
      <c r="QG1197" s="200"/>
      <c r="QH1197" s="201"/>
      <c r="QI1197" s="202"/>
      <c r="QJ1197" s="202"/>
      <c r="QK1197" s="259"/>
      <c r="QL1197" s="240"/>
      <c r="QM1197" s="258"/>
      <c r="QN1197" s="200"/>
      <c r="QO1197" s="200"/>
      <c r="QP1197" s="201"/>
      <c r="QQ1197" s="202"/>
      <c r="QR1197" s="202"/>
      <c r="QS1197" s="259"/>
      <c r="QT1197" s="240"/>
      <c r="QU1197" s="258"/>
      <c r="QV1197" s="200"/>
      <c r="QW1197" s="200"/>
      <c r="QX1197" s="201"/>
      <c r="QY1197" s="202"/>
      <c r="QZ1197" s="202"/>
      <c r="RA1197" s="259"/>
      <c r="RB1197" s="240"/>
      <c r="RC1197" s="258"/>
      <c r="RD1197" s="200"/>
      <c r="RE1197" s="200"/>
      <c r="RF1197" s="201"/>
      <c r="RG1197" s="202"/>
      <c r="RH1197" s="202"/>
      <c r="RI1197" s="259"/>
      <c r="RJ1197" s="240"/>
      <c r="RK1197" s="258"/>
      <c r="RL1197" s="200"/>
      <c r="RM1197" s="200"/>
      <c r="RN1197" s="201"/>
      <c r="RO1197" s="202"/>
      <c r="RP1197" s="202"/>
      <c r="RQ1197" s="259"/>
      <c r="RR1197" s="240"/>
      <c r="RS1197" s="258"/>
      <c r="RT1197" s="200"/>
      <c r="RU1197" s="200"/>
      <c r="RV1197" s="201"/>
      <c r="RW1197" s="202"/>
      <c r="RX1197" s="202"/>
      <c r="RY1197" s="259"/>
      <c r="RZ1197" s="240"/>
      <c r="SA1197" s="258"/>
      <c r="SB1197" s="200"/>
      <c r="SC1197" s="200"/>
      <c r="SD1197" s="201"/>
      <c r="SE1197" s="202"/>
      <c r="SF1197" s="202"/>
      <c r="SG1197" s="259"/>
      <c r="SH1197" s="240"/>
      <c r="SI1197" s="258"/>
      <c r="SJ1197" s="200"/>
      <c r="SK1197" s="200"/>
      <c r="SL1197" s="201"/>
      <c r="SM1197" s="202"/>
      <c r="SN1197" s="202"/>
      <c r="SO1197" s="259"/>
      <c r="SP1197" s="240"/>
      <c r="SQ1197" s="258"/>
      <c r="SR1197" s="200"/>
      <c r="SS1197" s="200"/>
      <c r="ST1197" s="201"/>
      <c r="SU1197" s="202"/>
      <c r="SV1197" s="202"/>
      <c r="SW1197" s="259"/>
      <c r="SX1197" s="240"/>
      <c r="SY1197" s="258"/>
      <c r="SZ1197" s="200"/>
      <c r="TA1197" s="200"/>
      <c r="TB1197" s="201"/>
      <c r="TC1197" s="202"/>
      <c r="TD1197" s="202"/>
      <c r="TE1197" s="259"/>
      <c r="TF1197" s="240"/>
      <c r="TG1197" s="258"/>
      <c r="TH1197" s="200"/>
      <c r="TI1197" s="200"/>
      <c r="TJ1197" s="201"/>
      <c r="TK1197" s="202"/>
      <c r="TL1197" s="202"/>
      <c r="TM1197" s="259"/>
      <c r="TN1197" s="240"/>
      <c r="TO1197" s="258"/>
      <c r="TP1197" s="200"/>
      <c r="TQ1197" s="200"/>
      <c r="TR1197" s="201"/>
      <c r="TS1197" s="202"/>
      <c r="TT1197" s="202"/>
      <c r="TU1197" s="259"/>
      <c r="TV1197" s="240"/>
      <c r="TW1197" s="258"/>
      <c r="TX1197" s="200"/>
      <c r="TY1197" s="200"/>
      <c r="TZ1197" s="201"/>
      <c r="UA1197" s="202"/>
      <c r="UB1197" s="202"/>
      <c r="UC1197" s="259"/>
      <c r="UD1197" s="240"/>
      <c r="UE1197" s="258"/>
      <c r="UF1197" s="200"/>
      <c r="UG1197" s="200"/>
      <c r="UH1197" s="201"/>
      <c r="UI1197" s="202"/>
      <c r="UJ1197" s="202"/>
      <c r="UK1197" s="259"/>
      <c r="UL1197" s="240"/>
      <c r="UM1197" s="258"/>
      <c r="UN1197" s="200"/>
      <c r="UO1197" s="200"/>
      <c r="UP1197" s="201"/>
      <c r="UQ1197" s="202"/>
      <c r="UR1197" s="202"/>
      <c r="US1197" s="259"/>
      <c r="UT1197" s="240"/>
      <c r="UU1197" s="258"/>
      <c r="UV1197" s="200"/>
      <c r="UW1197" s="200"/>
      <c r="UX1197" s="201"/>
      <c r="UY1197" s="202"/>
      <c r="UZ1197" s="202"/>
      <c r="VA1197" s="259"/>
      <c r="VB1197" s="240"/>
      <c r="VC1197" s="258"/>
      <c r="VD1197" s="200"/>
      <c r="VE1197" s="200"/>
      <c r="VF1197" s="201"/>
      <c r="VG1197" s="202"/>
      <c r="VH1197" s="202"/>
      <c r="VI1197" s="259"/>
      <c r="VJ1197" s="240"/>
      <c r="VK1197" s="258"/>
      <c r="VL1197" s="200"/>
      <c r="VM1197" s="200"/>
      <c r="VN1197" s="201"/>
      <c r="VO1197" s="202"/>
      <c r="VP1197" s="202"/>
      <c r="VQ1197" s="259"/>
      <c r="VR1197" s="240"/>
      <c r="VS1197" s="258"/>
      <c r="VT1197" s="200"/>
      <c r="VU1197" s="200"/>
      <c r="VV1197" s="201"/>
      <c r="VW1197" s="202"/>
      <c r="VX1197" s="202"/>
      <c r="VY1197" s="259"/>
      <c r="VZ1197" s="240"/>
      <c r="WA1197" s="258"/>
      <c r="WB1197" s="200"/>
      <c r="WC1197" s="200"/>
      <c r="WD1197" s="201"/>
      <c r="WE1197" s="202"/>
      <c r="WF1197" s="202"/>
      <c r="WG1197" s="259"/>
      <c r="WH1197" s="240"/>
      <c r="WI1197" s="258"/>
      <c r="WJ1197" s="200"/>
      <c r="WK1197" s="200"/>
      <c r="WL1197" s="201"/>
      <c r="WM1197" s="202"/>
      <c r="WN1197" s="202"/>
      <c r="WO1197" s="259"/>
      <c r="WP1197" s="240"/>
      <c r="WQ1197" s="258"/>
      <c r="WR1197" s="200"/>
      <c r="WS1197" s="200"/>
      <c r="WT1197" s="201"/>
      <c r="WU1197" s="202"/>
      <c r="WV1197" s="202"/>
      <c r="WW1197" s="259"/>
      <c r="WX1197" s="240"/>
      <c r="WY1197" s="258"/>
      <c r="WZ1197" s="200"/>
      <c r="XA1197" s="200"/>
      <c r="XB1197" s="201"/>
      <c r="XC1197" s="202"/>
      <c r="XD1197" s="202"/>
      <c r="XE1197" s="259"/>
      <c r="XF1197" s="240"/>
      <c r="XG1197" s="258"/>
      <c r="XH1197" s="200"/>
      <c r="XI1197" s="200"/>
      <c r="XJ1197" s="201"/>
      <c r="XK1197" s="202"/>
      <c r="XL1197" s="202"/>
      <c r="XM1197" s="259"/>
      <c r="XN1197" s="240"/>
      <c r="XO1197" s="258"/>
      <c r="XP1197" s="200"/>
      <c r="XQ1197" s="200"/>
      <c r="XR1197" s="201"/>
      <c r="XS1197" s="202"/>
      <c r="XT1197" s="202"/>
      <c r="XU1197" s="259"/>
      <c r="XV1197" s="240"/>
      <c r="XW1197" s="258"/>
      <c r="XX1197" s="200"/>
      <c r="XY1197" s="200"/>
      <c r="XZ1197" s="201"/>
      <c r="YA1197" s="202"/>
      <c r="YB1197" s="202"/>
      <c r="YC1197" s="259"/>
      <c r="YD1197" s="240"/>
      <c r="YE1197" s="258"/>
      <c r="YF1197" s="200"/>
      <c r="YG1197" s="200"/>
      <c r="YH1197" s="201"/>
      <c r="YI1197" s="202"/>
      <c r="YJ1197" s="202"/>
      <c r="YK1197" s="259"/>
      <c r="YL1197" s="240"/>
      <c r="YM1197" s="258"/>
      <c r="YN1197" s="200"/>
      <c r="YO1197" s="200"/>
      <c r="YP1197" s="201"/>
      <c r="YQ1197" s="202"/>
      <c r="YR1197" s="202"/>
      <c r="YS1197" s="259"/>
      <c r="YT1197" s="240"/>
      <c r="YU1197" s="258"/>
      <c r="YV1197" s="200"/>
      <c r="YW1197" s="200"/>
      <c r="YX1197" s="201"/>
      <c r="YY1197" s="202"/>
      <c r="YZ1197" s="202"/>
      <c r="ZA1197" s="259"/>
      <c r="ZB1197" s="240"/>
      <c r="ZC1197" s="258"/>
      <c r="ZD1197" s="200"/>
      <c r="ZE1197" s="200"/>
      <c r="ZF1197" s="201"/>
      <c r="ZG1197" s="202"/>
      <c r="ZH1197" s="202"/>
      <c r="ZI1197" s="259"/>
      <c r="ZJ1197" s="240"/>
      <c r="ZK1197" s="258"/>
      <c r="ZL1197" s="200"/>
      <c r="ZM1197" s="200"/>
      <c r="ZN1197" s="201"/>
      <c r="ZO1197" s="202"/>
      <c r="ZP1197" s="202"/>
      <c r="ZQ1197" s="259"/>
      <c r="ZR1197" s="240"/>
      <c r="ZS1197" s="258"/>
      <c r="ZT1197" s="200"/>
      <c r="ZU1197" s="200"/>
      <c r="ZV1197" s="201"/>
      <c r="ZW1197" s="202"/>
      <c r="ZX1197" s="202"/>
      <c r="ZY1197" s="259"/>
      <c r="ZZ1197" s="240"/>
      <c r="AAA1197" s="258"/>
      <c r="AAB1197" s="200"/>
      <c r="AAC1197" s="200"/>
      <c r="AAD1197" s="201"/>
      <c r="AAE1197" s="202"/>
      <c r="AAF1197" s="202"/>
      <c r="AAG1197" s="259"/>
      <c r="AAH1197" s="240"/>
      <c r="AAI1197" s="258"/>
      <c r="AAJ1197" s="200"/>
      <c r="AAK1197" s="200"/>
      <c r="AAL1197" s="201"/>
      <c r="AAM1197" s="202"/>
      <c r="AAN1197" s="202"/>
      <c r="AAO1197" s="259"/>
      <c r="AAP1197" s="240"/>
      <c r="AAQ1197" s="258"/>
      <c r="AAR1197" s="200"/>
      <c r="AAS1197" s="200"/>
      <c r="AAT1197" s="201"/>
      <c r="AAU1197" s="202"/>
      <c r="AAV1197" s="202"/>
      <c r="AAW1197" s="259"/>
      <c r="AAX1197" s="240"/>
      <c r="AAY1197" s="258"/>
      <c r="AAZ1197" s="200"/>
      <c r="ABA1197" s="200"/>
      <c r="ABB1197" s="201"/>
      <c r="ABC1197" s="202"/>
      <c r="ABD1197" s="202"/>
      <c r="ABE1197" s="259"/>
      <c r="ABF1197" s="240"/>
      <c r="ABG1197" s="258"/>
      <c r="ABH1197" s="200"/>
      <c r="ABI1197" s="200"/>
      <c r="ABJ1197" s="201"/>
      <c r="ABK1197" s="202"/>
      <c r="ABL1197" s="202"/>
      <c r="ABM1197" s="259"/>
      <c r="ABN1197" s="240"/>
      <c r="ABO1197" s="258"/>
      <c r="ABP1197" s="200"/>
      <c r="ABQ1197" s="200"/>
      <c r="ABR1197" s="201"/>
      <c r="ABS1197" s="202"/>
      <c r="ABT1197" s="202"/>
      <c r="ABU1197" s="259"/>
      <c r="ABV1197" s="240"/>
      <c r="ABW1197" s="258"/>
      <c r="ABX1197" s="200"/>
      <c r="ABY1197" s="200"/>
      <c r="ABZ1197" s="201"/>
      <c r="ACA1197" s="202"/>
      <c r="ACB1197" s="202"/>
      <c r="ACC1197" s="259"/>
      <c r="ACD1197" s="240"/>
      <c r="ACE1197" s="258"/>
      <c r="ACF1197" s="200"/>
      <c r="ACG1197" s="200"/>
      <c r="ACH1197" s="201"/>
      <c r="ACI1197" s="202"/>
      <c r="ACJ1197" s="202"/>
      <c r="ACK1197" s="259"/>
      <c r="ACL1197" s="240"/>
      <c r="ACM1197" s="258"/>
      <c r="ACN1197" s="200"/>
      <c r="ACO1197" s="200"/>
      <c r="ACP1197" s="201"/>
      <c r="ACQ1197" s="202"/>
      <c r="ACR1197" s="202"/>
      <c r="ACS1197" s="259"/>
      <c r="ACT1197" s="240"/>
      <c r="ACU1197" s="258"/>
      <c r="ACV1197" s="200"/>
      <c r="ACW1197" s="200"/>
      <c r="ACX1197" s="201"/>
      <c r="ACY1197" s="202"/>
      <c r="ACZ1197" s="202"/>
      <c r="ADA1197" s="259"/>
      <c r="ADB1197" s="240"/>
      <c r="ADC1197" s="258"/>
      <c r="ADD1197" s="200"/>
      <c r="ADE1197" s="200"/>
      <c r="ADF1197" s="201"/>
      <c r="ADG1197" s="202"/>
      <c r="ADH1197" s="202"/>
      <c r="ADI1197" s="259"/>
      <c r="ADJ1197" s="240"/>
      <c r="ADK1197" s="258"/>
      <c r="ADL1197" s="200"/>
      <c r="ADM1197" s="200"/>
      <c r="ADN1197" s="201"/>
      <c r="ADO1197" s="202"/>
      <c r="ADP1197" s="202"/>
      <c r="ADQ1197" s="259"/>
      <c r="ADR1197" s="240"/>
      <c r="ADS1197" s="258"/>
      <c r="ADT1197" s="200"/>
      <c r="ADU1197" s="200"/>
      <c r="ADV1197" s="201"/>
      <c r="ADW1197" s="202"/>
      <c r="ADX1197" s="202"/>
      <c r="ADY1197" s="259"/>
      <c r="ADZ1197" s="240"/>
      <c r="AEA1197" s="258"/>
      <c r="AEB1197" s="200"/>
      <c r="AEC1197" s="200"/>
      <c r="AED1197" s="201"/>
      <c r="AEE1197" s="202"/>
      <c r="AEF1197" s="202"/>
      <c r="AEG1197" s="259"/>
      <c r="AEH1197" s="240"/>
      <c r="AEI1197" s="258"/>
      <c r="AEJ1197" s="200"/>
      <c r="AEK1197" s="200"/>
      <c r="AEL1197" s="201"/>
      <c r="AEM1197" s="202"/>
      <c r="AEN1197" s="202"/>
      <c r="AEO1197" s="259"/>
      <c r="AEP1197" s="240"/>
      <c r="AEQ1197" s="258"/>
      <c r="AER1197" s="200"/>
      <c r="AES1197" s="200"/>
      <c r="AET1197" s="201"/>
      <c r="AEU1197" s="202"/>
      <c r="AEV1197" s="202"/>
      <c r="AEW1197" s="259"/>
      <c r="AEX1197" s="240"/>
      <c r="AEY1197" s="258"/>
      <c r="AEZ1197" s="200"/>
      <c r="AFA1197" s="200"/>
      <c r="AFB1197" s="201"/>
      <c r="AFC1197" s="202"/>
      <c r="AFD1197" s="202"/>
      <c r="AFE1197" s="259"/>
      <c r="AFF1197" s="240"/>
      <c r="AFG1197" s="258"/>
      <c r="AFH1197" s="200"/>
      <c r="AFI1197" s="200"/>
      <c r="AFJ1197" s="201"/>
      <c r="AFK1197" s="202"/>
      <c r="AFL1197" s="202"/>
      <c r="AFM1197" s="259"/>
      <c r="AFN1197" s="240"/>
      <c r="AFO1197" s="258"/>
      <c r="AFP1197" s="200"/>
      <c r="AFQ1197" s="200"/>
      <c r="AFR1197" s="201"/>
      <c r="AFS1197" s="202"/>
      <c r="AFT1197" s="202"/>
      <c r="AFU1197" s="259"/>
      <c r="AFV1197" s="240"/>
      <c r="AFW1197" s="258"/>
      <c r="AFX1197" s="200"/>
      <c r="AFY1197" s="200"/>
      <c r="AFZ1197" s="201"/>
      <c r="AGA1197" s="202"/>
      <c r="AGB1197" s="202"/>
      <c r="AGC1197" s="259"/>
      <c r="AGD1197" s="240"/>
      <c r="AGE1197" s="258"/>
      <c r="AGF1197" s="200"/>
      <c r="AGG1197" s="200"/>
      <c r="AGH1197" s="201"/>
      <c r="AGI1197" s="202"/>
      <c r="AGJ1197" s="202"/>
      <c r="AGK1197" s="259"/>
      <c r="AGL1197" s="240"/>
      <c r="AGM1197" s="258"/>
      <c r="AGN1197" s="200"/>
      <c r="AGO1197" s="200"/>
      <c r="AGP1197" s="201"/>
      <c r="AGQ1197" s="202"/>
      <c r="AGR1197" s="202"/>
      <c r="AGS1197" s="259"/>
      <c r="AGT1197" s="240"/>
      <c r="AGU1197" s="258"/>
      <c r="AGV1197" s="200"/>
      <c r="AGW1197" s="200"/>
      <c r="AGX1197" s="201"/>
      <c r="AGY1197" s="202"/>
      <c r="AGZ1197" s="202"/>
      <c r="AHA1197" s="259"/>
      <c r="AHB1197" s="240"/>
      <c r="AHC1197" s="258"/>
      <c r="AHD1197" s="200"/>
      <c r="AHE1197" s="200"/>
      <c r="AHF1197" s="201"/>
      <c r="AHG1197" s="202"/>
      <c r="AHH1197" s="202"/>
      <c r="AHI1197" s="259"/>
      <c r="AHJ1197" s="240"/>
      <c r="AHK1197" s="258"/>
      <c r="AHL1197" s="200"/>
      <c r="AHM1197" s="200"/>
      <c r="AHN1197" s="201"/>
      <c r="AHO1197" s="202"/>
      <c r="AHP1197" s="202"/>
      <c r="AHQ1197" s="259"/>
      <c r="AHR1197" s="240"/>
      <c r="AHS1197" s="258"/>
      <c r="AHT1197" s="200"/>
      <c r="AHU1197" s="200"/>
      <c r="AHV1197" s="201"/>
      <c r="AHW1197" s="202"/>
      <c r="AHX1197" s="202"/>
      <c r="AHY1197" s="259"/>
      <c r="AHZ1197" s="240"/>
      <c r="AIA1197" s="258"/>
      <c r="AIB1197" s="200"/>
      <c r="AIC1197" s="200"/>
      <c r="AID1197" s="201"/>
      <c r="AIE1197" s="202"/>
      <c r="AIF1197" s="202"/>
      <c r="AIG1197" s="259"/>
      <c r="AIH1197" s="240"/>
      <c r="AII1197" s="258"/>
      <c r="AIJ1197" s="200"/>
      <c r="AIK1197" s="200"/>
      <c r="AIL1197" s="201"/>
      <c r="AIM1197" s="202"/>
      <c r="AIN1197" s="202"/>
      <c r="AIO1197" s="259"/>
      <c r="AIP1197" s="240"/>
      <c r="AIQ1197" s="258"/>
      <c r="AIR1197" s="200"/>
      <c r="AIS1197" s="200"/>
      <c r="AIT1197" s="201"/>
      <c r="AIU1197" s="202"/>
      <c r="AIV1197" s="202"/>
      <c r="AIW1197" s="259"/>
      <c r="AIX1197" s="240"/>
      <c r="AIY1197" s="258"/>
      <c r="AIZ1197" s="200"/>
      <c r="AJA1197" s="200"/>
      <c r="AJB1197" s="201"/>
      <c r="AJC1197" s="202"/>
      <c r="AJD1197" s="202"/>
      <c r="AJE1197" s="259"/>
      <c r="AJF1197" s="240"/>
      <c r="AJG1197" s="258"/>
      <c r="AJH1197" s="200"/>
      <c r="AJI1197" s="200"/>
      <c r="AJJ1197" s="201"/>
      <c r="AJK1197" s="202"/>
      <c r="AJL1197" s="202"/>
      <c r="AJM1197" s="259"/>
      <c r="AJN1197" s="240"/>
      <c r="AJO1197" s="258"/>
      <c r="AJP1197" s="200"/>
      <c r="AJQ1197" s="200"/>
      <c r="AJR1197" s="201"/>
      <c r="AJS1197" s="202"/>
      <c r="AJT1197" s="202"/>
      <c r="AJU1197" s="259"/>
      <c r="AJV1197" s="240"/>
      <c r="AJW1197" s="258"/>
      <c r="AJX1197" s="200"/>
      <c r="AJY1197" s="200"/>
      <c r="AJZ1197" s="201"/>
      <c r="AKA1197" s="202"/>
      <c r="AKB1197" s="202"/>
      <c r="AKC1197" s="259"/>
      <c r="AKD1197" s="240"/>
      <c r="AKE1197" s="258"/>
      <c r="AKF1197" s="200"/>
      <c r="AKG1197" s="200"/>
      <c r="AKH1197" s="201"/>
      <c r="AKI1197" s="202"/>
      <c r="AKJ1197" s="202"/>
      <c r="AKK1197" s="259"/>
      <c r="AKL1197" s="240"/>
      <c r="AKM1197" s="258"/>
      <c r="AKN1197" s="200"/>
      <c r="AKO1197" s="200"/>
      <c r="AKP1197" s="201"/>
      <c r="AKQ1197" s="202"/>
      <c r="AKR1197" s="202"/>
      <c r="AKS1197" s="259"/>
      <c r="AKT1197" s="240"/>
      <c r="AKU1197" s="258"/>
      <c r="AKV1197" s="200"/>
      <c r="AKW1197" s="200"/>
      <c r="AKX1197" s="201"/>
      <c r="AKY1197" s="202"/>
      <c r="AKZ1197" s="202"/>
      <c r="ALA1197" s="259"/>
      <c r="ALB1197" s="240"/>
      <c r="ALC1197" s="258"/>
      <c r="ALD1197" s="200"/>
      <c r="ALE1197" s="200"/>
      <c r="ALF1197" s="201"/>
      <c r="ALG1197" s="202"/>
      <c r="ALH1197" s="202"/>
      <c r="ALI1197" s="259"/>
      <c r="ALJ1197" s="240"/>
      <c r="ALK1197" s="258"/>
      <c r="ALL1197" s="200"/>
      <c r="ALM1197" s="200"/>
      <c r="ALN1197" s="201"/>
      <c r="ALO1197" s="202"/>
      <c r="ALP1197" s="202"/>
      <c r="ALQ1197" s="259"/>
      <c r="ALR1197" s="240"/>
      <c r="ALS1197" s="258"/>
      <c r="ALT1197" s="200"/>
      <c r="ALU1197" s="200"/>
      <c r="ALV1197" s="201"/>
      <c r="ALW1197" s="202"/>
      <c r="ALX1197" s="202"/>
      <c r="ALY1197" s="259"/>
      <c r="ALZ1197" s="240"/>
      <c r="AMA1197" s="258"/>
      <c r="AMB1197" s="200"/>
      <c r="AMC1197" s="200"/>
      <c r="AMD1197" s="201"/>
      <c r="AME1197" s="202"/>
      <c r="AMF1197" s="202"/>
      <c r="AMG1197" s="259"/>
      <c r="AMH1197" s="240"/>
      <c r="AMI1197" s="258"/>
      <c r="AMJ1197" s="200"/>
      <c r="AMK1197" s="200"/>
      <c r="AML1197" s="201"/>
      <c r="AMM1197" s="202"/>
      <c r="AMN1197" s="202"/>
      <c r="AMO1197" s="259"/>
      <c r="AMP1197" s="240"/>
      <c r="AMQ1197" s="258"/>
      <c r="AMR1197" s="200"/>
      <c r="AMS1197" s="200"/>
      <c r="AMT1197" s="201"/>
      <c r="AMU1197" s="202"/>
      <c r="AMV1197" s="202"/>
      <c r="AMW1197" s="259"/>
      <c r="AMX1197" s="240"/>
      <c r="AMY1197" s="258"/>
      <c r="AMZ1197" s="200"/>
      <c r="ANA1197" s="200"/>
      <c r="ANB1197" s="201"/>
      <c r="ANC1197" s="202"/>
      <c r="AND1197" s="202"/>
      <c r="ANE1197" s="259"/>
      <c r="ANF1197" s="240"/>
      <c r="ANG1197" s="258"/>
      <c r="ANH1197" s="200"/>
      <c r="ANI1197" s="200"/>
      <c r="ANJ1197" s="201"/>
      <c r="ANK1197" s="202"/>
      <c r="ANL1197" s="202"/>
      <c r="ANM1197" s="259"/>
      <c r="ANN1197" s="240"/>
      <c r="ANO1197" s="258"/>
      <c r="ANP1197" s="200"/>
      <c r="ANQ1197" s="200"/>
      <c r="ANR1197" s="201"/>
      <c r="ANS1197" s="202"/>
      <c r="ANT1197" s="202"/>
      <c r="ANU1197" s="259"/>
      <c r="ANV1197" s="240"/>
      <c r="ANW1197" s="258"/>
      <c r="ANX1197" s="200"/>
      <c r="ANY1197" s="200"/>
      <c r="ANZ1197" s="201"/>
      <c r="AOA1197" s="202"/>
      <c r="AOB1197" s="202"/>
      <c r="AOC1197" s="259"/>
      <c r="AOD1197" s="240"/>
      <c r="AOE1197" s="258"/>
      <c r="AOF1197" s="200"/>
      <c r="AOG1197" s="200"/>
      <c r="AOH1197" s="201"/>
      <c r="AOI1197" s="202"/>
      <c r="AOJ1197" s="202"/>
      <c r="AOK1197" s="259"/>
      <c r="AOL1197" s="240"/>
      <c r="AOM1197" s="258"/>
      <c r="AON1197" s="200"/>
      <c r="AOO1197" s="200"/>
      <c r="AOP1197" s="201"/>
      <c r="AOQ1197" s="202"/>
      <c r="AOR1197" s="202"/>
      <c r="AOS1197" s="259"/>
      <c r="AOT1197" s="240"/>
      <c r="AOU1197" s="258"/>
      <c r="AOV1197" s="200"/>
      <c r="AOW1197" s="200"/>
      <c r="AOX1197" s="201"/>
      <c r="AOY1197" s="202"/>
      <c r="AOZ1197" s="202"/>
      <c r="APA1197" s="259"/>
      <c r="APB1197" s="240"/>
      <c r="APC1197" s="258"/>
      <c r="APD1197" s="200"/>
      <c r="APE1197" s="200"/>
      <c r="APF1197" s="201"/>
      <c r="APG1197" s="202"/>
      <c r="APH1197" s="202"/>
      <c r="API1197" s="259"/>
      <c r="APJ1197" s="240"/>
      <c r="APK1197" s="258"/>
      <c r="APL1197" s="200"/>
      <c r="APM1197" s="200"/>
      <c r="APN1197" s="201"/>
      <c r="APO1197" s="202"/>
      <c r="APP1197" s="202"/>
      <c r="APQ1197" s="259"/>
      <c r="APR1197" s="240"/>
      <c r="APS1197" s="258"/>
      <c r="APT1197" s="200"/>
      <c r="APU1197" s="200"/>
      <c r="APV1197" s="201"/>
      <c r="APW1197" s="202"/>
      <c r="APX1197" s="202"/>
      <c r="APY1197" s="259"/>
      <c r="APZ1197" s="240"/>
      <c r="AQA1197" s="258"/>
      <c r="AQB1197" s="200"/>
      <c r="AQC1197" s="200"/>
      <c r="AQD1197" s="201"/>
      <c r="AQE1197" s="202"/>
      <c r="AQF1197" s="202"/>
      <c r="AQG1197" s="259"/>
      <c r="AQH1197" s="240"/>
      <c r="AQI1197" s="258"/>
      <c r="AQJ1197" s="200"/>
      <c r="AQK1197" s="200"/>
      <c r="AQL1197" s="201"/>
      <c r="AQM1197" s="202"/>
      <c r="AQN1197" s="202"/>
      <c r="AQO1197" s="259"/>
      <c r="AQP1197" s="240"/>
      <c r="AQQ1197" s="258"/>
      <c r="AQR1197" s="200"/>
      <c r="AQS1197" s="200"/>
      <c r="AQT1197" s="201"/>
      <c r="AQU1197" s="202"/>
      <c r="AQV1197" s="202"/>
      <c r="AQW1197" s="259"/>
      <c r="AQX1197" s="240"/>
      <c r="AQY1197" s="258"/>
      <c r="AQZ1197" s="200"/>
      <c r="ARA1197" s="200"/>
      <c r="ARB1197" s="201"/>
      <c r="ARC1197" s="202"/>
      <c r="ARD1197" s="202"/>
      <c r="ARE1197" s="259"/>
      <c r="ARF1197" s="240"/>
      <c r="ARG1197" s="258"/>
      <c r="ARH1197" s="200"/>
      <c r="ARI1197" s="200"/>
      <c r="ARJ1197" s="201"/>
      <c r="ARK1197" s="202"/>
      <c r="ARL1197" s="202"/>
      <c r="ARM1197" s="259"/>
      <c r="ARN1197" s="240"/>
      <c r="ARO1197" s="258"/>
      <c r="ARP1197" s="200"/>
      <c r="ARQ1197" s="200"/>
      <c r="ARR1197" s="201"/>
      <c r="ARS1197" s="202"/>
      <c r="ART1197" s="202"/>
      <c r="ARU1197" s="259"/>
      <c r="ARV1197" s="240"/>
      <c r="ARW1197" s="258"/>
      <c r="ARX1197" s="200"/>
      <c r="ARY1197" s="200"/>
      <c r="ARZ1197" s="201"/>
      <c r="ASA1197" s="202"/>
      <c r="ASB1197" s="202"/>
      <c r="ASC1197" s="259"/>
      <c r="ASD1197" s="240"/>
      <c r="ASE1197" s="258"/>
      <c r="ASF1197" s="200"/>
      <c r="ASG1197" s="200"/>
      <c r="ASH1197" s="201"/>
      <c r="ASI1197" s="202"/>
      <c r="ASJ1197" s="202"/>
      <c r="ASK1197" s="259"/>
      <c r="ASL1197" s="240"/>
      <c r="ASM1197" s="258"/>
      <c r="ASN1197" s="200"/>
      <c r="ASO1197" s="200"/>
      <c r="ASP1197" s="201"/>
      <c r="ASQ1197" s="202"/>
      <c r="ASR1197" s="202"/>
      <c r="ASS1197" s="259"/>
      <c r="AST1197" s="240"/>
      <c r="ASU1197" s="258"/>
      <c r="ASV1197" s="200"/>
      <c r="ASW1197" s="200"/>
      <c r="ASX1197" s="201"/>
      <c r="ASY1197" s="202"/>
      <c r="ASZ1197" s="202"/>
      <c r="ATA1197" s="259"/>
      <c r="ATB1197" s="240"/>
      <c r="ATC1197" s="258"/>
      <c r="ATD1197" s="200"/>
      <c r="ATE1197" s="200"/>
      <c r="ATF1197" s="201"/>
      <c r="ATG1197" s="202"/>
      <c r="ATH1197" s="202"/>
      <c r="ATI1197" s="259"/>
      <c r="ATJ1197" s="240"/>
      <c r="ATK1197" s="258"/>
      <c r="ATL1197" s="200"/>
      <c r="ATM1197" s="200"/>
      <c r="ATN1197" s="201"/>
      <c r="ATO1197" s="202"/>
      <c r="ATP1197" s="202"/>
      <c r="ATQ1197" s="259"/>
      <c r="ATR1197" s="240"/>
      <c r="ATS1197" s="258"/>
      <c r="ATT1197" s="200"/>
      <c r="ATU1197" s="200"/>
      <c r="ATV1197" s="201"/>
      <c r="ATW1197" s="202"/>
      <c r="ATX1197" s="202"/>
      <c r="ATY1197" s="259"/>
      <c r="ATZ1197" s="240"/>
      <c r="AUA1197" s="258"/>
      <c r="AUB1197" s="200"/>
      <c r="AUC1197" s="200"/>
      <c r="AUD1197" s="201"/>
      <c r="AUE1197" s="202"/>
      <c r="AUF1197" s="202"/>
      <c r="AUG1197" s="259"/>
      <c r="AUH1197" s="240"/>
      <c r="AUI1197" s="258"/>
      <c r="AUJ1197" s="200"/>
      <c r="AUK1197" s="200"/>
      <c r="AUL1197" s="201"/>
      <c r="AUM1197" s="202"/>
      <c r="AUN1197" s="202"/>
      <c r="AUO1197" s="259"/>
      <c r="AUP1197" s="240"/>
      <c r="AUQ1197" s="258"/>
      <c r="AUR1197" s="200"/>
      <c r="AUS1197" s="200"/>
      <c r="AUT1197" s="201"/>
      <c r="AUU1197" s="202"/>
      <c r="AUV1197" s="202"/>
      <c r="AUW1197" s="259"/>
      <c r="AUX1197" s="240"/>
      <c r="AUY1197" s="258"/>
      <c r="AUZ1197" s="200"/>
      <c r="AVA1197" s="200"/>
      <c r="AVB1197" s="201"/>
      <c r="AVC1197" s="202"/>
      <c r="AVD1197" s="202"/>
      <c r="AVE1197" s="259"/>
      <c r="AVF1197" s="240"/>
      <c r="AVG1197" s="258"/>
      <c r="AVH1197" s="200"/>
      <c r="AVI1197" s="200"/>
      <c r="AVJ1197" s="201"/>
      <c r="AVK1197" s="202"/>
      <c r="AVL1197" s="202"/>
      <c r="AVM1197" s="259"/>
      <c r="AVN1197" s="240"/>
      <c r="AVO1197" s="258"/>
      <c r="AVP1197" s="200"/>
      <c r="AVQ1197" s="200"/>
      <c r="AVR1197" s="201"/>
      <c r="AVS1197" s="202"/>
      <c r="AVT1197" s="202"/>
      <c r="AVU1197" s="259"/>
      <c r="AVV1197" s="240"/>
      <c r="AVW1197" s="258"/>
      <c r="AVX1197" s="200"/>
      <c r="AVY1197" s="200"/>
      <c r="AVZ1197" s="201"/>
      <c r="AWA1197" s="202"/>
      <c r="AWB1197" s="202"/>
      <c r="AWC1197" s="259"/>
      <c r="AWD1197" s="240"/>
      <c r="AWE1197" s="258"/>
      <c r="AWF1197" s="200"/>
      <c r="AWG1197" s="200"/>
      <c r="AWH1197" s="201"/>
      <c r="AWI1197" s="202"/>
      <c r="AWJ1197" s="202"/>
      <c r="AWK1197" s="259"/>
      <c r="AWL1197" s="240"/>
      <c r="AWM1197" s="258"/>
      <c r="AWN1197" s="200"/>
      <c r="AWO1197" s="200"/>
      <c r="AWP1197" s="201"/>
      <c r="AWQ1197" s="202"/>
      <c r="AWR1197" s="202"/>
      <c r="AWS1197" s="259"/>
      <c r="AWT1197" s="240"/>
      <c r="AWU1197" s="258"/>
      <c r="AWV1197" s="200"/>
      <c r="AWW1197" s="200"/>
      <c r="AWX1197" s="201"/>
      <c r="AWY1197" s="202"/>
      <c r="AWZ1197" s="202"/>
      <c r="AXA1197" s="259"/>
      <c r="AXB1197" s="240"/>
      <c r="AXC1197" s="258"/>
      <c r="AXD1197" s="200"/>
      <c r="AXE1197" s="200"/>
      <c r="AXF1197" s="201"/>
      <c r="AXG1197" s="202"/>
      <c r="AXH1197" s="202"/>
      <c r="AXI1197" s="259"/>
      <c r="AXJ1197" s="240"/>
      <c r="AXK1197" s="258"/>
      <c r="AXL1197" s="200"/>
      <c r="AXM1197" s="200"/>
      <c r="AXN1197" s="201"/>
      <c r="AXO1197" s="202"/>
      <c r="AXP1197" s="202"/>
      <c r="AXQ1197" s="259"/>
      <c r="AXR1197" s="240"/>
      <c r="AXS1197" s="258"/>
      <c r="AXT1197" s="200"/>
      <c r="AXU1197" s="200"/>
      <c r="AXV1197" s="201"/>
      <c r="AXW1197" s="202"/>
      <c r="AXX1197" s="202"/>
      <c r="AXY1197" s="259"/>
      <c r="AXZ1197" s="240"/>
      <c r="AYA1197" s="258"/>
      <c r="AYB1197" s="200"/>
      <c r="AYC1197" s="200"/>
      <c r="AYD1197" s="201"/>
      <c r="AYE1197" s="202"/>
      <c r="AYF1197" s="202"/>
      <c r="AYG1197" s="259"/>
      <c r="AYH1197" s="240"/>
      <c r="AYI1197" s="258"/>
      <c r="AYJ1197" s="200"/>
      <c r="AYK1197" s="200"/>
      <c r="AYL1197" s="201"/>
      <c r="AYM1197" s="202"/>
      <c r="AYN1197" s="202"/>
      <c r="AYO1197" s="259"/>
      <c r="AYP1197" s="240"/>
      <c r="AYQ1197" s="258"/>
      <c r="AYR1197" s="200"/>
      <c r="AYS1197" s="200"/>
      <c r="AYT1197" s="201"/>
      <c r="AYU1197" s="202"/>
      <c r="AYV1197" s="202"/>
      <c r="AYW1197" s="259"/>
      <c r="AYX1197" s="240"/>
      <c r="AYY1197" s="258"/>
      <c r="AYZ1197" s="200"/>
      <c r="AZA1197" s="200"/>
      <c r="AZB1197" s="201"/>
      <c r="AZC1197" s="202"/>
      <c r="AZD1197" s="202"/>
      <c r="AZE1197" s="259"/>
      <c r="AZF1197" s="240"/>
      <c r="AZG1197" s="258"/>
      <c r="AZH1197" s="200"/>
      <c r="AZI1197" s="200"/>
      <c r="AZJ1197" s="201"/>
      <c r="AZK1197" s="202"/>
      <c r="AZL1197" s="202"/>
      <c r="AZM1197" s="259"/>
      <c r="AZN1197" s="240"/>
      <c r="AZO1197" s="258"/>
      <c r="AZP1197" s="200"/>
      <c r="AZQ1197" s="200"/>
      <c r="AZR1197" s="201"/>
      <c r="AZS1197" s="202"/>
      <c r="AZT1197" s="202"/>
      <c r="AZU1197" s="259"/>
      <c r="AZV1197" s="240"/>
      <c r="AZW1197" s="258"/>
      <c r="AZX1197" s="200"/>
      <c r="AZY1197" s="200"/>
      <c r="AZZ1197" s="201"/>
      <c r="BAA1197" s="202"/>
      <c r="BAB1197" s="202"/>
      <c r="BAC1197" s="259"/>
      <c r="BAD1197" s="240"/>
      <c r="BAE1197" s="258"/>
      <c r="BAF1197" s="200"/>
      <c r="BAG1197" s="200"/>
      <c r="BAH1197" s="201"/>
      <c r="BAI1197" s="202"/>
      <c r="BAJ1197" s="202"/>
      <c r="BAK1197" s="259"/>
      <c r="BAL1197" s="240"/>
      <c r="BAM1197" s="258"/>
      <c r="BAN1197" s="200"/>
      <c r="BAO1197" s="200"/>
      <c r="BAP1197" s="201"/>
      <c r="BAQ1197" s="202"/>
      <c r="BAR1197" s="202"/>
      <c r="BAS1197" s="259"/>
      <c r="BAT1197" s="240"/>
      <c r="BAU1197" s="258"/>
      <c r="BAV1197" s="200"/>
      <c r="BAW1197" s="200"/>
      <c r="BAX1197" s="201"/>
      <c r="BAY1197" s="202"/>
      <c r="BAZ1197" s="202"/>
      <c r="BBA1197" s="259"/>
      <c r="BBB1197" s="240"/>
      <c r="BBC1197" s="258"/>
      <c r="BBD1197" s="200"/>
      <c r="BBE1197" s="200"/>
      <c r="BBF1197" s="201"/>
      <c r="BBG1197" s="202"/>
      <c r="BBH1197" s="202"/>
      <c r="BBI1197" s="259"/>
      <c r="BBJ1197" s="240"/>
      <c r="BBK1197" s="258"/>
      <c r="BBL1197" s="200"/>
      <c r="BBM1197" s="200"/>
      <c r="BBN1197" s="201"/>
      <c r="BBO1197" s="202"/>
      <c r="BBP1197" s="202"/>
      <c r="BBQ1197" s="259"/>
      <c r="BBR1197" s="240"/>
      <c r="BBS1197" s="258"/>
      <c r="BBT1197" s="200"/>
      <c r="BBU1197" s="200"/>
      <c r="BBV1197" s="201"/>
      <c r="BBW1197" s="202"/>
      <c r="BBX1197" s="202"/>
      <c r="BBY1197" s="259"/>
      <c r="BBZ1197" s="240"/>
      <c r="BCA1197" s="258"/>
      <c r="BCB1197" s="200"/>
      <c r="BCC1197" s="200"/>
      <c r="BCD1197" s="201"/>
      <c r="BCE1197" s="202"/>
      <c r="BCF1197" s="202"/>
      <c r="BCG1197" s="259"/>
      <c r="BCH1197" s="240"/>
      <c r="BCI1197" s="258"/>
      <c r="BCJ1197" s="200"/>
      <c r="BCK1197" s="200"/>
      <c r="BCL1197" s="201"/>
      <c r="BCM1197" s="202"/>
      <c r="BCN1197" s="202"/>
      <c r="BCO1197" s="259"/>
      <c r="BCP1197" s="240"/>
      <c r="BCQ1197" s="258"/>
      <c r="BCR1197" s="200"/>
      <c r="BCS1197" s="200"/>
      <c r="BCT1197" s="201"/>
      <c r="BCU1197" s="202"/>
      <c r="BCV1197" s="202"/>
      <c r="BCW1197" s="259"/>
      <c r="BCX1197" s="240"/>
      <c r="BCY1197" s="258"/>
      <c r="BCZ1197" s="200"/>
      <c r="BDA1197" s="200"/>
      <c r="BDB1197" s="201"/>
      <c r="BDC1197" s="202"/>
      <c r="BDD1197" s="202"/>
      <c r="BDE1197" s="259"/>
      <c r="BDF1197" s="240"/>
      <c r="BDG1197" s="258"/>
      <c r="BDH1197" s="200"/>
      <c r="BDI1197" s="200"/>
      <c r="BDJ1197" s="201"/>
      <c r="BDK1197" s="202"/>
      <c r="BDL1197" s="202"/>
      <c r="BDM1197" s="259"/>
      <c r="BDN1197" s="240"/>
      <c r="BDO1197" s="258"/>
      <c r="BDP1197" s="200"/>
      <c r="BDQ1197" s="200"/>
      <c r="BDR1197" s="201"/>
      <c r="BDS1197" s="202"/>
      <c r="BDT1197" s="202"/>
      <c r="BDU1197" s="259"/>
      <c r="BDV1197" s="240"/>
      <c r="BDW1197" s="258"/>
      <c r="BDX1197" s="200"/>
      <c r="BDY1197" s="200"/>
      <c r="BDZ1197" s="201"/>
      <c r="BEA1197" s="202"/>
      <c r="BEB1197" s="202"/>
      <c r="BEC1197" s="259"/>
      <c r="BED1197" s="240"/>
      <c r="BEE1197" s="258"/>
      <c r="BEF1197" s="200"/>
      <c r="BEG1197" s="200"/>
      <c r="BEH1197" s="201"/>
      <c r="BEI1197" s="202"/>
      <c r="BEJ1197" s="202"/>
      <c r="BEK1197" s="259"/>
      <c r="BEL1197" s="240"/>
      <c r="BEM1197" s="258"/>
      <c r="BEN1197" s="200"/>
      <c r="BEO1197" s="200"/>
      <c r="BEP1197" s="201"/>
      <c r="BEQ1197" s="202"/>
      <c r="BER1197" s="202"/>
      <c r="BES1197" s="259"/>
      <c r="BET1197" s="240"/>
      <c r="BEU1197" s="258"/>
      <c r="BEV1197" s="200"/>
      <c r="BEW1197" s="200"/>
      <c r="BEX1197" s="201"/>
      <c r="BEY1197" s="202"/>
      <c r="BEZ1197" s="202"/>
      <c r="BFA1197" s="259"/>
      <c r="BFB1197" s="240"/>
      <c r="BFC1197" s="258"/>
      <c r="BFD1197" s="200"/>
      <c r="BFE1197" s="200"/>
      <c r="BFF1197" s="201"/>
      <c r="BFG1197" s="202"/>
      <c r="BFH1197" s="202"/>
      <c r="BFI1197" s="259"/>
      <c r="BFJ1197" s="240"/>
      <c r="BFK1197" s="258"/>
      <c r="BFL1197" s="200"/>
      <c r="BFM1197" s="200"/>
      <c r="BFN1197" s="201"/>
      <c r="BFO1197" s="202"/>
      <c r="BFP1197" s="202"/>
      <c r="BFQ1197" s="259"/>
      <c r="BFR1197" s="240"/>
      <c r="BFS1197" s="258"/>
      <c r="BFT1197" s="200"/>
      <c r="BFU1197" s="200"/>
      <c r="BFV1197" s="201"/>
      <c r="BFW1197" s="202"/>
      <c r="BFX1197" s="202"/>
      <c r="BFY1197" s="259"/>
      <c r="BFZ1197" s="240"/>
      <c r="BGA1197" s="258"/>
      <c r="BGB1197" s="200"/>
      <c r="BGC1197" s="200"/>
      <c r="BGD1197" s="201"/>
      <c r="BGE1197" s="202"/>
      <c r="BGF1197" s="202"/>
      <c r="BGG1197" s="259"/>
      <c r="BGH1197" s="240"/>
      <c r="BGI1197" s="258"/>
      <c r="BGJ1197" s="200"/>
      <c r="BGK1197" s="200"/>
      <c r="BGL1197" s="201"/>
      <c r="BGM1197" s="202"/>
      <c r="BGN1197" s="202"/>
      <c r="BGO1197" s="259"/>
      <c r="BGP1197" s="240"/>
      <c r="BGQ1197" s="258"/>
      <c r="BGR1197" s="200"/>
      <c r="BGS1197" s="200"/>
      <c r="BGT1197" s="201"/>
      <c r="BGU1197" s="202"/>
      <c r="BGV1197" s="202"/>
      <c r="BGW1197" s="259"/>
      <c r="BGX1197" s="240"/>
      <c r="BGY1197" s="258"/>
      <c r="BGZ1197" s="200"/>
      <c r="BHA1197" s="200"/>
      <c r="BHB1197" s="201"/>
      <c r="BHC1197" s="202"/>
      <c r="BHD1197" s="202"/>
      <c r="BHE1197" s="259"/>
      <c r="BHF1197" s="240"/>
      <c r="BHG1197" s="258"/>
      <c r="BHH1197" s="200"/>
      <c r="BHI1197" s="200"/>
      <c r="BHJ1197" s="201"/>
      <c r="BHK1197" s="202"/>
      <c r="BHL1197" s="202"/>
      <c r="BHM1197" s="259"/>
      <c r="BHN1197" s="240"/>
      <c r="BHO1197" s="258"/>
      <c r="BHP1197" s="200"/>
      <c r="BHQ1197" s="200"/>
      <c r="BHR1197" s="201"/>
      <c r="BHS1197" s="202"/>
      <c r="BHT1197" s="202"/>
      <c r="BHU1197" s="259"/>
      <c r="BHV1197" s="240"/>
      <c r="BHW1197" s="258"/>
      <c r="BHX1197" s="200"/>
      <c r="BHY1197" s="200"/>
      <c r="BHZ1197" s="201"/>
      <c r="BIA1197" s="202"/>
      <c r="BIB1197" s="202"/>
      <c r="BIC1197" s="259"/>
      <c r="BID1197" s="240"/>
      <c r="BIE1197" s="258"/>
      <c r="BIF1197" s="200"/>
      <c r="BIG1197" s="200"/>
      <c r="BIH1197" s="201"/>
      <c r="BII1197" s="202"/>
      <c r="BIJ1197" s="202"/>
      <c r="BIK1197" s="259"/>
      <c r="BIL1197" s="240"/>
      <c r="BIM1197" s="258"/>
      <c r="BIN1197" s="200"/>
      <c r="BIO1197" s="200"/>
      <c r="BIP1197" s="201"/>
      <c r="BIQ1197" s="202"/>
      <c r="BIR1197" s="202"/>
      <c r="BIS1197" s="259"/>
      <c r="BIT1197" s="240"/>
      <c r="BIU1197" s="258"/>
      <c r="BIV1197" s="200"/>
      <c r="BIW1197" s="200"/>
      <c r="BIX1197" s="201"/>
      <c r="BIY1197" s="202"/>
      <c r="BIZ1197" s="202"/>
      <c r="BJA1197" s="259"/>
      <c r="BJB1197" s="240"/>
      <c r="BJC1197" s="258"/>
      <c r="BJD1197" s="200"/>
      <c r="BJE1197" s="200"/>
      <c r="BJF1197" s="201"/>
      <c r="BJG1197" s="202"/>
      <c r="BJH1197" s="202"/>
      <c r="BJI1197" s="259"/>
      <c r="BJJ1197" s="240"/>
      <c r="BJK1197" s="258"/>
      <c r="BJL1197" s="200"/>
      <c r="BJM1197" s="200"/>
      <c r="BJN1197" s="201"/>
      <c r="BJO1197" s="202"/>
      <c r="BJP1197" s="202"/>
      <c r="BJQ1197" s="259"/>
      <c r="BJR1197" s="240"/>
      <c r="BJS1197" s="258"/>
      <c r="BJT1197" s="200"/>
      <c r="BJU1197" s="200"/>
      <c r="BJV1197" s="201"/>
      <c r="BJW1197" s="202"/>
      <c r="BJX1197" s="202"/>
      <c r="BJY1197" s="259"/>
      <c r="BJZ1197" s="240"/>
      <c r="BKA1197" s="258"/>
      <c r="BKB1197" s="200"/>
      <c r="BKC1197" s="200"/>
      <c r="BKD1197" s="201"/>
      <c r="BKE1197" s="202"/>
      <c r="BKF1197" s="202"/>
      <c r="BKG1197" s="259"/>
      <c r="BKH1197" s="240"/>
      <c r="BKI1197" s="258"/>
      <c r="BKJ1197" s="200"/>
      <c r="BKK1197" s="200"/>
      <c r="BKL1197" s="201"/>
      <c r="BKM1197" s="202"/>
      <c r="BKN1197" s="202"/>
      <c r="BKO1197" s="259"/>
      <c r="BKP1197" s="240"/>
      <c r="BKQ1197" s="258"/>
      <c r="BKR1197" s="200"/>
      <c r="BKS1197" s="200"/>
      <c r="BKT1197" s="201"/>
      <c r="BKU1197" s="202"/>
      <c r="BKV1197" s="202"/>
      <c r="BKW1197" s="259"/>
      <c r="BKX1197" s="240"/>
      <c r="BKY1197" s="258"/>
      <c r="BKZ1197" s="200"/>
      <c r="BLA1197" s="200"/>
      <c r="BLB1197" s="201"/>
      <c r="BLC1197" s="202"/>
      <c r="BLD1197" s="202"/>
      <c r="BLE1197" s="259"/>
      <c r="BLF1197" s="240"/>
      <c r="BLG1197" s="258"/>
      <c r="BLH1197" s="200"/>
      <c r="BLI1197" s="200"/>
      <c r="BLJ1197" s="201"/>
      <c r="BLK1197" s="202"/>
      <c r="BLL1197" s="202"/>
      <c r="BLM1197" s="259"/>
      <c r="BLN1197" s="240"/>
      <c r="BLO1197" s="258"/>
      <c r="BLP1197" s="200"/>
      <c r="BLQ1197" s="200"/>
      <c r="BLR1197" s="201"/>
      <c r="BLS1197" s="202"/>
      <c r="BLT1197" s="202"/>
      <c r="BLU1197" s="259"/>
      <c r="BLV1197" s="240"/>
      <c r="BLW1197" s="258"/>
      <c r="BLX1197" s="200"/>
      <c r="BLY1197" s="200"/>
      <c r="BLZ1197" s="201"/>
      <c r="BMA1197" s="202"/>
      <c r="BMB1197" s="202"/>
      <c r="BMC1197" s="259"/>
      <c r="BMD1197" s="240"/>
      <c r="BME1197" s="258"/>
      <c r="BMF1197" s="200"/>
      <c r="BMG1197" s="200"/>
      <c r="BMH1197" s="201"/>
      <c r="BMI1197" s="202"/>
      <c r="BMJ1197" s="202"/>
      <c r="BMK1197" s="259"/>
      <c r="BML1197" s="240"/>
      <c r="BMM1197" s="258"/>
      <c r="BMN1197" s="200"/>
      <c r="BMO1197" s="200"/>
      <c r="BMP1197" s="201"/>
      <c r="BMQ1197" s="202"/>
      <c r="BMR1197" s="202"/>
      <c r="BMS1197" s="259"/>
      <c r="BMT1197" s="240"/>
      <c r="BMU1197" s="258"/>
      <c r="BMV1197" s="200"/>
      <c r="BMW1197" s="200"/>
      <c r="BMX1197" s="201"/>
      <c r="BMY1197" s="202"/>
      <c r="BMZ1197" s="202"/>
      <c r="BNA1197" s="259"/>
      <c r="BNB1197" s="240"/>
      <c r="BNC1197" s="258"/>
      <c r="BND1197" s="200"/>
      <c r="BNE1197" s="200"/>
      <c r="BNF1197" s="201"/>
      <c r="BNG1197" s="202"/>
      <c r="BNH1197" s="202"/>
      <c r="BNI1197" s="259"/>
      <c r="BNJ1197" s="240"/>
      <c r="BNK1197" s="258"/>
      <c r="BNL1197" s="200"/>
      <c r="BNM1197" s="200"/>
      <c r="BNN1197" s="201"/>
      <c r="BNO1197" s="202"/>
      <c r="BNP1197" s="202"/>
      <c r="BNQ1197" s="259"/>
      <c r="BNR1197" s="240"/>
      <c r="BNS1197" s="258"/>
      <c r="BNT1197" s="200"/>
      <c r="BNU1197" s="200"/>
      <c r="BNV1197" s="201"/>
      <c r="BNW1197" s="202"/>
      <c r="BNX1197" s="202"/>
      <c r="BNY1197" s="259"/>
      <c r="BNZ1197" s="240"/>
      <c r="BOA1197" s="258"/>
      <c r="BOB1197" s="200"/>
      <c r="BOC1197" s="200"/>
      <c r="BOD1197" s="201"/>
      <c r="BOE1197" s="202"/>
      <c r="BOF1197" s="202"/>
      <c r="BOG1197" s="259"/>
      <c r="BOH1197" s="240"/>
      <c r="BOI1197" s="258"/>
      <c r="BOJ1197" s="200"/>
      <c r="BOK1197" s="200"/>
      <c r="BOL1197" s="201"/>
      <c r="BOM1197" s="202"/>
      <c r="BON1197" s="202"/>
      <c r="BOO1197" s="259"/>
      <c r="BOP1197" s="240"/>
      <c r="BOQ1197" s="258"/>
      <c r="BOR1197" s="200"/>
      <c r="BOS1197" s="200"/>
      <c r="BOT1197" s="201"/>
      <c r="BOU1197" s="202"/>
      <c r="BOV1197" s="202"/>
      <c r="BOW1197" s="259"/>
      <c r="BOX1197" s="240"/>
      <c r="BOY1197" s="258"/>
      <c r="BOZ1197" s="200"/>
      <c r="BPA1197" s="200"/>
      <c r="BPB1197" s="201"/>
      <c r="BPC1197" s="202"/>
      <c r="BPD1197" s="202"/>
      <c r="BPE1197" s="259"/>
      <c r="BPF1197" s="240"/>
      <c r="BPG1197" s="258"/>
      <c r="BPH1197" s="200"/>
      <c r="BPI1197" s="200"/>
      <c r="BPJ1197" s="201"/>
      <c r="BPK1197" s="202"/>
      <c r="BPL1197" s="202"/>
      <c r="BPM1197" s="259"/>
      <c r="BPN1197" s="240"/>
      <c r="BPO1197" s="258"/>
      <c r="BPP1197" s="200"/>
      <c r="BPQ1197" s="200"/>
      <c r="BPR1197" s="201"/>
      <c r="BPS1197" s="202"/>
      <c r="BPT1197" s="202"/>
      <c r="BPU1197" s="259"/>
      <c r="BPV1197" s="240"/>
      <c r="BPW1197" s="258"/>
      <c r="BPX1197" s="200"/>
      <c r="BPY1197" s="200"/>
      <c r="BPZ1197" s="201"/>
      <c r="BQA1197" s="202"/>
      <c r="BQB1197" s="202"/>
      <c r="BQC1197" s="259"/>
      <c r="BQD1197" s="240"/>
      <c r="BQE1197" s="258"/>
      <c r="BQF1197" s="200"/>
      <c r="BQG1197" s="200"/>
      <c r="BQH1197" s="201"/>
      <c r="BQI1197" s="202"/>
      <c r="BQJ1197" s="202"/>
      <c r="BQK1197" s="259"/>
      <c r="BQL1197" s="240"/>
      <c r="BQM1197" s="258"/>
      <c r="BQN1197" s="200"/>
      <c r="BQO1197" s="200"/>
      <c r="BQP1197" s="201"/>
      <c r="BQQ1197" s="202"/>
      <c r="BQR1197" s="202"/>
      <c r="BQS1197" s="259"/>
      <c r="BQT1197" s="240"/>
      <c r="BQU1197" s="258"/>
      <c r="BQV1197" s="200"/>
      <c r="BQW1197" s="200"/>
      <c r="BQX1197" s="201"/>
      <c r="BQY1197" s="202"/>
      <c r="BQZ1197" s="202"/>
      <c r="BRA1197" s="259"/>
      <c r="BRB1197" s="240"/>
      <c r="BRC1197" s="258"/>
      <c r="BRD1197" s="200"/>
      <c r="BRE1197" s="200"/>
      <c r="BRF1197" s="201"/>
      <c r="BRG1197" s="202"/>
      <c r="BRH1197" s="202"/>
      <c r="BRI1197" s="259"/>
      <c r="BRJ1197" s="240"/>
      <c r="BRK1197" s="258"/>
      <c r="BRL1197" s="200"/>
      <c r="BRM1197" s="200"/>
      <c r="BRN1197" s="201"/>
      <c r="BRO1197" s="202"/>
      <c r="BRP1197" s="202"/>
      <c r="BRQ1197" s="259"/>
      <c r="BRR1197" s="240"/>
      <c r="BRS1197" s="258"/>
      <c r="BRT1197" s="200"/>
      <c r="BRU1197" s="200"/>
      <c r="BRV1197" s="201"/>
      <c r="BRW1197" s="202"/>
      <c r="BRX1197" s="202"/>
      <c r="BRY1197" s="259"/>
      <c r="BRZ1197" s="240"/>
      <c r="BSA1197" s="258"/>
      <c r="BSB1197" s="200"/>
      <c r="BSC1197" s="200"/>
      <c r="BSD1197" s="201"/>
      <c r="BSE1197" s="202"/>
      <c r="BSF1197" s="202"/>
      <c r="BSG1197" s="259"/>
      <c r="BSH1197" s="240"/>
      <c r="BSI1197" s="258"/>
      <c r="BSJ1197" s="200"/>
      <c r="BSK1197" s="200"/>
      <c r="BSL1197" s="201"/>
      <c r="BSM1197" s="202"/>
      <c r="BSN1197" s="202"/>
      <c r="BSO1197" s="259"/>
      <c r="BSP1197" s="240"/>
      <c r="BSQ1197" s="258"/>
      <c r="BSR1197" s="200"/>
      <c r="BSS1197" s="200"/>
      <c r="BST1197" s="201"/>
      <c r="BSU1197" s="202"/>
      <c r="BSV1197" s="202"/>
      <c r="BSW1197" s="259"/>
      <c r="BSX1197" s="240"/>
      <c r="BSY1197" s="258"/>
      <c r="BSZ1197" s="200"/>
      <c r="BTA1197" s="200"/>
      <c r="BTB1197" s="201"/>
      <c r="BTC1197" s="202"/>
      <c r="BTD1197" s="202"/>
      <c r="BTE1197" s="259"/>
      <c r="BTF1197" s="240"/>
      <c r="BTG1197" s="258"/>
      <c r="BTH1197" s="200"/>
      <c r="BTI1197" s="200"/>
      <c r="BTJ1197" s="201"/>
      <c r="BTK1197" s="202"/>
      <c r="BTL1197" s="202"/>
      <c r="BTM1197" s="259"/>
      <c r="BTN1197" s="240"/>
      <c r="BTO1197" s="258"/>
      <c r="BTP1197" s="200"/>
      <c r="BTQ1197" s="200"/>
      <c r="BTR1197" s="201"/>
      <c r="BTS1197" s="202"/>
      <c r="BTT1197" s="202"/>
      <c r="BTU1197" s="259"/>
      <c r="BTV1197" s="240"/>
      <c r="BTW1197" s="258"/>
      <c r="BTX1197" s="200"/>
      <c r="BTY1197" s="200"/>
      <c r="BTZ1197" s="201"/>
      <c r="BUA1197" s="202"/>
      <c r="BUB1197" s="202"/>
      <c r="BUC1197" s="259"/>
      <c r="BUD1197" s="240"/>
      <c r="BUE1197" s="258"/>
      <c r="BUF1197" s="200"/>
      <c r="BUG1197" s="200"/>
      <c r="BUH1197" s="201"/>
      <c r="BUI1197" s="202"/>
      <c r="BUJ1197" s="202"/>
      <c r="BUK1197" s="259"/>
      <c r="BUL1197" s="240"/>
      <c r="BUM1197" s="258"/>
      <c r="BUN1197" s="200"/>
      <c r="BUO1197" s="200"/>
      <c r="BUP1197" s="201"/>
      <c r="BUQ1197" s="202"/>
      <c r="BUR1197" s="202"/>
      <c r="BUS1197" s="259"/>
      <c r="BUT1197" s="240"/>
      <c r="BUU1197" s="258"/>
      <c r="BUV1197" s="200"/>
      <c r="BUW1197" s="200"/>
      <c r="BUX1197" s="201"/>
      <c r="BUY1197" s="202"/>
      <c r="BUZ1197" s="202"/>
      <c r="BVA1197" s="259"/>
      <c r="BVB1197" s="240"/>
      <c r="BVC1197" s="258"/>
      <c r="BVD1197" s="200"/>
      <c r="BVE1197" s="200"/>
      <c r="BVF1197" s="201"/>
      <c r="BVG1197" s="202"/>
      <c r="BVH1197" s="202"/>
      <c r="BVI1197" s="259"/>
      <c r="BVJ1197" s="240"/>
      <c r="BVK1197" s="258"/>
      <c r="BVL1197" s="200"/>
      <c r="BVM1197" s="200"/>
      <c r="BVN1197" s="201"/>
      <c r="BVO1197" s="202"/>
      <c r="BVP1197" s="202"/>
      <c r="BVQ1197" s="259"/>
      <c r="BVR1197" s="240"/>
      <c r="BVS1197" s="258"/>
      <c r="BVT1197" s="200"/>
      <c r="BVU1197" s="200"/>
      <c r="BVV1197" s="201"/>
      <c r="BVW1197" s="202"/>
      <c r="BVX1197" s="202"/>
      <c r="BVY1197" s="259"/>
      <c r="BVZ1197" s="240"/>
      <c r="BWA1197" s="258"/>
      <c r="BWB1197" s="200"/>
      <c r="BWC1197" s="200"/>
      <c r="BWD1197" s="201"/>
      <c r="BWE1197" s="202"/>
      <c r="BWF1197" s="202"/>
      <c r="BWG1197" s="259"/>
      <c r="BWH1197" s="240"/>
      <c r="BWI1197" s="258"/>
      <c r="BWJ1197" s="200"/>
      <c r="BWK1197" s="200"/>
      <c r="BWL1197" s="201"/>
      <c r="BWM1197" s="202"/>
      <c r="BWN1197" s="202"/>
      <c r="BWO1197" s="259"/>
      <c r="BWP1197" s="240"/>
      <c r="BWQ1197" s="258"/>
      <c r="BWR1197" s="200"/>
      <c r="BWS1197" s="200"/>
      <c r="BWT1197" s="201"/>
      <c r="BWU1197" s="202"/>
      <c r="BWV1197" s="202"/>
      <c r="BWW1197" s="259"/>
      <c r="BWX1197" s="240"/>
      <c r="BWY1197" s="258"/>
      <c r="BWZ1197" s="200"/>
      <c r="BXA1197" s="200"/>
      <c r="BXB1197" s="201"/>
      <c r="BXC1197" s="202"/>
      <c r="BXD1197" s="202"/>
      <c r="BXE1197" s="259"/>
      <c r="BXF1197" s="240"/>
      <c r="BXG1197" s="258"/>
      <c r="BXH1197" s="200"/>
      <c r="BXI1197" s="200"/>
      <c r="BXJ1197" s="201"/>
      <c r="BXK1197" s="202"/>
      <c r="BXL1197" s="202"/>
      <c r="BXM1197" s="259"/>
      <c r="BXN1197" s="240"/>
      <c r="BXO1197" s="258"/>
      <c r="BXP1197" s="200"/>
      <c r="BXQ1197" s="200"/>
      <c r="BXR1197" s="201"/>
      <c r="BXS1197" s="202"/>
      <c r="BXT1197" s="202"/>
      <c r="BXU1197" s="259"/>
      <c r="BXV1197" s="240"/>
      <c r="BXW1197" s="258"/>
      <c r="BXX1197" s="200"/>
      <c r="BXY1197" s="200"/>
      <c r="BXZ1197" s="201"/>
      <c r="BYA1197" s="202"/>
      <c r="BYB1197" s="202"/>
      <c r="BYC1197" s="259"/>
      <c r="BYD1197" s="240"/>
      <c r="BYE1197" s="258"/>
      <c r="BYF1197" s="200"/>
      <c r="BYG1197" s="200"/>
      <c r="BYH1197" s="201"/>
      <c r="BYI1197" s="202"/>
      <c r="BYJ1197" s="202"/>
      <c r="BYK1197" s="259"/>
      <c r="BYL1197" s="240"/>
      <c r="BYM1197" s="258"/>
      <c r="BYN1197" s="200"/>
      <c r="BYO1197" s="200"/>
      <c r="BYP1197" s="201"/>
      <c r="BYQ1197" s="202"/>
      <c r="BYR1197" s="202"/>
      <c r="BYS1197" s="259"/>
      <c r="BYT1197" s="240"/>
      <c r="BYU1197" s="258"/>
      <c r="BYV1197" s="200"/>
      <c r="BYW1197" s="200"/>
      <c r="BYX1197" s="201"/>
      <c r="BYY1197" s="202"/>
      <c r="BYZ1197" s="202"/>
      <c r="BZA1197" s="259"/>
      <c r="BZB1197" s="240"/>
      <c r="BZC1197" s="258"/>
      <c r="BZD1197" s="200"/>
      <c r="BZE1197" s="200"/>
      <c r="BZF1197" s="201"/>
      <c r="BZG1197" s="202"/>
      <c r="BZH1197" s="202"/>
      <c r="BZI1197" s="259"/>
      <c r="BZJ1197" s="240"/>
      <c r="BZK1197" s="258"/>
      <c r="BZL1197" s="200"/>
      <c r="BZM1197" s="200"/>
      <c r="BZN1197" s="201"/>
      <c r="BZO1197" s="202"/>
      <c r="BZP1197" s="202"/>
      <c r="BZQ1197" s="259"/>
      <c r="BZR1197" s="240"/>
      <c r="BZS1197" s="258"/>
      <c r="BZT1197" s="200"/>
      <c r="BZU1197" s="200"/>
      <c r="BZV1197" s="201"/>
      <c r="BZW1197" s="202"/>
      <c r="BZX1197" s="202"/>
      <c r="BZY1197" s="259"/>
      <c r="BZZ1197" s="240"/>
      <c r="CAA1197" s="258"/>
      <c r="CAB1197" s="200"/>
      <c r="CAC1197" s="200"/>
      <c r="CAD1197" s="201"/>
      <c r="CAE1197" s="202"/>
      <c r="CAF1197" s="202"/>
      <c r="CAG1197" s="259"/>
      <c r="CAH1197" s="240"/>
      <c r="CAI1197" s="258"/>
      <c r="CAJ1197" s="200"/>
      <c r="CAK1197" s="200"/>
      <c r="CAL1197" s="201"/>
      <c r="CAM1197" s="202"/>
      <c r="CAN1197" s="202"/>
      <c r="CAO1197" s="259"/>
      <c r="CAP1197" s="240"/>
      <c r="CAQ1197" s="258"/>
      <c r="CAR1197" s="200"/>
      <c r="CAS1197" s="200"/>
      <c r="CAT1197" s="201"/>
      <c r="CAU1197" s="202"/>
      <c r="CAV1197" s="202"/>
      <c r="CAW1197" s="259"/>
      <c r="CAX1197" s="240"/>
      <c r="CAY1197" s="258"/>
      <c r="CAZ1197" s="200"/>
      <c r="CBA1197" s="200"/>
      <c r="CBB1197" s="201"/>
      <c r="CBC1197" s="202"/>
      <c r="CBD1197" s="202"/>
      <c r="CBE1197" s="259"/>
      <c r="CBF1197" s="240"/>
      <c r="CBG1197" s="258"/>
      <c r="CBH1197" s="200"/>
      <c r="CBI1197" s="200"/>
      <c r="CBJ1197" s="201"/>
      <c r="CBK1197" s="202"/>
      <c r="CBL1197" s="202"/>
      <c r="CBM1197" s="259"/>
      <c r="CBN1197" s="240"/>
      <c r="CBO1197" s="258"/>
      <c r="CBP1197" s="200"/>
      <c r="CBQ1197" s="200"/>
      <c r="CBR1197" s="201"/>
      <c r="CBS1197" s="202"/>
      <c r="CBT1197" s="202"/>
      <c r="CBU1197" s="259"/>
      <c r="CBV1197" s="240"/>
      <c r="CBW1197" s="258"/>
      <c r="CBX1197" s="200"/>
      <c r="CBY1197" s="200"/>
      <c r="CBZ1197" s="201"/>
      <c r="CCA1197" s="202"/>
      <c r="CCB1197" s="202"/>
      <c r="CCC1197" s="259"/>
      <c r="CCD1197" s="240"/>
      <c r="CCE1197" s="258"/>
      <c r="CCF1197" s="200"/>
      <c r="CCG1197" s="200"/>
      <c r="CCH1197" s="201"/>
      <c r="CCI1197" s="202"/>
      <c r="CCJ1197" s="202"/>
      <c r="CCK1197" s="259"/>
      <c r="CCL1197" s="240"/>
      <c r="CCM1197" s="258"/>
      <c r="CCN1197" s="200"/>
      <c r="CCO1197" s="200"/>
      <c r="CCP1197" s="201"/>
      <c r="CCQ1197" s="202"/>
      <c r="CCR1197" s="202"/>
      <c r="CCS1197" s="259"/>
      <c r="CCT1197" s="240"/>
      <c r="CCU1197" s="258"/>
      <c r="CCV1197" s="200"/>
      <c r="CCW1197" s="200"/>
      <c r="CCX1197" s="201"/>
      <c r="CCY1197" s="202"/>
      <c r="CCZ1197" s="202"/>
      <c r="CDA1197" s="259"/>
      <c r="CDB1197" s="240"/>
      <c r="CDC1197" s="258"/>
      <c r="CDD1197" s="200"/>
      <c r="CDE1197" s="200"/>
      <c r="CDF1197" s="201"/>
      <c r="CDG1197" s="202"/>
      <c r="CDH1197" s="202"/>
      <c r="CDI1197" s="259"/>
      <c r="CDJ1197" s="240"/>
      <c r="CDK1197" s="258"/>
      <c r="CDL1197" s="200"/>
      <c r="CDM1197" s="200"/>
      <c r="CDN1197" s="201"/>
      <c r="CDO1197" s="202"/>
      <c r="CDP1197" s="202"/>
      <c r="CDQ1197" s="259"/>
      <c r="CDR1197" s="240"/>
      <c r="CDS1197" s="258"/>
      <c r="CDT1197" s="200"/>
      <c r="CDU1197" s="200"/>
      <c r="CDV1197" s="201"/>
      <c r="CDW1197" s="202"/>
      <c r="CDX1197" s="202"/>
      <c r="CDY1197" s="259"/>
      <c r="CDZ1197" s="240"/>
      <c r="CEA1197" s="258"/>
      <c r="CEB1197" s="200"/>
      <c r="CEC1197" s="200"/>
      <c r="CED1197" s="201"/>
      <c r="CEE1197" s="202"/>
      <c r="CEF1197" s="202"/>
      <c r="CEG1197" s="259"/>
      <c r="CEH1197" s="240"/>
      <c r="CEI1197" s="258"/>
      <c r="CEJ1197" s="200"/>
      <c r="CEK1197" s="200"/>
      <c r="CEL1197" s="201"/>
      <c r="CEM1197" s="202"/>
      <c r="CEN1197" s="202"/>
      <c r="CEO1197" s="259"/>
      <c r="CEP1197" s="240"/>
      <c r="CEQ1197" s="258"/>
      <c r="CER1197" s="200"/>
      <c r="CES1197" s="200"/>
      <c r="CET1197" s="201"/>
      <c r="CEU1197" s="202"/>
      <c r="CEV1197" s="202"/>
      <c r="CEW1197" s="259"/>
      <c r="CEX1197" s="240"/>
      <c r="CEY1197" s="258"/>
      <c r="CEZ1197" s="200"/>
      <c r="CFA1197" s="200"/>
      <c r="CFB1197" s="201"/>
      <c r="CFC1197" s="202"/>
      <c r="CFD1197" s="202"/>
      <c r="CFE1197" s="259"/>
      <c r="CFF1197" s="240"/>
      <c r="CFG1197" s="258"/>
      <c r="CFH1197" s="200"/>
      <c r="CFI1197" s="200"/>
      <c r="CFJ1197" s="201"/>
      <c r="CFK1197" s="202"/>
      <c r="CFL1197" s="202"/>
      <c r="CFM1197" s="259"/>
      <c r="CFN1197" s="240"/>
      <c r="CFO1197" s="258"/>
      <c r="CFP1197" s="200"/>
      <c r="CFQ1197" s="200"/>
      <c r="CFR1197" s="201"/>
      <c r="CFS1197" s="202"/>
      <c r="CFT1197" s="202"/>
      <c r="CFU1197" s="259"/>
      <c r="CFV1197" s="240"/>
      <c r="CFW1197" s="258"/>
      <c r="CFX1197" s="200"/>
      <c r="CFY1197" s="200"/>
      <c r="CFZ1197" s="201"/>
      <c r="CGA1197" s="202"/>
      <c r="CGB1197" s="202"/>
      <c r="CGC1197" s="259"/>
      <c r="CGD1197" s="240"/>
      <c r="CGE1197" s="258"/>
      <c r="CGF1197" s="200"/>
      <c r="CGG1197" s="200"/>
      <c r="CGH1197" s="201"/>
      <c r="CGI1197" s="202"/>
      <c r="CGJ1197" s="202"/>
      <c r="CGK1197" s="259"/>
      <c r="CGL1197" s="240"/>
      <c r="CGM1197" s="258"/>
      <c r="CGN1197" s="200"/>
      <c r="CGO1197" s="200"/>
      <c r="CGP1197" s="201"/>
      <c r="CGQ1197" s="202"/>
      <c r="CGR1197" s="202"/>
      <c r="CGS1197" s="259"/>
      <c r="CGT1197" s="240"/>
      <c r="CGU1197" s="258"/>
      <c r="CGV1197" s="200"/>
      <c r="CGW1197" s="200"/>
      <c r="CGX1197" s="201"/>
      <c r="CGY1197" s="202"/>
      <c r="CGZ1197" s="202"/>
      <c r="CHA1197" s="259"/>
      <c r="CHB1197" s="240"/>
      <c r="CHC1197" s="258"/>
      <c r="CHD1197" s="200"/>
      <c r="CHE1197" s="200"/>
      <c r="CHF1197" s="201"/>
      <c r="CHG1197" s="202"/>
      <c r="CHH1197" s="202"/>
      <c r="CHI1197" s="259"/>
      <c r="CHJ1197" s="240"/>
      <c r="CHK1197" s="258"/>
      <c r="CHL1197" s="200"/>
      <c r="CHM1197" s="200"/>
      <c r="CHN1197" s="201"/>
      <c r="CHO1197" s="202"/>
      <c r="CHP1197" s="202"/>
      <c r="CHQ1197" s="259"/>
      <c r="CHR1197" s="240"/>
      <c r="CHS1197" s="258"/>
      <c r="CHT1197" s="200"/>
      <c r="CHU1197" s="200"/>
      <c r="CHV1197" s="201"/>
      <c r="CHW1197" s="202"/>
      <c r="CHX1197" s="202"/>
      <c r="CHY1197" s="259"/>
      <c r="CHZ1197" s="240"/>
      <c r="CIA1197" s="258"/>
      <c r="CIB1197" s="200"/>
      <c r="CIC1197" s="200"/>
      <c r="CID1197" s="201"/>
      <c r="CIE1197" s="202"/>
      <c r="CIF1197" s="202"/>
      <c r="CIG1197" s="259"/>
      <c r="CIH1197" s="240"/>
      <c r="CII1197" s="258"/>
      <c r="CIJ1197" s="200"/>
      <c r="CIK1197" s="200"/>
      <c r="CIL1197" s="201"/>
      <c r="CIM1197" s="202"/>
      <c r="CIN1197" s="202"/>
      <c r="CIO1197" s="259"/>
      <c r="CIP1197" s="240"/>
      <c r="CIQ1197" s="258"/>
      <c r="CIR1197" s="200"/>
      <c r="CIS1197" s="200"/>
      <c r="CIT1197" s="201"/>
      <c r="CIU1197" s="202"/>
      <c r="CIV1197" s="202"/>
      <c r="CIW1197" s="259"/>
      <c r="CIX1197" s="240"/>
      <c r="CIY1197" s="258"/>
      <c r="CIZ1197" s="200"/>
      <c r="CJA1197" s="200"/>
      <c r="CJB1197" s="201"/>
      <c r="CJC1197" s="202"/>
      <c r="CJD1197" s="202"/>
      <c r="CJE1197" s="259"/>
      <c r="CJF1197" s="240"/>
      <c r="CJG1197" s="258"/>
      <c r="CJH1197" s="200"/>
      <c r="CJI1197" s="200"/>
      <c r="CJJ1197" s="201"/>
      <c r="CJK1197" s="202"/>
      <c r="CJL1197" s="202"/>
      <c r="CJM1197" s="259"/>
      <c r="CJN1197" s="240"/>
      <c r="CJO1197" s="258"/>
      <c r="CJP1197" s="200"/>
      <c r="CJQ1197" s="200"/>
      <c r="CJR1197" s="201"/>
      <c r="CJS1197" s="202"/>
      <c r="CJT1197" s="202"/>
      <c r="CJU1197" s="259"/>
      <c r="CJV1197" s="240"/>
      <c r="CJW1197" s="258"/>
      <c r="CJX1197" s="200"/>
      <c r="CJY1197" s="200"/>
      <c r="CJZ1197" s="201"/>
      <c r="CKA1197" s="202"/>
      <c r="CKB1197" s="202"/>
      <c r="CKC1197" s="259"/>
      <c r="CKD1197" s="240"/>
      <c r="CKE1197" s="258"/>
      <c r="CKF1197" s="200"/>
      <c r="CKG1197" s="200"/>
      <c r="CKH1197" s="201"/>
      <c r="CKI1197" s="202"/>
      <c r="CKJ1197" s="202"/>
      <c r="CKK1197" s="259"/>
      <c r="CKL1197" s="240"/>
      <c r="CKM1197" s="258"/>
      <c r="CKN1197" s="200"/>
      <c r="CKO1197" s="200"/>
      <c r="CKP1197" s="201"/>
      <c r="CKQ1197" s="202"/>
      <c r="CKR1197" s="202"/>
      <c r="CKS1197" s="259"/>
      <c r="CKT1197" s="240"/>
      <c r="CKU1197" s="258"/>
      <c r="CKV1197" s="200"/>
      <c r="CKW1197" s="200"/>
      <c r="CKX1197" s="201"/>
      <c r="CKY1197" s="202"/>
      <c r="CKZ1197" s="202"/>
      <c r="CLA1197" s="259"/>
      <c r="CLB1197" s="240"/>
      <c r="CLC1197" s="258"/>
      <c r="CLD1197" s="200"/>
      <c r="CLE1197" s="200"/>
      <c r="CLF1197" s="201"/>
      <c r="CLG1197" s="202"/>
      <c r="CLH1197" s="202"/>
      <c r="CLI1197" s="259"/>
      <c r="CLJ1197" s="240"/>
      <c r="CLK1197" s="258"/>
      <c r="CLL1197" s="200"/>
      <c r="CLM1197" s="200"/>
      <c r="CLN1197" s="201"/>
      <c r="CLO1197" s="202"/>
      <c r="CLP1197" s="202"/>
      <c r="CLQ1197" s="259"/>
      <c r="CLR1197" s="240"/>
      <c r="CLS1197" s="258"/>
      <c r="CLT1197" s="200"/>
      <c r="CLU1197" s="200"/>
      <c r="CLV1197" s="201"/>
      <c r="CLW1197" s="202"/>
      <c r="CLX1197" s="202"/>
      <c r="CLY1197" s="259"/>
      <c r="CLZ1197" s="240"/>
      <c r="CMA1197" s="258"/>
      <c r="CMB1197" s="200"/>
      <c r="CMC1197" s="200"/>
      <c r="CMD1197" s="201"/>
      <c r="CME1197" s="202"/>
      <c r="CMF1197" s="202"/>
      <c r="CMG1197" s="259"/>
      <c r="CMH1197" s="240"/>
      <c r="CMI1197" s="258"/>
      <c r="CMJ1197" s="200"/>
      <c r="CMK1197" s="200"/>
      <c r="CML1197" s="201"/>
      <c r="CMM1197" s="202"/>
      <c r="CMN1197" s="202"/>
      <c r="CMO1197" s="259"/>
      <c r="CMP1197" s="240"/>
      <c r="CMQ1197" s="258"/>
      <c r="CMR1197" s="200"/>
      <c r="CMS1197" s="200"/>
      <c r="CMT1197" s="201"/>
      <c r="CMU1197" s="202"/>
      <c r="CMV1197" s="202"/>
      <c r="CMW1197" s="259"/>
      <c r="CMX1197" s="240"/>
      <c r="CMY1197" s="258"/>
      <c r="CMZ1197" s="200"/>
      <c r="CNA1197" s="200"/>
      <c r="CNB1197" s="201"/>
      <c r="CNC1197" s="202"/>
      <c r="CND1197" s="202"/>
      <c r="CNE1197" s="259"/>
      <c r="CNF1197" s="240"/>
      <c r="CNG1197" s="258"/>
      <c r="CNH1197" s="200"/>
      <c r="CNI1197" s="200"/>
      <c r="CNJ1197" s="201"/>
      <c r="CNK1197" s="202"/>
      <c r="CNL1197" s="202"/>
      <c r="CNM1197" s="259"/>
      <c r="CNN1197" s="240"/>
      <c r="CNO1197" s="258"/>
      <c r="CNP1197" s="200"/>
      <c r="CNQ1197" s="200"/>
      <c r="CNR1197" s="201"/>
      <c r="CNS1197" s="202"/>
      <c r="CNT1197" s="202"/>
      <c r="CNU1197" s="259"/>
      <c r="CNV1197" s="240"/>
      <c r="CNW1197" s="258"/>
      <c r="CNX1197" s="200"/>
      <c r="CNY1197" s="200"/>
      <c r="CNZ1197" s="201"/>
      <c r="COA1197" s="202"/>
      <c r="COB1197" s="202"/>
      <c r="COC1197" s="259"/>
      <c r="COD1197" s="240"/>
      <c r="COE1197" s="258"/>
      <c r="COF1197" s="200"/>
      <c r="COG1197" s="200"/>
      <c r="COH1197" s="201"/>
      <c r="COI1197" s="202"/>
      <c r="COJ1197" s="202"/>
      <c r="COK1197" s="259"/>
      <c r="COL1197" s="240"/>
      <c r="COM1197" s="258"/>
      <c r="CON1197" s="200"/>
      <c r="COO1197" s="200"/>
      <c r="COP1197" s="201"/>
      <c r="COQ1197" s="202"/>
      <c r="COR1197" s="202"/>
      <c r="COS1197" s="259"/>
      <c r="COT1197" s="240"/>
      <c r="COU1197" s="258"/>
      <c r="COV1197" s="200"/>
      <c r="COW1197" s="200"/>
      <c r="COX1197" s="201"/>
      <c r="COY1197" s="202"/>
      <c r="COZ1197" s="202"/>
      <c r="CPA1197" s="259"/>
      <c r="CPB1197" s="240"/>
      <c r="CPC1197" s="258"/>
      <c r="CPD1197" s="200"/>
      <c r="CPE1197" s="200"/>
      <c r="CPF1197" s="201"/>
      <c r="CPG1197" s="202"/>
      <c r="CPH1197" s="202"/>
      <c r="CPI1197" s="259"/>
      <c r="CPJ1197" s="240"/>
      <c r="CPK1197" s="258"/>
      <c r="CPL1197" s="200"/>
      <c r="CPM1197" s="200"/>
      <c r="CPN1197" s="201"/>
      <c r="CPO1197" s="202"/>
      <c r="CPP1197" s="202"/>
      <c r="CPQ1197" s="259"/>
      <c r="CPR1197" s="240"/>
      <c r="CPS1197" s="258"/>
      <c r="CPT1197" s="200"/>
      <c r="CPU1197" s="200"/>
      <c r="CPV1197" s="201"/>
      <c r="CPW1197" s="202"/>
      <c r="CPX1197" s="202"/>
      <c r="CPY1197" s="259"/>
      <c r="CPZ1197" s="240"/>
      <c r="CQA1197" s="258"/>
      <c r="CQB1197" s="200"/>
      <c r="CQC1197" s="200"/>
      <c r="CQD1197" s="201"/>
      <c r="CQE1197" s="202"/>
      <c r="CQF1197" s="202"/>
      <c r="CQG1197" s="259"/>
      <c r="CQH1197" s="240"/>
      <c r="CQI1197" s="258"/>
      <c r="CQJ1197" s="200"/>
      <c r="CQK1197" s="200"/>
      <c r="CQL1197" s="201"/>
      <c r="CQM1197" s="202"/>
      <c r="CQN1197" s="202"/>
      <c r="CQO1197" s="259"/>
      <c r="CQP1197" s="240"/>
      <c r="CQQ1197" s="258"/>
      <c r="CQR1197" s="200"/>
      <c r="CQS1197" s="200"/>
      <c r="CQT1197" s="201"/>
      <c r="CQU1197" s="202"/>
      <c r="CQV1197" s="202"/>
      <c r="CQW1197" s="259"/>
      <c r="CQX1197" s="240"/>
      <c r="CQY1197" s="258"/>
      <c r="CQZ1197" s="200"/>
      <c r="CRA1197" s="200"/>
      <c r="CRB1197" s="201"/>
      <c r="CRC1197" s="202"/>
      <c r="CRD1197" s="202"/>
      <c r="CRE1197" s="259"/>
      <c r="CRF1197" s="240"/>
      <c r="CRG1197" s="258"/>
      <c r="CRH1197" s="200"/>
      <c r="CRI1197" s="200"/>
      <c r="CRJ1197" s="201"/>
      <c r="CRK1197" s="202"/>
      <c r="CRL1197" s="202"/>
      <c r="CRM1197" s="259"/>
      <c r="CRN1197" s="240"/>
      <c r="CRO1197" s="258"/>
      <c r="CRP1197" s="200"/>
      <c r="CRQ1197" s="200"/>
      <c r="CRR1197" s="201"/>
      <c r="CRS1197" s="202"/>
      <c r="CRT1197" s="202"/>
      <c r="CRU1197" s="259"/>
      <c r="CRV1197" s="240"/>
      <c r="CRW1197" s="258"/>
      <c r="CRX1197" s="200"/>
      <c r="CRY1197" s="200"/>
      <c r="CRZ1197" s="201"/>
      <c r="CSA1197" s="202"/>
      <c r="CSB1197" s="202"/>
      <c r="CSC1197" s="259"/>
      <c r="CSD1197" s="240"/>
      <c r="CSE1197" s="258"/>
      <c r="CSF1197" s="200"/>
      <c r="CSG1197" s="200"/>
      <c r="CSH1197" s="201"/>
      <c r="CSI1197" s="202"/>
      <c r="CSJ1197" s="202"/>
      <c r="CSK1197" s="259"/>
      <c r="CSL1197" s="240"/>
      <c r="CSM1197" s="258"/>
      <c r="CSN1197" s="200"/>
      <c r="CSO1197" s="200"/>
      <c r="CSP1197" s="201"/>
      <c r="CSQ1197" s="202"/>
      <c r="CSR1197" s="202"/>
      <c r="CSS1197" s="259"/>
      <c r="CST1197" s="240"/>
      <c r="CSU1197" s="258"/>
      <c r="CSV1197" s="200"/>
      <c r="CSW1197" s="200"/>
      <c r="CSX1197" s="201"/>
      <c r="CSY1197" s="202"/>
      <c r="CSZ1197" s="202"/>
      <c r="CTA1197" s="259"/>
      <c r="CTB1197" s="240"/>
      <c r="CTC1197" s="258"/>
      <c r="CTD1197" s="200"/>
      <c r="CTE1197" s="200"/>
      <c r="CTF1197" s="201"/>
      <c r="CTG1197" s="202"/>
      <c r="CTH1197" s="202"/>
      <c r="CTI1197" s="259"/>
      <c r="CTJ1197" s="240"/>
      <c r="CTK1197" s="258"/>
      <c r="CTL1197" s="200"/>
      <c r="CTM1197" s="200"/>
      <c r="CTN1197" s="201"/>
      <c r="CTO1197" s="202"/>
      <c r="CTP1197" s="202"/>
      <c r="CTQ1197" s="259"/>
      <c r="CTR1197" s="240"/>
      <c r="CTS1197" s="258"/>
      <c r="CTT1197" s="200"/>
      <c r="CTU1197" s="200"/>
      <c r="CTV1197" s="201"/>
      <c r="CTW1197" s="202"/>
      <c r="CTX1197" s="202"/>
      <c r="CTY1197" s="259"/>
      <c r="CTZ1197" s="240"/>
      <c r="CUA1197" s="258"/>
      <c r="CUB1197" s="200"/>
      <c r="CUC1197" s="200"/>
      <c r="CUD1197" s="201"/>
      <c r="CUE1197" s="202"/>
      <c r="CUF1197" s="202"/>
      <c r="CUG1197" s="259"/>
      <c r="CUH1197" s="240"/>
      <c r="CUI1197" s="258"/>
      <c r="CUJ1197" s="200"/>
      <c r="CUK1197" s="200"/>
      <c r="CUL1197" s="201"/>
      <c r="CUM1197" s="202"/>
      <c r="CUN1197" s="202"/>
      <c r="CUO1197" s="259"/>
      <c r="CUP1197" s="240"/>
      <c r="CUQ1197" s="258"/>
      <c r="CUR1197" s="200"/>
      <c r="CUS1197" s="200"/>
      <c r="CUT1197" s="201"/>
      <c r="CUU1197" s="202"/>
      <c r="CUV1197" s="202"/>
      <c r="CUW1197" s="259"/>
      <c r="CUX1197" s="240"/>
      <c r="CUY1197" s="258"/>
      <c r="CUZ1197" s="200"/>
      <c r="CVA1197" s="200"/>
      <c r="CVB1197" s="201"/>
      <c r="CVC1197" s="202"/>
      <c r="CVD1197" s="202"/>
      <c r="CVE1197" s="259"/>
      <c r="CVF1197" s="240"/>
      <c r="CVG1197" s="258"/>
      <c r="CVH1197" s="200"/>
      <c r="CVI1197" s="200"/>
      <c r="CVJ1197" s="201"/>
      <c r="CVK1197" s="202"/>
      <c r="CVL1197" s="202"/>
      <c r="CVM1197" s="259"/>
      <c r="CVN1197" s="240"/>
      <c r="CVO1197" s="258"/>
      <c r="CVP1197" s="200"/>
      <c r="CVQ1197" s="200"/>
      <c r="CVR1197" s="201"/>
      <c r="CVS1197" s="202"/>
      <c r="CVT1197" s="202"/>
      <c r="CVU1197" s="259"/>
      <c r="CVV1197" s="240"/>
      <c r="CVW1197" s="258"/>
      <c r="CVX1197" s="200"/>
      <c r="CVY1197" s="200"/>
      <c r="CVZ1197" s="201"/>
      <c r="CWA1197" s="202"/>
      <c r="CWB1197" s="202"/>
      <c r="CWC1197" s="259"/>
      <c r="CWD1197" s="240"/>
      <c r="CWE1197" s="258"/>
      <c r="CWF1197" s="200"/>
      <c r="CWG1197" s="200"/>
      <c r="CWH1197" s="201"/>
      <c r="CWI1197" s="202"/>
      <c r="CWJ1197" s="202"/>
      <c r="CWK1197" s="259"/>
      <c r="CWL1197" s="240"/>
      <c r="CWM1197" s="258"/>
      <c r="CWN1197" s="200"/>
      <c r="CWO1197" s="200"/>
      <c r="CWP1197" s="201"/>
      <c r="CWQ1197" s="202"/>
      <c r="CWR1197" s="202"/>
      <c r="CWS1197" s="259"/>
      <c r="CWT1197" s="240"/>
      <c r="CWU1197" s="258"/>
      <c r="CWV1197" s="200"/>
      <c r="CWW1197" s="200"/>
      <c r="CWX1197" s="201"/>
      <c r="CWY1197" s="202"/>
      <c r="CWZ1197" s="202"/>
      <c r="CXA1197" s="259"/>
      <c r="CXB1197" s="240"/>
      <c r="CXC1197" s="258"/>
      <c r="CXD1197" s="200"/>
      <c r="CXE1197" s="200"/>
      <c r="CXF1197" s="201"/>
      <c r="CXG1197" s="202"/>
      <c r="CXH1197" s="202"/>
      <c r="CXI1197" s="259"/>
      <c r="CXJ1197" s="240"/>
      <c r="CXK1197" s="258"/>
      <c r="CXL1197" s="200"/>
      <c r="CXM1197" s="200"/>
      <c r="CXN1197" s="201"/>
      <c r="CXO1197" s="202"/>
      <c r="CXP1197" s="202"/>
      <c r="CXQ1197" s="259"/>
      <c r="CXR1197" s="240"/>
      <c r="CXS1197" s="258"/>
      <c r="CXT1197" s="200"/>
      <c r="CXU1197" s="200"/>
      <c r="CXV1197" s="201"/>
      <c r="CXW1197" s="202"/>
      <c r="CXX1197" s="202"/>
      <c r="CXY1197" s="259"/>
      <c r="CXZ1197" s="240"/>
      <c r="CYA1197" s="258"/>
      <c r="CYB1197" s="200"/>
      <c r="CYC1197" s="200"/>
      <c r="CYD1197" s="201"/>
      <c r="CYE1197" s="202"/>
      <c r="CYF1197" s="202"/>
      <c r="CYG1197" s="259"/>
      <c r="CYH1197" s="240"/>
      <c r="CYI1197" s="258"/>
      <c r="CYJ1197" s="200"/>
      <c r="CYK1197" s="200"/>
      <c r="CYL1197" s="201"/>
      <c r="CYM1197" s="202"/>
      <c r="CYN1197" s="202"/>
      <c r="CYO1197" s="259"/>
      <c r="CYP1197" s="240"/>
      <c r="CYQ1197" s="258"/>
      <c r="CYR1197" s="200"/>
      <c r="CYS1197" s="200"/>
      <c r="CYT1197" s="201"/>
      <c r="CYU1197" s="202"/>
      <c r="CYV1197" s="202"/>
      <c r="CYW1197" s="259"/>
      <c r="CYX1197" s="240"/>
      <c r="CYY1197" s="258"/>
      <c r="CYZ1197" s="200"/>
      <c r="CZA1197" s="200"/>
      <c r="CZB1197" s="201"/>
      <c r="CZC1197" s="202"/>
      <c r="CZD1197" s="202"/>
      <c r="CZE1197" s="259"/>
      <c r="CZF1197" s="240"/>
      <c r="CZG1197" s="258"/>
      <c r="CZH1197" s="200"/>
      <c r="CZI1197" s="200"/>
      <c r="CZJ1197" s="201"/>
      <c r="CZK1197" s="202"/>
      <c r="CZL1197" s="202"/>
      <c r="CZM1197" s="259"/>
      <c r="CZN1197" s="240"/>
      <c r="CZO1197" s="258"/>
      <c r="CZP1197" s="200"/>
      <c r="CZQ1197" s="200"/>
      <c r="CZR1197" s="201"/>
      <c r="CZS1197" s="202"/>
      <c r="CZT1197" s="202"/>
      <c r="CZU1197" s="259"/>
      <c r="CZV1197" s="240"/>
      <c r="CZW1197" s="258"/>
      <c r="CZX1197" s="200"/>
      <c r="CZY1197" s="200"/>
      <c r="CZZ1197" s="201"/>
      <c r="DAA1197" s="202"/>
      <c r="DAB1197" s="202"/>
      <c r="DAC1197" s="259"/>
      <c r="DAD1197" s="240"/>
      <c r="DAE1197" s="258"/>
      <c r="DAF1197" s="200"/>
      <c r="DAG1197" s="200"/>
      <c r="DAH1197" s="201"/>
      <c r="DAI1197" s="202"/>
      <c r="DAJ1197" s="202"/>
      <c r="DAK1197" s="259"/>
      <c r="DAL1197" s="240"/>
      <c r="DAM1197" s="258"/>
      <c r="DAN1197" s="200"/>
      <c r="DAO1197" s="200"/>
      <c r="DAP1197" s="201"/>
      <c r="DAQ1197" s="202"/>
      <c r="DAR1197" s="202"/>
      <c r="DAS1197" s="259"/>
      <c r="DAT1197" s="240"/>
      <c r="DAU1197" s="258"/>
      <c r="DAV1197" s="200"/>
      <c r="DAW1197" s="200"/>
      <c r="DAX1197" s="201"/>
      <c r="DAY1197" s="202"/>
      <c r="DAZ1197" s="202"/>
      <c r="DBA1197" s="259"/>
      <c r="DBB1197" s="240"/>
      <c r="DBC1197" s="258"/>
      <c r="DBD1197" s="200"/>
      <c r="DBE1197" s="200"/>
      <c r="DBF1197" s="201"/>
      <c r="DBG1197" s="202"/>
      <c r="DBH1197" s="202"/>
      <c r="DBI1197" s="259"/>
      <c r="DBJ1197" s="240"/>
      <c r="DBK1197" s="258"/>
      <c r="DBL1197" s="200"/>
      <c r="DBM1197" s="200"/>
      <c r="DBN1197" s="201"/>
      <c r="DBO1197" s="202"/>
      <c r="DBP1197" s="202"/>
      <c r="DBQ1197" s="259"/>
      <c r="DBR1197" s="240"/>
      <c r="DBS1197" s="258"/>
      <c r="DBT1197" s="200"/>
      <c r="DBU1197" s="200"/>
      <c r="DBV1197" s="201"/>
      <c r="DBW1197" s="202"/>
      <c r="DBX1197" s="202"/>
      <c r="DBY1197" s="259"/>
      <c r="DBZ1197" s="240"/>
      <c r="DCA1197" s="258"/>
      <c r="DCB1197" s="200"/>
      <c r="DCC1197" s="200"/>
      <c r="DCD1197" s="201"/>
      <c r="DCE1197" s="202"/>
      <c r="DCF1197" s="202"/>
      <c r="DCG1197" s="259"/>
      <c r="DCH1197" s="240"/>
      <c r="DCI1197" s="258"/>
      <c r="DCJ1197" s="200"/>
      <c r="DCK1197" s="200"/>
      <c r="DCL1197" s="201"/>
      <c r="DCM1197" s="202"/>
      <c r="DCN1197" s="202"/>
      <c r="DCO1197" s="259"/>
      <c r="DCP1197" s="240"/>
      <c r="DCQ1197" s="258"/>
      <c r="DCR1197" s="200"/>
      <c r="DCS1197" s="200"/>
      <c r="DCT1197" s="201"/>
      <c r="DCU1197" s="202"/>
      <c r="DCV1197" s="202"/>
      <c r="DCW1197" s="259"/>
      <c r="DCX1197" s="240"/>
      <c r="DCY1197" s="258"/>
      <c r="DCZ1197" s="200"/>
      <c r="DDA1197" s="200"/>
      <c r="DDB1197" s="201"/>
      <c r="DDC1197" s="202"/>
      <c r="DDD1197" s="202"/>
      <c r="DDE1197" s="259"/>
      <c r="DDF1197" s="240"/>
      <c r="DDG1197" s="258"/>
      <c r="DDH1197" s="200"/>
      <c r="DDI1197" s="200"/>
      <c r="DDJ1197" s="201"/>
      <c r="DDK1197" s="202"/>
      <c r="DDL1197" s="202"/>
      <c r="DDM1197" s="259"/>
      <c r="DDN1197" s="240"/>
      <c r="DDO1197" s="258"/>
      <c r="DDP1197" s="200"/>
      <c r="DDQ1197" s="200"/>
      <c r="DDR1197" s="201"/>
      <c r="DDS1197" s="202"/>
      <c r="DDT1197" s="202"/>
      <c r="DDU1197" s="259"/>
      <c r="DDV1197" s="240"/>
      <c r="DDW1197" s="258"/>
      <c r="DDX1197" s="200"/>
      <c r="DDY1197" s="200"/>
      <c r="DDZ1197" s="201"/>
      <c r="DEA1197" s="202"/>
      <c r="DEB1197" s="202"/>
      <c r="DEC1197" s="259"/>
      <c r="DED1197" s="240"/>
      <c r="DEE1197" s="258"/>
      <c r="DEF1197" s="200"/>
      <c r="DEG1197" s="200"/>
      <c r="DEH1197" s="201"/>
      <c r="DEI1197" s="202"/>
      <c r="DEJ1197" s="202"/>
      <c r="DEK1197" s="259"/>
      <c r="DEL1197" s="240"/>
      <c r="DEM1197" s="258"/>
      <c r="DEN1197" s="200"/>
      <c r="DEO1197" s="200"/>
      <c r="DEP1197" s="201"/>
      <c r="DEQ1197" s="202"/>
      <c r="DER1197" s="202"/>
      <c r="DES1197" s="259"/>
      <c r="DET1197" s="240"/>
      <c r="DEU1197" s="258"/>
      <c r="DEV1197" s="200"/>
      <c r="DEW1197" s="200"/>
      <c r="DEX1197" s="201"/>
      <c r="DEY1197" s="202"/>
      <c r="DEZ1197" s="202"/>
      <c r="DFA1197" s="259"/>
      <c r="DFB1197" s="240"/>
      <c r="DFC1197" s="258"/>
      <c r="DFD1197" s="200"/>
      <c r="DFE1197" s="200"/>
      <c r="DFF1197" s="201"/>
      <c r="DFG1197" s="202"/>
      <c r="DFH1197" s="202"/>
      <c r="DFI1197" s="259"/>
      <c r="DFJ1197" s="240"/>
      <c r="DFK1197" s="258"/>
      <c r="DFL1197" s="200"/>
      <c r="DFM1197" s="200"/>
      <c r="DFN1197" s="201"/>
      <c r="DFO1197" s="202"/>
      <c r="DFP1197" s="202"/>
      <c r="DFQ1197" s="259"/>
      <c r="DFR1197" s="240"/>
      <c r="DFS1197" s="258"/>
      <c r="DFT1197" s="200"/>
      <c r="DFU1197" s="200"/>
      <c r="DFV1197" s="201"/>
      <c r="DFW1197" s="202"/>
      <c r="DFX1197" s="202"/>
      <c r="DFY1197" s="259"/>
      <c r="DFZ1197" s="240"/>
      <c r="DGA1197" s="258"/>
      <c r="DGB1197" s="200"/>
      <c r="DGC1197" s="200"/>
      <c r="DGD1197" s="201"/>
      <c r="DGE1197" s="202"/>
      <c r="DGF1197" s="202"/>
      <c r="DGG1197" s="259"/>
      <c r="DGH1197" s="240"/>
      <c r="DGI1197" s="258"/>
      <c r="DGJ1197" s="200"/>
      <c r="DGK1197" s="200"/>
      <c r="DGL1197" s="201"/>
      <c r="DGM1197" s="202"/>
      <c r="DGN1197" s="202"/>
      <c r="DGO1197" s="259"/>
      <c r="DGP1197" s="240"/>
      <c r="DGQ1197" s="258"/>
      <c r="DGR1197" s="200"/>
      <c r="DGS1197" s="200"/>
      <c r="DGT1197" s="201"/>
      <c r="DGU1197" s="202"/>
      <c r="DGV1197" s="202"/>
      <c r="DGW1197" s="259"/>
      <c r="DGX1197" s="240"/>
      <c r="DGY1197" s="258"/>
      <c r="DGZ1197" s="200"/>
      <c r="DHA1197" s="200"/>
      <c r="DHB1197" s="201"/>
      <c r="DHC1197" s="202"/>
      <c r="DHD1197" s="202"/>
      <c r="DHE1197" s="259"/>
      <c r="DHF1197" s="240"/>
      <c r="DHG1197" s="258"/>
      <c r="DHH1197" s="200"/>
      <c r="DHI1197" s="200"/>
      <c r="DHJ1197" s="201"/>
      <c r="DHK1197" s="202"/>
      <c r="DHL1197" s="202"/>
      <c r="DHM1197" s="259"/>
      <c r="DHN1197" s="240"/>
      <c r="DHO1197" s="258"/>
      <c r="DHP1197" s="200"/>
      <c r="DHQ1197" s="200"/>
      <c r="DHR1197" s="201"/>
      <c r="DHS1197" s="202"/>
      <c r="DHT1197" s="202"/>
      <c r="DHU1197" s="259"/>
      <c r="DHV1197" s="240"/>
      <c r="DHW1197" s="258"/>
      <c r="DHX1197" s="200"/>
      <c r="DHY1197" s="200"/>
      <c r="DHZ1197" s="201"/>
      <c r="DIA1197" s="202"/>
      <c r="DIB1197" s="202"/>
      <c r="DIC1197" s="259"/>
      <c r="DID1197" s="240"/>
      <c r="DIE1197" s="258"/>
      <c r="DIF1197" s="200"/>
      <c r="DIG1197" s="200"/>
      <c r="DIH1197" s="201"/>
      <c r="DII1197" s="202"/>
      <c r="DIJ1197" s="202"/>
      <c r="DIK1197" s="259"/>
      <c r="DIL1197" s="240"/>
      <c r="DIM1197" s="258"/>
      <c r="DIN1197" s="200"/>
      <c r="DIO1197" s="200"/>
      <c r="DIP1197" s="201"/>
      <c r="DIQ1197" s="202"/>
      <c r="DIR1197" s="202"/>
      <c r="DIS1197" s="259"/>
      <c r="DIT1197" s="240"/>
      <c r="DIU1197" s="258"/>
      <c r="DIV1197" s="200"/>
      <c r="DIW1197" s="200"/>
      <c r="DIX1197" s="201"/>
      <c r="DIY1197" s="202"/>
      <c r="DIZ1197" s="202"/>
      <c r="DJA1197" s="259"/>
      <c r="DJB1197" s="240"/>
      <c r="DJC1197" s="258"/>
      <c r="DJD1197" s="200"/>
      <c r="DJE1197" s="200"/>
      <c r="DJF1197" s="201"/>
      <c r="DJG1197" s="202"/>
      <c r="DJH1197" s="202"/>
      <c r="DJI1197" s="259"/>
      <c r="DJJ1197" s="240"/>
      <c r="DJK1197" s="258"/>
      <c r="DJL1197" s="200"/>
      <c r="DJM1197" s="200"/>
      <c r="DJN1197" s="201"/>
      <c r="DJO1197" s="202"/>
      <c r="DJP1197" s="202"/>
      <c r="DJQ1197" s="259"/>
      <c r="DJR1197" s="240"/>
      <c r="DJS1197" s="258"/>
      <c r="DJT1197" s="200"/>
      <c r="DJU1197" s="200"/>
      <c r="DJV1197" s="201"/>
      <c r="DJW1197" s="202"/>
      <c r="DJX1197" s="202"/>
      <c r="DJY1197" s="259">
        <f t="shared" ref="DJY1197:DLM1197" si="258">DJY1198</f>
        <v>448.774</v>
      </c>
      <c r="DJZ1197" s="240" t="s">
        <v>240</v>
      </c>
      <c r="DKA1197" s="258" t="s">
        <v>26</v>
      </c>
      <c r="DKB1197" s="200">
        <v>7</v>
      </c>
      <c r="DKC1197" s="200">
        <v>2</v>
      </c>
      <c r="DKD1197" s="201" t="s">
        <v>238</v>
      </c>
      <c r="DKE1197" s="202">
        <v>0</v>
      </c>
      <c r="DKF1197" s="202"/>
      <c r="DKG1197" s="259">
        <f t="shared" si="258"/>
        <v>448.774</v>
      </c>
      <c r="DKH1197" s="240" t="s">
        <v>240</v>
      </c>
      <c r="DKI1197" s="258" t="s">
        <v>26</v>
      </c>
      <c r="DKJ1197" s="200">
        <v>7</v>
      </c>
      <c r="DKK1197" s="200">
        <v>2</v>
      </c>
      <c r="DKL1197" s="201" t="s">
        <v>238</v>
      </c>
      <c r="DKM1197" s="202">
        <v>0</v>
      </c>
      <c r="DKN1197" s="202"/>
      <c r="DKO1197" s="259">
        <f t="shared" si="258"/>
        <v>448.774</v>
      </c>
      <c r="DKP1197" s="240" t="s">
        <v>240</v>
      </c>
      <c r="DKQ1197" s="258" t="s">
        <v>26</v>
      </c>
      <c r="DKR1197" s="200">
        <v>7</v>
      </c>
      <c r="DKS1197" s="200">
        <v>2</v>
      </c>
      <c r="DKT1197" s="201" t="s">
        <v>238</v>
      </c>
      <c r="DKU1197" s="202">
        <v>0</v>
      </c>
      <c r="DKV1197" s="202"/>
      <c r="DKW1197" s="259">
        <f t="shared" si="258"/>
        <v>448.774</v>
      </c>
      <c r="DKX1197" s="240" t="s">
        <v>240</v>
      </c>
      <c r="DKY1197" s="258" t="s">
        <v>26</v>
      </c>
      <c r="DKZ1197" s="200">
        <v>7</v>
      </c>
      <c r="DLA1197" s="200">
        <v>2</v>
      </c>
      <c r="DLB1197" s="201" t="s">
        <v>238</v>
      </c>
      <c r="DLC1197" s="202">
        <v>0</v>
      </c>
      <c r="DLD1197" s="202"/>
      <c r="DLE1197" s="259">
        <f t="shared" si="258"/>
        <v>448.774</v>
      </c>
      <c r="DLF1197" s="240" t="s">
        <v>240</v>
      </c>
      <c r="DLG1197" s="258" t="s">
        <v>26</v>
      </c>
      <c r="DLH1197" s="200">
        <v>7</v>
      </c>
      <c r="DLI1197" s="200">
        <v>2</v>
      </c>
      <c r="DLJ1197" s="201" t="s">
        <v>238</v>
      </c>
      <c r="DLK1197" s="202">
        <v>0</v>
      </c>
      <c r="DLL1197" s="202"/>
      <c r="DLM1197" s="259">
        <f t="shared" si="258"/>
        <v>448.774</v>
      </c>
      <c r="DLN1197" s="240" t="s">
        <v>240</v>
      </c>
      <c r="DLO1197" s="258" t="s">
        <v>26</v>
      </c>
      <c r="DLP1197" s="200">
        <v>7</v>
      </c>
      <c r="DLQ1197" s="200">
        <v>2</v>
      </c>
      <c r="DLR1197" s="201" t="s">
        <v>238</v>
      </c>
      <c r="DLS1197" s="202">
        <v>0</v>
      </c>
      <c r="DLT1197" s="202"/>
      <c r="DLU1197" s="259">
        <f t="shared" ref="DLU1197:DNY1197" si="259">DLU1198</f>
        <v>448.774</v>
      </c>
      <c r="DLV1197" s="240" t="s">
        <v>240</v>
      </c>
      <c r="DLW1197" s="258" t="s">
        <v>26</v>
      </c>
      <c r="DLX1197" s="200">
        <v>7</v>
      </c>
      <c r="DLY1197" s="200">
        <v>2</v>
      </c>
      <c r="DLZ1197" s="201" t="s">
        <v>238</v>
      </c>
      <c r="DMA1197" s="202">
        <v>0</v>
      </c>
      <c r="DMB1197" s="202"/>
      <c r="DMC1197" s="259">
        <f t="shared" si="259"/>
        <v>448.774</v>
      </c>
      <c r="DMD1197" s="240" t="s">
        <v>240</v>
      </c>
      <c r="DME1197" s="258" t="s">
        <v>26</v>
      </c>
      <c r="DMF1197" s="200">
        <v>7</v>
      </c>
      <c r="DMG1197" s="200">
        <v>2</v>
      </c>
      <c r="DMH1197" s="201" t="s">
        <v>238</v>
      </c>
      <c r="DMI1197" s="202">
        <v>0</v>
      </c>
      <c r="DMJ1197" s="202"/>
      <c r="DMK1197" s="259">
        <f t="shared" si="259"/>
        <v>448.774</v>
      </c>
      <c r="DML1197" s="240" t="s">
        <v>240</v>
      </c>
      <c r="DMM1197" s="258" t="s">
        <v>26</v>
      </c>
      <c r="DMN1197" s="200">
        <v>7</v>
      </c>
      <c r="DMO1197" s="200">
        <v>2</v>
      </c>
      <c r="DMP1197" s="201" t="s">
        <v>238</v>
      </c>
      <c r="DMQ1197" s="202">
        <v>0</v>
      </c>
      <c r="DMR1197" s="202"/>
      <c r="DMS1197" s="259">
        <f t="shared" si="259"/>
        <v>448.774</v>
      </c>
      <c r="DMT1197" s="240" t="s">
        <v>240</v>
      </c>
      <c r="DMU1197" s="258" t="s">
        <v>26</v>
      </c>
      <c r="DMV1197" s="200">
        <v>7</v>
      </c>
      <c r="DMW1197" s="200">
        <v>2</v>
      </c>
      <c r="DMX1197" s="201" t="s">
        <v>238</v>
      </c>
      <c r="DMY1197" s="202">
        <v>0</v>
      </c>
      <c r="DMZ1197" s="202"/>
      <c r="DNA1197" s="259">
        <f t="shared" si="259"/>
        <v>448.774</v>
      </c>
      <c r="DNB1197" s="240" t="s">
        <v>240</v>
      </c>
      <c r="DNC1197" s="258" t="s">
        <v>26</v>
      </c>
      <c r="DND1197" s="200">
        <v>7</v>
      </c>
      <c r="DNE1197" s="200">
        <v>2</v>
      </c>
      <c r="DNF1197" s="201" t="s">
        <v>238</v>
      </c>
      <c r="DNG1197" s="202">
        <v>0</v>
      </c>
      <c r="DNH1197" s="202"/>
      <c r="DNI1197" s="259">
        <f t="shared" si="259"/>
        <v>448.774</v>
      </c>
      <c r="DNJ1197" s="240" t="s">
        <v>240</v>
      </c>
      <c r="DNK1197" s="258" t="s">
        <v>26</v>
      </c>
      <c r="DNL1197" s="200">
        <v>7</v>
      </c>
      <c r="DNM1197" s="200">
        <v>2</v>
      </c>
      <c r="DNN1197" s="201" t="s">
        <v>238</v>
      </c>
      <c r="DNO1197" s="202">
        <v>0</v>
      </c>
      <c r="DNP1197" s="202"/>
      <c r="DNQ1197" s="259">
        <f t="shared" si="259"/>
        <v>448.774</v>
      </c>
      <c r="DNR1197" s="240" t="s">
        <v>240</v>
      </c>
      <c r="DNS1197" s="258" t="s">
        <v>26</v>
      </c>
      <c r="DNT1197" s="200">
        <v>7</v>
      </c>
      <c r="DNU1197" s="200">
        <v>2</v>
      </c>
      <c r="DNV1197" s="201" t="s">
        <v>238</v>
      </c>
      <c r="DNW1197" s="202">
        <v>0</v>
      </c>
      <c r="DNX1197" s="202"/>
      <c r="DNY1197" s="259">
        <f t="shared" si="259"/>
        <v>448.774</v>
      </c>
      <c r="DNZ1197" s="240" t="s">
        <v>240</v>
      </c>
      <c r="DOA1197" s="258" t="s">
        <v>26</v>
      </c>
      <c r="DOB1197" s="200">
        <v>7</v>
      </c>
      <c r="DOC1197" s="200">
        <v>2</v>
      </c>
      <c r="DOD1197" s="201" t="s">
        <v>238</v>
      </c>
      <c r="DOE1197" s="202">
        <v>0</v>
      </c>
      <c r="DOF1197" s="202"/>
      <c r="DOG1197" s="259">
        <f t="shared" ref="DOG1197:DQK1197" si="260">DOG1198</f>
        <v>448.774</v>
      </c>
      <c r="DOH1197" s="240" t="s">
        <v>240</v>
      </c>
      <c r="DOI1197" s="258" t="s">
        <v>26</v>
      </c>
      <c r="DOJ1197" s="200">
        <v>7</v>
      </c>
      <c r="DOK1197" s="200">
        <v>2</v>
      </c>
      <c r="DOL1197" s="201" t="s">
        <v>238</v>
      </c>
      <c r="DOM1197" s="202">
        <v>0</v>
      </c>
      <c r="DON1197" s="202"/>
      <c r="DOO1197" s="259">
        <f t="shared" si="260"/>
        <v>448.774</v>
      </c>
      <c r="DOP1197" s="240" t="s">
        <v>240</v>
      </c>
      <c r="DOQ1197" s="258" t="s">
        <v>26</v>
      </c>
      <c r="DOR1197" s="200">
        <v>7</v>
      </c>
      <c r="DOS1197" s="200">
        <v>2</v>
      </c>
      <c r="DOT1197" s="201" t="s">
        <v>238</v>
      </c>
      <c r="DOU1197" s="202">
        <v>0</v>
      </c>
      <c r="DOV1197" s="202"/>
      <c r="DOW1197" s="259">
        <f t="shared" si="260"/>
        <v>448.774</v>
      </c>
      <c r="DOX1197" s="240" t="s">
        <v>240</v>
      </c>
      <c r="DOY1197" s="258" t="s">
        <v>26</v>
      </c>
      <c r="DOZ1197" s="200">
        <v>7</v>
      </c>
      <c r="DPA1197" s="200">
        <v>2</v>
      </c>
      <c r="DPB1197" s="201" t="s">
        <v>238</v>
      </c>
      <c r="DPC1197" s="202">
        <v>0</v>
      </c>
      <c r="DPD1197" s="202"/>
      <c r="DPE1197" s="259">
        <f t="shared" si="260"/>
        <v>448.774</v>
      </c>
      <c r="DPF1197" s="240" t="s">
        <v>240</v>
      </c>
      <c r="DPG1197" s="258" t="s">
        <v>26</v>
      </c>
      <c r="DPH1197" s="200">
        <v>7</v>
      </c>
      <c r="DPI1197" s="200">
        <v>2</v>
      </c>
      <c r="DPJ1197" s="201" t="s">
        <v>238</v>
      </c>
      <c r="DPK1197" s="202">
        <v>0</v>
      </c>
      <c r="DPL1197" s="202"/>
      <c r="DPM1197" s="259">
        <f t="shared" si="260"/>
        <v>448.774</v>
      </c>
      <c r="DPN1197" s="240" t="s">
        <v>240</v>
      </c>
      <c r="DPO1197" s="258" t="s">
        <v>26</v>
      </c>
      <c r="DPP1197" s="200">
        <v>7</v>
      </c>
      <c r="DPQ1197" s="200">
        <v>2</v>
      </c>
      <c r="DPR1197" s="201" t="s">
        <v>238</v>
      </c>
      <c r="DPS1197" s="202">
        <v>0</v>
      </c>
      <c r="DPT1197" s="202"/>
      <c r="DPU1197" s="259">
        <f t="shared" si="260"/>
        <v>448.774</v>
      </c>
      <c r="DPV1197" s="240" t="s">
        <v>240</v>
      </c>
      <c r="DPW1197" s="258" t="s">
        <v>26</v>
      </c>
      <c r="DPX1197" s="200">
        <v>7</v>
      </c>
      <c r="DPY1197" s="200">
        <v>2</v>
      </c>
      <c r="DPZ1197" s="201" t="s">
        <v>238</v>
      </c>
      <c r="DQA1197" s="202">
        <v>0</v>
      </c>
      <c r="DQB1197" s="202"/>
      <c r="DQC1197" s="259">
        <f t="shared" si="260"/>
        <v>448.774</v>
      </c>
      <c r="DQD1197" s="240" t="s">
        <v>240</v>
      </c>
      <c r="DQE1197" s="258" t="s">
        <v>26</v>
      </c>
      <c r="DQF1197" s="200">
        <v>7</v>
      </c>
      <c r="DQG1197" s="200">
        <v>2</v>
      </c>
      <c r="DQH1197" s="201" t="s">
        <v>238</v>
      </c>
      <c r="DQI1197" s="202">
        <v>0</v>
      </c>
      <c r="DQJ1197" s="202"/>
      <c r="DQK1197" s="259">
        <f t="shared" si="260"/>
        <v>448.774</v>
      </c>
      <c r="DQL1197" s="240" t="s">
        <v>240</v>
      </c>
      <c r="DQM1197" s="258" t="s">
        <v>26</v>
      </c>
      <c r="DQN1197" s="200">
        <v>7</v>
      </c>
      <c r="DQO1197" s="200">
        <v>2</v>
      </c>
      <c r="DQP1197" s="201" t="s">
        <v>238</v>
      </c>
      <c r="DQQ1197" s="202">
        <v>0</v>
      </c>
      <c r="DQR1197" s="202"/>
      <c r="DQS1197" s="259">
        <f t="shared" ref="DQS1197:DSW1197" si="261">DQS1198</f>
        <v>448.774</v>
      </c>
      <c r="DQT1197" s="240" t="s">
        <v>240</v>
      </c>
      <c r="DQU1197" s="258" t="s">
        <v>26</v>
      </c>
      <c r="DQV1197" s="200">
        <v>7</v>
      </c>
      <c r="DQW1197" s="200">
        <v>2</v>
      </c>
      <c r="DQX1197" s="201" t="s">
        <v>238</v>
      </c>
      <c r="DQY1197" s="202">
        <v>0</v>
      </c>
      <c r="DQZ1197" s="202"/>
      <c r="DRA1197" s="259">
        <f t="shared" si="261"/>
        <v>448.774</v>
      </c>
      <c r="DRB1197" s="240" t="s">
        <v>240</v>
      </c>
      <c r="DRC1197" s="258" t="s">
        <v>26</v>
      </c>
      <c r="DRD1197" s="200">
        <v>7</v>
      </c>
      <c r="DRE1197" s="200">
        <v>2</v>
      </c>
      <c r="DRF1197" s="201" t="s">
        <v>238</v>
      </c>
      <c r="DRG1197" s="202">
        <v>0</v>
      </c>
      <c r="DRH1197" s="202"/>
      <c r="DRI1197" s="259">
        <f t="shared" si="261"/>
        <v>448.774</v>
      </c>
      <c r="DRJ1197" s="240" t="s">
        <v>240</v>
      </c>
      <c r="DRK1197" s="258" t="s">
        <v>26</v>
      </c>
      <c r="DRL1197" s="200">
        <v>7</v>
      </c>
      <c r="DRM1197" s="200">
        <v>2</v>
      </c>
      <c r="DRN1197" s="201" t="s">
        <v>238</v>
      </c>
      <c r="DRO1197" s="202">
        <v>0</v>
      </c>
      <c r="DRP1197" s="202"/>
      <c r="DRQ1197" s="259">
        <f t="shared" si="261"/>
        <v>448.774</v>
      </c>
      <c r="DRR1197" s="240" t="s">
        <v>240</v>
      </c>
      <c r="DRS1197" s="258" t="s">
        <v>26</v>
      </c>
      <c r="DRT1197" s="200">
        <v>7</v>
      </c>
      <c r="DRU1197" s="200">
        <v>2</v>
      </c>
      <c r="DRV1197" s="201" t="s">
        <v>238</v>
      </c>
      <c r="DRW1197" s="202">
        <v>0</v>
      </c>
      <c r="DRX1197" s="202"/>
      <c r="DRY1197" s="259">
        <f t="shared" si="261"/>
        <v>448.774</v>
      </c>
      <c r="DRZ1197" s="240" t="s">
        <v>240</v>
      </c>
      <c r="DSA1197" s="258" t="s">
        <v>26</v>
      </c>
      <c r="DSB1197" s="200">
        <v>7</v>
      </c>
      <c r="DSC1197" s="200">
        <v>2</v>
      </c>
      <c r="DSD1197" s="201" t="s">
        <v>238</v>
      </c>
      <c r="DSE1197" s="202">
        <v>0</v>
      </c>
      <c r="DSF1197" s="202"/>
      <c r="DSG1197" s="259">
        <f t="shared" si="261"/>
        <v>448.774</v>
      </c>
      <c r="DSH1197" s="240" t="s">
        <v>240</v>
      </c>
      <c r="DSI1197" s="258" t="s">
        <v>26</v>
      </c>
      <c r="DSJ1197" s="200">
        <v>7</v>
      </c>
      <c r="DSK1197" s="200">
        <v>2</v>
      </c>
      <c r="DSL1197" s="201" t="s">
        <v>238</v>
      </c>
      <c r="DSM1197" s="202">
        <v>0</v>
      </c>
      <c r="DSN1197" s="202"/>
      <c r="DSO1197" s="259">
        <f t="shared" si="261"/>
        <v>448.774</v>
      </c>
      <c r="DSP1197" s="240" t="s">
        <v>240</v>
      </c>
      <c r="DSQ1197" s="258" t="s">
        <v>26</v>
      </c>
      <c r="DSR1197" s="200">
        <v>7</v>
      </c>
      <c r="DSS1197" s="200">
        <v>2</v>
      </c>
      <c r="DST1197" s="201" t="s">
        <v>238</v>
      </c>
      <c r="DSU1197" s="202">
        <v>0</v>
      </c>
      <c r="DSV1197" s="202"/>
      <c r="DSW1197" s="259">
        <f t="shared" si="261"/>
        <v>448.774</v>
      </c>
      <c r="DSX1197" s="240" t="s">
        <v>240</v>
      </c>
      <c r="DSY1197" s="258" t="s">
        <v>26</v>
      </c>
      <c r="DSZ1197" s="200">
        <v>7</v>
      </c>
      <c r="DTA1197" s="200">
        <v>2</v>
      </c>
      <c r="DTB1197" s="201" t="s">
        <v>238</v>
      </c>
      <c r="DTC1197" s="202">
        <v>0</v>
      </c>
      <c r="DTD1197" s="202"/>
      <c r="DTE1197" s="259">
        <f t="shared" ref="DTE1197:DVI1197" si="262">DTE1198</f>
        <v>448.774</v>
      </c>
      <c r="DTF1197" s="240" t="s">
        <v>240</v>
      </c>
      <c r="DTG1197" s="258" t="s">
        <v>26</v>
      </c>
      <c r="DTH1197" s="200">
        <v>7</v>
      </c>
      <c r="DTI1197" s="200">
        <v>2</v>
      </c>
      <c r="DTJ1197" s="201" t="s">
        <v>238</v>
      </c>
      <c r="DTK1197" s="202">
        <v>0</v>
      </c>
      <c r="DTL1197" s="202"/>
      <c r="DTM1197" s="259">
        <f t="shared" si="262"/>
        <v>448.774</v>
      </c>
      <c r="DTN1197" s="240" t="s">
        <v>240</v>
      </c>
      <c r="DTO1197" s="258" t="s">
        <v>26</v>
      </c>
      <c r="DTP1197" s="200">
        <v>7</v>
      </c>
      <c r="DTQ1197" s="200">
        <v>2</v>
      </c>
      <c r="DTR1197" s="201" t="s">
        <v>238</v>
      </c>
      <c r="DTS1197" s="202">
        <v>0</v>
      </c>
      <c r="DTT1197" s="202"/>
      <c r="DTU1197" s="259">
        <f t="shared" si="262"/>
        <v>448.774</v>
      </c>
      <c r="DTV1197" s="240" t="s">
        <v>240</v>
      </c>
      <c r="DTW1197" s="258" t="s">
        <v>26</v>
      </c>
      <c r="DTX1197" s="200">
        <v>7</v>
      </c>
      <c r="DTY1197" s="200">
        <v>2</v>
      </c>
      <c r="DTZ1197" s="201" t="s">
        <v>238</v>
      </c>
      <c r="DUA1197" s="202">
        <v>0</v>
      </c>
      <c r="DUB1197" s="202"/>
      <c r="DUC1197" s="259">
        <f t="shared" si="262"/>
        <v>448.774</v>
      </c>
      <c r="DUD1197" s="240" t="s">
        <v>240</v>
      </c>
      <c r="DUE1197" s="258" t="s">
        <v>26</v>
      </c>
      <c r="DUF1197" s="200">
        <v>7</v>
      </c>
      <c r="DUG1197" s="200">
        <v>2</v>
      </c>
      <c r="DUH1197" s="201" t="s">
        <v>238</v>
      </c>
      <c r="DUI1197" s="202">
        <v>0</v>
      </c>
      <c r="DUJ1197" s="202"/>
      <c r="DUK1197" s="259">
        <f t="shared" si="262"/>
        <v>448.774</v>
      </c>
      <c r="DUL1197" s="240" t="s">
        <v>240</v>
      </c>
      <c r="DUM1197" s="258" t="s">
        <v>26</v>
      </c>
      <c r="DUN1197" s="200">
        <v>7</v>
      </c>
      <c r="DUO1197" s="200">
        <v>2</v>
      </c>
      <c r="DUP1197" s="201" t="s">
        <v>238</v>
      </c>
      <c r="DUQ1197" s="202">
        <v>0</v>
      </c>
      <c r="DUR1197" s="202"/>
      <c r="DUS1197" s="259">
        <f t="shared" si="262"/>
        <v>448.774</v>
      </c>
      <c r="DUT1197" s="240" t="s">
        <v>240</v>
      </c>
      <c r="DUU1197" s="258" t="s">
        <v>26</v>
      </c>
      <c r="DUV1197" s="200">
        <v>7</v>
      </c>
      <c r="DUW1197" s="200">
        <v>2</v>
      </c>
      <c r="DUX1197" s="201" t="s">
        <v>238</v>
      </c>
      <c r="DUY1197" s="202">
        <v>0</v>
      </c>
      <c r="DUZ1197" s="202"/>
      <c r="DVA1197" s="259">
        <f t="shared" si="262"/>
        <v>448.774</v>
      </c>
      <c r="DVB1197" s="240" t="s">
        <v>240</v>
      </c>
      <c r="DVC1197" s="258" t="s">
        <v>26</v>
      </c>
      <c r="DVD1197" s="200">
        <v>7</v>
      </c>
      <c r="DVE1197" s="200">
        <v>2</v>
      </c>
      <c r="DVF1197" s="201" t="s">
        <v>238</v>
      </c>
      <c r="DVG1197" s="202">
        <v>0</v>
      </c>
      <c r="DVH1197" s="202"/>
      <c r="DVI1197" s="259">
        <f t="shared" si="262"/>
        <v>448.774</v>
      </c>
      <c r="DVJ1197" s="240" t="s">
        <v>240</v>
      </c>
      <c r="DVK1197" s="258" t="s">
        <v>26</v>
      </c>
      <c r="DVL1197" s="200">
        <v>7</v>
      </c>
      <c r="DVM1197" s="200">
        <v>2</v>
      </c>
      <c r="DVN1197" s="201" t="s">
        <v>238</v>
      </c>
      <c r="DVO1197" s="202">
        <v>0</v>
      </c>
      <c r="DVP1197" s="202"/>
      <c r="DVQ1197" s="259">
        <f t="shared" ref="DVQ1197:DXU1197" si="263">DVQ1198</f>
        <v>448.774</v>
      </c>
      <c r="DVR1197" s="240" t="s">
        <v>240</v>
      </c>
      <c r="DVS1197" s="258" t="s">
        <v>26</v>
      </c>
      <c r="DVT1197" s="200">
        <v>7</v>
      </c>
      <c r="DVU1197" s="200">
        <v>2</v>
      </c>
      <c r="DVV1197" s="201" t="s">
        <v>238</v>
      </c>
      <c r="DVW1197" s="202">
        <v>0</v>
      </c>
      <c r="DVX1197" s="202"/>
      <c r="DVY1197" s="259">
        <f t="shared" si="263"/>
        <v>448.774</v>
      </c>
      <c r="DVZ1197" s="240" t="s">
        <v>240</v>
      </c>
      <c r="DWA1197" s="258" t="s">
        <v>26</v>
      </c>
      <c r="DWB1197" s="200">
        <v>7</v>
      </c>
      <c r="DWC1197" s="200">
        <v>2</v>
      </c>
      <c r="DWD1197" s="201" t="s">
        <v>238</v>
      </c>
      <c r="DWE1197" s="202">
        <v>0</v>
      </c>
      <c r="DWF1197" s="202"/>
      <c r="DWG1197" s="259">
        <f t="shared" si="263"/>
        <v>448.774</v>
      </c>
      <c r="DWH1197" s="240" t="s">
        <v>240</v>
      </c>
      <c r="DWI1197" s="258" t="s">
        <v>26</v>
      </c>
      <c r="DWJ1197" s="200">
        <v>7</v>
      </c>
      <c r="DWK1197" s="200">
        <v>2</v>
      </c>
      <c r="DWL1197" s="201" t="s">
        <v>238</v>
      </c>
      <c r="DWM1197" s="202">
        <v>0</v>
      </c>
      <c r="DWN1197" s="202"/>
      <c r="DWO1197" s="259">
        <f t="shared" si="263"/>
        <v>448.774</v>
      </c>
      <c r="DWP1197" s="240" t="s">
        <v>240</v>
      </c>
      <c r="DWQ1197" s="258" t="s">
        <v>26</v>
      </c>
      <c r="DWR1197" s="200">
        <v>7</v>
      </c>
      <c r="DWS1197" s="200">
        <v>2</v>
      </c>
      <c r="DWT1197" s="201" t="s">
        <v>238</v>
      </c>
      <c r="DWU1197" s="202">
        <v>0</v>
      </c>
      <c r="DWV1197" s="202"/>
      <c r="DWW1197" s="259">
        <f t="shared" si="263"/>
        <v>448.774</v>
      </c>
      <c r="DWX1197" s="240" t="s">
        <v>240</v>
      </c>
      <c r="DWY1197" s="258" t="s">
        <v>26</v>
      </c>
      <c r="DWZ1197" s="200">
        <v>7</v>
      </c>
      <c r="DXA1197" s="200">
        <v>2</v>
      </c>
      <c r="DXB1197" s="201" t="s">
        <v>238</v>
      </c>
      <c r="DXC1197" s="202">
        <v>0</v>
      </c>
      <c r="DXD1197" s="202"/>
      <c r="DXE1197" s="259">
        <f t="shared" si="263"/>
        <v>448.774</v>
      </c>
      <c r="DXF1197" s="240" t="s">
        <v>240</v>
      </c>
      <c r="DXG1197" s="258" t="s">
        <v>26</v>
      </c>
      <c r="DXH1197" s="200">
        <v>7</v>
      </c>
      <c r="DXI1197" s="200">
        <v>2</v>
      </c>
      <c r="DXJ1197" s="201" t="s">
        <v>238</v>
      </c>
      <c r="DXK1197" s="202">
        <v>0</v>
      </c>
      <c r="DXL1197" s="202"/>
      <c r="DXM1197" s="259">
        <f t="shared" si="263"/>
        <v>448.774</v>
      </c>
      <c r="DXN1197" s="240" t="s">
        <v>240</v>
      </c>
      <c r="DXO1197" s="258" t="s">
        <v>26</v>
      </c>
      <c r="DXP1197" s="200">
        <v>7</v>
      </c>
      <c r="DXQ1197" s="200">
        <v>2</v>
      </c>
      <c r="DXR1197" s="201" t="s">
        <v>238</v>
      </c>
      <c r="DXS1197" s="202">
        <v>0</v>
      </c>
      <c r="DXT1197" s="202"/>
      <c r="DXU1197" s="259">
        <f t="shared" si="263"/>
        <v>448.774</v>
      </c>
      <c r="DXV1197" s="240" t="s">
        <v>240</v>
      </c>
      <c r="DXW1197" s="258" t="s">
        <v>26</v>
      </c>
      <c r="DXX1197" s="200">
        <v>7</v>
      </c>
      <c r="DXY1197" s="200">
        <v>2</v>
      </c>
      <c r="DXZ1197" s="201" t="s">
        <v>238</v>
      </c>
      <c r="DYA1197" s="202">
        <v>0</v>
      </c>
      <c r="DYB1197" s="202"/>
      <c r="DYC1197" s="259">
        <f t="shared" ref="DYC1197:EAG1197" si="264">DYC1198</f>
        <v>448.774</v>
      </c>
      <c r="DYD1197" s="240" t="s">
        <v>240</v>
      </c>
      <c r="DYE1197" s="258" t="s">
        <v>26</v>
      </c>
      <c r="DYF1197" s="200">
        <v>7</v>
      </c>
      <c r="DYG1197" s="200">
        <v>2</v>
      </c>
      <c r="DYH1197" s="201" t="s">
        <v>238</v>
      </c>
      <c r="DYI1197" s="202">
        <v>0</v>
      </c>
      <c r="DYJ1197" s="202"/>
      <c r="DYK1197" s="259">
        <f t="shared" si="264"/>
        <v>448.774</v>
      </c>
      <c r="DYL1197" s="240" t="s">
        <v>240</v>
      </c>
      <c r="DYM1197" s="258" t="s">
        <v>26</v>
      </c>
      <c r="DYN1197" s="200">
        <v>7</v>
      </c>
      <c r="DYO1197" s="200">
        <v>2</v>
      </c>
      <c r="DYP1197" s="201" t="s">
        <v>238</v>
      </c>
      <c r="DYQ1197" s="202">
        <v>0</v>
      </c>
      <c r="DYR1197" s="202"/>
      <c r="DYS1197" s="259">
        <f t="shared" si="264"/>
        <v>448.774</v>
      </c>
      <c r="DYT1197" s="240" t="s">
        <v>240</v>
      </c>
      <c r="DYU1197" s="258" t="s">
        <v>26</v>
      </c>
      <c r="DYV1197" s="200">
        <v>7</v>
      </c>
      <c r="DYW1197" s="200">
        <v>2</v>
      </c>
      <c r="DYX1197" s="201" t="s">
        <v>238</v>
      </c>
      <c r="DYY1197" s="202">
        <v>0</v>
      </c>
      <c r="DYZ1197" s="202"/>
      <c r="DZA1197" s="259">
        <f t="shared" si="264"/>
        <v>448.774</v>
      </c>
      <c r="DZB1197" s="240" t="s">
        <v>240</v>
      </c>
      <c r="DZC1197" s="258" t="s">
        <v>26</v>
      </c>
      <c r="DZD1197" s="200">
        <v>7</v>
      </c>
      <c r="DZE1197" s="200">
        <v>2</v>
      </c>
      <c r="DZF1197" s="201" t="s">
        <v>238</v>
      </c>
      <c r="DZG1197" s="202">
        <v>0</v>
      </c>
      <c r="DZH1197" s="202"/>
      <c r="DZI1197" s="259">
        <f t="shared" si="264"/>
        <v>448.774</v>
      </c>
      <c r="DZJ1197" s="240" t="s">
        <v>240</v>
      </c>
      <c r="DZK1197" s="258" t="s">
        <v>26</v>
      </c>
      <c r="DZL1197" s="200">
        <v>7</v>
      </c>
      <c r="DZM1197" s="200">
        <v>2</v>
      </c>
      <c r="DZN1197" s="201" t="s">
        <v>238</v>
      </c>
      <c r="DZO1197" s="202">
        <v>0</v>
      </c>
      <c r="DZP1197" s="202"/>
      <c r="DZQ1197" s="259">
        <f t="shared" si="264"/>
        <v>448.774</v>
      </c>
      <c r="DZR1197" s="240" t="s">
        <v>240</v>
      </c>
      <c r="DZS1197" s="258" t="s">
        <v>26</v>
      </c>
      <c r="DZT1197" s="200">
        <v>7</v>
      </c>
      <c r="DZU1197" s="200">
        <v>2</v>
      </c>
      <c r="DZV1197" s="201" t="s">
        <v>238</v>
      </c>
      <c r="DZW1197" s="202">
        <v>0</v>
      </c>
      <c r="DZX1197" s="202"/>
      <c r="DZY1197" s="259">
        <f t="shared" si="264"/>
        <v>448.774</v>
      </c>
      <c r="DZZ1197" s="240" t="s">
        <v>240</v>
      </c>
      <c r="EAA1197" s="258" t="s">
        <v>26</v>
      </c>
      <c r="EAB1197" s="200">
        <v>7</v>
      </c>
      <c r="EAC1197" s="200">
        <v>2</v>
      </c>
      <c r="EAD1197" s="201" t="s">
        <v>238</v>
      </c>
      <c r="EAE1197" s="202">
        <v>0</v>
      </c>
      <c r="EAF1197" s="202"/>
      <c r="EAG1197" s="259">
        <f t="shared" si="264"/>
        <v>448.774</v>
      </c>
      <c r="EAH1197" s="240" t="s">
        <v>240</v>
      </c>
      <c r="EAI1197" s="258" t="s">
        <v>26</v>
      </c>
      <c r="EAJ1197" s="200">
        <v>7</v>
      </c>
      <c r="EAK1197" s="200">
        <v>2</v>
      </c>
      <c r="EAL1197" s="201" t="s">
        <v>238</v>
      </c>
      <c r="EAM1197" s="202">
        <v>0</v>
      </c>
      <c r="EAN1197" s="202"/>
      <c r="EAO1197" s="259">
        <f t="shared" ref="EAO1197:ECS1197" si="265">EAO1198</f>
        <v>448.774</v>
      </c>
      <c r="EAP1197" s="240" t="s">
        <v>240</v>
      </c>
      <c r="EAQ1197" s="258" t="s">
        <v>26</v>
      </c>
      <c r="EAR1197" s="200">
        <v>7</v>
      </c>
      <c r="EAS1197" s="200">
        <v>2</v>
      </c>
      <c r="EAT1197" s="201" t="s">
        <v>238</v>
      </c>
      <c r="EAU1197" s="202">
        <v>0</v>
      </c>
      <c r="EAV1197" s="202"/>
      <c r="EAW1197" s="259">
        <f t="shared" si="265"/>
        <v>448.774</v>
      </c>
      <c r="EAX1197" s="240" t="s">
        <v>240</v>
      </c>
      <c r="EAY1197" s="258" t="s">
        <v>26</v>
      </c>
      <c r="EAZ1197" s="200">
        <v>7</v>
      </c>
      <c r="EBA1197" s="200">
        <v>2</v>
      </c>
      <c r="EBB1197" s="201" t="s">
        <v>238</v>
      </c>
      <c r="EBC1197" s="202">
        <v>0</v>
      </c>
      <c r="EBD1197" s="202"/>
      <c r="EBE1197" s="259">
        <f t="shared" si="265"/>
        <v>448.774</v>
      </c>
      <c r="EBF1197" s="240" t="s">
        <v>240</v>
      </c>
      <c r="EBG1197" s="258" t="s">
        <v>26</v>
      </c>
      <c r="EBH1197" s="200">
        <v>7</v>
      </c>
      <c r="EBI1197" s="200">
        <v>2</v>
      </c>
      <c r="EBJ1197" s="201" t="s">
        <v>238</v>
      </c>
      <c r="EBK1197" s="202">
        <v>0</v>
      </c>
      <c r="EBL1197" s="202"/>
      <c r="EBM1197" s="259">
        <f t="shared" si="265"/>
        <v>448.774</v>
      </c>
      <c r="EBN1197" s="240" t="s">
        <v>240</v>
      </c>
      <c r="EBO1197" s="258" t="s">
        <v>26</v>
      </c>
      <c r="EBP1197" s="200">
        <v>7</v>
      </c>
      <c r="EBQ1197" s="200">
        <v>2</v>
      </c>
      <c r="EBR1197" s="201" t="s">
        <v>238</v>
      </c>
      <c r="EBS1197" s="202">
        <v>0</v>
      </c>
      <c r="EBT1197" s="202"/>
      <c r="EBU1197" s="259">
        <f t="shared" si="265"/>
        <v>448.774</v>
      </c>
      <c r="EBV1197" s="240" t="s">
        <v>240</v>
      </c>
      <c r="EBW1197" s="258" t="s">
        <v>26</v>
      </c>
      <c r="EBX1197" s="200">
        <v>7</v>
      </c>
      <c r="EBY1197" s="200">
        <v>2</v>
      </c>
      <c r="EBZ1197" s="201" t="s">
        <v>238</v>
      </c>
      <c r="ECA1197" s="202">
        <v>0</v>
      </c>
      <c r="ECB1197" s="202"/>
      <c r="ECC1197" s="259">
        <f t="shared" si="265"/>
        <v>448.774</v>
      </c>
      <c r="ECD1197" s="240" t="s">
        <v>240</v>
      </c>
      <c r="ECE1197" s="258" t="s">
        <v>26</v>
      </c>
      <c r="ECF1197" s="200">
        <v>7</v>
      </c>
      <c r="ECG1197" s="200">
        <v>2</v>
      </c>
      <c r="ECH1197" s="201" t="s">
        <v>238</v>
      </c>
      <c r="ECI1197" s="202">
        <v>0</v>
      </c>
      <c r="ECJ1197" s="202"/>
      <c r="ECK1197" s="259">
        <f t="shared" si="265"/>
        <v>448.774</v>
      </c>
      <c r="ECL1197" s="240" t="s">
        <v>240</v>
      </c>
      <c r="ECM1197" s="258" t="s">
        <v>26</v>
      </c>
      <c r="ECN1197" s="200">
        <v>7</v>
      </c>
      <c r="ECO1197" s="200">
        <v>2</v>
      </c>
      <c r="ECP1197" s="201" t="s">
        <v>238</v>
      </c>
      <c r="ECQ1197" s="202">
        <v>0</v>
      </c>
      <c r="ECR1197" s="202"/>
      <c r="ECS1197" s="259">
        <f t="shared" si="265"/>
        <v>448.774</v>
      </c>
      <c r="ECT1197" s="240" t="s">
        <v>240</v>
      </c>
      <c r="ECU1197" s="258" t="s">
        <v>26</v>
      </c>
      <c r="ECV1197" s="200">
        <v>7</v>
      </c>
      <c r="ECW1197" s="200">
        <v>2</v>
      </c>
      <c r="ECX1197" s="201" t="s">
        <v>238</v>
      </c>
      <c r="ECY1197" s="202">
        <v>0</v>
      </c>
      <c r="ECZ1197" s="202"/>
      <c r="EDA1197" s="259">
        <f t="shared" ref="EDA1197:EFE1197" si="266">EDA1198</f>
        <v>448.774</v>
      </c>
      <c r="EDB1197" s="240" t="s">
        <v>240</v>
      </c>
      <c r="EDC1197" s="258" t="s">
        <v>26</v>
      </c>
      <c r="EDD1197" s="200">
        <v>7</v>
      </c>
      <c r="EDE1197" s="200">
        <v>2</v>
      </c>
      <c r="EDF1197" s="201" t="s">
        <v>238</v>
      </c>
      <c r="EDG1197" s="202">
        <v>0</v>
      </c>
      <c r="EDH1197" s="202"/>
      <c r="EDI1197" s="259">
        <f t="shared" si="266"/>
        <v>448.774</v>
      </c>
      <c r="EDJ1197" s="240" t="s">
        <v>240</v>
      </c>
      <c r="EDK1197" s="258" t="s">
        <v>26</v>
      </c>
      <c r="EDL1197" s="200">
        <v>7</v>
      </c>
      <c r="EDM1197" s="200">
        <v>2</v>
      </c>
      <c r="EDN1197" s="201" t="s">
        <v>238</v>
      </c>
      <c r="EDO1197" s="202">
        <v>0</v>
      </c>
      <c r="EDP1197" s="202"/>
      <c r="EDQ1197" s="259">
        <f t="shared" si="266"/>
        <v>448.774</v>
      </c>
      <c r="EDR1197" s="240" t="s">
        <v>240</v>
      </c>
      <c r="EDS1197" s="258" t="s">
        <v>26</v>
      </c>
      <c r="EDT1197" s="200">
        <v>7</v>
      </c>
      <c r="EDU1197" s="200">
        <v>2</v>
      </c>
      <c r="EDV1197" s="201" t="s">
        <v>238</v>
      </c>
      <c r="EDW1197" s="202">
        <v>0</v>
      </c>
      <c r="EDX1197" s="202"/>
      <c r="EDY1197" s="259">
        <f t="shared" si="266"/>
        <v>448.774</v>
      </c>
      <c r="EDZ1197" s="240" t="s">
        <v>240</v>
      </c>
      <c r="EEA1197" s="258" t="s">
        <v>26</v>
      </c>
      <c r="EEB1197" s="200">
        <v>7</v>
      </c>
      <c r="EEC1197" s="200">
        <v>2</v>
      </c>
      <c r="EED1197" s="201" t="s">
        <v>238</v>
      </c>
      <c r="EEE1197" s="202">
        <v>0</v>
      </c>
      <c r="EEF1197" s="202"/>
      <c r="EEG1197" s="259">
        <f t="shared" si="266"/>
        <v>448.774</v>
      </c>
      <c r="EEH1197" s="240" t="s">
        <v>240</v>
      </c>
      <c r="EEI1197" s="258" t="s">
        <v>26</v>
      </c>
      <c r="EEJ1197" s="200">
        <v>7</v>
      </c>
      <c r="EEK1197" s="200">
        <v>2</v>
      </c>
      <c r="EEL1197" s="201" t="s">
        <v>238</v>
      </c>
      <c r="EEM1197" s="202">
        <v>0</v>
      </c>
      <c r="EEN1197" s="202"/>
      <c r="EEO1197" s="259">
        <f t="shared" si="266"/>
        <v>448.774</v>
      </c>
      <c r="EEP1197" s="240" t="s">
        <v>240</v>
      </c>
      <c r="EEQ1197" s="258" t="s">
        <v>26</v>
      </c>
      <c r="EER1197" s="200">
        <v>7</v>
      </c>
      <c r="EES1197" s="200">
        <v>2</v>
      </c>
      <c r="EET1197" s="201" t="s">
        <v>238</v>
      </c>
      <c r="EEU1197" s="202">
        <v>0</v>
      </c>
      <c r="EEV1197" s="202"/>
      <c r="EEW1197" s="259">
        <f t="shared" si="266"/>
        <v>448.774</v>
      </c>
      <c r="EEX1197" s="240" t="s">
        <v>240</v>
      </c>
      <c r="EEY1197" s="258" t="s">
        <v>26</v>
      </c>
      <c r="EEZ1197" s="200">
        <v>7</v>
      </c>
      <c r="EFA1197" s="200">
        <v>2</v>
      </c>
      <c r="EFB1197" s="201" t="s">
        <v>238</v>
      </c>
      <c r="EFC1197" s="202">
        <v>0</v>
      </c>
      <c r="EFD1197" s="202"/>
      <c r="EFE1197" s="259">
        <f t="shared" si="266"/>
        <v>448.774</v>
      </c>
      <c r="EFF1197" s="240" t="s">
        <v>240</v>
      </c>
      <c r="EFG1197" s="258" t="s">
        <v>26</v>
      </c>
      <c r="EFH1197" s="200">
        <v>7</v>
      </c>
      <c r="EFI1197" s="200">
        <v>2</v>
      </c>
      <c r="EFJ1197" s="201" t="s">
        <v>238</v>
      </c>
      <c r="EFK1197" s="202">
        <v>0</v>
      </c>
      <c r="EFL1197" s="202"/>
      <c r="EFM1197" s="259">
        <f t="shared" ref="EFM1197:EHQ1197" si="267">EFM1198</f>
        <v>448.774</v>
      </c>
      <c r="EFN1197" s="240" t="s">
        <v>240</v>
      </c>
      <c r="EFO1197" s="258" t="s">
        <v>26</v>
      </c>
      <c r="EFP1197" s="200">
        <v>7</v>
      </c>
      <c r="EFQ1197" s="200">
        <v>2</v>
      </c>
      <c r="EFR1197" s="201" t="s">
        <v>238</v>
      </c>
      <c r="EFS1197" s="202">
        <v>0</v>
      </c>
      <c r="EFT1197" s="202"/>
      <c r="EFU1197" s="259">
        <f t="shared" si="267"/>
        <v>448.774</v>
      </c>
      <c r="EFV1197" s="240" t="s">
        <v>240</v>
      </c>
      <c r="EFW1197" s="258" t="s">
        <v>26</v>
      </c>
      <c r="EFX1197" s="200">
        <v>7</v>
      </c>
      <c r="EFY1197" s="200">
        <v>2</v>
      </c>
      <c r="EFZ1197" s="201" t="s">
        <v>238</v>
      </c>
      <c r="EGA1197" s="202">
        <v>0</v>
      </c>
      <c r="EGB1197" s="202"/>
      <c r="EGC1197" s="259">
        <f t="shared" si="267"/>
        <v>448.774</v>
      </c>
      <c r="EGD1197" s="240" t="s">
        <v>240</v>
      </c>
      <c r="EGE1197" s="258" t="s">
        <v>26</v>
      </c>
      <c r="EGF1197" s="200">
        <v>7</v>
      </c>
      <c r="EGG1197" s="200">
        <v>2</v>
      </c>
      <c r="EGH1197" s="201" t="s">
        <v>238</v>
      </c>
      <c r="EGI1197" s="202">
        <v>0</v>
      </c>
      <c r="EGJ1197" s="202"/>
      <c r="EGK1197" s="259">
        <f t="shared" si="267"/>
        <v>448.774</v>
      </c>
      <c r="EGL1197" s="240" t="s">
        <v>240</v>
      </c>
      <c r="EGM1197" s="258" t="s">
        <v>26</v>
      </c>
      <c r="EGN1197" s="200">
        <v>7</v>
      </c>
      <c r="EGO1197" s="200">
        <v>2</v>
      </c>
      <c r="EGP1197" s="201" t="s">
        <v>238</v>
      </c>
      <c r="EGQ1197" s="202">
        <v>0</v>
      </c>
      <c r="EGR1197" s="202"/>
      <c r="EGS1197" s="259">
        <f t="shared" si="267"/>
        <v>448.774</v>
      </c>
      <c r="EGT1197" s="240" t="s">
        <v>240</v>
      </c>
      <c r="EGU1197" s="258" t="s">
        <v>26</v>
      </c>
      <c r="EGV1197" s="200">
        <v>7</v>
      </c>
      <c r="EGW1197" s="200">
        <v>2</v>
      </c>
      <c r="EGX1197" s="201" t="s">
        <v>238</v>
      </c>
      <c r="EGY1197" s="202">
        <v>0</v>
      </c>
      <c r="EGZ1197" s="202"/>
      <c r="EHA1197" s="259">
        <f t="shared" si="267"/>
        <v>448.774</v>
      </c>
      <c r="EHB1197" s="240" t="s">
        <v>240</v>
      </c>
      <c r="EHC1197" s="258" t="s">
        <v>26</v>
      </c>
      <c r="EHD1197" s="200">
        <v>7</v>
      </c>
      <c r="EHE1197" s="200">
        <v>2</v>
      </c>
      <c r="EHF1197" s="201" t="s">
        <v>238</v>
      </c>
      <c r="EHG1197" s="202">
        <v>0</v>
      </c>
      <c r="EHH1197" s="202"/>
      <c r="EHI1197" s="259">
        <f t="shared" si="267"/>
        <v>448.774</v>
      </c>
      <c r="EHJ1197" s="240" t="s">
        <v>240</v>
      </c>
      <c r="EHK1197" s="258" t="s">
        <v>26</v>
      </c>
      <c r="EHL1197" s="200">
        <v>7</v>
      </c>
      <c r="EHM1197" s="200">
        <v>2</v>
      </c>
      <c r="EHN1197" s="201" t="s">
        <v>238</v>
      </c>
      <c r="EHO1197" s="202">
        <v>0</v>
      </c>
      <c r="EHP1197" s="202"/>
      <c r="EHQ1197" s="259">
        <f t="shared" si="267"/>
        <v>448.774</v>
      </c>
      <c r="EHR1197" s="240" t="s">
        <v>240</v>
      </c>
      <c r="EHS1197" s="258" t="s">
        <v>26</v>
      </c>
      <c r="EHT1197" s="200">
        <v>7</v>
      </c>
      <c r="EHU1197" s="200">
        <v>2</v>
      </c>
      <c r="EHV1197" s="201" t="s">
        <v>238</v>
      </c>
      <c r="EHW1197" s="202">
        <v>0</v>
      </c>
      <c r="EHX1197" s="202"/>
      <c r="EHY1197" s="259">
        <f t="shared" ref="EHY1197:EKC1197" si="268">EHY1198</f>
        <v>448.774</v>
      </c>
      <c r="EHZ1197" s="240" t="s">
        <v>240</v>
      </c>
      <c r="EIA1197" s="258" t="s">
        <v>26</v>
      </c>
      <c r="EIB1197" s="200">
        <v>7</v>
      </c>
      <c r="EIC1197" s="200">
        <v>2</v>
      </c>
      <c r="EID1197" s="201" t="s">
        <v>238</v>
      </c>
      <c r="EIE1197" s="202">
        <v>0</v>
      </c>
      <c r="EIF1197" s="202"/>
      <c r="EIG1197" s="259">
        <f t="shared" si="268"/>
        <v>448.774</v>
      </c>
      <c r="EIH1197" s="240" t="s">
        <v>240</v>
      </c>
      <c r="EII1197" s="258" t="s">
        <v>26</v>
      </c>
      <c r="EIJ1197" s="200">
        <v>7</v>
      </c>
      <c r="EIK1197" s="200">
        <v>2</v>
      </c>
      <c r="EIL1197" s="201" t="s">
        <v>238</v>
      </c>
      <c r="EIM1197" s="202">
        <v>0</v>
      </c>
      <c r="EIN1197" s="202"/>
      <c r="EIO1197" s="259">
        <f t="shared" si="268"/>
        <v>448.774</v>
      </c>
      <c r="EIP1197" s="240" t="s">
        <v>240</v>
      </c>
      <c r="EIQ1197" s="258" t="s">
        <v>26</v>
      </c>
      <c r="EIR1197" s="200">
        <v>7</v>
      </c>
      <c r="EIS1197" s="200">
        <v>2</v>
      </c>
      <c r="EIT1197" s="201" t="s">
        <v>238</v>
      </c>
      <c r="EIU1197" s="202">
        <v>0</v>
      </c>
      <c r="EIV1197" s="202"/>
      <c r="EIW1197" s="259">
        <f t="shared" si="268"/>
        <v>448.774</v>
      </c>
      <c r="EIX1197" s="240" t="s">
        <v>240</v>
      </c>
      <c r="EIY1197" s="258" t="s">
        <v>26</v>
      </c>
      <c r="EIZ1197" s="200">
        <v>7</v>
      </c>
      <c r="EJA1197" s="200">
        <v>2</v>
      </c>
      <c r="EJB1197" s="201" t="s">
        <v>238</v>
      </c>
      <c r="EJC1197" s="202">
        <v>0</v>
      </c>
      <c r="EJD1197" s="202"/>
      <c r="EJE1197" s="259">
        <f t="shared" si="268"/>
        <v>448.774</v>
      </c>
      <c r="EJF1197" s="240" t="s">
        <v>240</v>
      </c>
      <c r="EJG1197" s="258" t="s">
        <v>26</v>
      </c>
      <c r="EJH1197" s="200">
        <v>7</v>
      </c>
      <c r="EJI1197" s="200">
        <v>2</v>
      </c>
      <c r="EJJ1197" s="201" t="s">
        <v>238</v>
      </c>
      <c r="EJK1197" s="202">
        <v>0</v>
      </c>
      <c r="EJL1197" s="202"/>
      <c r="EJM1197" s="259">
        <f t="shared" si="268"/>
        <v>448.774</v>
      </c>
      <c r="EJN1197" s="240" t="s">
        <v>240</v>
      </c>
      <c r="EJO1197" s="258" t="s">
        <v>26</v>
      </c>
      <c r="EJP1197" s="200">
        <v>7</v>
      </c>
      <c r="EJQ1197" s="200">
        <v>2</v>
      </c>
      <c r="EJR1197" s="201" t="s">
        <v>238</v>
      </c>
      <c r="EJS1197" s="202">
        <v>0</v>
      </c>
      <c r="EJT1197" s="202"/>
      <c r="EJU1197" s="259">
        <f t="shared" si="268"/>
        <v>448.774</v>
      </c>
      <c r="EJV1197" s="240" t="s">
        <v>240</v>
      </c>
      <c r="EJW1197" s="258" t="s">
        <v>26</v>
      </c>
      <c r="EJX1197" s="200">
        <v>7</v>
      </c>
      <c r="EJY1197" s="200">
        <v>2</v>
      </c>
      <c r="EJZ1197" s="201" t="s">
        <v>238</v>
      </c>
      <c r="EKA1197" s="202">
        <v>0</v>
      </c>
      <c r="EKB1197" s="202"/>
      <c r="EKC1197" s="259">
        <f t="shared" si="268"/>
        <v>448.774</v>
      </c>
      <c r="EKD1197" s="240" t="s">
        <v>240</v>
      </c>
      <c r="EKE1197" s="258" t="s">
        <v>26</v>
      </c>
      <c r="EKF1197" s="200">
        <v>7</v>
      </c>
      <c r="EKG1197" s="200">
        <v>2</v>
      </c>
      <c r="EKH1197" s="201" t="s">
        <v>238</v>
      </c>
      <c r="EKI1197" s="202">
        <v>0</v>
      </c>
      <c r="EKJ1197" s="202"/>
      <c r="EKK1197" s="259">
        <f t="shared" ref="EKK1197:EMO1197" si="269">EKK1198</f>
        <v>448.774</v>
      </c>
      <c r="EKL1197" s="240" t="s">
        <v>240</v>
      </c>
      <c r="EKM1197" s="258" t="s">
        <v>26</v>
      </c>
      <c r="EKN1197" s="200">
        <v>7</v>
      </c>
      <c r="EKO1197" s="200">
        <v>2</v>
      </c>
      <c r="EKP1197" s="201" t="s">
        <v>238</v>
      </c>
      <c r="EKQ1197" s="202">
        <v>0</v>
      </c>
      <c r="EKR1197" s="202"/>
      <c r="EKS1197" s="259">
        <f t="shared" si="269"/>
        <v>448.774</v>
      </c>
      <c r="EKT1197" s="240" t="s">
        <v>240</v>
      </c>
      <c r="EKU1197" s="258" t="s">
        <v>26</v>
      </c>
      <c r="EKV1197" s="200">
        <v>7</v>
      </c>
      <c r="EKW1197" s="200">
        <v>2</v>
      </c>
      <c r="EKX1197" s="201" t="s">
        <v>238</v>
      </c>
      <c r="EKY1197" s="202">
        <v>0</v>
      </c>
      <c r="EKZ1197" s="202"/>
      <c r="ELA1197" s="259">
        <f t="shared" si="269"/>
        <v>448.774</v>
      </c>
      <c r="ELB1197" s="240" t="s">
        <v>240</v>
      </c>
      <c r="ELC1197" s="258" t="s">
        <v>26</v>
      </c>
      <c r="ELD1197" s="200">
        <v>7</v>
      </c>
      <c r="ELE1197" s="200">
        <v>2</v>
      </c>
      <c r="ELF1197" s="201" t="s">
        <v>238</v>
      </c>
      <c r="ELG1197" s="202">
        <v>0</v>
      </c>
      <c r="ELH1197" s="202"/>
      <c r="ELI1197" s="259">
        <f t="shared" si="269"/>
        <v>448.774</v>
      </c>
      <c r="ELJ1197" s="240" t="s">
        <v>240</v>
      </c>
      <c r="ELK1197" s="258" t="s">
        <v>26</v>
      </c>
      <c r="ELL1197" s="200">
        <v>7</v>
      </c>
      <c r="ELM1197" s="200">
        <v>2</v>
      </c>
      <c r="ELN1197" s="201" t="s">
        <v>238</v>
      </c>
      <c r="ELO1197" s="202">
        <v>0</v>
      </c>
      <c r="ELP1197" s="202"/>
      <c r="ELQ1197" s="259">
        <f t="shared" si="269"/>
        <v>448.774</v>
      </c>
      <c r="ELR1197" s="240" t="s">
        <v>240</v>
      </c>
      <c r="ELS1197" s="258" t="s">
        <v>26</v>
      </c>
      <c r="ELT1197" s="200">
        <v>7</v>
      </c>
      <c r="ELU1197" s="200">
        <v>2</v>
      </c>
      <c r="ELV1197" s="201" t="s">
        <v>238</v>
      </c>
      <c r="ELW1197" s="202">
        <v>0</v>
      </c>
      <c r="ELX1197" s="202"/>
      <c r="ELY1197" s="259">
        <f t="shared" si="269"/>
        <v>448.774</v>
      </c>
      <c r="ELZ1197" s="240" t="s">
        <v>240</v>
      </c>
      <c r="EMA1197" s="258" t="s">
        <v>26</v>
      </c>
      <c r="EMB1197" s="200">
        <v>7</v>
      </c>
      <c r="EMC1197" s="200">
        <v>2</v>
      </c>
      <c r="EMD1197" s="201" t="s">
        <v>238</v>
      </c>
      <c r="EME1197" s="202">
        <v>0</v>
      </c>
      <c r="EMF1197" s="202"/>
      <c r="EMG1197" s="259">
        <f t="shared" si="269"/>
        <v>448.774</v>
      </c>
      <c r="EMH1197" s="240" t="s">
        <v>240</v>
      </c>
      <c r="EMI1197" s="258" t="s">
        <v>26</v>
      </c>
      <c r="EMJ1197" s="200">
        <v>7</v>
      </c>
      <c r="EMK1197" s="200">
        <v>2</v>
      </c>
      <c r="EML1197" s="201" t="s">
        <v>238</v>
      </c>
      <c r="EMM1197" s="202">
        <v>0</v>
      </c>
      <c r="EMN1197" s="202"/>
      <c r="EMO1197" s="259">
        <f t="shared" si="269"/>
        <v>448.774</v>
      </c>
      <c r="EMP1197" s="240" t="s">
        <v>240</v>
      </c>
      <c r="EMQ1197" s="258" t="s">
        <v>26</v>
      </c>
      <c r="EMR1197" s="200">
        <v>7</v>
      </c>
      <c r="EMS1197" s="200">
        <v>2</v>
      </c>
      <c r="EMT1197" s="201" t="s">
        <v>238</v>
      </c>
      <c r="EMU1197" s="202">
        <v>0</v>
      </c>
      <c r="EMV1197" s="202"/>
      <c r="EMW1197" s="259">
        <f t="shared" ref="EMW1197:EPA1197" si="270">EMW1198</f>
        <v>448.774</v>
      </c>
      <c r="EMX1197" s="240" t="s">
        <v>240</v>
      </c>
      <c r="EMY1197" s="258" t="s">
        <v>26</v>
      </c>
      <c r="EMZ1197" s="200">
        <v>7</v>
      </c>
      <c r="ENA1197" s="200">
        <v>2</v>
      </c>
      <c r="ENB1197" s="201" t="s">
        <v>238</v>
      </c>
      <c r="ENC1197" s="202">
        <v>0</v>
      </c>
      <c r="END1197" s="202"/>
      <c r="ENE1197" s="259">
        <f t="shared" si="270"/>
        <v>448.774</v>
      </c>
      <c r="ENF1197" s="240" t="s">
        <v>240</v>
      </c>
      <c r="ENG1197" s="258" t="s">
        <v>26</v>
      </c>
      <c r="ENH1197" s="200">
        <v>7</v>
      </c>
      <c r="ENI1197" s="200">
        <v>2</v>
      </c>
      <c r="ENJ1197" s="201" t="s">
        <v>238</v>
      </c>
      <c r="ENK1197" s="202">
        <v>0</v>
      </c>
      <c r="ENL1197" s="202"/>
      <c r="ENM1197" s="259">
        <f t="shared" si="270"/>
        <v>448.774</v>
      </c>
      <c r="ENN1197" s="240" t="s">
        <v>240</v>
      </c>
      <c r="ENO1197" s="258" t="s">
        <v>26</v>
      </c>
      <c r="ENP1197" s="200">
        <v>7</v>
      </c>
      <c r="ENQ1197" s="200">
        <v>2</v>
      </c>
      <c r="ENR1197" s="201" t="s">
        <v>238</v>
      </c>
      <c r="ENS1197" s="202">
        <v>0</v>
      </c>
      <c r="ENT1197" s="202"/>
      <c r="ENU1197" s="259">
        <f t="shared" si="270"/>
        <v>448.774</v>
      </c>
      <c r="ENV1197" s="240" t="s">
        <v>240</v>
      </c>
      <c r="ENW1197" s="258" t="s">
        <v>26</v>
      </c>
      <c r="ENX1197" s="200">
        <v>7</v>
      </c>
      <c r="ENY1197" s="200">
        <v>2</v>
      </c>
      <c r="ENZ1197" s="201" t="s">
        <v>238</v>
      </c>
      <c r="EOA1197" s="202">
        <v>0</v>
      </c>
      <c r="EOB1197" s="202"/>
      <c r="EOC1197" s="259">
        <f t="shared" si="270"/>
        <v>448.774</v>
      </c>
      <c r="EOD1197" s="240" t="s">
        <v>240</v>
      </c>
      <c r="EOE1197" s="258" t="s">
        <v>26</v>
      </c>
      <c r="EOF1197" s="200">
        <v>7</v>
      </c>
      <c r="EOG1197" s="200">
        <v>2</v>
      </c>
      <c r="EOH1197" s="201" t="s">
        <v>238</v>
      </c>
      <c r="EOI1197" s="202">
        <v>0</v>
      </c>
      <c r="EOJ1197" s="202"/>
      <c r="EOK1197" s="259">
        <f t="shared" si="270"/>
        <v>448.774</v>
      </c>
      <c r="EOL1197" s="240" t="s">
        <v>240</v>
      </c>
      <c r="EOM1197" s="258" t="s">
        <v>26</v>
      </c>
      <c r="EON1197" s="200">
        <v>7</v>
      </c>
      <c r="EOO1197" s="200">
        <v>2</v>
      </c>
      <c r="EOP1197" s="201" t="s">
        <v>238</v>
      </c>
      <c r="EOQ1197" s="202">
        <v>0</v>
      </c>
      <c r="EOR1197" s="202"/>
      <c r="EOS1197" s="259">
        <f t="shared" si="270"/>
        <v>448.774</v>
      </c>
      <c r="EOT1197" s="240" t="s">
        <v>240</v>
      </c>
      <c r="EOU1197" s="258" t="s">
        <v>26</v>
      </c>
      <c r="EOV1197" s="200">
        <v>7</v>
      </c>
      <c r="EOW1197" s="200">
        <v>2</v>
      </c>
      <c r="EOX1197" s="201" t="s">
        <v>238</v>
      </c>
      <c r="EOY1197" s="202">
        <v>0</v>
      </c>
      <c r="EOZ1197" s="202"/>
      <c r="EPA1197" s="259">
        <f t="shared" si="270"/>
        <v>448.774</v>
      </c>
      <c r="EPB1197" s="240" t="s">
        <v>240</v>
      </c>
      <c r="EPC1197" s="258" t="s">
        <v>26</v>
      </c>
      <c r="EPD1197" s="200">
        <v>7</v>
      </c>
      <c r="EPE1197" s="200">
        <v>2</v>
      </c>
      <c r="EPF1197" s="201" t="s">
        <v>238</v>
      </c>
      <c r="EPG1197" s="202">
        <v>0</v>
      </c>
      <c r="EPH1197" s="202"/>
      <c r="EPI1197" s="259">
        <f t="shared" ref="EPI1197:ERM1197" si="271">EPI1198</f>
        <v>448.774</v>
      </c>
      <c r="EPJ1197" s="240" t="s">
        <v>240</v>
      </c>
      <c r="EPK1197" s="258" t="s">
        <v>26</v>
      </c>
      <c r="EPL1197" s="200">
        <v>7</v>
      </c>
      <c r="EPM1197" s="200">
        <v>2</v>
      </c>
      <c r="EPN1197" s="201" t="s">
        <v>238</v>
      </c>
      <c r="EPO1197" s="202">
        <v>0</v>
      </c>
      <c r="EPP1197" s="202"/>
      <c r="EPQ1197" s="259">
        <f t="shared" si="271"/>
        <v>448.774</v>
      </c>
      <c r="EPR1197" s="240" t="s">
        <v>240</v>
      </c>
      <c r="EPS1197" s="258" t="s">
        <v>26</v>
      </c>
      <c r="EPT1197" s="200">
        <v>7</v>
      </c>
      <c r="EPU1197" s="200">
        <v>2</v>
      </c>
      <c r="EPV1197" s="201" t="s">
        <v>238</v>
      </c>
      <c r="EPW1197" s="202">
        <v>0</v>
      </c>
      <c r="EPX1197" s="202"/>
      <c r="EPY1197" s="259">
        <f t="shared" si="271"/>
        <v>448.774</v>
      </c>
      <c r="EPZ1197" s="240" t="s">
        <v>240</v>
      </c>
      <c r="EQA1197" s="258" t="s">
        <v>26</v>
      </c>
      <c r="EQB1197" s="200">
        <v>7</v>
      </c>
      <c r="EQC1197" s="200">
        <v>2</v>
      </c>
      <c r="EQD1197" s="201" t="s">
        <v>238</v>
      </c>
      <c r="EQE1197" s="202">
        <v>0</v>
      </c>
      <c r="EQF1197" s="202"/>
      <c r="EQG1197" s="259">
        <f t="shared" si="271"/>
        <v>448.774</v>
      </c>
      <c r="EQH1197" s="240" t="s">
        <v>240</v>
      </c>
      <c r="EQI1197" s="258" t="s">
        <v>26</v>
      </c>
      <c r="EQJ1197" s="200">
        <v>7</v>
      </c>
      <c r="EQK1197" s="200">
        <v>2</v>
      </c>
      <c r="EQL1197" s="201" t="s">
        <v>238</v>
      </c>
      <c r="EQM1197" s="202">
        <v>0</v>
      </c>
      <c r="EQN1197" s="202"/>
      <c r="EQO1197" s="259">
        <f t="shared" si="271"/>
        <v>448.774</v>
      </c>
      <c r="EQP1197" s="240" t="s">
        <v>240</v>
      </c>
      <c r="EQQ1197" s="258" t="s">
        <v>26</v>
      </c>
      <c r="EQR1197" s="200">
        <v>7</v>
      </c>
      <c r="EQS1197" s="200">
        <v>2</v>
      </c>
      <c r="EQT1197" s="201" t="s">
        <v>238</v>
      </c>
      <c r="EQU1197" s="202">
        <v>0</v>
      </c>
      <c r="EQV1197" s="202"/>
      <c r="EQW1197" s="259">
        <f t="shared" si="271"/>
        <v>448.774</v>
      </c>
      <c r="EQX1197" s="240" t="s">
        <v>240</v>
      </c>
      <c r="EQY1197" s="258" t="s">
        <v>26</v>
      </c>
      <c r="EQZ1197" s="200">
        <v>7</v>
      </c>
      <c r="ERA1197" s="200">
        <v>2</v>
      </c>
      <c r="ERB1197" s="201" t="s">
        <v>238</v>
      </c>
      <c r="ERC1197" s="202">
        <v>0</v>
      </c>
      <c r="ERD1197" s="202"/>
      <c r="ERE1197" s="259">
        <f t="shared" si="271"/>
        <v>448.774</v>
      </c>
      <c r="ERF1197" s="240" t="s">
        <v>240</v>
      </c>
      <c r="ERG1197" s="258" t="s">
        <v>26</v>
      </c>
      <c r="ERH1197" s="200">
        <v>7</v>
      </c>
      <c r="ERI1197" s="200">
        <v>2</v>
      </c>
      <c r="ERJ1197" s="201" t="s">
        <v>238</v>
      </c>
      <c r="ERK1197" s="202">
        <v>0</v>
      </c>
      <c r="ERL1197" s="202"/>
      <c r="ERM1197" s="259">
        <f t="shared" si="271"/>
        <v>448.774</v>
      </c>
      <c r="ERN1197" s="240" t="s">
        <v>240</v>
      </c>
      <c r="ERO1197" s="258" t="s">
        <v>26</v>
      </c>
      <c r="ERP1197" s="200">
        <v>7</v>
      </c>
      <c r="ERQ1197" s="200">
        <v>2</v>
      </c>
      <c r="ERR1197" s="201" t="s">
        <v>238</v>
      </c>
      <c r="ERS1197" s="202">
        <v>0</v>
      </c>
      <c r="ERT1197" s="202"/>
      <c r="ERU1197" s="259">
        <f t="shared" ref="ERU1197:ETY1197" si="272">ERU1198</f>
        <v>448.774</v>
      </c>
      <c r="ERV1197" s="240" t="s">
        <v>240</v>
      </c>
      <c r="ERW1197" s="258" t="s">
        <v>26</v>
      </c>
      <c r="ERX1197" s="200">
        <v>7</v>
      </c>
      <c r="ERY1197" s="200">
        <v>2</v>
      </c>
      <c r="ERZ1197" s="201" t="s">
        <v>238</v>
      </c>
      <c r="ESA1197" s="202">
        <v>0</v>
      </c>
      <c r="ESB1197" s="202"/>
      <c r="ESC1197" s="259">
        <f t="shared" si="272"/>
        <v>448.774</v>
      </c>
      <c r="ESD1197" s="240" t="s">
        <v>240</v>
      </c>
      <c r="ESE1197" s="258" t="s">
        <v>26</v>
      </c>
      <c r="ESF1197" s="200">
        <v>7</v>
      </c>
      <c r="ESG1197" s="200">
        <v>2</v>
      </c>
      <c r="ESH1197" s="201" t="s">
        <v>238</v>
      </c>
      <c r="ESI1197" s="202">
        <v>0</v>
      </c>
      <c r="ESJ1197" s="202"/>
      <c r="ESK1197" s="259">
        <f t="shared" si="272"/>
        <v>448.774</v>
      </c>
      <c r="ESL1197" s="240" t="s">
        <v>240</v>
      </c>
      <c r="ESM1197" s="258" t="s">
        <v>26</v>
      </c>
      <c r="ESN1197" s="200">
        <v>7</v>
      </c>
      <c r="ESO1197" s="200">
        <v>2</v>
      </c>
      <c r="ESP1197" s="201" t="s">
        <v>238</v>
      </c>
      <c r="ESQ1197" s="202">
        <v>0</v>
      </c>
      <c r="ESR1197" s="202"/>
      <c r="ESS1197" s="259">
        <f t="shared" si="272"/>
        <v>448.774</v>
      </c>
      <c r="EST1197" s="240" t="s">
        <v>240</v>
      </c>
      <c r="ESU1197" s="258" t="s">
        <v>26</v>
      </c>
      <c r="ESV1197" s="200">
        <v>7</v>
      </c>
      <c r="ESW1197" s="200">
        <v>2</v>
      </c>
      <c r="ESX1197" s="201" t="s">
        <v>238</v>
      </c>
      <c r="ESY1197" s="202">
        <v>0</v>
      </c>
      <c r="ESZ1197" s="202"/>
      <c r="ETA1197" s="259">
        <f t="shared" si="272"/>
        <v>448.774</v>
      </c>
      <c r="ETB1197" s="240" t="s">
        <v>240</v>
      </c>
      <c r="ETC1197" s="258" t="s">
        <v>26</v>
      </c>
      <c r="ETD1197" s="200">
        <v>7</v>
      </c>
      <c r="ETE1197" s="200">
        <v>2</v>
      </c>
      <c r="ETF1197" s="201" t="s">
        <v>238</v>
      </c>
      <c r="ETG1197" s="202">
        <v>0</v>
      </c>
      <c r="ETH1197" s="202"/>
      <c r="ETI1197" s="259">
        <f t="shared" si="272"/>
        <v>448.774</v>
      </c>
      <c r="ETJ1197" s="240" t="s">
        <v>240</v>
      </c>
      <c r="ETK1197" s="258" t="s">
        <v>26</v>
      </c>
      <c r="ETL1197" s="200">
        <v>7</v>
      </c>
      <c r="ETM1197" s="200">
        <v>2</v>
      </c>
      <c r="ETN1197" s="201" t="s">
        <v>238</v>
      </c>
      <c r="ETO1197" s="202">
        <v>0</v>
      </c>
      <c r="ETP1197" s="202"/>
      <c r="ETQ1197" s="259">
        <f t="shared" si="272"/>
        <v>448.774</v>
      </c>
      <c r="ETR1197" s="240" t="s">
        <v>240</v>
      </c>
      <c r="ETS1197" s="258" t="s">
        <v>26</v>
      </c>
      <c r="ETT1197" s="200">
        <v>7</v>
      </c>
      <c r="ETU1197" s="200">
        <v>2</v>
      </c>
      <c r="ETV1197" s="201" t="s">
        <v>238</v>
      </c>
      <c r="ETW1197" s="202">
        <v>0</v>
      </c>
      <c r="ETX1197" s="202"/>
      <c r="ETY1197" s="259">
        <f t="shared" si="272"/>
        <v>448.774</v>
      </c>
      <c r="ETZ1197" s="240" t="s">
        <v>240</v>
      </c>
      <c r="EUA1197" s="258" t="s">
        <v>26</v>
      </c>
      <c r="EUB1197" s="200">
        <v>7</v>
      </c>
      <c r="EUC1197" s="200">
        <v>2</v>
      </c>
      <c r="EUD1197" s="201" t="s">
        <v>238</v>
      </c>
      <c r="EUE1197" s="202">
        <v>0</v>
      </c>
      <c r="EUF1197" s="202"/>
      <c r="EUG1197" s="259">
        <f t="shared" ref="EUG1197:EWK1197" si="273">EUG1198</f>
        <v>448.774</v>
      </c>
      <c r="EUH1197" s="240" t="s">
        <v>240</v>
      </c>
      <c r="EUI1197" s="258" t="s">
        <v>26</v>
      </c>
      <c r="EUJ1197" s="200">
        <v>7</v>
      </c>
      <c r="EUK1197" s="200">
        <v>2</v>
      </c>
      <c r="EUL1197" s="201" t="s">
        <v>238</v>
      </c>
      <c r="EUM1197" s="202">
        <v>0</v>
      </c>
      <c r="EUN1197" s="202"/>
      <c r="EUO1197" s="259">
        <f t="shared" si="273"/>
        <v>448.774</v>
      </c>
      <c r="EUP1197" s="240" t="s">
        <v>240</v>
      </c>
      <c r="EUQ1197" s="258" t="s">
        <v>26</v>
      </c>
      <c r="EUR1197" s="200">
        <v>7</v>
      </c>
      <c r="EUS1197" s="200">
        <v>2</v>
      </c>
      <c r="EUT1197" s="201" t="s">
        <v>238</v>
      </c>
      <c r="EUU1197" s="202">
        <v>0</v>
      </c>
      <c r="EUV1197" s="202"/>
      <c r="EUW1197" s="259">
        <f t="shared" si="273"/>
        <v>448.774</v>
      </c>
      <c r="EUX1197" s="240" t="s">
        <v>240</v>
      </c>
      <c r="EUY1197" s="258" t="s">
        <v>26</v>
      </c>
      <c r="EUZ1197" s="200">
        <v>7</v>
      </c>
      <c r="EVA1197" s="200">
        <v>2</v>
      </c>
      <c r="EVB1197" s="201" t="s">
        <v>238</v>
      </c>
      <c r="EVC1197" s="202">
        <v>0</v>
      </c>
      <c r="EVD1197" s="202"/>
      <c r="EVE1197" s="259">
        <f t="shared" si="273"/>
        <v>448.774</v>
      </c>
      <c r="EVF1197" s="240" t="s">
        <v>240</v>
      </c>
      <c r="EVG1197" s="258" t="s">
        <v>26</v>
      </c>
      <c r="EVH1197" s="200">
        <v>7</v>
      </c>
      <c r="EVI1197" s="200">
        <v>2</v>
      </c>
      <c r="EVJ1197" s="201" t="s">
        <v>238</v>
      </c>
      <c r="EVK1197" s="202">
        <v>0</v>
      </c>
      <c r="EVL1197" s="202"/>
      <c r="EVM1197" s="259">
        <f t="shared" si="273"/>
        <v>448.774</v>
      </c>
      <c r="EVN1197" s="240" t="s">
        <v>240</v>
      </c>
      <c r="EVO1197" s="258" t="s">
        <v>26</v>
      </c>
      <c r="EVP1197" s="200">
        <v>7</v>
      </c>
      <c r="EVQ1197" s="200">
        <v>2</v>
      </c>
      <c r="EVR1197" s="201" t="s">
        <v>238</v>
      </c>
      <c r="EVS1197" s="202">
        <v>0</v>
      </c>
      <c r="EVT1197" s="202"/>
      <c r="EVU1197" s="259">
        <f t="shared" si="273"/>
        <v>448.774</v>
      </c>
      <c r="EVV1197" s="240" t="s">
        <v>240</v>
      </c>
      <c r="EVW1197" s="258" t="s">
        <v>26</v>
      </c>
      <c r="EVX1197" s="200">
        <v>7</v>
      </c>
      <c r="EVY1197" s="200">
        <v>2</v>
      </c>
      <c r="EVZ1197" s="201" t="s">
        <v>238</v>
      </c>
      <c r="EWA1197" s="202">
        <v>0</v>
      </c>
      <c r="EWB1197" s="202"/>
      <c r="EWC1197" s="259">
        <f t="shared" si="273"/>
        <v>448.774</v>
      </c>
      <c r="EWD1197" s="240" t="s">
        <v>240</v>
      </c>
      <c r="EWE1197" s="258" t="s">
        <v>26</v>
      </c>
      <c r="EWF1197" s="200">
        <v>7</v>
      </c>
      <c r="EWG1197" s="200">
        <v>2</v>
      </c>
      <c r="EWH1197" s="201" t="s">
        <v>238</v>
      </c>
      <c r="EWI1197" s="202">
        <v>0</v>
      </c>
      <c r="EWJ1197" s="202"/>
      <c r="EWK1197" s="259">
        <f t="shared" si="273"/>
        <v>448.774</v>
      </c>
      <c r="EWL1197" s="240" t="s">
        <v>240</v>
      </c>
      <c r="EWM1197" s="258" t="s">
        <v>26</v>
      </c>
      <c r="EWN1197" s="200">
        <v>7</v>
      </c>
      <c r="EWO1197" s="200">
        <v>2</v>
      </c>
      <c r="EWP1197" s="201" t="s">
        <v>238</v>
      </c>
      <c r="EWQ1197" s="202">
        <v>0</v>
      </c>
      <c r="EWR1197" s="202"/>
      <c r="EWS1197" s="259">
        <f t="shared" ref="EWS1197:EYW1197" si="274">EWS1198</f>
        <v>448.774</v>
      </c>
      <c r="EWT1197" s="240" t="s">
        <v>240</v>
      </c>
      <c r="EWU1197" s="258" t="s">
        <v>26</v>
      </c>
      <c r="EWV1197" s="200">
        <v>7</v>
      </c>
      <c r="EWW1197" s="200">
        <v>2</v>
      </c>
      <c r="EWX1197" s="201" t="s">
        <v>238</v>
      </c>
      <c r="EWY1197" s="202">
        <v>0</v>
      </c>
      <c r="EWZ1197" s="202"/>
      <c r="EXA1197" s="259">
        <f t="shared" si="274"/>
        <v>448.774</v>
      </c>
      <c r="EXB1197" s="240" t="s">
        <v>240</v>
      </c>
      <c r="EXC1197" s="258" t="s">
        <v>26</v>
      </c>
      <c r="EXD1197" s="200">
        <v>7</v>
      </c>
      <c r="EXE1197" s="200">
        <v>2</v>
      </c>
      <c r="EXF1197" s="201" t="s">
        <v>238</v>
      </c>
      <c r="EXG1197" s="202">
        <v>0</v>
      </c>
      <c r="EXH1197" s="202"/>
      <c r="EXI1197" s="259">
        <f t="shared" si="274"/>
        <v>448.774</v>
      </c>
      <c r="EXJ1197" s="240" t="s">
        <v>240</v>
      </c>
      <c r="EXK1197" s="258" t="s">
        <v>26</v>
      </c>
      <c r="EXL1197" s="200">
        <v>7</v>
      </c>
      <c r="EXM1197" s="200">
        <v>2</v>
      </c>
      <c r="EXN1197" s="201" t="s">
        <v>238</v>
      </c>
      <c r="EXO1197" s="202">
        <v>0</v>
      </c>
      <c r="EXP1197" s="202"/>
      <c r="EXQ1197" s="259">
        <f t="shared" si="274"/>
        <v>448.774</v>
      </c>
      <c r="EXR1197" s="240" t="s">
        <v>240</v>
      </c>
      <c r="EXS1197" s="258" t="s">
        <v>26</v>
      </c>
      <c r="EXT1197" s="200">
        <v>7</v>
      </c>
      <c r="EXU1197" s="200">
        <v>2</v>
      </c>
      <c r="EXV1197" s="201" t="s">
        <v>238</v>
      </c>
      <c r="EXW1197" s="202">
        <v>0</v>
      </c>
      <c r="EXX1197" s="202"/>
      <c r="EXY1197" s="259">
        <f t="shared" si="274"/>
        <v>448.774</v>
      </c>
      <c r="EXZ1197" s="240" t="s">
        <v>240</v>
      </c>
      <c r="EYA1197" s="258" t="s">
        <v>26</v>
      </c>
      <c r="EYB1197" s="200">
        <v>7</v>
      </c>
      <c r="EYC1197" s="200">
        <v>2</v>
      </c>
      <c r="EYD1197" s="201" t="s">
        <v>238</v>
      </c>
      <c r="EYE1197" s="202">
        <v>0</v>
      </c>
      <c r="EYF1197" s="202"/>
      <c r="EYG1197" s="259">
        <f t="shared" si="274"/>
        <v>448.774</v>
      </c>
      <c r="EYH1197" s="240" t="s">
        <v>240</v>
      </c>
      <c r="EYI1197" s="258" t="s">
        <v>26</v>
      </c>
      <c r="EYJ1197" s="200">
        <v>7</v>
      </c>
      <c r="EYK1197" s="200">
        <v>2</v>
      </c>
      <c r="EYL1197" s="201" t="s">
        <v>238</v>
      </c>
      <c r="EYM1197" s="202">
        <v>0</v>
      </c>
      <c r="EYN1197" s="202"/>
      <c r="EYO1197" s="259">
        <f t="shared" si="274"/>
        <v>448.774</v>
      </c>
      <c r="EYP1197" s="240" t="s">
        <v>240</v>
      </c>
      <c r="EYQ1197" s="258" t="s">
        <v>26</v>
      </c>
      <c r="EYR1197" s="200">
        <v>7</v>
      </c>
      <c r="EYS1197" s="200">
        <v>2</v>
      </c>
      <c r="EYT1197" s="201" t="s">
        <v>238</v>
      </c>
      <c r="EYU1197" s="202">
        <v>0</v>
      </c>
      <c r="EYV1197" s="202"/>
      <c r="EYW1197" s="259">
        <f t="shared" si="274"/>
        <v>448.774</v>
      </c>
      <c r="EYX1197" s="240" t="s">
        <v>240</v>
      </c>
      <c r="EYY1197" s="258" t="s">
        <v>26</v>
      </c>
      <c r="EYZ1197" s="200">
        <v>7</v>
      </c>
      <c r="EZA1197" s="200">
        <v>2</v>
      </c>
      <c r="EZB1197" s="201" t="s">
        <v>238</v>
      </c>
      <c r="EZC1197" s="202">
        <v>0</v>
      </c>
      <c r="EZD1197" s="202"/>
      <c r="EZE1197" s="259">
        <f t="shared" ref="EZE1197:FBI1197" si="275">EZE1198</f>
        <v>448.774</v>
      </c>
      <c r="EZF1197" s="240" t="s">
        <v>240</v>
      </c>
      <c r="EZG1197" s="258" t="s">
        <v>26</v>
      </c>
      <c r="EZH1197" s="200">
        <v>7</v>
      </c>
      <c r="EZI1197" s="200">
        <v>2</v>
      </c>
      <c r="EZJ1197" s="201" t="s">
        <v>238</v>
      </c>
      <c r="EZK1197" s="202">
        <v>0</v>
      </c>
      <c r="EZL1197" s="202"/>
      <c r="EZM1197" s="259">
        <f t="shared" si="275"/>
        <v>448.774</v>
      </c>
      <c r="EZN1197" s="240" t="s">
        <v>240</v>
      </c>
      <c r="EZO1197" s="258" t="s">
        <v>26</v>
      </c>
      <c r="EZP1197" s="200">
        <v>7</v>
      </c>
      <c r="EZQ1197" s="200">
        <v>2</v>
      </c>
      <c r="EZR1197" s="201" t="s">
        <v>238</v>
      </c>
      <c r="EZS1197" s="202">
        <v>0</v>
      </c>
      <c r="EZT1197" s="202"/>
      <c r="EZU1197" s="259">
        <f t="shared" si="275"/>
        <v>448.774</v>
      </c>
      <c r="EZV1197" s="240" t="s">
        <v>240</v>
      </c>
      <c r="EZW1197" s="258" t="s">
        <v>26</v>
      </c>
      <c r="EZX1197" s="200">
        <v>7</v>
      </c>
      <c r="EZY1197" s="200">
        <v>2</v>
      </c>
      <c r="EZZ1197" s="201" t="s">
        <v>238</v>
      </c>
      <c r="FAA1197" s="202">
        <v>0</v>
      </c>
      <c r="FAB1197" s="202"/>
      <c r="FAC1197" s="259">
        <f t="shared" si="275"/>
        <v>448.774</v>
      </c>
      <c r="FAD1197" s="240" t="s">
        <v>240</v>
      </c>
      <c r="FAE1197" s="258" t="s">
        <v>26</v>
      </c>
      <c r="FAF1197" s="200">
        <v>7</v>
      </c>
      <c r="FAG1197" s="200">
        <v>2</v>
      </c>
      <c r="FAH1197" s="201" t="s">
        <v>238</v>
      </c>
      <c r="FAI1197" s="202">
        <v>0</v>
      </c>
      <c r="FAJ1197" s="202"/>
      <c r="FAK1197" s="259">
        <f t="shared" si="275"/>
        <v>448.774</v>
      </c>
      <c r="FAL1197" s="240" t="s">
        <v>240</v>
      </c>
      <c r="FAM1197" s="258" t="s">
        <v>26</v>
      </c>
      <c r="FAN1197" s="200">
        <v>7</v>
      </c>
      <c r="FAO1197" s="200">
        <v>2</v>
      </c>
      <c r="FAP1197" s="201" t="s">
        <v>238</v>
      </c>
      <c r="FAQ1197" s="202">
        <v>0</v>
      </c>
      <c r="FAR1197" s="202"/>
      <c r="FAS1197" s="259">
        <f t="shared" si="275"/>
        <v>448.774</v>
      </c>
      <c r="FAT1197" s="240" t="s">
        <v>240</v>
      </c>
      <c r="FAU1197" s="258" t="s">
        <v>26</v>
      </c>
      <c r="FAV1197" s="200">
        <v>7</v>
      </c>
      <c r="FAW1197" s="200">
        <v>2</v>
      </c>
      <c r="FAX1197" s="201" t="s">
        <v>238</v>
      </c>
      <c r="FAY1197" s="202">
        <v>0</v>
      </c>
      <c r="FAZ1197" s="202"/>
      <c r="FBA1197" s="259">
        <f t="shared" si="275"/>
        <v>448.774</v>
      </c>
      <c r="FBB1197" s="240" t="s">
        <v>240</v>
      </c>
      <c r="FBC1197" s="258" t="s">
        <v>26</v>
      </c>
      <c r="FBD1197" s="200">
        <v>7</v>
      </c>
      <c r="FBE1197" s="200">
        <v>2</v>
      </c>
      <c r="FBF1197" s="201" t="s">
        <v>238</v>
      </c>
      <c r="FBG1197" s="202">
        <v>0</v>
      </c>
      <c r="FBH1197" s="202"/>
      <c r="FBI1197" s="259">
        <f t="shared" si="275"/>
        <v>448.774</v>
      </c>
      <c r="FBJ1197" s="240" t="s">
        <v>240</v>
      </c>
      <c r="FBK1197" s="258" t="s">
        <v>26</v>
      </c>
      <c r="FBL1197" s="200">
        <v>7</v>
      </c>
      <c r="FBM1197" s="200">
        <v>2</v>
      </c>
      <c r="FBN1197" s="201" t="s">
        <v>238</v>
      </c>
      <c r="FBO1197" s="202">
        <v>0</v>
      </c>
      <c r="FBP1197" s="202"/>
      <c r="FBQ1197" s="259">
        <f t="shared" ref="FBQ1197:FDU1197" si="276">FBQ1198</f>
        <v>448.774</v>
      </c>
      <c r="FBR1197" s="240" t="s">
        <v>240</v>
      </c>
      <c r="FBS1197" s="258" t="s">
        <v>26</v>
      </c>
      <c r="FBT1197" s="200">
        <v>7</v>
      </c>
      <c r="FBU1197" s="200">
        <v>2</v>
      </c>
      <c r="FBV1197" s="201" t="s">
        <v>238</v>
      </c>
      <c r="FBW1197" s="202">
        <v>0</v>
      </c>
      <c r="FBX1197" s="202"/>
      <c r="FBY1197" s="259">
        <f t="shared" si="276"/>
        <v>448.774</v>
      </c>
      <c r="FBZ1197" s="240" t="s">
        <v>240</v>
      </c>
      <c r="FCA1197" s="258" t="s">
        <v>26</v>
      </c>
      <c r="FCB1197" s="200">
        <v>7</v>
      </c>
      <c r="FCC1197" s="200">
        <v>2</v>
      </c>
      <c r="FCD1197" s="201" t="s">
        <v>238</v>
      </c>
      <c r="FCE1197" s="202">
        <v>0</v>
      </c>
      <c r="FCF1197" s="202"/>
      <c r="FCG1197" s="259">
        <f t="shared" si="276"/>
        <v>448.774</v>
      </c>
      <c r="FCH1197" s="240" t="s">
        <v>240</v>
      </c>
      <c r="FCI1197" s="258" t="s">
        <v>26</v>
      </c>
      <c r="FCJ1197" s="200">
        <v>7</v>
      </c>
      <c r="FCK1197" s="200">
        <v>2</v>
      </c>
      <c r="FCL1197" s="201" t="s">
        <v>238</v>
      </c>
      <c r="FCM1197" s="202">
        <v>0</v>
      </c>
      <c r="FCN1197" s="202"/>
      <c r="FCO1197" s="259">
        <f t="shared" si="276"/>
        <v>448.774</v>
      </c>
      <c r="FCP1197" s="240" t="s">
        <v>240</v>
      </c>
      <c r="FCQ1197" s="258" t="s">
        <v>26</v>
      </c>
      <c r="FCR1197" s="200">
        <v>7</v>
      </c>
      <c r="FCS1197" s="200">
        <v>2</v>
      </c>
      <c r="FCT1197" s="201" t="s">
        <v>238</v>
      </c>
      <c r="FCU1197" s="202">
        <v>0</v>
      </c>
      <c r="FCV1197" s="202"/>
      <c r="FCW1197" s="259">
        <f t="shared" si="276"/>
        <v>448.774</v>
      </c>
      <c r="FCX1197" s="240" t="s">
        <v>240</v>
      </c>
      <c r="FCY1197" s="258" t="s">
        <v>26</v>
      </c>
      <c r="FCZ1197" s="200">
        <v>7</v>
      </c>
      <c r="FDA1197" s="200">
        <v>2</v>
      </c>
      <c r="FDB1197" s="201" t="s">
        <v>238</v>
      </c>
      <c r="FDC1197" s="202">
        <v>0</v>
      </c>
      <c r="FDD1197" s="202"/>
      <c r="FDE1197" s="259">
        <f t="shared" si="276"/>
        <v>448.774</v>
      </c>
      <c r="FDF1197" s="240" t="s">
        <v>240</v>
      </c>
      <c r="FDG1197" s="258" t="s">
        <v>26</v>
      </c>
      <c r="FDH1197" s="200">
        <v>7</v>
      </c>
      <c r="FDI1197" s="200">
        <v>2</v>
      </c>
      <c r="FDJ1197" s="201" t="s">
        <v>238</v>
      </c>
      <c r="FDK1197" s="202">
        <v>0</v>
      </c>
      <c r="FDL1197" s="202"/>
      <c r="FDM1197" s="259">
        <f t="shared" si="276"/>
        <v>448.774</v>
      </c>
      <c r="FDN1197" s="240" t="s">
        <v>240</v>
      </c>
      <c r="FDO1197" s="258" t="s">
        <v>26</v>
      </c>
      <c r="FDP1197" s="200">
        <v>7</v>
      </c>
      <c r="FDQ1197" s="200">
        <v>2</v>
      </c>
      <c r="FDR1197" s="201" t="s">
        <v>238</v>
      </c>
      <c r="FDS1197" s="202">
        <v>0</v>
      </c>
      <c r="FDT1197" s="202"/>
      <c r="FDU1197" s="259">
        <f t="shared" si="276"/>
        <v>448.774</v>
      </c>
      <c r="FDV1197" s="240" t="s">
        <v>240</v>
      </c>
      <c r="FDW1197" s="258" t="s">
        <v>26</v>
      </c>
      <c r="FDX1197" s="200">
        <v>7</v>
      </c>
      <c r="FDY1197" s="200">
        <v>2</v>
      </c>
      <c r="FDZ1197" s="201" t="s">
        <v>238</v>
      </c>
      <c r="FEA1197" s="202">
        <v>0</v>
      </c>
      <c r="FEB1197" s="202"/>
      <c r="FEC1197" s="259">
        <f t="shared" ref="FEC1197:FGG1197" si="277">FEC1198</f>
        <v>448.774</v>
      </c>
      <c r="FED1197" s="240" t="s">
        <v>240</v>
      </c>
      <c r="FEE1197" s="258" t="s">
        <v>26</v>
      </c>
      <c r="FEF1197" s="200">
        <v>7</v>
      </c>
      <c r="FEG1197" s="200">
        <v>2</v>
      </c>
      <c r="FEH1197" s="201" t="s">
        <v>238</v>
      </c>
      <c r="FEI1197" s="202">
        <v>0</v>
      </c>
      <c r="FEJ1197" s="202"/>
      <c r="FEK1197" s="259">
        <f t="shared" si="277"/>
        <v>448.774</v>
      </c>
      <c r="FEL1197" s="240" t="s">
        <v>240</v>
      </c>
      <c r="FEM1197" s="258" t="s">
        <v>26</v>
      </c>
      <c r="FEN1197" s="200">
        <v>7</v>
      </c>
      <c r="FEO1197" s="200">
        <v>2</v>
      </c>
      <c r="FEP1197" s="201" t="s">
        <v>238</v>
      </c>
      <c r="FEQ1197" s="202">
        <v>0</v>
      </c>
      <c r="FER1197" s="202"/>
      <c r="FES1197" s="259">
        <f t="shared" si="277"/>
        <v>448.774</v>
      </c>
      <c r="FET1197" s="240" t="s">
        <v>240</v>
      </c>
      <c r="FEU1197" s="258" t="s">
        <v>26</v>
      </c>
      <c r="FEV1197" s="200">
        <v>7</v>
      </c>
      <c r="FEW1197" s="200">
        <v>2</v>
      </c>
      <c r="FEX1197" s="201" t="s">
        <v>238</v>
      </c>
      <c r="FEY1197" s="202">
        <v>0</v>
      </c>
      <c r="FEZ1197" s="202"/>
      <c r="FFA1197" s="259">
        <f t="shared" si="277"/>
        <v>448.774</v>
      </c>
      <c r="FFB1197" s="240" t="s">
        <v>240</v>
      </c>
      <c r="FFC1197" s="258" t="s">
        <v>26</v>
      </c>
      <c r="FFD1197" s="200">
        <v>7</v>
      </c>
      <c r="FFE1197" s="200">
        <v>2</v>
      </c>
      <c r="FFF1197" s="201" t="s">
        <v>238</v>
      </c>
      <c r="FFG1197" s="202">
        <v>0</v>
      </c>
      <c r="FFH1197" s="202"/>
      <c r="FFI1197" s="259">
        <f t="shared" si="277"/>
        <v>448.774</v>
      </c>
      <c r="FFJ1197" s="240" t="s">
        <v>240</v>
      </c>
      <c r="FFK1197" s="258" t="s">
        <v>26</v>
      </c>
      <c r="FFL1197" s="200">
        <v>7</v>
      </c>
      <c r="FFM1197" s="200">
        <v>2</v>
      </c>
      <c r="FFN1197" s="201" t="s">
        <v>238</v>
      </c>
      <c r="FFO1197" s="202">
        <v>0</v>
      </c>
      <c r="FFP1197" s="202"/>
      <c r="FFQ1197" s="259">
        <f t="shared" si="277"/>
        <v>448.774</v>
      </c>
      <c r="FFR1197" s="240" t="s">
        <v>240</v>
      </c>
      <c r="FFS1197" s="258" t="s">
        <v>26</v>
      </c>
      <c r="FFT1197" s="200">
        <v>7</v>
      </c>
      <c r="FFU1197" s="200">
        <v>2</v>
      </c>
      <c r="FFV1197" s="201" t="s">
        <v>238</v>
      </c>
      <c r="FFW1197" s="202">
        <v>0</v>
      </c>
      <c r="FFX1197" s="202"/>
      <c r="FFY1197" s="259">
        <f t="shared" si="277"/>
        <v>448.774</v>
      </c>
      <c r="FFZ1197" s="240" t="s">
        <v>240</v>
      </c>
      <c r="FGA1197" s="258" t="s">
        <v>26</v>
      </c>
      <c r="FGB1197" s="200">
        <v>7</v>
      </c>
      <c r="FGC1197" s="200">
        <v>2</v>
      </c>
      <c r="FGD1197" s="201" t="s">
        <v>238</v>
      </c>
      <c r="FGE1197" s="202">
        <v>0</v>
      </c>
      <c r="FGF1197" s="202"/>
      <c r="FGG1197" s="259">
        <f t="shared" si="277"/>
        <v>448.774</v>
      </c>
      <c r="FGH1197" s="240" t="s">
        <v>240</v>
      </c>
      <c r="FGI1197" s="258" t="s">
        <v>26</v>
      </c>
      <c r="FGJ1197" s="200">
        <v>7</v>
      </c>
      <c r="FGK1197" s="200">
        <v>2</v>
      </c>
      <c r="FGL1197" s="201" t="s">
        <v>238</v>
      </c>
      <c r="FGM1197" s="202">
        <v>0</v>
      </c>
      <c r="FGN1197" s="202"/>
      <c r="FGO1197" s="259">
        <f t="shared" ref="FGO1197:FIS1197" si="278">FGO1198</f>
        <v>448.774</v>
      </c>
      <c r="FGP1197" s="240" t="s">
        <v>240</v>
      </c>
      <c r="FGQ1197" s="258" t="s">
        <v>26</v>
      </c>
      <c r="FGR1197" s="200">
        <v>7</v>
      </c>
      <c r="FGS1197" s="200">
        <v>2</v>
      </c>
      <c r="FGT1197" s="201" t="s">
        <v>238</v>
      </c>
      <c r="FGU1197" s="202">
        <v>0</v>
      </c>
      <c r="FGV1197" s="202"/>
      <c r="FGW1197" s="259">
        <f t="shared" si="278"/>
        <v>448.774</v>
      </c>
      <c r="FGX1197" s="240" t="s">
        <v>240</v>
      </c>
      <c r="FGY1197" s="258" t="s">
        <v>26</v>
      </c>
      <c r="FGZ1197" s="200">
        <v>7</v>
      </c>
      <c r="FHA1197" s="200">
        <v>2</v>
      </c>
      <c r="FHB1197" s="201" t="s">
        <v>238</v>
      </c>
      <c r="FHC1197" s="202">
        <v>0</v>
      </c>
      <c r="FHD1197" s="202"/>
      <c r="FHE1197" s="259">
        <f t="shared" si="278"/>
        <v>448.774</v>
      </c>
      <c r="FHF1197" s="240" t="s">
        <v>240</v>
      </c>
      <c r="FHG1197" s="258" t="s">
        <v>26</v>
      </c>
      <c r="FHH1197" s="200">
        <v>7</v>
      </c>
      <c r="FHI1197" s="200">
        <v>2</v>
      </c>
      <c r="FHJ1197" s="201" t="s">
        <v>238</v>
      </c>
      <c r="FHK1197" s="202">
        <v>0</v>
      </c>
      <c r="FHL1197" s="202"/>
      <c r="FHM1197" s="259">
        <f t="shared" si="278"/>
        <v>448.774</v>
      </c>
      <c r="FHN1197" s="240" t="s">
        <v>240</v>
      </c>
      <c r="FHO1197" s="258" t="s">
        <v>26</v>
      </c>
      <c r="FHP1197" s="200">
        <v>7</v>
      </c>
      <c r="FHQ1197" s="200">
        <v>2</v>
      </c>
      <c r="FHR1197" s="201" t="s">
        <v>238</v>
      </c>
      <c r="FHS1197" s="202">
        <v>0</v>
      </c>
      <c r="FHT1197" s="202"/>
      <c r="FHU1197" s="259">
        <f t="shared" si="278"/>
        <v>448.774</v>
      </c>
      <c r="FHV1197" s="240" t="s">
        <v>240</v>
      </c>
      <c r="FHW1197" s="258" t="s">
        <v>26</v>
      </c>
      <c r="FHX1197" s="200">
        <v>7</v>
      </c>
      <c r="FHY1197" s="200">
        <v>2</v>
      </c>
      <c r="FHZ1197" s="201" t="s">
        <v>238</v>
      </c>
      <c r="FIA1197" s="202">
        <v>0</v>
      </c>
      <c r="FIB1197" s="202"/>
      <c r="FIC1197" s="259">
        <f t="shared" si="278"/>
        <v>448.774</v>
      </c>
      <c r="FID1197" s="240" t="s">
        <v>240</v>
      </c>
      <c r="FIE1197" s="258" t="s">
        <v>26</v>
      </c>
      <c r="FIF1197" s="200">
        <v>7</v>
      </c>
      <c r="FIG1197" s="200">
        <v>2</v>
      </c>
      <c r="FIH1197" s="201" t="s">
        <v>238</v>
      </c>
      <c r="FII1197" s="202">
        <v>0</v>
      </c>
      <c r="FIJ1197" s="202"/>
      <c r="FIK1197" s="259">
        <f t="shared" si="278"/>
        <v>448.774</v>
      </c>
      <c r="FIL1197" s="240" t="s">
        <v>240</v>
      </c>
      <c r="FIM1197" s="258" t="s">
        <v>26</v>
      </c>
      <c r="FIN1197" s="200">
        <v>7</v>
      </c>
      <c r="FIO1197" s="200">
        <v>2</v>
      </c>
      <c r="FIP1197" s="201" t="s">
        <v>238</v>
      </c>
      <c r="FIQ1197" s="202">
        <v>0</v>
      </c>
      <c r="FIR1197" s="202"/>
      <c r="FIS1197" s="259">
        <f t="shared" si="278"/>
        <v>448.774</v>
      </c>
      <c r="FIT1197" s="240" t="s">
        <v>240</v>
      </c>
      <c r="FIU1197" s="258" t="s">
        <v>26</v>
      </c>
      <c r="FIV1197" s="200">
        <v>7</v>
      </c>
      <c r="FIW1197" s="200">
        <v>2</v>
      </c>
      <c r="FIX1197" s="201" t="s">
        <v>238</v>
      </c>
      <c r="FIY1197" s="202">
        <v>0</v>
      </c>
      <c r="FIZ1197" s="202"/>
      <c r="FJA1197" s="259">
        <f t="shared" ref="FJA1197:FLE1197" si="279">FJA1198</f>
        <v>448.774</v>
      </c>
      <c r="FJB1197" s="240" t="s">
        <v>240</v>
      </c>
      <c r="FJC1197" s="258" t="s">
        <v>26</v>
      </c>
      <c r="FJD1197" s="200">
        <v>7</v>
      </c>
      <c r="FJE1197" s="200">
        <v>2</v>
      </c>
      <c r="FJF1197" s="201" t="s">
        <v>238</v>
      </c>
      <c r="FJG1197" s="202">
        <v>0</v>
      </c>
      <c r="FJH1197" s="202"/>
      <c r="FJI1197" s="259">
        <f t="shared" si="279"/>
        <v>448.774</v>
      </c>
      <c r="FJJ1197" s="240" t="s">
        <v>240</v>
      </c>
      <c r="FJK1197" s="258" t="s">
        <v>26</v>
      </c>
      <c r="FJL1197" s="200">
        <v>7</v>
      </c>
      <c r="FJM1197" s="200">
        <v>2</v>
      </c>
      <c r="FJN1197" s="201" t="s">
        <v>238</v>
      </c>
      <c r="FJO1197" s="202">
        <v>0</v>
      </c>
      <c r="FJP1197" s="202"/>
      <c r="FJQ1197" s="259">
        <f t="shared" si="279"/>
        <v>448.774</v>
      </c>
      <c r="FJR1197" s="240" t="s">
        <v>240</v>
      </c>
      <c r="FJS1197" s="258" t="s">
        <v>26</v>
      </c>
      <c r="FJT1197" s="200">
        <v>7</v>
      </c>
      <c r="FJU1197" s="200">
        <v>2</v>
      </c>
      <c r="FJV1197" s="201" t="s">
        <v>238</v>
      </c>
      <c r="FJW1197" s="202">
        <v>0</v>
      </c>
      <c r="FJX1197" s="202"/>
      <c r="FJY1197" s="259">
        <f t="shared" si="279"/>
        <v>448.774</v>
      </c>
      <c r="FJZ1197" s="240" t="s">
        <v>240</v>
      </c>
      <c r="FKA1197" s="258" t="s">
        <v>26</v>
      </c>
      <c r="FKB1197" s="200">
        <v>7</v>
      </c>
      <c r="FKC1197" s="200">
        <v>2</v>
      </c>
      <c r="FKD1197" s="201" t="s">
        <v>238</v>
      </c>
      <c r="FKE1197" s="202">
        <v>0</v>
      </c>
      <c r="FKF1197" s="202"/>
      <c r="FKG1197" s="259">
        <f t="shared" si="279"/>
        <v>448.774</v>
      </c>
      <c r="FKH1197" s="240" t="s">
        <v>240</v>
      </c>
      <c r="FKI1197" s="258" t="s">
        <v>26</v>
      </c>
      <c r="FKJ1197" s="200">
        <v>7</v>
      </c>
      <c r="FKK1197" s="200">
        <v>2</v>
      </c>
      <c r="FKL1197" s="201" t="s">
        <v>238</v>
      </c>
      <c r="FKM1197" s="202">
        <v>0</v>
      </c>
      <c r="FKN1197" s="202"/>
      <c r="FKO1197" s="259">
        <f t="shared" si="279"/>
        <v>448.774</v>
      </c>
      <c r="FKP1197" s="240" t="s">
        <v>240</v>
      </c>
      <c r="FKQ1197" s="258" t="s">
        <v>26</v>
      </c>
      <c r="FKR1197" s="200">
        <v>7</v>
      </c>
      <c r="FKS1197" s="200">
        <v>2</v>
      </c>
      <c r="FKT1197" s="201" t="s">
        <v>238</v>
      </c>
      <c r="FKU1197" s="202">
        <v>0</v>
      </c>
      <c r="FKV1197" s="202"/>
      <c r="FKW1197" s="259">
        <f t="shared" si="279"/>
        <v>448.774</v>
      </c>
      <c r="FKX1197" s="240" t="s">
        <v>240</v>
      </c>
      <c r="FKY1197" s="258" t="s">
        <v>26</v>
      </c>
      <c r="FKZ1197" s="200">
        <v>7</v>
      </c>
      <c r="FLA1197" s="200">
        <v>2</v>
      </c>
      <c r="FLB1197" s="201" t="s">
        <v>238</v>
      </c>
      <c r="FLC1197" s="202">
        <v>0</v>
      </c>
      <c r="FLD1197" s="202"/>
      <c r="FLE1197" s="259">
        <f t="shared" si="279"/>
        <v>448.774</v>
      </c>
      <c r="FLF1197" s="240" t="s">
        <v>240</v>
      </c>
      <c r="FLG1197" s="258" t="s">
        <v>26</v>
      </c>
      <c r="FLH1197" s="200">
        <v>7</v>
      </c>
      <c r="FLI1197" s="200">
        <v>2</v>
      </c>
      <c r="FLJ1197" s="201" t="s">
        <v>238</v>
      </c>
      <c r="FLK1197" s="202">
        <v>0</v>
      </c>
      <c r="FLL1197" s="202"/>
      <c r="FLM1197" s="259">
        <f t="shared" ref="FLM1197:FNQ1197" si="280">FLM1198</f>
        <v>448.774</v>
      </c>
      <c r="FLN1197" s="240" t="s">
        <v>240</v>
      </c>
      <c r="FLO1197" s="258" t="s">
        <v>26</v>
      </c>
      <c r="FLP1197" s="200">
        <v>7</v>
      </c>
      <c r="FLQ1197" s="200">
        <v>2</v>
      </c>
      <c r="FLR1197" s="201" t="s">
        <v>238</v>
      </c>
      <c r="FLS1197" s="202">
        <v>0</v>
      </c>
      <c r="FLT1197" s="202"/>
      <c r="FLU1197" s="259">
        <f t="shared" si="280"/>
        <v>448.774</v>
      </c>
      <c r="FLV1197" s="240" t="s">
        <v>240</v>
      </c>
      <c r="FLW1197" s="258" t="s">
        <v>26</v>
      </c>
      <c r="FLX1197" s="200">
        <v>7</v>
      </c>
      <c r="FLY1197" s="200">
        <v>2</v>
      </c>
      <c r="FLZ1197" s="201" t="s">
        <v>238</v>
      </c>
      <c r="FMA1197" s="202">
        <v>0</v>
      </c>
      <c r="FMB1197" s="202"/>
      <c r="FMC1197" s="259">
        <f t="shared" si="280"/>
        <v>448.774</v>
      </c>
      <c r="FMD1197" s="240" t="s">
        <v>240</v>
      </c>
      <c r="FME1197" s="258" t="s">
        <v>26</v>
      </c>
      <c r="FMF1197" s="200">
        <v>7</v>
      </c>
      <c r="FMG1197" s="200">
        <v>2</v>
      </c>
      <c r="FMH1197" s="201" t="s">
        <v>238</v>
      </c>
      <c r="FMI1197" s="202">
        <v>0</v>
      </c>
      <c r="FMJ1197" s="202"/>
      <c r="FMK1197" s="259">
        <f t="shared" si="280"/>
        <v>448.774</v>
      </c>
      <c r="FML1197" s="240" t="s">
        <v>240</v>
      </c>
      <c r="FMM1197" s="258" t="s">
        <v>26</v>
      </c>
      <c r="FMN1197" s="200">
        <v>7</v>
      </c>
      <c r="FMO1197" s="200">
        <v>2</v>
      </c>
      <c r="FMP1197" s="201" t="s">
        <v>238</v>
      </c>
      <c r="FMQ1197" s="202">
        <v>0</v>
      </c>
      <c r="FMR1197" s="202"/>
      <c r="FMS1197" s="259">
        <f t="shared" si="280"/>
        <v>448.774</v>
      </c>
      <c r="FMT1197" s="240" t="s">
        <v>240</v>
      </c>
      <c r="FMU1197" s="258" t="s">
        <v>26</v>
      </c>
      <c r="FMV1197" s="200">
        <v>7</v>
      </c>
      <c r="FMW1197" s="200">
        <v>2</v>
      </c>
      <c r="FMX1197" s="201" t="s">
        <v>238</v>
      </c>
      <c r="FMY1197" s="202">
        <v>0</v>
      </c>
      <c r="FMZ1197" s="202"/>
      <c r="FNA1197" s="259">
        <f t="shared" si="280"/>
        <v>448.774</v>
      </c>
      <c r="FNB1197" s="240" t="s">
        <v>240</v>
      </c>
      <c r="FNC1197" s="258" t="s">
        <v>26</v>
      </c>
      <c r="FND1197" s="200">
        <v>7</v>
      </c>
      <c r="FNE1197" s="200">
        <v>2</v>
      </c>
      <c r="FNF1197" s="201" t="s">
        <v>238</v>
      </c>
      <c r="FNG1197" s="202">
        <v>0</v>
      </c>
      <c r="FNH1197" s="202"/>
      <c r="FNI1197" s="259">
        <f t="shared" si="280"/>
        <v>448.774</v>
      </c>
      <c r="FNJ1197" s="240" t="s">
        <v>240</v>
      </c>
      <c r="FNK1197" s="258" t="s">
        <v>26</v>
      </c>
      <c r="FNL1197" s="200">
        <v>7</v>
      </c>
      <c r="FNM1197" s="200">
        <v>2</v>
      </c>
      <c r="FNN1197" s="201" t="s">
        <v>238</v>
      </c>
      <c r="FNO1197" s="202">
        <v>0</v>
      </c>
      <c r="FNP1197" s="202"/>
      <c r="FNQ1197" s="259">
        <f t="shared" si="280"/>
        <v>448.774</v>
      </c>
      <c r="FNR1197" s="240" t="s">
        <v>240</v>
      </c>
      <c r="FNS1197" s="258" t="s">
        <v>26</v>
      </c>
      <c r="FNT1197" s="200">
        <v>7</v>
      </c>
      <c r="FNU1197" s="200">
        <v>2</v>
      </c>
      <c r="FNV1197" s="201" t="s">
        <v>238</v>
      </c>
      <c r="FNW1197" s="202">
        <v>0</v>
      </c>
      <c r="FNX1197" s="202"/>
      <c r="FNY1197" s="259">
        <f t="shared" ref="FNY1197:FQC1197" si="281">FNY1198</f>
        <v>448.774</v>
      </c>
      <c r="FNZ1197" s="240" t="s">
        <v>240</v>
      </c>
      <c r="FOA1197" s="258" t="s">
        <v>26</v>
      </c>
      <c r="FOB1197" s="200">
        <v>7</v>
      </c>
      <c r="FOC1197" s="200">
        <v>2</v>
      </c>
      <c r="FOD1197" s="201" t="s">
        <v>238</v>
      </c>
      <c r="FOE1197" s="202">
        <v>0</v>
      </c>
      <c r="FOF1197" s="202"/>
      <c r="FOG1197" s="259">
        <f t="shared" si="281"/>
        <v>448.774</v>
      </c>
      <c r="FOH1197" s="240" t="s">
        <v>240</v>
      </c>
      <c r="FOI1197" s="258" t="s">
        <v>26</v>
      </c>
      <c r="FOJ1197" s="200">
        <v>7</v>
      </c>
      <c r="FOK1197" s="200">
        <v>2</v>
      </c>
      <c r="FOL1197" s="201" t="s">
        <v>238</v>
      </c>
      <c r="FOM1197" s="202">
        <v>0</v>
      </c>
      <c r="FON1197" s="202"/>
      <c r="FOO1197" s="259">
        <f t="shared" si="281"/>
        <v>448.774</v>
      </c>
      <c r="FOP1197" s="240" t="s">
        <v>240</v>
      </c>
      <c r="FOQ1197" s="258" t="s">
        <v>26</v>
      </c>
      <c r="FOR1197" s="200">
        <v>7</v>
      </c>
      <c r="FOS1197" s="200">
        <v>2</v>
      </c>
      <c r="FOT1197" s="201" t="s">
        <v>238</v>
      </c>
      <c r="FOU1197" s="202">
        <v>0</v>
      </c>
      <c r="FOV1197" s="202"/>
      <c r="FOW1197" s="259">
        <f t="shared" si="281"/>
        <v>448.774</v>
      </c>
      <c r="FOX1197" s="240" t="s">
        <v>240</v>
      </c>
      <c r="FOY1197" s="258" t="s">
        <v>26</v>
      </c>
      <c r="FOZ1197" s="200">
        <v>7</v>
      </c>
      <c r="FPA1197" s="200">
        <v>2</v>
      </c>
      <c r="FPB1197" s="201" t="s">
        <v>238</v>
      </c>
      <c r="FPC1197" s="202">
        <v>0</v>
      </c>
      <c r="FPD1197" s="202"/>
      <c r="FPE1197" s="259">
        <f t="shared" si="281"/>
        <v>448.774</v>
      </c>
      <c r="FPF1197" s="240" t="s">
        <v>240</v>
      </c>
      <c r="FPG1197" s="258" t="s">
        <v>26</v>
      </c>
      <c r="FPH1197" s="200">
        <v>7</v>
      </c>
      <c r="FPI1197" s="200">
        <v>2</v>
      </c>
      <c r="FPJ1197" s="201" t="s">
        <v>238</v>
      </c>
      <c r="FPK1197" s="202">
        <v>0</v>
      </c>
      <c r="FPL1197" s="202"/>
      <c r="FPM1197" s="259">
        <f t="shared" si="281"/>
        <v>448.774</v>
      </c>
      <c r="FPN1197" s="240" t="s">
        <v>240</v>
      </c>
      <c r="FPO1197" s="258" t="s">
        <v>26</v>
      </c>
      <c r="FPP1197" s="200">
        <v>7</v>
      </c>
      <c r="FPQ1197" s="200">
        <v>2</v>
      </c>
      <c r="FPR1197" s="201" t="s">
        <v>238</v>
      </c>
      <c r="FPS1197" s="202">
        <v>0</v>
      </c>
      <c r="FPT1197" s="202"/>
      <c r="FPU1197" s="259">
        <f t="shared" si="281"/>
        <v>448.774</v>
      </c>
      <c r="FPV1197" s="240" t="s">
        <v>240</v>
      </c>
      <c r="FPW1197" s="258" t="s">
        <v>26</v>
      </c>
      <c r="FPX1197" s="200">
        <v>7</v>
      </c>
      <c r="FPY1197" s="200">
        <v>2</v>
      </c>
      <c r="FPZ1197" s="201" t="s">
        <v>238</v>
      </c>
      <c r="FQA1197" s="202">
        <v>0</v>
      </c>
      <c r="FQB1197" s="202"/>
      <c r="FQC1197" s="259">
        <f t="shared" si="281"/>
        <v>448.774</v>
      </c>
      <c r="FQD1197" s="240" t="s">
        <v>240</v>
      </c>
      <c r="FQE1197" s="258" t="s">
        <v>26</v>
      </c>
      <c r="FQF1197" s="200">
        <v>7</v>
      </c>
      <c r="FQG1197" s="200">
        <v>2</v>
      </c>
      <c r="FQH1197" s="201" t="s">
        <v>238</v>
      </c>
      <c r="FQI1197" s="202">
        <v>0</v>
      </c>
      <c r="FQJ1197" s="202"/>
      <c r="FQK1197" s="259">
        <f t="shared" ref="FQK1197:FSO1197" si="282">FQK1198</f>
        <v>448.774</v>
      </c>
      <c r="FQL1197" s="240" t="s">
        <v>240</v>
      </c>
      <c r="FQM1197" s="258" t="s">
        <v>26</v>
      </c>
      <c r="FQN1197" s="200">
        <v>7</v>
      </c>
      <c r="FQO1197" s="200">
        <v>2</v>
      </c>
      <c r="FQP1197" s="201" t="s">
        <v>238</v>
      </c>
      <c r="FQQ1197" s="202">
        <v>0</v>
      </c>
      <c r="FQR1197" s="202"/>
      <c r="FQS1197" s="259">
        <f t="shared" si="282"/>
        <v>448.774</v>
      </c>
      <c r="FQT1197" s="240" t="s">
        <v>240</v>
      </c>
      <c r="FQU1197" s="258" t="s">
        <v>26</v>
      </c>
      <c r="FQV1197" s="200">
        <v>7</v>
      </c>
      <c r="FQW1197" s="200">
        <v>2</v>
      </c>
      <c r="FQX1197" s="201" t="s">
        <v>238</v>
      </c>
      <c r="FQY1197" s="202">
        <v>0</v>
      </c>
      <c r="FQZ1197" s="202"/>
      <c r="FRA1197" s="259">
        <f t="shared" si="282"/>
        <v>448.774</v>
      </c>
      <c r="FRB1197" s="240" t="s">
        <v>240</v>
      </c>
      <c r="FRC1197" s="258" t="s">
        <v>26</v>
      </c>
      <c r="FRD1197" s="200">
        <v>7</v>
      </c>
      <c r="FRE1197" s="200">
        <v>2</v>
      </c>
      <c r="FRF1197" s="201" t="s">
        <v>238</v>
      </c>
      <c r="FRG1197" s="202">
        <v>0</v>
      </c>
      <c r="FRH1197" s="202"/>
      <c r="FRI1197" s="259">
        <f t="shared" si="282"/>
        <v>448.774</v>
      </c>
      <c r="FRJ1197" s="240" t="s">
        <v>240</v>
      </c>
      <c r="FRK1197" s="258" t="s">
        <v>26</v>
      </c>
      <c r="FRL1197" s="200">
        <v>7</v>
      </c>
      <c r="FRM1197" s="200">
        <v>2</v>
      </c>
      <c r="FRN1197" s="201" t="s">
        <v>238</v>
      </c>
      <c r="FRO1197" s="202">
        <v>0</v>
      </c>
      <c r="FRP1197" s="202"/>
      <c r="FRQ1197" s="259">
        <f t="shared" si="282"/>
        <v>448.774</v>
      </c>
      <c r="FRR1197" s="240" t="s">
        <v>240</v>
      </c>
      <c r="FRS1197" s="258" t="s">
        <v>26</v>
      </c>
      <c r="FRT1197" s="200">
        <v>7</v>
      </c>
      <c r="FRU1197" s="200">
        <v>2</v>
      </c>
      <c r="FRV1197" s="201" t="s">
        <v>238</v>
      </c>
      <c r="FRW1197" s="202">
        <v>0</v>
      </c>
      <c r="FRX1197" s="202"/>
      <c r="FRY1197" s="259">
        <f t="shared" si="282"/>
        <v>448.774</v>
      </c>
      <c r="FRZ1197" s="240" t="s">
        <v>240</v>
      </c>
      <c r="FSA1197" s="258" t="s">
        <v>26</v>
      </c>
      <c r="FSB1197" s="200">
        <v>7</v>
      </c>
      <c r="FSC1197" s="200">
        <v>2</v>
      </c>
      <c r="FSD1197" s="201" t="s">
        <v>238</v>
      </c>
      <c r="FSE1197" s="202">
        <v>0</v>
      </c>
      <c r="FSF1197" s="202"/>
      <c r="FSG1197" s="259">
        <f t="shared" si="282"/>
        <v>448.774</v>
      </c>
      <c r="FSH1197" s="240" t="s">
        <v>240</v>
      </c>
      <c r="FSI1197" s="258" t="s">
        <v>26</v>
      </c>
      <c r="FSJ1197" s="200">
        <v>7</v>
      </c>
      <c r="FSK1197" s="200">
        <v>2</v>
      </c>
      <c r="FSL1197" s="201" t="s">
        <v>238</v>
      </c>
      <c r="FSM1197" s="202">
        <v>0</v>
      </c>
      <c r="FSN1197" s="202"/>
      <c r="FSO1197" s="259">
        <f t="shared" si="282"/>
        <v>448.774</v>
      </c>
      <c r="FSP1197" s="240" t="s">
        <v>240</v>
      </c>
      <c r="FSQ1197" s="258" t="s">
        <v>26</v>
      </c>
      <c r="FSR1197" s="200">
        <v>7</v>
      </c>
      <c r="FSS1197" s="200">
        <v>2</v>
      </c>
      <c r="FST1197" s="201" t="s">
        <v>238</v>
      </c>
      <c r="FSU1197" s="202">
        <v>0</v>
      </c>
      <c r="FSV1197" s="202"/>
      <c r="FSW1197" s="259">
        <f t="shared" ref="FSW1197:FVA1197" si="283">FSW1198</f>
        <v>448.774</v>
      </c>
      <c r="FSX1197" s="240" t="s">
        <v>240</v>
      </c>
      <c r="FSY1197" s="258" t="s">
        <v>26</v>
      </c>
      <c r="FSZ1197" s="200">
        <v>7</v>
      </c>
      <c r="FTA1197" s="200">
        <v>2</v>
      </c>
      <c r="FTB1197" s="201" t="s">
        <v>238</v>
      </c>
      <c r="FTC1197" s="202">
        <v>0</v>
      </c>
      <c r="FTD1197" s="202"/>
      <c r="FTE1197" s="259">
        <f t="shared" si="283"/>
        <v>448.774</v>
      </c>
      <c r="FTF1197" s="240" t="s">
        <v>240</v>
      </c>
      <c r="FTG1197" s="258" t="s">
        <v>26</v>
      </c>
      <c r="FTH1197" s="200">
        <v>7</v>
      </c>
      <c r="FTI1197" s="200">
        <v>2</v>
      </c>
      <c r="FTJ1197" s="201" t="s">
        <v>238</v>
      </c>
      <c r="FTK1197" s="202">
        <v>0</v>
      </c>
      <c r="FTL1197" s="202"/>
      <c r="FTM1197" s="259">
        <f t="shared" si="283"/>
        <v>448.774</v>
      </c>
      <c r="FTN1197" s="240" t="s">
        <v>240</v>
      </c>
      <c r="FTO1197" s="258" t="s">
        <v>26</v>
      </c>
      <c r="FTP1197" s="200">
        <v>7</v>
      </c>
      <c r="FTQ1197" s="200">
        <v>2</v>
      </c>
      <c r="FTR1197" s="201" t="s">
        <v>238</v>
      </c>
      <c r="FTS1197" s="202">
        <v>0</v>
      </c>
      <c r="FTT1197" s="202"/>
      <c r="FTU1197" s="259">
        <f t="shared" si="283"/>
        <v>448.774</v>
      </c>
      <c r="FTV1197" s="240" t="s">
        <v>240</v>
      </c>
      <c r="FTW1197" s="258" t="s">
        <v>26</v>
      </c>
      <c r="FTX1197" s="200">
        <v>7</v>
      </c>
      <c r="FTY1197" s="200">
        <v>2</v>
      </c>
      <c r="FTZ1197" s="201" t="s">
        <v>238</v>
      </c>
      <c r="FUA1197" s="202">
        <v>0</v>
      </c>
      <c r="FUB1197" s="202"/>
      <c r="FUC1197" s="259">
        <f t="shared" si="283"/>
        <v>448.774</v>
      </c>
      <c r="FUD1197" s="240" t="s">
        <v>240</v>
      </c>
      <c r="FUE1197" s="258" t="s">
        <v>26</v>
      </c>
      <c r="FUF1197" s="200">
        <v>7</v>
      </c>
      <c r="FUG1197" s="200">
        <v>2</v>
      </c>
      <c r="FUH1197" s="201" t="s">
        <v>238</v>
      </c>
      <c r="FUI1197" s="202">
        <v>0</v>
      </c>
      <c r="FUJ1197" s="202"/>
      <c r="FUK1197" s="259">
        <f t="shared" si="283"/>
        <v>448.774</v>
      </c>
      <c r="FUL1197" s="240" t="s">
        <v>240</v>
      </c>
      <c r="FUM1197" s="258" t="s">
        <v>26</v>
      </c>
      <c r="FUN1197" s="200">
        <v>7</v>
      </c>
      <c r="FUO1197" s="200">
        <v>2</v>
      </c>
      <c r="FUP1197" s="201" t="s">
        <v>238</v>
      </c>
      <c r="FUQ1197" s="202">
        <v>0</v>
      </c>
      <c r="FUR1197" s="202"/>
      <c r="FUS1197" s="259">
        <f t="shared" si="283"/>
        <v>448.774</v>
      </c>
      <c r="FUT1197" s="240" t="s">
        <v>240</v>
      </c>
      <c r="FUU1197" s="258" t="s">
        <v>26</v>
      </c>
      <c r="FUV1197" s="200">
        <v>7</v>
      </c>
      <c r="FUW1197" s="200">
        <v>2</v>
      </c>
      <c r="FUX1197" s="201" t="s">
        <v>238</v>
      </c>
      <c r="FUY1197" s="202">
        <v>0</v>
      </c>
      <c r="FUZ1197" s="202"/>
      <c r="FVA1197" s="259">
        <f t="shared" si="283"/>
        <v>448.774</v>
      </c>
      <c r="FVB1197" s="240" t="s">
        <v>240</v>
      </c>
      <c r="FVC1197" s="258" t="s">
        <v>26</v>
      </c>
      <c r="FVD1197" s="200">
        <v>7</v>
      </c>
      <c r="FVE1197" s="200">
        <v>2</v>
      </c>
      <c r="FVF1197" s="201" t="s">
        <v>238</v>
      </c>
      <c r="FVG1197" s="202">
        <v>0</v>
      </c>
      <c r="FVH1197" s="202"/>
      <c r="FVI1197" s="259">
        <f t="shared" ref="FVI1197:FXM1197" si="284">FVI1198</f>
        <v>448.774</v>
      </c>
      <c r="FVJ1197" s="240" t="s">
        <v>240</v>
      </c>
      <c r="FVK1197" s="258" t="s">
        <v>26</v>
      </c>
      <c r="FVL1197" s="200">
        <v>7</v>
      </c>
      <c r="FVM1197" s="200">
        <v>2</v>
      </c>
      <c r="FVN1197" s="201" t="s">
        <v>238</v>
      </c>
      <c r="FVO1197" s="202">
        <v>0</v>
      </c>
      <c r="FVP1197" s="202"/>
      <c r="FVQ1197" s="259">
        <f t="shared" si="284"/>
        <v>448.774</v>
      </c>
      <c r="FVR1197" s="240" t="s">
        <v>240</v>
      </c>
      <c r="FVS1197" s="258" t="s">
        <v>26</v>
      </c>
      <c r="FVT1197" s="200">
        <v>7</v>
      </c>
      <c r="FVU1197" s="200">
        <v>2</v>
      </c>
      <c r="FVV1197" s="201" t="s">
        <v>238</v>
      </c>
      <c r="FVW1197" s="202">
        <v>0</v>
      </c>
      <c r="FVX1197" s="202"/>
      <c r="FVY1197" s="259">
        <f t="shared" si="284"/>
        <v>448.774</v>
      </c>
      <c r="FVZ1197" s="240" t="s">
        <v>240</v>
      </c>
      <c r="FWA1197" s="258" t="s">
        <v>26</v>
      </c>
      <c r="FWB1197" s="200">
        <v>7</v>
      </c>
      <c r="FWC1197" s="200">
        <v>2</v>
      </c>
      <c r="FWD1197" s="201" t="s">
        <v>238</v>
      </c>
      <c r="FWE1197" s="202">
        <v>0</v>
      </c>
      <c r="FWF1197" s="202"/>
      <c r="FWG1197" s="259">
        <f t="shared" si="284"/>
        <v>448.774</v>
      </c>
      <c r="FWH1197" s="240" t="s">
        <v>240</v>
      </c>
      <c r="FWI1197" s="258" t="s">
        <v>26</v>
      </c>
      <c r="FWJ1197" s="200">
        <v>7</v>
      </c>
      <c r="FWK1197" s="200">
        <v>2</v>
      </c>
      <c r="FWL1197" s="201" t="s">
        <v>238</v>
      </c>
      <c r="FWM1197" s="202">
        <v>0</v>
      </c>
      <c r="FWN1197" s="202"/>
      <c r="FWO1197" s="259">
        <f t="shared" si="284"/>
        <v>448.774</v>
      </c>
      <c r="FWP1197" s="240" t="s">
        <v>240</v>
      </c>
      <c r="FWQ1197" s="258" t="s">
        <v>26</v>
      </c>
      <c r="FWR1197" s="200">
        <v>7</v>
      </c>
      <c r="FWS1197" s="200">
        <v>2</v>
      </c>
      <c r="FWT1197" s="201" t="s">
        <v>238</v>
      </c>
      <c r="FWU1197" s="202">
        <v>0</v>
      </c>
      <c r="FWV1197" s="202"/>
      <c r="FWW1197" s="259">
        <f t="shared" si="284"/>
        <v>448.774</v>
      </c>
      <c r="FWX1197" s="240" t="s">
        <v>240</v>
      </c>
      <c r="FWY1197" s="258" t="s">
        <v>26</v>
      </c>
      <c r="FWZ1197" s="200">
        <v>7</v>
      </c>
      <c r="FXA1197" s="200">
        <v>2</v>
      </c>
      <c r="FXB1197" s="201" t="s">
        <v>238</v>
      </c>
      <c r="FXC1197" s="202">
        <v>0</v>
      </c>
      <c r="FXD1197" s="202"/>
      <c r="FXE1197" s="259">
        <f t="shared" si="284"/>
        <v>448.774</v>
      </c>
      <c r="FXF1197" s="240" t="s">
        <v>240</v>
      </c>
      <c r="FXG1197" s="258" t="s">
        <v>26</v>
      </c>
      <c r="FXH1197" s="200">
        <v>7</v>
      </c>
      <c r="FXI1197" s="200">
        <v>2</v>
      </c>
      <c r="FXJ1197" s="201" t="s">
        <v>238</v>
      </c>
      <c r="FXK1197" s="202">
        <v>0</v>
      </c>
      <c r="FXL1197" s="202"/>
      <c r="FXM1197" s="259">
        <f t="shared" si="284"/>
        <v>448.774</v>
      </c>
      <c r="FXN1197" s="240" t="s">
        <v>240</v>
      </c>
      <c r="FXO1197" s="258" t="s">
        <v>26</v>
      </c>
      <c r="FXP1197" s="200">
        <v>7</v>
      </c>
      <c r="FXQ1197" s="200">
        <v>2</v>
      </c>
      <c r="FXR1197" s="201" t="s">
        <v>238</v>
      </c>
      <c r="FXS1197" s="202">
        <v>0</v>
      </c>
      <c r="FXT1197" s="202"/>
      <c r="FXU1197" s="259">
        <f t="shared" ref="FXU1197:FZY1197" si="285">FXU1198</f>
        <v>448.774</v>
      </c>
      <c r="FXV1197" s="240" t="s">
        <v>240</v>
      </c>
      <c r="FXW1197" s="258" t="s">
        <v>26</v>
      </c>
      <c r="FXX1197" s="200">
        <v>7</v>
      </c>
      <c r="FXY1197" s="200">
        <v>2</v>
      </c>
      <c r="FXZ1197" s="201" t="s">
        <v>238</v>
      </c>
      <c r="FYA1197" s="202">
        <v>0</v>
      </c>
      <c r="FYB1197" s="202"/>
      <c r="FYC1197" s="259">
        <f t="shared" si="285"/>
        <v>448.774</v>
      </c>
      <c r="FYD1197" s="240" t="s">
        <v>240</v>
      </c>
      <c r="FYE1197" s="258" t="s">
        <v>26</v>
      </c>
      <c r="FYF1197" s="200">
        <v>7</v>
      </c>
      <c r="FYG1197" s="200">
        <v>2</v>
      </c>
      <c r="FYH1197" s="201" t="s">
        <v>238</v>
      </c>
      <c r="FYI1197" s="202">
        <v>0</v>
      </c>
      <c r="FYJ1197" s="202"/>
      <c r="FYK1197" s="259">
        <f t="shared" si="285"/>
        <v>448.774</v>
      </c>
      <c r="FYL1197" s="240" t="s">
        <v>240</v>
      </c>
      <c r="FYM1197" s="258" t="s">
        <v>26</v>
      </c>
      <c r="FYN1197" s="200">
        <v>7</v>
      </c>
      <c r="FYO1197" s="200">
        <v>2</v>
      </c>
      <c r="FYP1197" s="201" t="s">
        <v>238</v>
      </c>
      <c r="FYQ1197" s="202">
        <v>0</v>
      </c>
      <c r="FYR1197" s="202"/>
      <c r="FYS1197" s="259">
        <f t="shared" si="285"/>
        <v>448.774</v>
      </c>
      <c r="FYT1197" s="240" t="s">
        <v>240</v>
      </c>
      <c r="FYU1197" s="258" t="s">
        <v>26</v>
      </c>
      <c r="FYV1197" s="200">
        <v>7</v>
      </c>
      <c r="FYW1197" s="200">
        <v>2</v>
      </c>
      <c r="FYX1197" s="201" t="s">
        <v>238</v>
      </c>
      <c r="FYY1197" s="202">
        <v>0</v>
      </c>
      <c r="FYZ1197" s="202"/>
      <c r="FZA1197" s="259">
        <f t="shared" si="285"/>
        <v>448.774</v>
      </c>
      <c r="FZB1197" s="240" t="s">
        <v>240</v>
      </c>
      <c r="FZC1197" s="258" t="s">
        <v>26</v>
      </c>
      <c r="FZD1197" s="200">
        <v>7</v>
      </c>
      <c r="FZE1197" s="200">
        <v>2</v>
      </c>
      <c r="FZF1197" s="201" t="s">
        <v>238</v>
      </c>
      <c r="FZG1197" s="202">
        <v>0</v>
      </c>
      <c r="FZH1197" s="202"/>
      <c r="FZI1197" s="259">
        <f t="shared" si="285"/>
        <v>448.774</v>
      </c>
      <c r="FZJ1197" s="240" t="s">
        <v>240</v>
      </c>
      <c r="FZK1197" s="258" t="s">
        <v>26</v>
      </c>
      <c r="FZL1197" s="200">
        <v>7</v>
      </c>
      <c r="FZM1197" s="200">
        <v>2</v>
      </c>
      <c r="FZN1197" s="201" t="s">
        <v>238</v>
      </c>
      <c r="FZO1197" s="202">
        <v>0</v>
      </c>
      <c r="FZP1197" s="202"/>
      <c r="FZQ1197" s="259">
        <f t="shared" si="285"/>
        <v>448.774</v>
      </c>
      <c r="FZR1197" s="240" t="s">
        <v>240</v>
      </c>
      <c r="FZS1197" s="258" t="s">
        <v>26</v>
      </c>
      <c r="FZT1197" s="200">
        <v>7</v>
      </c>
      <c r="FZU1197" s="200">
        <v>2</v>
      </c>
      <c r="FZV1197" s="201" t="s">
        <v>238</v>
      </c>
      <c r="FZW1197" s="202">
        <v>0</v>
      </c>
      <c r="FZX1197" s="202"/>
      <c r="FZY1197" s="259">
        <f t="shared" si="285"/>
        <v>448.774</v>
      </c>
      <c r="FZZ1197" s="240" t="s">
        <v>240</v>
      </c>
      <c r="GAA1197" s="258" t="s">
        <v>26</v>
      </c>
      <c r="GAB1197" s="200">
        <v>7</v>
      </c>
      <c r="GAC1197" s="200">
        <v>2</v>
      </c>
      <c r="GAD1197" s="201" t="s">
        <v>238</v>
      </c>
      <c r="GAE1197" s="202">
        <v>0</v>
      </c>
      <c r="GAF1197" s="202"/>
      <c r="GAG1197" s="259">
        <f t="shared" ref="GAG1197:GCK1197" si="286">GAG1198</f>
        <v>448.774</v>
      </c>
      <c r="GAH1197" s="240" t="s">
        <v>240</v>
      </c>
      <c r="GAI1197" s="258" t="s">
        <v>26</v>
      </c>
      <c r="GAJ1197" s="200">
        <v>7</v>
      </c>
      <c r="GAK1197" s="200">
        <v>2</v>
      </c>
      <c r="GAL1197" s="201" t="s">
        <v>238</v>
      </c>
      <c r="GAM1197" s="202">
        <v>0</v>
      </c>
      <c r="GAN1197" s="202"/>
      <c r="GAO1197" s="259">
        <f t="shared" si="286"/>
        <v>448.774</v>
      </c>
      <c r="GAP1197" s="240" t="s">
        <v>240</v>
      </c>
      <c r="GAQ1197" s="258" t="s">
        <v>26</v>
      </c>
      <c r="GAR1197" s="200">
        <v>7</v>
      </c>
      <c r="GAS1197" s="200">
        <v>2</v>
      </c>
      <c r="GAT1197" s="201" t="s">
        <v>238</v>
      </c>
      <c r="GAU1197" s="202">
        <v>0</v>
      </c>
      <c r="GAV1197" s="202"/>
      <c r="GAW1197" s="259">
        <f t="shared" si="286"/>
        <v>448.774</v>
      </c>
      <c r="GAX1197" s="240" t="s">
        <v>240</v>
      </c>
      <c r="GAY1197" s="258" t="s">
        <v>26</v>
      </c>
      <c r="GAZ1197" s="200">
        <v>7</v>
      </c>
      <c r="GBA1197" s="200">
        <v>2</v>
      </c>
      <c r="GBB1197" s="201" t="s">
        <v>238</v>
      </c>
      <c r="GBC1197" s="202">
        <v>0</v>
      </c>
      <c r="GBD1197" s="202"/>
      <c r="GBE1197" s="259">
        <f t="shared" si="286"/>
        <v>448.774</v>
      </c>
      <c r="GBF1197" s="240" t="s">
        <v>240</v>
      </c>
      <c r="GBG1197" s="258" t="s">
        <v>26</v>
      </c>
      <c r="GBH1197" s="200">
        <v>7</v>
      </c>
      <c r="GBI1197" s="200">
        <v>2</v>
      </c>
      <c r="GBJ1197" s="201" t="s">
        <v>238</v>
      </c>
      <c r="GBK1197" s="202">
        <v>0</v>
      </c>
      <c r="GBL1197" s="202"/>
      <c r="GBM1197" s="259">
        <f t="shared" si="286"/>
        <v>448.774</v>
      </c>
      <c r="GBN1197" s="240" t="s">
        <v>240</v>
      </c>
      <c r="GBO1197" s="258" t="s">
        <v>26</v>
      </c>
      <c r="GBP1197" s="200">
        <v>7</v>
      </c>
      <c r="GBQ1197" s="200">
        <v>2</v>
      </c>
      <c r="GBR1197" s="201" t="s">
        <v>238</v>
      </c>
      <c r="GBS1197" s="202">
        <v>0</v>
      </c>
      <c r="GBT1197" s="202"/>
      <c r="GBU1197" s="259">
        <f t="shared" si="286"/>
        <v>448.774</v>
      </c>
      <c r="GBV1197" s="240" t="s">
        <v>240</v>
      </c>
      <c r="GBW1197" s="258" t="s">
        <v>26</v>
      </c>
      <c r="GBX1197" s="200">
        <v>7</v>
      </c>
      <c r="GBY1197" s="200">
        <v>2</v>
      </c>
      <c r="GBZ1197" s="201" t="s">
        <v>238</v>
      </c>
      <c r="GCA1197" s="202">
        <v>0</v>
      </c>
      <c r="GCB1197" s="202"/>
      <c r="GCC1197" s="259">
        <f t="shared" si="286"/>
        <v>448.774</v>
      </c>
      <c r="GCD1197" s="240" t="s">
        <v>240</v>
      </c>
      <c r="GCE1197" s="258" t="s">
        <v>26</v>
      </c>
      <c r="GCF1197" s="200">
        <v>7</v>
      </c>
      <c r="GCG1197" s="200">
        <v>2</v>
      </c>
      <c r="GCH1197" s="201" t="s">
        <v>238</v>
      </c>
      <c r="GCI1197" s="202">
        <v>0</v>
      </c>
      <c r="GCJ1197" s="202"/>
      <c r="GCK1197" s="259">
        <f t="shared" si="286"/>
        <v>448.774</v>
      </c>
      <c r="GCL1197" s="240" t="s">
        <v>240</v>
      </c>
      <c r="GCM1197" s="258" t="s">
        <v>26</v>
      </c>
      <c r="GCN1197" s="200">
        <v>7</v>
      </c>
      <c r="GCO1197" s="200">
        <v>2</v>
      </c>
      <c r="GCP1197" s="201" t="s">
        <v>238</v>
      </c>
      <c r="GCQ1197" s="202">
        <v>0</v>
      </c>
      <c r="GCR1197" s="202"/>
      <c r="GCS1197" s="259">
        <f t="shared" ref="GCS1197:GEW1197" si="287">GCS1198</f>
        <v>448.774</v>
      </c>
      <c r="GCT1197" s="240" t="s">
        <v>240</v>
      </c>
      <c r="GCU1197" s="258" t="s">
        <v>26</v>
      </c>
      <c r="GCV1197" s="200">
        <v>7</v>
      </c>
      <c r="GCW1197" s="200">
        <v>2</v>
      </c>
      <c r="GCX1197" s="201" t="s">
        <v>238</v>
      </c>
      <c r="GCY1197" s="202">
        <v>0</v>
      </c>
      <c r="GCZ1197" s="202"/>
      <c r="GDA1197" s="259">
        <f t="shared" si="287"/>
        <v>448.774</v>
      </c>
      <c r="GDB1197" s="240" t="s">
        <v>240</v>
      </c>
      <c r="GDC1197" s="258" t="s">
        <v>26</v>
      </c>
      <c r="GDD1197" s="200">
        <v>7</v>
      </c>
      <c r="GDE1197" s="200">
        <v>2</v>
      </c>
      <c r="GDF1197" s="201" t="s">
        <v>238</v>
      </c>
      <c r="GDG1197" s="202">
        <v>0</v>
      </c>
      <c r="GDH1197" s="202"/>
      <c r="GDI1197" s="259">
        <f t="shared" si="287"/>
        <v>448.774</v>
      </c>
      <c r="GDJ1197" s="240" t="s">
        <v>240</v>
      </c>
      <c r="GDK1197" s="258" t="s">
        <v>26</v>
      </c>
      <c r="GDL1197" s="200">
        <v>7</v>
      </c>
      <c r="GDM1197" s="200">
        <v>2</v>
      </c>
      <c r="GDN1197" s="201" t="s">
        <v>238</v>
      </c>
      <c r="GDO1197" s="202">
        <v>0</v>
      </c>
      <c r="GDP1197" s="202"/>
      <c r="GDQ1197" s="259">
        <f t="shared" si="287"/>
        <v>448.774</v>
      </c>
      <c r="GDR1197" s="240" t="s">
        <v>240</v>
      </c>
      <c r="GDS1197" s="258" t="s">
        <v>26</v>
      </c>
      <c r="GDT1197" s="200">
        <v>7</v>
      </c>
      <c r="GDU1197" s="200">
        <v>2</v>
      </c>
      <c r="GDV1197" s="201" t="s">
        <v>238</v>
      </c>
      <c r="GDW1197" s="202">
        <v>0</v>
      </c>
      <c r="GDX1197" s="202"/>
      <c r="GDY1197" s="259">
        <f t="shared" si="287"/>
        <v>448.774</v>
      </c>
      <c r="GDZ1197" s="240" t="s">
        <v>240</v>
      </c>
      <c r="GEA1197" s="258" t="s">
        <v>26</v>
      </c>
      <c r="GEB1197" s="200">
        <v>7</v>
      </c>
      <c r="GEC1197" s="200">
        <v>2</v>
      </c>
      <c r="GED1197" s="201" t="s">
        <v>238</v>
      </c>
      <c r="GEE1197" s="202">
        <v>0</v>
      </c>
      <c r="GEF1197" s="202"/>
      <c r="GEG1197" s="259">
        <f t="shared" si="287"/>
        <v>448.774</v>
      </c>
      <c r="GEH1197" s="240" t="s">
        <v>240</v>
      </c>
      <c r="GEI1197" s="258" t="s">
        <v>26</v>
      </c>
      <c r="GEJ1197" s="200">
        <v>7</v>
      </c>
      <c r="GEK1197" s="200">
        <v>2</v>
      </c>
      <c r="GEL1197" s="201" t="s">
        <v>238</v>
      </c>
      <c r="GEM1197" s="202">
        <v>0</v>
      </c>
      <c r="GEN1197" s="202"/>
      <c r="GEO1197" s="259">
        <f t="shared" si="287"/>
        <v>448.774</v>
      </c>
      <c r="GEP1197" s="240" t="s">
        <v>240</v>
      </c>
      <c r="GEQ1197" s="258" t="s">
        <v>26</v>
      </c>
      <c r="GER1197" s="200">
        <v>7</v>
      </c>
      <c r="GES1197" s="200">
        <v>2</v>
      </c>
      <c r="GET1197" s="201" t="s">
        <v>238</v>
      </c>
      <c r="GEU1197" s="202">
        <v>0</v>
      </c>
      <c r="GEV1197" s="202"/>
      <c r="GEW1197" s="259">
        <f t="shared" si="287"/>
        <v>448.774</v>
      </c>
      <c r="GEX1197" s="240" t="s">
        <v>240</v>
      </c>
      <c r="GEY1197" s="258" t="s">
        <v>26</v>
      </c>
      <c r="GEZ1197" s="200">
        <v>7</v>
      </c>
      <c r="GFA1197" s="200">
        <v>2</v>
      </c>
      <c r="GFB1197" s="201" t="s">
        <v>238</v>
      </c>
      <c r="GFC1197" s="202">
        <v>0</v>
      </c>
      <c r="GFD1197" s="202"/>
      <c r="GFE1197" s="259">
        <f t="shared" ref="GFE1197:GHI1197" si="288">GFE1198</f>
        <v>448.774</v>
      </c>
      <c r="GFF1197" s="240" t="s">
        <v>240</v>
      </c>
      <c r="GFG1197" s="258" t="s">
        <v>26</v>
      </c>
      <c r="GFH1197" s="200">
        <v>7</v>
      </c>
      <c r="GFI1197" s="200">
        <v>2</v>
      </c>
      <c r="GFJ1197" s="201" t="s">
        <v>238</v>
      </c>
      <c r="GFK1197" s="202">
        <v>0</v>
      </c>
      <c r="GFL1197" s="202"/>
      <c r="GFM1197" s="259">
        <f t="shared" si="288"/>
        <v>448.774</v>
      </c>
      <c r="GFN1197" s="240" t="s">
        <v>240</v>
      </c>
      <c r="GFO1197" s="258" t="s">
        <v>26</v>
      </c>
      <c r="GFP1197" s="200">
        <v>7</v>
      </c>
      <c r="GFQ1197" s="200">
        <v>2</v>
      </c>
      <c r="GFR1197" s="201" t="s">
        <v>238</v>
      </c>
      <c r="GFS1197" s="202">
        <v>0</v>
      </c>
      <c r="GFT1197" s="202"/>
      <c r="GFU1197" s="259">
        <f t="shared" si="288"/>
        <v>448.774</v>
      </c>
      <c r="GFV1197" s="240" t="s">
        <v>240</v>
      </c>
      <c r="GFW1197" s="258" t="s">
        <v>26</v>
      </c>
      <c r="GFX1197" s="200">
        <v>7</v>
      </c>
      <c r="GFY1197" s="200">
        <v>2</v>
      </c>
      <c r="GFZ1197" s="201" t="s">
        <v>238</v>
      </c>
      <c r="GGA1197" s="202">
        <v>0</v>
      </c>
      <c r="GGB1197" s="202"/>
      <c r="GGC1197" s="259">
        <f t="shared" si="288"/>
        <v>448.774</v>
      </c>
      <c r="GGD1197" s="240" t="s">
        <v>240</v>
      </c>
      <c r="GGE1197" s="258" t="s">
        <v>26</v>
      </c>
      <c r="GGF1197" s="200">
        <v>7</v>
      </c>
      <c r="GGG1197" s="200">
        <v>2</v>
      </c>
      <c r="GGH1197" s="201" t="s">
        <v>238</v>
      </c>
      <c r="GGI1197" s="202">
        <v>0</v>
      </c>
      <c r="GGJ1197" s="202"/>
      <c r="GGK1197" s="259">
        <f t="shared" si="288"/>
        <v>448.774</v>
      </c>
      <c r="GGL1197" s="240" t="s">
        <v>240</v>
      </c>
      <c r="GGM1197" s="258" t="s">
        <v>26</v>
      </c>
      <c r="GGN1197" s="200">
        <v>7</v>
      </c>
      <c r="GGO1197" s="200">
        <v>2</v>
      </c>
      <c r="GGP1197" s="201" t="s">
        <v>238</v>
      </c>
      <c r="GGQ1197" s="202">
        <v>0</v>
      </c>
      <c r="GGR1197" s="202"/>
      <c r="GGS1197" s="259">
        <f t="shared" si="288"/>
        <v>448.774</v>
      </c>
      <c r="GGT1197" s="240" t="s">
        <v>240</v>
      </c>
      <c r="GGU1197" s="258" t="s">
        <v>26</v>
      </c>
      <c r="GGV1197" s="200">
        <v>7</v>
      </c>
      <c r="GGW1197" s="200">
        <v>2</v>
      </c>
      <c r="GGX1197" s="201" t="s">
        <v>238</v>
      </c>
      <c r="GGY1197" s="202">
        <v>0</v>
      </c>
      <c r="GGZ1197" s="202"/>
      <c r="GHA1197" s="259">
        <f t="shared" si="288"/>
        <v>448.774</v>
      </c>
      <c r="GHB1197" s="240" t="s">
        <v>240</v>
      </c>
      <c r="GHC1197" s="258" t="s">
        <v>26</v>
      </c>
      <c r="GHD1197" s="200">
        <v>7</v>
      </c>
      <c r="GHE1197" s="200">
        <v>2</v>
      </c>
      <c r="GHF1197" s="201" t="s">
        <v>238</v>
      </c>
      <c r="GHG1197" s="202">
        <v>0</v>
      </c>
      <c r="GHH1197" s="202"/>
      <c r="GHI1197" s="259">
        <f t="shared" si="288"/>
        <v>448.774</v>
      </c>
      <c r="GHJ1197" s="240" t="s">
        <v>240</v>
      </c>
      <c r="GHK1197" s="258" t="s">
        <v>26</v>
      </c>
      <c r="GHL1197" s="200">
        <v>7</v>
      </c>
      <c r="GHM1197" s="200">
        <v>2</v>
      </c>
      <c r="GHN1197" s="201" t="s">
        <v>238</v>
      </c>
      <c r="GHO1197" s="202">
        <v>0</v>
      </c>
      <c r="GHP1197" s="202"/>
      <c r="GHQ1197" s="259">
        <f t="shared" ref="GHQ1197:GJU1197" si="289">GHQ1198</f>
        <v>448.774</v>
      </c>
      <c r="GHR1197" s="240" t="s">
        <v>240</v>
      </c>
      <c r="GHS1197" s="258" t="s">
        <v>26</v>
      </c>
      <c r="GHT1197" s="200">
        <v>7</v>
      </c>
      <c r="GHU1197" s="200">
        <v>2</v>
      </c>
      <c r="GHV1197" s="201" t="s">
        <v>238</v>
      </c>
      <c r="GHW1197" s="202">
        <v>0</v>
      </c>
      <c r="GHX1197" s="202"/>
      <c r="GHY1197" s="259">
        <f t="shared" si="289"/>
        <v>448.774</v>
      </c>
      <c r="GHZ1197" s="240" t="s">
        <v>240</v>
      </c>
      <c r="GIA1197" s="258" t="s">
        <v>26</v>
      </c>
      <c r="GIB1197" s="200">
        <v>7</v>
      </c>
      <c r="GIC1197" s="200">
        <v>2</v>
      </c>
      <c r="GID1197" s="201" t="s">
        <v>238</v>
      </c>
      <c r="GIE1197" s="202">
        <v>0</v>
      </c>
      <c r="GIF1197" s="202"/>
      <c r="GIG1197" s="259">
        <f t="shared" si="289"/>
        <v>448.774</v>
      </c>
      <c r="GIH1197" s="240" t="s">
        <v>240</v>
      </c>
      <c r="GII1197" s="258" t="s">
        <v>26</v>
      </c>
      <c r="GIJ1197" s="200">
        <v>7</v>
      </c>
      <c r="GIK1197" s="200">
        <v>2</v>
      </c>
      <c r="GIL1197" s="201" t="s">
        <v>238</v>
      </c>
      <c r="GIM1197" s="202">
        <v>0</v>
      </c>
      <c r="GIN1197" s="202"/>
      <c r="GIO1197" s="259">
        <f t="shared" si="289"/>
        <v>448.774</v>
      </c>
      <c r="GIP1197" s="240" t="s">
        <v>240</v>
      </c>
      <c r="GIQ1197" s="258" t="s">
        <v>26</v>
      </c>
      <c r="GIR1197" s="200">
        <v>7</v>
      </c>
      <c r="GIS1197" s="200">
        <v>2</v>
      </c>
      <c r="GIT1197" s="201" t="s">
        <v>238</v>
      </c>
      <c r="GIU1197" s="202">
        <v>0</v>
      </c>
      <c r="GIV1197" s="202"/>
      <c r="GIW1197" s="259">
        <f t="shared" si="289"/>
        <v>448.774</v>
      </c>
      <c r="GIX1197" s="240" t="s">
        <v>240</v>
      </c>
      <c r="GIY1197" s="258" t="s">
        <v>26</v>
      </c>
      <c r="GIZ1197" s="200">
        <v>7</v>
      </c>
      <c r="GJA1197" s="200">
        <v>2</v>
      </c>
      <c r="GJB1197" s="201" t="s">
        <v>238</v>
      </c>
      <c r="GJC1197" s="202">
        <v>0</v>
      </c>
      <c r="GJD1197" s="202"/>
      <c r="GJE1197" s="259">
        <f t="shared" si="289"/>
        <v>448.774</v>
      </c>
      <c r="GJF1197" s="240" t="s">
        <v>240</v>
      </c>
      <c r="GJG1197" s="258" t="s">
        <v>26</v>
      </c>
      <c r="GJH1197" s="200">
        <v>7</v>
      </c>
      <c r="GJI1197" s="200">
        <v>2</v>
      </c>
      <c r="GJJ1197" s="201" t="s">
        <v>238</v>
      </c>
      <c r="GJK1197" s="202">
        <v>0</v>
      </c>
      <c r="GJL1197" s="202"/>
      <c r="GJM1197" s="259">
        <f t="shared" si="289"/>
        <v>448.774</v>
      </c>
      <c r="GJN1197" s="240" t="s">
        <v>240</v>
      </c>
      <c r="GJO1197" s="258" t="s">
        <v>26</v>
      </c>
      <c r="GJP1197" s="200">
        <v>7</v>
      </c>
      <c r="GJQ1197" s="200">
        <v>2</v>
      </c>
      <c r="GJR1197" s="201" t="s">
        <v>238</v>
      </c>
      <c r="GJS1197" s="202">
        <v>0</v>
      </c>
      <c r="GJT1197" s="202"/>
      <c r="GJU1197" s="259">
        <f t="shared" si="289"/>
        <v>448.774</v>
      </c>
      <c r="GJV1197" s="240" t="s">
        <v>240</v>
      </c>
      <c r="GJW1197" s="258" t="s">
        <v>26</v>
      </c>
      <c r="GJX1197" s="200">
        <v>7</v>
      </c>
      <c r="GJY1197" s="200">
        <v>2</v>
      </c>
      <c r="GJZ1197" s="201" t="s">
        <v>238</v>
      </c>
      <c r="GKA1197" s="202">
        <v>0</v>
      </c>
      <c r="GKB1197" s="202"/>
      <c r="GKC1197" s="259">
        <f t="shared" ref="GKC1197:GMG1197" si="290">GKC1198</f>
        <v>448.774</v>
      </c>
      <c r="GKD1197" s="240" t="s">
        <v>240</v>
      </c>
      <c r="GKE1197" s="258" t="s">
        <v>26</v>
      </c>
      <c r="GKF1197" s="200">
        <v>7</v>
      </c>
      <c r="GKG1197" s="200">
        <v>2</v>
      </c>
      <c r="GKH1197" s="201" t="s">
        <v>238</v>
      </c>
      <c r="GKI1197" s="202">
        <v>0</v>
      </c>
      <c r="GKJ1197" s="202"/>
      <c r="GKK1197" s="259">
        <f t="shared" si="290"/>
        <v>448.774</v>
      </c>
      <c r="GKL1197" s="240" t="s">
        <v>240</v>
      </c>
      <c r="GKM1197" s="258" t="s">
        <v>26</v>
      </c>
      <c r="GKN1197" s="200">
        <v>7</v>
      </c>
      <c r="GKO1197" s="200">
        <v>2</v>
      </c>
      <c r="GKP1197" s="201" t="s">
        <v>238</v>
      </c>
      <c r="GKQ1197" s="202">
        <v>0</v>
      </c>
      <c r="GKR1197" s="202"/>
      <c r="GKS1197" s="259">
        <f t="shared" si="290"/>
        <v>448.774</v>
      </c>
      <c r="GKT1197" s="240" t="s">
        <v>240</v>
      </c>
      <c r="GKU1197" s="258" t="s">
        <v>26</v>
      </c>
      <c r="GKV1197" s="200">
        <v>7</v>
      </c>
      <c r="GKW1197" s="200">
        <v>2</v>
      </c>
      <c r="GKX1197" s="201" t="s">
        <v>238</v>
      </c>
      <c r="GKY1197" s="202">
        <v>0</v>
      </c>
      <c r="GKZ1197" s="202"/>
      <c r="GLA1197" s="259">
        <f t="shared" si="290"/>
        <v>448.774</v>
      </c>
      <c r="GLB1197" s="240" t="s">
        <v>240</v>
      </c>
      <c r="GLC1197" s="258" t="s">
        <v>26</v>
      </c>
      <c r="GLD1197" s="200">
        <v>7</v>
      </c>
      <c r="GLE1197" s="200">
        <v>2</v>
      </c>
      <c r="GLF1197" s="201" t="s">
        <v>238</v>
      </c>
      <c r="GLG1197" s="202">
        <v>0</v>
      </c>
      <c r="GLH1197" s="202"/>
      <c r="GLI1197" s="259">
        <f t="shared" si="290"/>
        <v>448.774</v>
      </c>
      <c r="GLJ1197" s="240" t="s">
        <v>240</v>
      </c>
      <c r="GLK1197" s="258" t="s">
        <v>26</v>
      </c>
      <c r="GLL1197" s="200">
        <v>7</v>
      </c>
      <c r="GLM1197" s="200">
        <v>2</v>
      </c>
      <c r="GLN1197" s="201" t="s">
        <v>238</v>
      </c>
      <c r="GLO1197" s="202">
        <v>0</v>
      </c>
      <c r="GLP1197" s="202"/>
      <c r="GLQ1197" s="259">
        <f t="shared" si="290"/>
        <v>448.774</v>
      </c>
      <c r="GLR1197" s="240" t="s">
        <v>240</v>
      </c>
      <c r="GLS1197" s="258" t="s">
        <v>26</v>
      </c>
      <c r="GLT1197" s="200">
        <v>7</v>
      </c>
      <c r="GLU1197" s="200">
        <v>2</v>
      </c>
      <c r="GLV1197" s="201" t="s">
        <v>238</v>
      </c>
      <c r="GLW1197" s="202">
        <v>0</v>
      </c>
      <c r="GLX1197" s="202"/>
      <c r="GLY1197" s="259">
        <f t="shared" si="290"/>
        <v>448.774</v>
      </c>
      <c r="GLZ1197" s="240" t="s">
        <v>240</v>
      </c>
      <c r="GMA1197" s="258" t="s">
        <v>26</v>
      </c>
      <c r="GMB1197" s="200">
        <v>7</v>
      </c>
      <c r="GMC1197" s="200">
        <v>2</v>
      </c>
      <c r="GMD1197" s="201" t="s">
        <v>238</v>
      </c>
      <c r="GME1197" s="202">
        <v>0</v>
      </c>
      <c r="GMF1197" s="202"/>
      <c r="GMG1197" s="259">
        <f t="shared" si="290"/>
        <v>448.774</v>
      </c>
      <c r="GMH1197" s="240" t="s">
        <v>240</v>
      </c>
      <c r="GMI1197" s="258" t="s">
        <v>26</v>
      </c>
      <c r="GMJ1197" s="200">
        <v>7</v>
      </c>
      <c r="GMK1197" s="200">
        <v>2</v>
      </c>
      <c r="GML1197" s="201" t="s">
        <v>238</v>
      </c>
      <c r="GMM1197" s="202">
        <v>0</v>
      </c>
      <c r="GMN1197" s="202"/>
      <c r="GMO1197" s="259">
        <f t="shared" ref="GMO1197:GOS1197" si="291">GMO1198</f>
        <v>448.774</v>
      </c>
      <c r="GMP1197" s="240" t="s">
        <v>240</v>
      </c>
      <c r="GMQ1197" s="258" t="s">
        <v>26</v>
      </c>
      <c r="GMR1197" s="200">
        <v>7</v>
      </c>
      <c r="GMS1197" s="200">
        <v>2</v>
      </c>
      <c r="GMT1197" s="201" t="s">
        <v>238</v>
      </c>
      <c r="GMU1197" s="202">
        <v>0</v>
      </c>
      <c r="GMV1197" s="202"/>
      <c r="GMW1197" s="259">
        <f t="shared" si="291"/>
        <v>448.774</v>
      </c>
      <c r="GMX1197" s="240" t="s">
        <v>240</v>
      </c>
      <c r="GMY1197" s="258" t="s">
        <v>26</v>
      </c>
      <c r="GMZ1197" s="200">
        <v>7</v>
      </c>
      <c r="GNA1197" s="200">
        <v>2</v>
      </c>
      <c r="GNB1197" s="201" t="s">
        <v>238</v>
      </c>
      <c r="GNC1197" s="202">
        <v>0</v>
      </c>
      <c r="GND1197" s="202"/>
      <c r="GNE1197" s="259">
        <f t="shared" si="291"/>
        <v>448.774</v>
      </c>
      <c r="GNF1197" s="240" t="s">
        <v>240</v>
      </c>
      <c r="GNG1197" s="258" t="s">
        <v>26</v>
      </c>
      <c r="GNH1197" s="200">
        <v>7</v>
      </c>
      <c r="GNI1197" s="200">
        <v>2</v>
      </c>
      <c r="GNJ1197" s="201" t="s">
        <v>238</v>
      </c>
      <c r="GNK1197" s="202">
        <v>0</v>
      </c>
      <c r="GNL1197" s="202"/>
      <c r="GNM1197" s="259">
        <f t="shared" si="291"/>
        <v>448.774</v>
      </c>
      <c r="GNN1197" s="240" t="s">
        <v>240</v>
      </c>
      <c r="GNO1197" s="258" t="s">
        <v>26</v>
      </c>
      <c r="GNP1197" s="200">
        <v>7</v>
      </c>
      <c r="GNQ1197" s="200">
        <v>2</v>
      </c>
      <c r="GNR1197" s="201" t="s">
        <v>238</v>
      </c>
      <c r="GNS1197" s="202">
        <v>0</v>
      </c>
      <c r="GNT1197" s="202"/>
      <c r="GNU1197" s="259">
        <f t="shared" si="291"/>
        <v>448.774</v>
      </c>
      <c r="GNV1197" s="240" t="s">
        <v>240</v>
      </c>
      <c r="GNW1197" s="258" t="s">
        <v>26</v>
      </c>
      <c r="GNX1197" s="200">
        <v>7</v>
      </c>
      <c r="GNY1197" s="200">
        <v>2</v>
      </c>
      <c r="GNZ1197" s="201" t="s">
        <v>238</v>
      </c>
      <c r="GOA1197" s="202">
        <v>0</v>
      </c>
      <c r="GOB1197" s="202"/>
      <c r="GOC1197" s="259">
        <f t="shared" si="291"/>
        <v>448.774</v>
      </c>
      <c r="GOD1197" s="240" t="s">
        <v>240</v>
      </c>
      <c r="GOE1197" s="258" t="s">
        <v>26</v>
      </c>
      <c r="GOF1197" s="200">
        <v>7</v>
      </c>
      <c r="GOG1197" s="200">
        <v>2</v>
      </c>
      <c r="GOH1197" s="201" t="s">
        <v>238</v>
      </c>
      <c r="GOI1197" s="202">
        <v>0</v>
      </c>
      <c r="GOJ1197" s="202"/>
      <c r="GOK1197" s="259">
        <f t="shared" si="291"/>
        <v>448.774</v>
      </c>
      <c r="GOL1197" s="240" t="s">
        <v>240</v>
      </c>
      <c r="GOM1197" s="258" t="s">
        <v>26</v>
      </c>
      <c r="GON1197" s="200">
        <v>7</v>
      </c>
      <c r="GOO1197" s="200">
        <v>2</v>
      </c>
      <c r="GOP1197" s="201" t="s">
        <v>238</v>
      </c>
      <c r="GOQ1197" s="202">
        <v>0</v>
      </c>
      <c r="GOR1197" s="202"/>
      <c r="GOS1197" s="259">
        <f t="shared" si="291"/>
        <v>448.774</v>
      </c>
      <c r="GOT1197" s="240" t="s">
        <v>240</v>
      </c>
      <c r="GOU1197" s="258" t="s">
        <v>26</v>
      </c>
      <c r="GOV1197" s="200">
        <v>7</v>
      </c>
      <c r="GOW1197" s="200">
        <v>2</v>
      </c>
      <c r="GOX1197" s="201" t="s">
        <v>238</v>
      </c>
      <c r="GOY1197" s="202">
        <v>0</v>
      </c>
      <c r="GOZ1197" s="202"/>
      <c r="GPA1197" s="259">
        <f t="shared" ref="GPA1197:GRE1197" si="292">GPA1198</f>
        <v>448.774</v>
      </c>
      <c r="GPB1197" s="240" t="s">
        <v>240</v>
      </c>
      <c r="GPC1197" s="258" t="s">
        <v>26</v>
      </c>
      <c r="GPD1197" s="200">
        <v>7</v>
      </c>
      <c r="GPE1197" s="200">
        <v>2</v>
      </c>
      <c r="GPF1197" s="201" t="s">
        <v>238</v>
      </c>
      <c r="GPG1197" s="202">
        <v>0</v>
      </c>
      <c r="GPH1197" s="202"/>
      <c r="GPI1197" s="259">
        <f t="shared" si="292"/>
        <v>448.774</v>
      </c>
      <c r="GPJ1197" s="240" t="s">
        <v>240</v>
      </c>
      <c r="GPK1197" s="258" t="s">
        <v>26</v>
      </c>
      <c r="GPL1197" s="200">
        <v>7</v>
      </c>
      <c r="GPM1197" s="200">
        <v>2</v>
      </c>
      <c r="GPN1197" s="201" t="s">
        <v>238</v>
      </c>
      <c r="GPO1197" s="202">
        <v>0</v>
      </c>
      <c r="GPP1197" s="202"/>
      <c r="GPQ1197" s="259">
        <f t="shared" si="292"/>
        <v>448.774</v>
      </c>
      <c r="GPR1197" s="240" t="s">
        <v>240</v>
      </c>
      <c r="GPS1197" s="258" t="s">
        <v>26</v>
      </c>
      <c r="GPT1197" s="200">
        <v>7</v>
      </c>
      <c r="GPU1197" s="200">
        <v>2</v>
      </c>
      <c r="GPV1197" s="201" t="s">
        <v>238</v>
      </c>
      <c r="GPW1197" s="202">
        <v>0</v>
      </c>
      <c r="GPX1197" s="202"/>
      <c r="GPY1197" s="259">
        <f t="shared" si="292"/>
        <v>448.774</v>
      </c>
      <c r="GPZ1197" s="240" t="s">
        <v>240</v>
      </c>
      <c r="GQA1197" s="258" t="s">
        <v>26</v>
      </c>
      <c r="GQB1197" s="200">
        <v>7</v>
      </c>
      <c r="GQC1197" s="200">
        <v>2</v>
      </c>
      <c r="GQD1197" s="201" t="s">
        <v>238</v>
      </c>
      <c r="GQE1197" s="202">
        <v>0</v>
      </c>
      <c r="GQF1197" s="202"/>
      <c r="GQG1197" s="259">
        <f t="shared" si="292"/>
        <v>448.774</v>
      </c>
      <c r="GQH1197" s="240" t="s">
        <v>240</v>
      </c>
      <c r="GQI1197" s="258" t="s">
        <v>26</v>
      </c>
      <c r="GQJ1197" s="200">
        <v>7</v>
      </c>
      <c r="GQK1197" s="200">
        <v>2</v>
      </c>
      <c r="GQL1197" s="201" t="s">
        <v>238</v>
      </c>
      <c r="GQM1197" s="202">
        <v>0</v>
      </c>
      <c r="GQN1197" s="202"/>
      <c r="GQO1197" s="259">
        <f t="shared" si="292"/>
        <v>448.774</v>
      </c>
      <c r="GQP1197" s="240" t="s">
        <v>240</v>
      </c>
      <c r="GQQ1197" s="258" t="s">
        <v>26</v>
      </c>
      <c r="GQR1197" s="200">
        <v>7</v>
      </c>
      <c r="GQS1197" s="200">
        <v>2</v>
      </c>
      <c r="GQT1197" s="201" t="s">
        <v>238</v>
      </c>
      <c r="GQU1197" s="202">
        <v>0</v>
      </c>
      <c r="GQV1197" s="202"/>
      <c r="GQW1197" s="259">
        <f t="shared" si="292"/>
        <v>448.774</v>
      </c>
      <c r="GQX1197" s="240" t="s">
        <v>240</v>
      </c>
      <c r="GQY1197" s="258" t="s">
        <v>26</v>
      </c>
      <c r="GQZ1197" s="200">
        <v>7</v>
      </c>
      <c r="GRA1197" s="200">
        <v>2</v>
      </c>
      <c r="GRB1197" s="201" t="s">
        <v>238</v>
      </c>
      <c r="GRC1197" s="202">
        <v>0</v>
      </c>
      <c r="GRD1197" s="202"/>
      <c r="GRE1197" s="259">
        <f t="shared" si="292"/>
        <v>448.774</v>
      </c>
      <c r="GRF1197" s="240" t="s">
        <v>240</v>
      </c>
      <c r="GRG1197" s="258" t="s">
        <v>26</v>
      </c>
      <c r="GRH1197" s="200">
        <v>7</v>
      </c>
      <c r="GRI1197" s="200">
        <v>2</v>
      </c>
      <c r="GRJ1197" s="201" t="s">
        <v>238</v>
      </c>
      <c r="GRK1197" s="202">
        <v>0</v>
      </c>
      <c r="GRL1197" s="202"/>
      <c r="GRM1197" s="259">
        <f t="shared" ref="GRM1197:GTQ1197" si="293">GRM1198</f>
        <v>448.774</v>
      </c>
      <c r="GRN1197" s="240" t="s">
        <v>240</v>
      </c>
      <c r="GRO1197" s="258" t="s">
        <v>26</v>
      </c>
      <c r="GRP1197" s="200">
        <v>7</v>
      </c>
      <c r="GRQ1197" s="200">
        <v>2</v>
      </c>
      <c r="GRR1197" s="201" t="s">
        <v>238</v>
      </c>
      <c r="GRS1197" s="202">
        <v>0</v>
      </c>
      <c r="GRT1197" s="202"/>
      <c r="GRU1197" s="259">
        <f t="shared" si="293"/>
        <v>448.774</v>
      </c>
      <c r="GRV1197" s="240" t="s">
        <v>240</v>
      </c>
      <c r="GRW1197" s="258" t="s">
        <v>26</v>
      </c>
      <c r="GRX1197" s="200">
        <v>7</v>
      </c>
      <c r="GRY1197" s="200">
        <v>2</v>
      </c>
      <c r="GRZ1197" s="201" t="s">
        <v>238</v>
      </c>
      <c r="GSA1197" s="202">
        <v>0</v>
      </c>
      <c r="GSB1197" s="202"/>
      <c r="GSC1197" s="259">
        <f t="shared" si="293"/>
        <v>448.774</v>
      </c>
      <c r="GSD1197" s="240" t="s">
        <v>240</v>
      </c>
      <c r="GSE1197" s="258" t="s">
        <v>26</v>
      </c>
      <c r="GSF1197" s="200">
        <v>7</v>
      </c>
      <c r="GSG1197" s="200">
        <v>2</v>
      </c>
      <c r="GSH1197" s="201" t="s">
        <v>238</v>
      </c>
      <c r="GSI1197" s="202">
        <v>0</v>
      </c>
      <c r="GSJ1197" s="202"/>
      <c r="GSK1197" s="259">
        <f t="shared" si="293"/>
        <v>448.774</v>
      </c>
      <c r="GSL1197" s="240" t="s">
        <v>240</v>
      </c>
      <c r="GSM1197" s="258" t="s">
        <v>26</v>
      </c>
      <c r="GSN1197" s="200">
        <v>7</v>
      </c>
      <c r="GSO1197" s="200">
        <v>2</v>
      </c>
      <c r="GSP1197" s="201" t="s">
        <v>238</v>
      </c>
      <c r="GSQ1197" s="202">
        <v>0</v>
      </c>
      <c r="GSR1197" s="202"/>
      <c r="GSS1197" s="259">
        <f t="shared" si="293"/>
        <v>448.774</v>
      </c>
      <c r="GST1197" s="240" t="s">
        <v>240</v>
      </c>
      <c r="GSU1197" s="258" t="s">
        <v>26</v>
      </c>
      <c r="GSV1197" s="200">
        <v>7</v>
      </c>
      <c r="GSW1197" s="200">
        <v>2</v>
      </c>
      <c r="GSX1197" s="201" t="s">
        <v>238</v>
      </c>
      <c r="GSY1197" s="202">
        <v>0</v>
      </c>
      <c r="GSZ1197" s="202"/>
      <c r="GTA1197" s="259">
        <f t="shared" si="293"/>
        <v>448.774</v>
      </c>
      <c r="GTB1197" s="240" t="s">
        <v>240</v>
      </c>
      <c r="GTC1197" s="258" t="s">
        <v>26</v>
      </c>
      <c r="GTD1197" s="200">
        <v>7</v>
      </c>
      <c r="GTE1197" s="200">
        <v>2</v>
      </c>
      <c r="GTF1197" s="201" t="s">
        <v>238</v>
      </c>
      <c r="GTG1197" s="202">
        <v>0</v>
      </c>
      <c r="GTH1197" s="202"/>
      <c r="GTI1197" s="259">
        <f t="shared" si="293"/>
        <v>448.774</v>
      </c>
      <c r="GTJ1197" s="240" t="s">
        <v>240</v>
      </c>
      <c r="GTK1197" s="258" t="s">
        <v>26</v>
      </c>
      <c r="GTL1197" s="200">
        <v>7</v>
      </c>
      <c r="GTM1197" s="200">
        <v>2</v>
      </c>
      <c r="GTN1197" s="201" t="s">
        <v>238</v>
      </c>
      <c r="GTO1197" s="202">
        <v>0</v>
      </c>
      <c r="GTP1197" s="202"/>
      <c r="GTQ1197" s="259">
        <f t="shared" si="293"/>
        <v>448.774</v>
      </c>
      <c r="GTR1197" s="240" t="s">
        <v>240</v>
      </c>
      <c r="GTS1197" s="258" t="s">
        <v>26</v>
      </c>
      <c r="GTT1197" s="200">
        <v>7</v>
      </c>
      <c r="GTU1197" s="200">
        <v>2</v>
      </c>
      <c r="GTV1197" s="201" t="s">
        <v>238</v>
      </c>
      <c r="GTW1197" s="202">
        <v>0</v>
      </c>
      <c r="GTX1197" s="202"/>
      <c r="GTY1197" s="259">
        <f t="shared" ref="GTY1197:GWC1197" si="294">GTY1198</f>
        <v>448.774</v>
      </c>
      <c r="GTZ1197" s="240" t="s">
        <v>240</v>
      </c>
      <c r="GUA1197" s="258" t="s">
        <v>26</v>
      </c>
      <c r="GUB1197" s="200">
        <v>7</v>
      </c>
      <c r="GUC1197" s="200">
        <v>2</v>
      </c>
      <c r="GUD1197" s="201" t="s">
        <v>238</v>
      </c>
      <c r="GUE1197" s="202">
        <v>0</v>
      </c>
      <c r="GUF1197" s="202"/>
      <c r="GUG1197" s="259">
        <f t="shared" si="294"/>
        <v>448.774</v>
      </c>
      <c r="GUH1197" s="240" t="s">
        <v>240</v>
      </c>
      <c r="GUI1197" s="258" t="s">
        <v>26</v>
      </c>
      <c r="GUJ1197" s="200">
        <v>7</v>
      </c>
      <c r="GUK1197" s="200">
        <v>2</v>
      </c>
      <c r="GUL1197" s="201" t="s">
        <v>238</v>
      </c>
      <c r="GUM1197" s="202">
        <v>0</v>
      </c>
      <c r="GUN1197" s="202"/>
      <c r="GUO1197" s="259">
        <f t="shared" si="294"/>
        <v>448.774</v>
      </c>
      <c r="GUP1197" s="240" t="s">
        <v>240</v>
      </c>
      <c r="GUQ1197" s="258" t="s">
        <v>26</v>
      </c>
      <c r="GUR1197" s="200">
        <v>7</v>
      </c>
      <c r="GUS1197" s="200">
        <v>2</v>
      </c>
      <c r="GUT1197" s="201" t="s">
        <v>238</v>
      </c>
      <c r="GUU1197" s="202">
        <v>0</v>
      </c>
      <c r="GUV1197" s="202"/>
      <c r="GUW1197" s="259">
        <f t="shared" si="294"/>
        <v>448.774</v>
      </c>
      <c r="GUX1197" s="240" t="s">
        <v>240</v>
      </c>
      <c r="GUY1197" s="258" t="s">
        <v>26</v>
      </c>
      <c r="GUZ1197" s="200">
        <v>7</v>
      </c>
      <c r="GVA1197" s="200">
        <v>2</v>
      </c>
      <c r="GVB1197" s="201" t="s">
        <v>238</v>
      </c>
      <c r="GVC1197" s="202">
        <v>0</v>
      </c>
      <c r="GVD1197" s="202"/>
      <c r="GVE1197" s="259">
        <f t="shared" si="294"/>
        <v>448.774</v>
      </c>
      <c r="GVF1197" s="240" t="s">
        <v>240</v>
      </c>
      <c r="GVG1197" s="258" t="s">
        <v>26</v>
      </c>
      <c r="GVH1197" s="200">
        <v>7</v>
      </c>
      <c r="GVI1197" s="200">
        <v>2</v>
      </c>
      <c r="GVJ1197" s="201" t="s">
        <v>238</v>
      </c>
      <c r="GVK1197" s="202">
        <v>0</v>
      </c>
      <c r="GVL1197" s="202"/>
      <c r="GVM1197" s="259">
        <f t="shared" si="294"/>
        <v>448.774</v>
      </c>
      <c r="GVN1197" s="240" t="s">
        <v>240</v>
      </c>
      <c r="GVO1197" s="258" t="s">
        <v>26</v>
      </c>
      <c r="GVP1197" s="200">
        <v>7</v>
      </c>
      <c r="GVQ1197" s="200">
        <v>2</v>
      </c>
      <c r="GVR1197" s="201" t="s">
        <v>238</v>
      </c>
      <c r="GVS1197" s="202">
        <v>0</v>
      </c>
      <c r="GVT1197" s="202"/>
      <c r="GVU1197" s="259">
        <f t="shared" si="294"/>
        <v>448.774</v>
      </c>
      <c r="GVV1197" s="240" t="s">
        <v>240</v>
      </c>
      <c r="GVW1197" s="258" t="s">
        <v>26</v>
      </c>
      <c r="GVX1197" s="200">
        <v>7</v>
      </c>
      <c r="GVY1197" s="200">
        <v>2</v>
      </c>
      <c r="GVZ1197" s="201" t="s">
        <v>238</v>
      </c>
      <c r="GWA1197" s="202">
        <v>0</v>
      </c>
      <c r="GWB1197" s="202"/>
      <c r="GWC1197" s="259">
        <f t="shared" si="294"/>
        <v>448.774</v>
      </c>
      <c r="GWD1197" s="240" t="s">
        <v>240</v>
      </c>
      <c r="GWE1197" s="258" t="s">
        <v>26</v>
      </c>
      <c r="GWF1197" s="200">
        <v>7</v>
      </c>
      <c r="GWG1197" s="200">
        <v>2</v>
      </c>
      <c r="GWH1197" s="201" t="s">
        <v>238</v>
      </c>
      <c r="GWI1197" s="202">
        <v>0</v>
      </c>
      <c r="GWJ1197" s="202"/>
      <c r="GWK1197" s="259">
        <f t="shared" ref="GWK1197:GYO1197" si="295">GWK1198</f>
        <v>448.774</v>
      </c>
      <c r="GWL1197" s="240" t="s">
        <v>240</v>
      </c>
      <c r="GWM1197" s="258" t="s">
        <v>26</v>
      </c>
      <c r="GWN1197" s="200">
        <v>7</v>
      </c>
      <c r="GWO1197" s="200">
        <v>2</v>
      </c>
      <c r="GWP1197" s="201" t="s">
        <v>238</v>
      </c>
      <c r="GWQ1197" s="202">
        <v>0</v>
      </c>
      <c r="GWR1197" s="202"/>
      <c r="GWS1197" s="259">
        <f t="shared" si="295"/>
        <v>448.774</v>
      </c>
      <c r="GWT1197" s="240" t="s">
        <v>240</v>
      </c>
      <c r="GWU1197" s="258" t="s">
        <v>26</v>
      </c>
      <c r="GWV1197" s="200">
        <v>7</v>
      </c>
      <c r="GWW1197" s="200">
        <v>2</v>
      </c>
      <c r="GWX1197" s="201" t="s">
        <v>238</v>
      </c>
      <c r="GWY1197" s="202">
        <v>0</v>
      </c>
      <c r="GWZ1197" s="202"/>
      <c r="GXA1197" s="259">
        <f t="shared" si="295"/>
        <v>448.774</v>
      </c>
      <c r="GXB1197" s="240" t="s">
        <v>240</v>
      </c>
      <c r="GXC1197" s="258" t="s">
        <v>26</v>
      </c>
      <c r="GXD1197" s="200">
        <v>7</v>
      </c>
      <c r="GXE1197" s="200">
        <v>2</v>
      </c>
      <c r="GXF1197" s="201" t="s">
        <v>238</v>
      </c>
      <c r="GXG1197" s="202">
        <v>0</v>
      </c>
      <c r="GXH1197" s="202"/>
      <c r="GXI1197" s="259">
        <f t="shared" si="295"/>
        <v>448.774</v>
      </c>
      <c r="GXJ1197" s="240" t="s">
        <v>240</v>
      </c>
      <c r="GXK1197" s="258" t="s">
        <v>26</v>
      </c>
      <c r="GXL1197" s="200">
        <v>7</v>
      </c>
      <c r="GXM1197" s="200">
        <v>2</v>
      </c>
      <c r="GXN1197" s="201" t="s">
        <v>238</v>
      </c>
      <c r="GXO1197" s="202">
        <v>0</v>
      </c>
      <c r="GXP1197" s="202"/>
      <c r="GXQ1197" s="259">
        <f t="shared" si="295"/>
        <v>448.774</v>
      </c>
      <c r="GXR1197" s="240" t="s">
        <v>240</v>
      </c>
      <c r="GXS1197" s="258" t="s">
        <v>26</v>
      </c>
      <c r="GXT1197" s="200">
        <v>7</v>
      </c>
      <c r="GXU1197" s="200">
        <v>2</v>
      </c>
      <c r="GXV1197" s="201" t="s">
        <v>238</v>
      </c>
      <c r="GXW1197" s="202">
        <v>0</v>
      </c>
      <c r="GXX1197" s="202"/>
      <c r="GXY1197" s="259">
        <f t="shared" si="295"/>
        <v>448.774</v>
      </c>
      <c r="GXZ1197" s="240" t="s">
        <v>240</v>
      </c>
      <c r="GYA1197" s="258" t="s">
        <v>26</v>
      </c>
      <c r="GYB1197" s="200">
        <v>7</v>
      </c>
      <c r="GYC1197" s="200">
        <v>2</v>
      </c>
      <c r="GYD1197" s="201" t="s">
        <v>238</v>
      </c>
      <c r="GYE1197" s="202">
        <v>0</v>
      </c>
      <c r="GYF1197" s="202"/>
      <c r="GYG1197" s="259">
        <f t="shared" si="295"/>
        <v>448.774</v>
      </c>
      <c r="GYH1197" s="240" t="s">
        <v>240</v>
      </c>
      <c r="GYI1197" s="258" t="s">
        <v>26</v>
      </c>
      <c r="GYJ1197" s="200">
        <v>7</v>
      </c>
      <c r="GYK1197" s="200">
        <v>2</v>
      </c>
      <c r="GYL1197" s="201" t="s">
        <v>238</v>
      </c>
      <c r="GYM1197" s="202">
        <v>0</v>
      </c>
      <c r="GYN1197" s="202"/>
      <c r="GYO1197" s="259">
        <f t="shared" si="295"/>
        <v>448.774</v>
      </c>
      <c r="GYP1197" s="240" t="s">
        <v>240</v>
      </c>
      <c r="GYQ1197" s="258" t="s">
        <v>26</v>
      </c>
      <c r="GYR1197" s="200">
        <v>7</v>
      </c>
      <c r="GYS1197" s="200">
        <v>2</v>
      </c>
      <c r="GYT1197" s="201" t="s">
        <v>238</v>
      </c>
      <c r="GYU1197" s="202">
        <v>0</v>
      </c>
      <c r="GYV1197" s="202"/>
      <c r="GYW1197" s="259">
        <f t="shared" ref="GYW1197:HBA1197" si="296">GYW1198</f>
        <v>448.774</v>
      </c>
      <c r="GYX1197" s="240" t="s">
        <v>240</v>
      </c>
      <c r="GYY1197" s="258" t="s">
        <v>26</v>
      </c>
      <c r="GYZ1197" s="200">
        <v>7</v>
      </c>
      <c r="GZA1197" s="200">
        <v>2</v>
      </c>
      <c r="GZB1197" s="201" t="s">
        <v>238</v>
      </c>
      <c r="GZC1197" s="202">
        <v>0</v>
      </c>
      <c r="GZD1197" s="202"/>
      <c r="GZE1197" s="259">
        <f t="shared" si="296"/>
        <v>448.774</v>
      </c>
      <c r="GZF1197" s="240" t="s">
        <v>240</v>
      </c>
      <c r="GZG1197" s="258" t="s">
        <v>26</v>
      </c>
      <c r="GZH1197" s="200">
        <v>7</v>
      </c>
      <c r="GZI1197" s="200">
        <v>2</v>
      </c>
      <c r="GZJ1197" s="201" t="s">
        <v>238</v>
      </c>
      <c r="GZK1197" s="202">
        <v>0</v>
      </c>
      <c r="GZL1197" s="202"/>
      <c r="GZM1197" s="259">
        <f t="shared" si="296"/>
        <v>448.774</v>
      </c>
      <c r="GZN1197" s="240" t="s">
        <v>240</v>
      </c>
      <c r="GZO1197" s="258" t="s">
        <v>26</v>
      </c>
      <c r="GZP1197" s="200">
        <v>7</v>
      </c>
      <c r="GZQ1197" s="200">
        <v>2</v>
      </c>
      <c r="GZR1197" s="201" t="s">
        <v>238</v>
      </c>
      <c r="GZS1197" s="202">
        <v>0</v>
      </c>
      <c r="GZT1197" s="202"/>
      <c r="GZU1197" s="259">
        <f t="shared" si="296"/>
        <v>448.774</v>
      </c>
      <c r="GZV1197" s="240" t="s">
        <v>240</v>
      </c>
      <c r="GZW1197" s="258" t="s">
        <v>26</v>
      </c>
      <c r="GZX1197" s="200">
        <v>7</v>
      </c>
      <c r="GZY1197" s="200">
        <v>2</v>
      </c>
      <c r="GZZ1197" s="201" t="s">
        <v>238</v>
      </c>
      <c r="HAA1197" s="202">
        <v>0</v>
      </c>
      <c r="HAB1197" s="202"/>
      <c r="HAC1197" s="259">
        <f t="shared" si="296"/>
        <v>448.774</v>
      </c>
      <c r="HAD1197" s="240" t="s">
        <v>240</v>
      </c>
      <c r="HAE1197" s="258" t="s">
        <v>26</v>
      </c>
      <c r="HAF1197" s="200">
        <v>7</v>
      </c>
      <c r="HAG1197" s="200">
        <v>2</v>
      </c>
      <c r="HAH1197" s="201" t="s">
        <v>238</v>
      </c>
      <c r="HAI1197" s="202">
        <v>0</v>
      </c>
      <c r="HAJ1197" s="202"/>
      <c r="HAK1197" s="259">
        <f t="shared" si="296"/>
        <v>448.774</v>
      </c>
      <c r="HAL1197" s="240" t="s">
        <v>240</v>
      </c>
      <c r="HAM1197" s="258" t="s">
        <v>26</v>
      </c>
      <c r="HAN1197" s="200">
        <v>7</v>
      </c>
      <c r="HAO1197" s="200">
        <v>2</v>
      </c>
      <c r="HAP1197" s="201" t="s">
        <v>238</v>
      </c>
      <c r="HAQ1197" s="202">
        <v>0</v>
      </c>
      <c r="HAR1197" s="202"/>
      <c r="HAS1197" s="259">
        <f t="shared" si="296"/>
        <v>448.774</v>
      </c>
      <c r="HAT1197" s="240" t="s">
        <v>240</v>
      </c>
      <c r="HAU1197" s="258" t="s">
        <v>26</v>
      </c>
      <c r="HAV1197" s="200">
        <v>7</v>
      </c>
      <c r="HAW1197" s="200">
        <v>2</v>
      </c>
      <c r="HAX1197" s="201" t="s">
        <v>238</v>
      </c>
      <c r="HAY1197" s="202">
        <v>0</v>
      </c>
      <c r="HAZ1197" s="202"/>
      <c r="HBA1197" s="259">
        <f t="shared" si="296"/>
        <v>448.774</v>
      </c>
      <c r="HBB1197" s="240" t="s">
        <v>240</v>
      </c>
      <c r="HBC1197" s="258" t="s">
        <v>26</v>
      </c>
      <c r="HBD1197" s="200">
        <v>7</v>
      </c>
      <c r="HBE1197" s="200">
        <v>2</v>
      </c>
      <c r="HBF1197" s="201" t="s">
        <v>238</v>
      </c>
      <c r="HBG1197" s="202">
        <v>0</v>
      </c>
      <c r="HBH1197" s="202"/>
      <c r="HBI1197" s="259">
        <f t="shared" ref="HBI1197:HDM1197" si="297">HBI1198</f>
        <v>448.774</v>
      </c>
      <c r="HBJ1197" s="240" t="s">
        <v>240</v>
      </c>
      <c r="HBK1197" s="258" t="s">
        <v>26</v>
      </c>
      <c r="HBL1197" s="200">
        <v>7</v>
      </c>
      <c r="HBM1197" s="200">
        <v>2</v>
      </c>
      <c r="HBN1197" s="201" t="s">
        <v>238</v>
      </c>
      <c r="HBO1197" s="202">
        <v>0</v>
      </c>
      <c r="HBP1197" s="202"/>
      <c r="HBQ1197" s="259">
        <f t="shared" si="297"/>
        <v>448.774</v>
      </c>
      <c r="HBR1197" s="240" t="s">
        <v>240</v>
      </c>
      <c r="HBS1197" s="258" t="s">
        <v>26</v>
      </c>
      <c r="HBT1197" s="200">
        <v>7</v>
      </c>
      <c r="HBU1197" s="200">
        <v>2</v>
      </c>
      <c r="HBV1197" s="201" t="s">
        <v>238</v>
      </c>
      <c r="HBW1197" s="202">
        <v>0</v>
      </c>
      <c r="HBX1197" s="202"/>
      <c r="HBY1197" s="259">
        <f t="shared" si="297"/>
        <v>448.774</v>
      </c>
      <c r="HBZ1197" s="240" t="s">
        <v>240</v>
      </c>
      <c r="HCA1197" s="258" t="s">
        <v>26</v>
      </c>
      <c r="HCB1197" s="200">
        <v>7</v>
      </c>
      <c r="HCC1197" s="200">
        <v>2</v>
      </c>
      <c r="HCD1197" s="201" t="s">
        <v>238</v>
      </c>
      <c r="HCE1197" s="202">
        <v>0</v>
      </c>
      <c r="HCF1197" s="202"/>
      <c r="HCG1197" s="259">
        <f t="shared" si="297"/>
        <v>448.774</v>
      </c>
      <c r="HCH1197" s="240" t="s">
        <v>240</v>
      </c>
      <c r="HCI1197" s="258" t="s">
        <v>26</v>
      </c>
      <c r="HCJ1197" s="200">
        <v>7</v>
      </c>
      <c r="HCK1197" s="200">
        <v>2</v>
      </c>
      <c r="HCL1197" s="201" t="s">
        <v>238</v>
      </c>
      <c r="HCM1197" s="202">
        <v>0</v>
      </c>
      <c r="HCN1197" s="202"/>
      <c r="HCO1197" s="259">
        <f t="shared" si="297"/>
        <v>448.774</v>
      </c>
      <c r="HCP1197" s="240" t="s">
        <v>240</v>
      </c>
      <c r="HCQ1197" s="258" t="s">
        <v>26</v>
      </c>
      <c r="HCR1197" s="200">
        <v>7</v>
      </c>
      <c r="HCS1197" s="200">
        <v>2</v>
      </c>
      <c r="HCT1197" s="201" t="s">
        <v>238</v>
      </c>
      <c r="HCU1197" s="202">
        <v>0</v>
      </c>
      <c r="HCV1197" s="202"/>
      <c r="HCW1197" s="259">
        <f t="shared" si="297"/>
        <v>448.774</v>
      </c>
      <c r="HCX1197" s="240" t="s">
        <v>240</v>
      </c>
      <c r="HCY1197" s="258" t="s">
        <v>26</v>
      </c>
      <c r="HCZ1197" s="200">
        <v>7</v>
      </c>
      <c r="HDA1197" s="200">
        <v>2</v>
      </c>
      <c r="HDB1197" s="201" t="s">
        <v>238</v>
      </c>
      <c r="HDC1197" s="202">
        <v>0</v>
      </c>
      <c r="HDD1197" s="202"/>
      <c r="HDE1197" s="259">
        <f t="shared" si="297"/>
        <v>448.774</v>
      </c>
      <c r="HDF1197" s="240" t="s">
        <v>240</v>
      </c>
      <c r="HDG1197" s="258" t="s">
        <v>26</v>
      </c>
      <c r="HDH1197" s="200">
        <v>7</v>
      </c>
      <c r="HDI1197" s="200">
        <v>2</v>
      </c>
      <c r="HDJ1197" s="201" t="s">
        <v>238</v>
      </c>
      <c r="HDK1197" s="202">
        <v>0</v>
      </c>
      <c r="HDL1197" s="202"/>
      <c r="HDM1197" s="259">
        <f t="shared" si="297"/>
        <v>448.774</v>
      </c>
      <c r="HDN1197" s="240" t="s">
        <v>240</v>
      </c>
      <c r="HDO1197" s="258" t="s">
        <v>26</v>
      </c>
      <c r="HDP1197" s="200">
        <v>7</v>
      </c>
      <c r="HDQ1197" s="200">
        <v>2</v>
      </c>
      <c r="HDR1197" s="201" t="s">
        <v>238</v>
      </c>
      <c r="HDS1197" s="202">
        <v>0</v>
      </c>
      <c r="HDT1197" s="202"/>
      <c r="HDU1197" s="259">
        <f t="shared" ref="HDU1197:HFY1197" si="298">HDU1198</f>
        <v>448.774</v>
      </c>
      <c r="HDV1197" s="240" t="s">
        <v>240</v>
      </c>
      <c r="HDW1197" s="258" t="s">
        <v>26</v>
      </c>
      <c r="HDX1197" s="200">
        <v>7</v>
      </c>
      <c r="HDY1197" s="200">
        <v>2</v>
      </c>
      <c r="HDZ1197" s="201" t="s">
        <v>238</v>
      </c>
      <c r="HEA1197" s="202">
        <v>0</v>
      </c>
      <c r="HEB1197" s="202"/>
      <c r="HEC1197" s="259">
        <f t="shared" si="298"/>
        <v>448.774</v>
      </c>
      <c r="HED1197" s="240" t="s">
        <v>240</v>
      </c>
      <c r="HEE1197" s="258" t="s">
        <v>26</v>
      </c>
      <c r="HEF1197" s="200">
        <v>7</v>
      </c>
      <c r="HEG1197" s="200">
        <v>2</v>
      </c>
      <c r="HEH1197" s="201" t="s">
        <v>238</v>
      </c>
      <c r="HEI1197" s="202">
        <v>0</v>
      </c>
      <c r="HEJ1197" s="202"/>
      <c r="HEK1197" s="259">
        <f t="shared" si="298"/>
        <v>448.774</v>
      </c>
      <c r="HEL1197" s="240" t="s">
        <v>240</v>
      </c>
      <c r="HEM1197" s="258" t="s">
        <v>26</v>
      </c>
      <c r="HEN1197" s="200">
        <v>7</v>
      </c>
      <c r="HEO1197" s="200">
        <v>2</v>
      </c>
      <c r="HEP1197" s="201" t="s">
        <v>238</v>
      </c>
      <c r="HEQ1197" s="202">
        <v>0</v>
      </c>
      <c r="HER1197" s="202"/>
      <c r="HES1197" s="259">
        <f t="shared" si="298"/>
        <v>448.774</v>
      </c>
      <c r="HET1197" s="240" t="s">
        <v>240</v>
      </c>
      <c r="HEU1197" s="258" t="s">
        <v>26</v>
      </c>
      <c r="HEV1197" s="200">
        <v>7</v>
      </c>
      <c r="HEW1197" s="200">
        <v>2</v>
      </c>
      <c r="HEX1197" s="201" t="s">
        <v>238</v>
      </c>
      <c r="HEY1197" s="202">
        <v>0</v>
      </c>
      <c r="HEZ1197" s="202"/>
      <c r="HFA1197" s="259">
        <f t="shared" si="298"/>
        <v>448.774</v>
      </c>
      <c r="HFB1197" s="240" t="s">
        <v>240</v>
      </c>
      <c r="HFC1197" s="258" t="s">
        <v>26</v>
      </c>
      <c r="HFD1197" s="200">
        <v>7</v>
      </c>
      <c r="HFE1197" s="200">
        <v>2</v>
      </c>
      <c r="HFF1197" s="201" t="s">
        <v>238</v>
      </c>
      <c r="HFG1197" s="202">
        <v>0</v>
      </c>
      <c r="HFH1197" s="202"/>
      <c r="HFI1197" s="259">
        <f t="shared" si="298"/>
        <v>448.774</v>
      </c>
      <c r="HFJ1197" s="240" t="s">
        <v>240</v>
      </c>
      <c r="HFK1197" s="258" t="s">
        <v>26</v>
      </c>
      <c r="HFL1197" s="200">
        <v>7</v>
      </c>
      <c r="HFM1197" s="200">
        <v>2</v>
      </c>
      <c r="HFN1197" s="201" t="s">
        <v>238</v>
      </c>
      <c r="HFO1197" s="202">
        <v>0</v>
      </c>
      <c r="HFP1197" s="202"/>
      <c r="HFQ1197" s="259">
        <f t="shared" si="298"/>
        <v>448.774</v>
      </c>
      <c r="HFR1197" s="240" t="s">
        <v>240</v>
      </c>
      <c r="HFS1197" s="258" t="s">
        <v>26</v>
      </c>
      <c r="HFT1197" s="200">
        <v>7</v>
      </c>
      <c r="HFU1197" s="200">
        <v>2</v>
      </c>
      <c r="HFV1197" s="201" t="s">
        <v>238</v>
      </c>
      <c r="HFW1197" s="202">
        <v>0</v>
      </c>
      <c r="HFX1197" s="202"/>
      <c r="HFY1197" s="259">
        <f t="shared" si="298"/>
        <v>448.774</v>
      </c>
      <c r="HFZ1197" s="240" t="s">
        <v>240</v>
      </c>
      <c r="HGA1197" s="258" t="s">
        <v>26</v>
      </c>
      <c r="HGB1197" s="200">
        <v>7</v>
      </c>
      <c r="HGC1197" s="200">
        <v>2</v>
      </c>
      <c r="HGD1197" s="201" t="s">
        <v>238</v>
      </c>
      <c r="HGE1197" s="202">
        <v>0</v>
      </c>
      <c r="HGF1197" s="202"/>
      <c r="HGG1197" s="259">
        <f t="shared" ref="HGG1197:HIK1197" si="299">HGG1198</f>
        <v>448.774</v>
      </c>
      <c r="HGH1197" s="240" t="s">
        <v>240</v>
      </c>
      <c r="HGI1197" s="258" t="s">
        <v>26</v>
      </c>
      <c r="HGJ1197" s="200">
        <v>7</v>
      </c>
      <c r="HGK1197" s="200">
        <v>2</v>
      </c>
      <c r="HGL1197" s="201" t="s">
        <v>238</v>
      </c>
      <c r="HGM1197" s="202">
        <v>0</v>
      </c>
      <c r="HGN1197" s="202"/>
      <c r="HGO1197" s="259">
        <f t="shared" si="299"/>
        <v>448.774</v>
      </c>
      <c r="HGP1197" s="240" t="s">
        <v>240</v>
      </c>
      <c r="HGQ1197" s="258" t="s">
        <v>26</v>
      </c>
      <c r="HGR1197" s="200">
        <v>7</v>
      </c>
      <c r="HGS1197" s="200">
        <v>2</v>
      </c>
      <c r="HGT1197" s="201" t="s">
        <v>238</v>
      </c>
      <c r="HGU1197" s="202">
        <v>0</v>
      </c>
      <c r="HGV1197" s="202"/>
      <c r="HGW1197" s="259">
        <f t="shared" si="299"/>
        <v>448.774</v>
      </c>
      <c r="HGX1197" s="240" t="s">
        <v>240</v>
      </c>
      <c r="HGY1197" s="258" t="s">
        <v>26</v>
      </c>
      <c r="HGZ1197" s="200">
        <v>7</v>
      </c>
      <c r="HHA1197" s="200">
        <v>2</v>
      </c>
      <c r="HHB1197" s="201" t="s">
        <v>238</v>
      </c>
      <c r="HHC1197" s="202">
        <v>0</v>
      </c>
      <c r="HHD1197" s="202"/>
      <c r="HHE1197" s="259">
        <f t="shared" si="299"/>
        <v>448.774</v>
      </c>
      <c r="HHF1197" s="240" t="s">
        <v>240</v>
      </c>
      <c r="HHG1197" s="258" t="s">
        <v>26</v>
      </c>
      <c r="HHH1197" s="200">
        <v>7</v>
      </c>
      <c r="HHI1197" s="200">
        <v>2</v>
      </c>
      <c r="HHJ1197" s="201" t="s">
        <v>238</v>
      </c>
      <c r="HHK1197" s="202">
        <v>0</v>
      </c>
      <c r="HHL1197" s="202"/>
      <c r="HHM1197" s="259">
        <f t="shared" si="299"/>
        <v>448.774</v>
      </c>
      <c r="HHN1197" s="240" t="s">
        <v>240</v>
      </c>
      <c r="HHO1197" s="258" t="s">
        <v>26</v>
      </c>
      <c r="HHP1197" s="200">
        <v>7</v>
      </c>
      <c r="HHQ1197" s="200">
        <v>2</v>
      </c>
      <c r="HHR1197" s="201" t="s">
        <v>238</v>
      </c>
      <c r="HHS1197" s="202">
        <v>0</v>
      </c>
      <c r="HHT1197" s="202"/>
      <c r="HHU1197" s="259">
        <f t="shared" si="299"/>
        <v>448.774</v>
      </c>
      <c r="HHV1197" s="240" t="s">
        <v>240</v>
      </c>
      <c r="HHW1197" s="258" t="s">
        <v>26</v>
      </c>
      <c r="HHX1197" s="200">
        <v>7</v>
      </c>
      <c r="HHY1197" s="200">
        <v>2</v>
      </c>
      <c r="HHZ1197" s="201" t="s">
        <v>238</v>
      </c>
      <c r="HIA1197" s="202">
        <v>0</v>
      </c>
      <c r="HIB1197" s="202"/>
      <c r="HIC1197" s="259">
        <f t="shared" si="299"/>
        <v>448.774</v>
      </c>
      <c r="HID1197" s="240" t="s">
        <v>240</v>
      </c>
      <c r="HIE1197" s="258" t="s">
        <v>26</v>
      </c>
      <c r="HIF1197" s="200">
        <v>7</v>
      </c>
      <c r="HIG1197" s="200">
        <v>2</v>
      </c>
      <c r="HIH1197" s="201" t="s">
        <v>238</v>
      </c>
      <c r="HII1197" s="202">
        <v>0</v>
      </c>
      <c r="HIJ1197" s="202"/>
      <c r="HIK1197" s="259">
        <f t="shared" si="299"/>
        <v>448.774</v>
      </c>
      <c r="HIL1197" s="240" t="s">
        <v>240</v>
      </c>
      <c r="HIM1197" s="258" t="s">
        <v>26</v>
      </c>
      <c r="HIN1197" s="200">
        <v>7</v>
      </c>
      <c r="HIO1197" s="200">
        <v>2</v>
      </c>
      <c r="HIP1197" s="201" t="s">
        <v>238</v>
      </c>
      <c r="HIQ1197" s="202">
        <v>0</v>
      </c>
      <c r="HIR1197" s="202"/>
      <c r="HIS1197" s="259">
        <f t="shared" ref="HIS1197:HKW1197" si="300">HIS1198</f>
        <v>448.774</v>
      </c>
      <c r="HIT1197" s="240" t="s">
        <v>240</v>
      </c>
      <c r="HIU1197" s="258" t="s">
        <v>26</v>
      </c>
      <c r="HIV1197" s="200">
        <v>7</v>
      </c>
      <c r="HIW1197" s="200">
        <v>2</v>
      </c>
      <c r="HIX1197" s="201" t="s">
        <v>238</v>
      </c>
      <c r="HIY1197" s="202">
        <v>0</v>
      </c>
      <c r="HIZ1197" s="202"/>
      <c r="HJA1197" s="259">
        <f t="shared" si="300"/>
        <v>448.774</v>
      </c>
      <c r="HJB1197" s="240" t="s">
        <v>240</v>
      </c>
      <c r="HJC1197" s="258" t="s">
        <v>26</v>
      </c>
      <c r="HJD1197" s="200">
        <v>7</v>
      </c>
      <c r="HJE1197" s="200">
        <v>2</v>
      </c>
      <c r="HJF1197" s="201" t="s">
        <v>238</v>
      </c>
      <c r="HJG1197" s="202">
        <v>0</v>
      </c>
      <c r="HJH1197" s="202"/>
      <c r="HJI1197" s="259">
        <f t="shared" si="300"/>
        <v>448.774</v>
      </c>
      <c r="HJJ1197" s="240" t="s">
        <v>240</v>
      </c>
      <c r="HJK1197" s="258" t="s">
        <v>26</v>
      </c>
      <c r="HJL1197" s="200">
        <v>7</v>
      </c>
      <c r="HJM1197" s="200">
        <v>2</v>
      </c>
      <c r="HJN1197" s="201" t="s">
        <v>238</v>
      </c>
      <c r="HJO1197" s="202">
        <v>0</v>
      </c>
      <c r="HJP1197" s="202"/>
      <c r="HJQ1197" s="259">
        <f t="shared" si="300"/>
        <v>448.774</v>
      </c>
      <c r="HJR1197" s="240" t="s">
        <v>240</v>
      </c>
      <c r="HJS1197" s="258" t="s">
        <v>26</v>
      </c>
      <c r="HJT1197" s="200">
        <v>7</v>
      </c>
      <c r="HJU1197" s="200">
        <v>2</v>
      </c>
      <c r="HJV1197" s="201" t="s">
        <v>238</v>
      </c>
      <c r="HJW1197" s="202">
        <v>0</v>
      </c>
      <c r="HJX1197" s="202"/>
      <c r="HJY1197" s="259">
        <f t="shared" si="300"/>
        <v>448.774</v>
      </c>
      <c r="HJZ1197" s="240" t="s">
        <v>240</v>
      </c>
      <c r="HKA1197" s="258" t="s">
        <v>26</v>
      </c>
      <c r="HKB1197" s="200">
        <v>7</v>
      </c>
      <c r="HKC1197" s="200">
        <v>2</v>
      </c>
      <c r="HKD1197" s="201" t="s">
        <v>238</v>
      </c>
      <c r="HKE1197" s="202">
        <v>0</v>
      </c>
      <c r="HKF1197" s="202"/>
      <c r="HKG1197" s="259">
        <f t="shared" si="300"/>
        <v>448.774</v>
      </c>
      <c r="HKH1197" s="240" t="s">
        <v>240</v>
      </c>
      <c r="HKI1197" s="258" t="s">
        <v>26</v>
      </c>
      <c r="HKJ1197" s="200">
        <v>7</v>
      </c>
      <c r="HKK1197" s="200">
        <v>2</v>
      </c>
      <c r="HKL1197" s="201" t="s">
        <v>238</v>
      </c>
      <c r="HKM1197" s="202">
        <v>0</v>
      </c>
      <c r="HKN1197" s="202"/>
      <c r="HKO1197" s="259">
        <f t="shared" si="300"/>
        <v>448.774</v>
      </c>
      <c r="HKP1197" s="240" t="s">
        <v>240</v>
      </c>
      <c r="HKQ1197" s="258" t="s">
        <v>26</v>
      </c>
      <c r="HKR1197" s="200">
        <v>7</v>
      </c>
      <c r="HKS1197" s="200">
        <v>2</v>
      </c>
      <c r="HKT1197" s="201" t="s">
        <v>238</v>
      </c>
      <c r="HKU1197" s="202">
        <v>0</v>
      </c>
      <c r="HKV1197" s="202"/>
      <c r="HKW1197" s="259">
        <f t="shared" si="300"/>
        <v>448.774</v>
      </c>
      <c r="HKX1197" s="240" t="s">
        <v>240</v>
      </c>
      <c r="HKY1197" s="258" t="s">
        <v>26</v>
      </c>
      <c r="HKZ1197" s="200">
        <v>7</v>
      </c>
      <c r="HLA1197" s="200">
        <v>2</v>
      </c>
      <c r="HLB1197" s="201" t="s">
        <v>238</v>
      </c>
      <c r="HLC1197" s="202">
        <v>0</v>
      </c>
      <c r="HLD1197" s="202"/>
      <c r="HLE1197" s="259">
        <f t="shared" ref="HLE1197:HNI1197" si="301">HLE1198</f>
        <v>448.774</v>
      </c>
      <c r="HLF1197" s="240" t="s">
        <v>240</v>
      </c>
      <c r="HLG1197" s="258" t="s">
        <v>26</v>
      </c>
      <c r="HLH1197" s="200">
        <v>7</v>
      </c>
      <c r="HLI1197" s="200">
        <v>2</v>
      </c>
      <c r="HLJ1197" s="201" t="s">
        <v>238</v>
      </c>
      <c r="HLK1197" s="202">
        <v>0</v>
      </c>
      <c r="HLL1197" s="202"/>
      <c r="HLM1197" s="259">
        <f t="shared" si="301"/>
        <v>448.774</v>
      </c>
      <c r="HLN1197" s="240" t="s">
        <v>240</v>
      </c>
      <c r="HLO1197" s="258" t="s">
        <v>26</v>
      </c>
      <c r="HLP1197" s="200">
        <v>7</v>
      </c>
      <c r="HLQ1197" s="200">
        <v>2</v>
      </c>
      <c r="HLR1197" s="201" t="s">
        <v>238</v>
      </c>
      <c r="HLS1197" s="202">
        <v>0</v>
      </c>
      <c r="HLT1197" s="202"/>
      <c r="HLU1197" s="259">
        <f t="shared" si="301"/>
        <v>448.774</v>
      </c>
      <c r="HLV1197" s="240" t="s">
        <v>240</v>
      </c>
      <c r="HLW1197" s="258" t="s">
        <v>26</v>
      </c>
      <c r="HLX1197" s="200">
        <v>7</v>
      </c>
      <c r="HLY1197" s="200">
        <v>2</v>
      </c>
      <c r="HLZ1197" s="201" t="s">
        <v>238</v>
      </c>
      <c r="HMA1197" s="202">
        <v>0</v>
      </c>
      <c r="HMB1197" s="202"/>
      <c r="HMC1197" s="259">
        <f t="shared" si="301"/>
        <v>448.774</v>
      </c>
      <c r="HMD1197" s="240" t="s">
        <v>240</v>
      </c>
      <c r="HME1197" s="258" t="s">
        <v>26</v>
      </c>
      <c r="HMF1197" s="200">
        <v>7</v>
      </c>
      <c r="HMG1197" s="200">
        <v>2</v>
      </c>
      <c r="HMH1197" s="201" t="s">
        <v>238</v>
      </c>
      <c r="HMI1197" s="202">
        <v>0</v>
      </c>
      <c r="HMJ1197" s="202"/>
      <c r="HMK1197" s="259">
        <f t="shared" si="301"/>
        <v>448.774</v>
      </c>
      <c r="HML1197" s="240" t="s">
        <v>240</v>
      </c>
      <c r="HMM1197" s="258" t="s">
        <v>26</v>
      </c>
      <c r="HMN1197" s="200">
        <v>7</v>
      </c>
      <c r="HMO1197" s="200">
        <v>2</v>
      </c>
      <c r="HMP1197" s="201" t="s">
        <v>238</v>
      </c>
      <c r="HMQ1197" s="202">
        <v>0</v>
      </c>
      <c r="HMR1197" s="202"/>
      <c r="HMS1197" s="259">
        <f t="shared" si="301"/>
        <v>448.774</v>
      </c>
      <c r="HMT1197" s="240" t="s">
        <v>240</v>
      </c>
      <c r="HMU1197" s="258" t="s">
        <v>26</v>
      </c>
      <c r="HMV1197" s="200">
        <v>7</v>
      </c>
      <c r="HMW1197" s="200">
        <v>2</v>
      </c>
      <c r="HMX1197" s="201" t="s">
        <v>238</v>
      </c>
      <c r="HMY1197" s="202">
        <v>0</v>
      </c>
      <c r="HMZ1197" s="202"/>
      <c r="HNA1197" s="259">
        <f t="shared" si="301"/>
        <v>448.774</v>
      </c>
      <c r="HNB1197" s="240" t="s">
        <v>240</v>
      </c>
      <c r="HNC1197" s="258" t="s">
        <v>26</v>
      </c>
      <c r="HND1197" s="200">
        <v>7</v>
      </c>
      <c r="HNE1197" s="200">
        <v>2</v>
      </c>
      <c r="HNF1197" s="201" t="s">
        <v>238</v>
      </c>
      <c r="HNG1197" s="202">
        <v>0</v>
      </c>
      <c r="HNH1197" s="202"/>
      <c r="HNI1197" s="259">
        <f t="shared" si="301"/>
        <v>448.774</v>
      </c>
      <c r="HNJ1197" s="240" t="s">
        <v>240</v>
      </c>
      <c r="HNK1197" s="258" t="s">
        <v>26</v>
      </c>
      <c r="HNL1197" s="200">
        <v>7</v>
      </c>
      <c r="HNM1197" s="200">
        <v>2</v>
      </c>
      <c r="HNN1197" s="201" t="s">
        <v>238</v>
      </c>
      <c r="HNO1197" s="202">
        <v>0</v>
      </c>
      <c r="HNP1197" s="202"/>
      <c r="HNQ1197" s="259">
        <f t="shared" ref="HNQ1197:HPU1197" si="302">HNQ1198</f>
        <v>448.774</v>
      </c>
      <c r="HNR1197" s="240" t="s">
        <v>240</v>
      </c>
      <c r="HNS1197" s="258" t="s">
        <v>26</v>
      </c>
      <c r="HNT1197" s="200">
        <v>7</v>
      </c>
      <c r="HNU1197" s="200">
        <v>2</v>
      </c>
      <c r="HNV1197" s="201" t="s">
        <v>238</v>
      </c>
      <c r="HNW1197" s="202">
        <v>0</v>
      </c>
      <c r="HNX1197" s="202"/>
      <c r="HNY1197" s="259">
        <f t="shared" si="302"/>
        <v>448.774</v>
      </c>
      <c r="HNZ1197" s="240" t="s">
        <v>240</v>
      </c>
      <c r="HOA1197" s="258" t="s">
        <v>26</v>
      </c>
      <c r="HOB1197" s="200">
        <v>7</v>
      </c>
      <c r="HOC1197" s="200">
        <v>2</v>
      </c>
      <c r="HOD1197" s="201" t="s">
        <v>238</v>
      </c>
      <c r="HOE1197" s="202">
        <v>0</v>
      </c>
      <c r="HOF1197" s="202"/>
      <c r="HOG1197" s="259">
        <f t="shared" si="302"/>
        <v>448.774</v>
      </c>
      <c r="HOH1197" s="240" t="s">
        <v>240</v>
      </c>
      <c r="HOI1197" s="258" t="s">
        <v>26</v>
      </c>
      <c r="HOJ1197" s="200">
        <v>7</v>
      </c>
      <c r="HOK1197" s="200">
        <v>2</v>
      </c>
      <c r="HOL1197" s="201" t="s">
        <v>238</v>
      </c>
      <c r="HOM1197" s="202">
        <v>0</v>
      </c>
      <c r="HON1197" s="202"/>
      <c r="HOO1197" s="259">
        <f t="shared" si="302"/>
        <v>448.774</v>
      </c>
      <c r="HOP1197" s="240" t="s">
        <v>240</v>
      </c>
      <c r="HOQ1197" s="258" t="s">
        <v>26</v>
      </c>
      <c r="HOR1197" s="200">
        <v>7</v>
      </c>
      <c r="HOS1197" s="200">
        <v>2</v>
      </c>
      <c r="HOT1197" s="201" t="s">
        <v>238</v>
      </c>
      <c r="HOU1197" s="202">
        <v>0</v>
      </c>
      <c r="HOV1197" s="202"/>
      <c r="HOW1197" s="259">
        <f t="shared" si="302"/>
        <v>448.774</v>
      </c>
      <c r="HOX1197" s="240" t="s">
        <v>240</v>
      </c>
      <c r="HOY1197" s="258" t="s">
        <v>26</v>
      </c>
      <c r="HOZ1197" s="200">
        <v>7</v>
      </c>
      <c r="HPA1197" s="200">
        <v>2</v>
      </c>
      <c r="HPB1197" s="201" t="s">
        <v>238</v>
      </c>
      <c r="HPC1197" s="202">
        <v>0</v>
      </c>
      <c r="HPD1197" s="202"/>
      <c r="HPE1197" s="259">
        <f t="shared" si="302"/>
        <v>448.774</v>
      </c>
      <c r="HPF1197" s="240" t="s">
        <v>240</v>
      </c>
      <c r="HPG1197" s="258" t="s">
        <v>26</v>
      </c>
      <c r="HPH1197" s="200">
        <v>7</v>
      </c>
      <c r="HPI1197" s="200">
        <v>2</v>
      </c>
      <c r="HPJ1197" s="201" t="s">
        <v>238</v>
      </c>
      <c r="HPK1197" s="202">
        <v>0</v>
      </c>
      <c r="HPL1197" s="202"/>
      <c r="HPM1197" s="259">
        <f t="shared" si="302"/>
        <v>448.774</v>
      </c>
      <c r="HPN1197" s="240" t="s">
        <v>240</v>
      </c>
      <c r="HPO1197" s="258" t="s">
        <v>26</v>
      </c>
      <c r="HPP1197" s="200">
        <v>7</v>
      </c>
      <c r="HPQ1197" s="200">
        <v>2</v>
      </c>
      <c r="HPR1197" s="201" t="s">
        <v>238</v>
      </c>
      <c r="HPS1197" s="202">
        <v>0</v>
      </c>
      <c r="HPT1197" s="202"/>
      <c r="HPU1197" s="259">
        <f t="shared" si="302"/>
        <v>448.774</v>
      </c>
      <c r="HPV1197" s="240" t="s">
        <v>240</v>
      </c>
      <c r="HPW1197" s="258" t="s">
        <v>26</v>
      </c>
      <c r="HPX1197" s="200">
        <v>7</v>
      </c>
      <c r="HPY1197" s="200">
        <v>2</v>
      </c>
      <c r="HPZ1197" s="201" t="s">
        <v>238</v>
      </c>
      <c r="HQA1197" s="202">
        <v>0</v>
      </c>
      <c r="HQB1197" s="202"/>
      <c r="HQC1197" s="259">
        <f t="shared" ref="HQC1197:HSG1197" si="303">HQC1198</f>
        <v>448.774</v>
      </c>
      <c r="HQD1197" s="240" t="s">
        <v>240</v>
      </c>
      <c r="HQE1197" s="258" t="s">
        <v>26</v>
      </c>
      <c r="HQF1197" s="200">
        <v>7</v>
      </c>
      <c r="HQG1197" s="200">
        <v>2</v>
      </c>
      <c r="HQH1197" s="201" t="s">
        <v>238</v>
      </c>
      <c r="HQI1197" s="202">
        <v>0</v>
      </c>
      <c r="HQJ1197" s="202"/>
      <c r="HQK1197" s="259">
        <f t="shared" si="303"/>
        <v>448.774</v>
      </c>
      <c r="HQL1197" s="240" t="s">
        <v>240</v>
      </c>
      <c r="HQM1197" s="258" t="s">
        <v>26</v>
      </c>
      <c r="HQN1197" s="200">
        <v>7</v>
      </c>
      <c r="HQO1197" s="200">
        <v>2</v>
      </c>
      <c r="HQP1197" s="201" t="s">
        <v>238</v>
      </c>
      <c r="HQQ1197" s="202">
        <v>0</v>
      </c>
      <c r="HQR1197" s="202"/>
      <c r="HQS1197" s="259">
        <f t="shared" si="303"/>
        <v>448.774</v>
      </c>
      <c r="HQT1197" s="240" t="s">
        <v>240</v>
      </c>
      <c r="HQU1197" s="258" t="s">
        <v>26</v>
      </c>
      <c r="HQV1197" s="200">
        <v>7</v>
      </c>
      <c r="HQW1197" s="200">
        <v>2</v>
      </c>
      <c r="HQX1197" s="201" t="s">
        <v>238</v>
      </c>
      <c r="HQY1197" s="202">
        <v>0</v>
      </c>
      <c r="HQZ1197" s="202"/>
      <c r="HRA1197" s="259">
        <f t="shared" si="303"/>
        <v>448.774</v>
      </c>
      <c r="HRB1197" s="240" t="s">
        <v>240</v>
      </c>
      <c r="HRC1197" s="258" t="s">
        <v>26</v>
      </c>
      <c r="HRD1197" s="200">
        <v>7</v>
      </c>
      <c r="HRE1197" s="200">
        <v>2</v>
      </c>
      <c r="HRF1197" s="201" t="s">
        <v>238</v>
      </c>
      <c r="HRG1197" s="202">
        <v>0</v>
      </c>
      <c r="HRH1197" s="202"/>
      <c r="HRI1197" s="259">
        <f t="shared" si="303"/>
        <v>448.774</v>
      </c>
      <c r="HRJ1197" s="240" t="s">
        <v>240</v>
      </c>
      <c r="HRK1197" s="258" t="s">
        <v>26</v>
      </c>
      <c r="HRL1197" s="200">
        <v>7</v>
      </c>
      <c r="HRM1197" s="200">
        <v>2</v>
      </c>
      <c r="HRN1197" s="201" t="s">
        <v>238</v>
      </c>
      <c r="HRO1197" s="202">
        <v>0</v>
      </c>
      <c r="HRP1197" s="202"/>
      <c r="HRQ1197" s="259">
        <f t="shared" si="303"/>
        <v>448.774</v>
      </c>
      <c r="HRR1197" s="240" t="s">
        <v>240</v>
      </c>
      <c r="HRS1197" s="258" t="s">
        <v>26</v>
      </c>
      <c r="HRT1197" s="200">
        <v>7</v>
      </c>
      <c r="HRU1197" s="200">
        <v>2</v>
      </c>
      <c r="HRV1197" s="201" t="s">
        <v>238</v>
      </c>
      <c r="HRW1197" s="202">
        <v>0</v>
      </c>
      <c r="HRX1197" s="202"/>
      <c r="HRY1197" s="259">
        <f t="shared" si="303"/>
        <v>448.774</v>
      </c>
      <c r="HRZ1197" s="240" t="s">
        <v>240</v>
      </c>
      <c r="HSA1197" s="258" t="s">
        <v>26</v>
      </c>
      <c r="HSB1197" s="200">
        <v>7</v>
      </c>
      <c r="HSC1197" s="200">
        <v>2</v>
      </c>
      <c r="HSD1197" s="201" t="s">
        <v>238</v>
      </c>
      <c r="HSE1197" s="202">
        <v>0</v>
      </c>
      <c r="HSF1197" s="202"/>
      <c r="HSG1197" s="259">
        <f t="shared" si="303"/>
        <v>448.774</v>
      </c>
      <c r="HSH1197" s="240" t="s">
        <v>240</v>
      </c>
      <c r="HSI1197" s="258" t="s">
        <v>26</v>
      </c>
      <c r="HSJ1197" s="200">
        <v>7</v>
      </c>
      <c r="HSK1197" s="200">
        <v>2</v>
      </c>
      <c r="HSL1197" s="201" t="s">
        <v>238</v>
      </c>
      <c r="HSM1197" s="202">
        <v>0</v>
      </c>
      <c r="HSN1197" s="202"/>
      <c r="HSO1197" s="259">
        <f t="shared" ref="HSO1197:HUS1197" si="304">HSO1198</f>
        <v>448.774</v>
      </c>
      <c r="HSP1197" s="240" t="s">
        <v>240</v>
      </c>
      <c r="HSQ1197" s="258" t="s">
        <v>26</v>
      </c>
      <c r="HSR1197" s="200">
        <v>7</v>
      </c>
      <c r="HSS1197" s="200">
        <v>2</v>
      </c>
      <c r="HST1197" s="201" t="s">
        <v>238</v>
      </c>
      <c r="HSU1197" s="202">
        <v>0</v>
      </c>
      <c r="HSV1197" s="202"/>
      <c r="HSW1197" s="259">
        <f t="shared" si="304"/>
        <v>448.774</v>
      </c>
      <c r="HSX1197" s="240" t="s">
        <v>240</v>
      </c>
      <c r="HSY1197" s="258" t="s">
        <v>26</v>
      </c>
      <c r="HSZ1197" s="200">
        <v>7</v>
      </c>
      <c r="HTA1197" s="200">
        <v>2</v>
      </c>
      <c r="HTB1197" s="201" t="s">
        <v>238</v>
      </c>
      <c r="HTC1197" s="202">
        <v>0</v>
      </c>
      <c r="HTD1197" s="202"/>
      <c r="HTE1197" s="259">
        <f t="shared" si="304"/>
        <v>448.774</v>
      </c>
      <c r="HTF1197" s="240" t="s">
        <v>240</v>
      </c>
      <c r="HTG1197" s="258" t="s">
        <v>26</v>
      </c>
      <c r="HTH1197" s="200">
        <v>7</v>
      </c>
      <c r="HTI1197" s="200">
        <v>2</v>
      </c>
      <c r="HTJ1197" s="201" t="s">
        <v>238</v>
      </c>
      <c r="HTK1197" s="202">
        <v>0</v>
      </c>
      <c r="HTL1197" s="202"/>
      <c r="HTM1197" s="259">
        <f t="shared" si="304"/>
        <v>448.774</v>
      </c>
      <c r="HTN1197" s="240" t="s">
        <v>240</v>
      </c>
      <c r="HTO1197" s="258" t="s">
        <v>26</v>
      </c>
      <c r="HTP1197" s="200">
        <v>7</v>
      </c>
      <c r="HTQ1197" s="200">
        <v>2</v>
      </c>
      <c r="HTR1197" s="201" t="s">
        <v>238</v>
      </c>
      <c r="HTS1197" s="202">
        <v>0</v>
      </c>
      <c r="HTT1197" s="202"/>
      <c r="HTU1197" s="259">
        <f t="shared" si="304"/>
        <v>448.774</v>
      </c>
      <c r="HTV1197" s="240" t="s">
        <v>240</v>
      </c>
      <c r="HTW1197" s="258" t="s">
        <v>26</v>
      </c>
      <c r="HTX1197" s="200">
        <v>7</v>
      </c>
      <c r="HTY1197" s="200">
        <v>2</v>
      </c>
      <c r="HTZ1197" s="201" t="s">
        <v>238</v>
      </c>
      <c r="HUA1197" s="202">
        <v>0</v>
      </c>
      <c r="HUB1197" s="202"/>
      <c r="HUC1197" s="259">
        <f t="shared" si="304"/>
        <v>448.774</v>
      </c>
      <c r="HUD1197" s="240" t="s">
        <v>240</v>
      </c>
      <c r="HUE1197" s="258" t="s">
        <v>26</v>
      </c>
      <c r="HUF1197" s="200">
        <v>7</v>
      </c>
      <c r="HUG1197" s="200">
        <v>2</v>
      </c>
      <c r="HUH1197" s="201" t="s">
        <v>238</v>
      </c>
      <c r="HUI1197" s="202">
        <v>0</v>
      </c>
      <c r="HUJ1197" s="202"/>
      <c r="HUK1197" s="259">
        <f t="shared" si="304"/>
        <v>448.774</v>
      </c>
      <c r="HUL1197" s="240" t="s">
        <v>240</v>
      </c>
      <c r="HUM1197" s="258" t="s">
        <v>26</v>
      </c>
      <c r="HUN1197" s="200">
        <v>7</v>
      </c>
      <c r="HUO1197" s="200">
        <v>2</v>
      </c>
      <c r="HUP1197" s="201" t="s">
        <v>238</v>
      </c>
      <c r="HUQ1197" s="202">
        <v>0</v>
      </c>
      <c r="HUR1197" s="202"/>
      <c r="HUS1197" s="259">
        <f t="shared" si="304"/>
        <v>448.774</v>
      </c>
      <c r="HUT1197" s="240" t="s">
        <v>240</v>
      </c>
      <c r="HUU1197" s="258" t="s">
        <v>26</v>
      </c>
      <c r="HUV1197" s="200">
        <v>7</v>
      </c>
      <c r="HUW1197" s="200">
        <v>2</v>
      </c>
      <c r="HUX1197" s="201" t="s">
        <v>238</v>
      </c>
      <c r="HUY1197" s="202">
        <v>0</v>
      </c>
      <c r="HUZ1197" s="202"/>
      <c r="HVA1197" s="259">
        <f t="shared" ref="HVA1197:HXE1197" si="305">HVA1198</f>
        <v>448.774</v>
      </c>
      <c r="HVB1197" s="240" t="s">
        <v>240</v>
      </c>
      <c r="HVC1197" s="258" t="s">
        <v>26</v>
      </c>
      <c r="HVD1197" s="200">
        <v>7</v>
      </c>
      <c r="HVE1197" s="200">
        <v>2</v>
      </c>
      <c r="HVF1197" s="201" t="s">
        <v>238</v>
      </c>
      <c r="HVG1197" s="202">
        <v>0</v>
      </c>
      <c r="HVH1197" s="202"/>
      <c r="HVI1197" s="259">
        <f t="shared" si="305"/>
        <v>448.774</v>
      </c>
      <c r="HVJ1197" s="240" t="s">
        <v>240</v>
      </c>
      <c r="HVK1197" s="258" t="s">
        <v>26</v>
      </c>
      <c r="HVL1197" s="200">
        <v>7</v>
      </c>
      <c r="HVM1197" s="200">
        <v>2</v>
      </c>
      <c r="HVN1197" s="201" t="s">
        <v>238</v>
      </c>
      <c r="HVO1197" s="202">
        <v>0</v>
      </c>
      <c r="HVP1197" s="202"/>
      <c r="HVQ1197" s="259">
        <f t="shared" si="305"/>
        <v>448.774</v>
      </c>
      <c r="HVR1197" s="240" t="s">
        <v>240</v>
      </c>
      <c r="HVS1197" s="258" t="s">
        <v>26</v>
      </c>
      <c r="HVT1197" s="200">
        <v>7</v>
      </c>
      <c r="HVU1197" s="200">
        <v>2</v>
      </c>
      <c r="HVV1197" s="201" t="s">
        <v>238</v>
      </c>
      <c r="HVW1197" s="202">
        <v>0</v>
      </c>
      <c r="HVX1197" s="202"/>
      <c r="HVY1197" s="259">
        <f t="shared" si="305"/>
        <v>448.774</v>
      </c>
      <c r="HVZ1197" s="240" t="s">
        <v>240</v>
      </c>
      <c r="HWA1197" s="258" t="s">
        <v>26</v>
      </c>
      <c r="HWB1197" s="200">
        <v>7</v>
      </c>
      <c r="HWC1197" s="200">
        <v>2</v>
      </c>
      <c r="HWD1197" s="201" t="s">
        <v>238</v>
      </c>
      <c r="HWE1197" s="202">
        <v>0</v>
      </c>
      <c r="HWF1197" s="202"/>
      <c r="HWG1197" s="259">
        <f t="shared" si="305"/>
        <v>448.774</v>
      </c>
      <c r="HWH1197" s="240" t="s">
        <v>240</v>
      </c>
      <c r="HWI1197" s="258" t="s">
        <v>26</v>
      </c>
      <c r="HWJ1197" s="200">
        <v>7</v>
      </c>
      <c r="HWK1197" s="200">
        <v>2</v>
      </c>
      <c r="HWL1197" s="201" t="s">
        <v>238</v>
      </c>
      <c r="HWM1197" s="202">
        <v>0</v>
      </c>
      <c r="HWN1197" s="202"/>
      <c r="HWO1197" s="259">
        <f t="shared" si="305"/>
        <v>448.774</v>
      </c>
      <c r="HWP1197" s="240" t="s">
        <v>240</v>
      </c>
      <c r="HWQ1197" s="258" t="s">
        <v>26</v>
      </c>
      <c r="HWR1197" s="200">
        <v>7</v>
      </c>
      <c r="HWS1197" s="200">
        <v>2</v>
      </c>
      <c r="HWT1197" s="201" t="s">
        <v>238</v>
      </c>
      <c r="HWU1197" s="202">
        <v>0</v>
      </c>
      <c r="HWV1197" s="202"/>
      <c r="HWW1197" s="259">
        <f t="shared" si="305"/>
        <v>448.774</v>
      </c>
      <c r="HWX1197" s="240" t="s">
        <v>240</v>
      </c>
      <c r="HWY1197" s="258" t="s">
        <v>26</v>
      </c>
      <c r="HWZ1197" s="200">
        <v>7</v>
      </c>
      <c r="HXA1197" s="200">
        <v>2</v>
      </c>
      <c r="HXB1197" s="201" t="s">
        <v>238</v>
      </c>
      <c r="HXC1197" s="202">
        <v>0</v>
      </c>
      <c r="HXD1197" s="202"/>
      <c r="HXE1197" s="259">
        <f t="shared" si="305"/>
        <v>448.774</v>
      </c>
      <c r="HXF1197" s="240" t="s">
        <v>240</v>
      </c>
      <c r="HXG1197" s="258" t="s">
        <v>26</v>
      </c>
      <c r="HXH1197" s="200">
        <v>7</v>
      </c>
      <c r="HXI1197" s="200">
        <v>2</v>
      </c>
      <c r="HXJ1197" s="201" t="s">
        <v>238</v>
      </c>
      <c r="HXK1197" s="202">
        <v>0</v>
      </c>
      <c r="HXL1197" s="202"/>
      <c r="HXM1197" s="259">
        <f t="shared" ref="HXM1197:HZQ1197" si="306">HXM1198</f>
        <v>448.774</v>
      </c>
      <c r="HXN1197" s="240" t="s">
        <v>240</v>
      </c>
      <c r="HXO1197" s="258" t="s">
        <v>26</v>
      </c>
      <c r="HXP1197" s="200">
        <v>7</v>
      </c>
      <c r="HXQ1197" s="200">
        <v>2</v>
      </c>
      <c r="HXR1197" s="201" t="s">
        <v>238</v>
      </c>
      <c r="HXS1197" s="202">
        <v>0</v>
      </c>
      <c r="HXT1197" s="202"/>
      <c r="HXU1197" s="259">
        <f t="shared" si="306"/>
        <v>448.774</v>
      </c>
      <c r="HXV1197" s="240" t="s">
        <v>240</v>
      </c>
      <c r="HXW1197" s="258" t="s">
        <v>26</v>
      </c>
      <c r="HXX1197" s="200">
        <v>7</v>
      </c>
      <c r="HXY1197" s="200">
        <v>2</v>
      </c>
      <c r="HXZ1197" s="201" t="s">
        <v>238</v>
      </c>
      <c r="HYA1197" s="202">
        <v>0</v>
      </c>
      <c r="HYB1197" s="202"/>
      <c r="HYC1197" s="259">
        <f t="shared" si="306"/>
        <v>448.774</v>
      </c>
      <c r="HYD1197" s="240" t="s">
        <v>240</v>
      </c>
      <c r="HYE1197" s="258" t="s">
        <v>26</v>
      </c>
      <c r="HYF1197" s="200">
        <v>7</v>
      </c>
      <c r="HYG1197" s="200">
        <v>2</v>
      </c>
      <c r="HYH1197" s="201" t="s">
        <v>238</v>
      </c>
      <c r="HYI1197" s="202">
        <v>0</v>
      </c>
      <c r="HYJ1197" s="202"/>
      <c r="HYK1197" s="259">
        <f t="shared" si="306"/>
        <v>448.774</v>
      </c>
      <c r="HYL1197" s="240" t="s">
        <v>240</v>
      </c>
      <c r="HYM1197" s="258" t="s">
        <v>26</v>
      </c>
      <c r="HYN1197" s="200">
        <v>7</v>
      </c>
      <c r="HYO1197" s="200">
        <v>2</v>
      </c>
      <c r="HYP1197" s="201" t="s">
        <v>238</v>
      </c>
      <c r="HYQ1197" s="202">
        <v>0</v>
      </c>
      <c r="HYR1197" s="202"/>
      <c r="HYS1197" s="259">
        <f t="shared" si="306"/>
        <v>448.774</v>
      </c>
      <c r="HYT1197" s="240" t="s">
        <v>240</v>
      </c>
      <c r="HYU1197" s="258" t="s">
        <v>26</v>
      </c>
      <c r="HYV1197" s="200">
        <v>7</v>
      </c>
      <c r="HYW1197" s="200">
        <v>2</v>
      </c>
      <c r="HYX1197" s="201" t="s">
        <v>238</v>
      </c>
      <c r="HYY1197" s="202">
        <v>0</v>
      </c>
      <c r="HYZ1197" s="202"/>
      <c r="HZA1197" s="259">
        <f t="shared" si="306"/>
        <v>448.774</v>
      </c>
      <c r="HZB1197" s="240" t="s">
        <v>240</v>
      </c>
      <c r="HZC1197" s="258" t="s">
        <v>26</v>
      </c>
      <c r="HZD1197" s="200">
        <v>7</v>
      </c>
      <c r="HZE1197" s="200">
        <v>2</v>
      </c>
      <c r="HZF1197" s="201" t="s">
        <v>238</v>
      </c>
      <c r="HZG1197" s="202">
        <v>0</v>
      </c>
      <c r="HZH1197" s="202"/>
      <c r="HZI1197" s="259">
        <f t="shared" si="306"/>
        <v>448.774</v>
      </c>
      <c r="HZJ1197" s="240" t="s">
        <v>240</v>
      </c>
      <c r="HZK1197" s="258" t="s">
        <v>26</v>
      </c>
      <c r="HZL1197" s="200">
        <v>7</v>
      </c>
      <c r="HZM1197" s="200">
        <v>2</v>
      </c>
      <c r="HZN1197" s="201" t="s">
        <v>238</v>
      </c>
      <c r="HZO1197" s="202">
        <v>0</v>
      </c>
      <c r="HZP1197" s="202"/>
      <c r="HZQ1197" s="259">
        <f t="shared" si="306"/>
        <v>448.774</v>
      </c>
      <c r="HZR1197" s="240" t="s">
        <v>240</v>
      </c>
      <c r="HZS1197" s="258" t="s">
        <v>26</v>
      </c>
      <c r="HZT1197" s="200">
        <v>7</v>
      </c>
      <c r="HZU1197" s="200">
        <v>2</v>
      </c>
      <c r="HZV1197" s="201" t="s">
        <v>238</v>
      </c>
      <c r="HZW1197" s="202">
        <v>0</v>
      </c>
      <c r="HZX1197" s="202"/>
      <c r="HZY1197" s="259">
        <f t="shared" ref="HZY1197:ICC1197" si="307">HZY1198</f>
        <v>448.774</v>
      </c>
      <c r="HZZ1197" s="240" t="s">
        <v>240</v>
      </c>
      <c r="IAA1197" s="258" t="s">
        <v>26</v>
      </c>
      <c r="IAB1197" s="200">
        <v>7</v>
      </c>
      <c r="IAC1197" s="200">
        <v>2</v>
      </c>
      <c r="IAD1197" s="201" t="s">
        <v>238</v>
      </c>
      <c r="IAE1197" s="202">
        <v>0</v>
      </c>
      <c r="IAF1197" s="202"/>
      <c r="IAG1197" s="259">
        <f t="shared" si="307"/>
        <v>448.774</v>
      </c>
      <c r="IAH1197" s="240" t="s">
        <v>240</v>
      </c>
      <c r="IAI1197" s="258" t="s">
        <v>26</v>
      </c>
      <c r="IAJ1197" s="200">
        <v>7</v>
      </c>
      <c r="IAK1197" s="200">
        <v>2</v>
      </c>
      <c r="IAL1197" s="201" t="s">
        <v>238</v>
      </c>
      <c r="IAM1197" s="202">
        <v>0</v>
      </c>
      <c r="IAN1197" s="202"/>
      <c r="IAO1197" s="259">
        <f t="shared" si="307"/>
        <v>448.774</v>
      </c>
      <c r="IAP1197" s="240" t="s">
        <v>240</v>
      </c>
      <c r="IAQ1197" s="258" t="s">
        <v>26</v>
      </c>
      <c r="IAR1197" s="200">
        <v>7</v>
      </c>
      <c r="IAS1197" s="200">
        <v>2</v>
      </c>
      <c r="IAT1197" s="201" t="s">
        <v>238</v>
      </c>
      <c r="IAU1197" s="202">
        <v>0</v>
      </c>
      <c r="IAV1197" s="202"/>
      <c r="IAW1197" s="259">
        <f t="shared" si="307"/>
        <v>448.774</v>
      </c>
      <c r="IAX1197" s="240" t="s">
        <v>240</v>
      </c>
      <c r="IAY1197" s="258" t="s">
        <v>26</v>
      </c>
      <c r="IAZ1197" s="200">
        <v>7</v>
      </c>
      <c r="IBA1197" s="200">
        <v>2</v>
      </c>
      <c r="IBB1197" s="201" t="s">
        <v>238</v>
      </c>
      <c r="IBC1197" s="202">
        <v>0</v>
      </c>
      <c r="IBD1197" s="202"/>
      <c r="IBE1197" s="259">
        <f t="shared" si="307"/>
        <v>448.774</v>
      </c>
      <c r="IBF1197" s="240" t="s">
        <v>240</v>
      </c>
      <c r="IBG1197" s="258" t="s">
        <v>26</v>
      </c>
      <c r="IBH1197" s="200">
        <v>7</v>
      </c>
      <c r="IBI1197" s="200">
        <v>2</v>
      </c>
      <c r="IBJ1197" s="201" t="s">
        <v>238</v>
      </c>
      <c r="IBK1197" s="202">
        <v>0</v>
      </c>
      <c r="IBL1197" s="202"/>
      <c r="IBM1197" s="259">
        <f t="shared" si="307"/>
        <v>448.774</v>
      </c>
      <c r="IBN1197" s="240" t="s">
        <v>240</v>
      </c>
      <c r="IBO1197" s="258" t="s">
        <v>26</v>
      </c>
      <c r="IBP1197" s="200">
        <v>7</v>
      </c>
      <c r="IBQ1197" s="200">
        <v>2</v>
      </c>
      <c r="IBR1197" s="201" t="s">
        <v>238</v>
      </c>
      <c r="IBS1197" s="202">
        <v>0</v>
      </c>
      <c r="IBT1197" s="202"/>
      <c r="IBU1197" s="259">
        <f t="shared" si="307"/>
        <v>448.774</v>
      </c>
      <c r="IBV1197" s="240" t="s">
        <v>240</v>
      </c>
      <c r="IBW1197" s="258" t="s">
        <v>26</v>
      </c>
      <c r="IBX1197" s="200">
        <v>7</v>
      </c>
      <c r="IBY1197" s="200">
        <v>2</v>
      </c>
      <c r="IBZ1197" s="201" t="s">
        <v>238</v>
      </c>
      <c r="ICA1197" s="202">
        <v>0</v>
      </c>
      <c r="ICB1197" s="202"/>
      <c r="ICC1197" s="259">
        <f t="shared" si="307"/>
        <v>448.774</v>
      </c>
      <c r="ICD1197" s="240" t="s">
        <v>240</v>
      </c>
      <c r="ICE1197" s="258" t="s">
        <v>26</v>
      </c>
      <c r="ICF1197" s="200">
        <v>7</v>
      </c>
      <c r="ICG1197" s="200">
        <v>2</v>
      </c>
      <c r="ICH1197" s="201" t="s">
        <v>238</v>
      </c>
      <c r="ICI1197" s="202">
        <v>0</v>
      </c>
      <c r="ICJ1197" s="202"/>
      <c r="ICK1197" s="259">
        <f t="shared" ref="ICK1197:IEO1197" si="308">ICK1198</f>
        <v>448.774</v>
      </c>
      <c r="ICL1197" s="240" t="s">
        <v>240</v>
      </c>
      <c r="ICM1197" s="258" t="s">
        <v>26</v>
      </c>
      <c r="ICN1197" s="200">
        <v>7</v>
      </c>
      <c r="ICO1197" s="200">
        <v>2</v>
      </c>
      <c r="ICP1197" s="201" t="s">
        <v>238</v>
      </c>
      <c r="ICQ1197" s="202">
        <v>0</v>
      </c>
      <c r="ICR1197" s="202"/>
      <c r="ICS1197" s="259">
        <f t="shared" si="308"/>
        <v>448.774</v>
      </c>
      <c r="ICT1197" s="240" t="s">
        <v>240</v>
      </c>
      <c r="ICU1197" s="258" t="s">
        <v>26</v>
      </c>
      <c r="ICV1197" s="200">
        <v>7</v>
      </c>
      <c r="ICW1197" s="200">
        <v>2</v>
      </c>
      <c r="ICX1197" s="201" t="s">
        <v>238</v>
      </c>
      <c r="ICY1197" s="202">
        <v>0</v>
      </c>
      <c r="ICZ1197" s="202"/>
      <c r="IDA1197" s="259">
        <f t="shared" si="308"/>
        <v>448.774</v>
      </c>
      <c r="IDB1197" s="240" t="s">
        <v>240</v>
      </c>
      <c r="IDC1197" s="258" t="s">
        <v>26</v>
      </c>
      <c r="IDD1197" s="200">
        <v>7</v>
      </c>
      <c r="IDE1197" s="200">
        <v>2</v>
      </c>
      <c r="IDF1197" s="201" t="s">
        <v>238</v>
      </c>
      <c r="IDG1197" s="202">
        <v>0</v>
      </c>
      <c r="IDH1197" s="202"/>
      <c r="IDI1197" s="259">
        <f t="shared" si="308"/>
        <v>448.774</v>
      </c>
      <c r="IDJ1197" s="240" t="s">
        <v>240</v>
      </c>
      <c r="IDK1197" s="258" t="s">
        <v>26</v>
      </c>
      <c r="IDL1197" s="200">
        <v>7</v>
      </c>
      <c r="IDM1197" s="200">
        <v>2</v>
      </c>
      <c r="IDN1197" s="201" t="s">
        <v>238</v>
      </c>
      <c r="IDO1197" s="202">
        <v>0</v>
      </c>
      <c r="IDP1197" s="202"/>
      <c r="IDQ1197" s="259">
        <f t="shared" si="308"/>
        <v>448.774</v>
      </c>
      <c r="IDR1197" s="240" t="s">
        <v>240</v>
      </c>
      <c r="IDS1197" s="258" t="s">
        <v>26</v>
      </c>
      <c r="IDT1197" s="200">
        <v>7</v>
      </c>
      <c r="IDU1197" s="200">
        <v>2</v>
      </c>
      <c r="IDV1197" s="201" t="s">
        <v>238</v>
      </c>
      <c r="IDW1197" s="202">
        <v>0</v>
      </c>
      <c r="IDX1197" s="202"/>
      <c r="IDY1197" s="259">
        <f t="shared" si="308"/>
        <v>448.774</v>
      </c>
      <c r="IDZ1197" s="240" t="s">
        <v>240</v>
      </c>
      <c r="IEA1197" s="258" t="s">
        <v>26</v>
      </c>
      <c r="IEB1197" s="200">
        <v>7</v>
      </c>
      <c r="IEC1197" s="200">
        <v>2</v>
      </c>
      <c r="IED1197" s="201" t="s">
        <v>238</v>
      </c>
      <c r="IEE1197" s="202">
        <v>0</v>
      </c>
      <c r="IEF1197" s="202"/>
      <c r="IEG1197" s="259">
        <f t="shared" si="308"/>
        <v>448.774</v>
      </c>
      <c r="IEH1197" s="240" t="s">
        <v>240</v>
      </c>
      <c r="IEI1197" s="258" t="s">
        <v>26</v>
      </c>
      <c r="IEJ1197" s="200">
        <v>7</v>
      </c>
      <c r="IEK1197" s="200">
        <v>2</v>
      </c>
      <c r="IEL1197" s="201" t="s">
        <v>238</v>
      </c>
      <c r="IEM1197" s="202">
        <v>0</v>
      </c>
      <c r="IEN1197" s="202"/>
      <c r="IEO1197" s="259">
        <f t="shared" si="308"/>
        <v>448.774</v>
      </c>
      <c r="IEP1197" s="240" t="s">
        <v>240</v>
      </c>
      <c r="IEQ1197" s="258" t="s">
        <v>26</v>
      </c>
      <c r="IER1197" s="200">
        <v>7</v>
      </c>
      <c r="IES1197" s="200">
        <v>2</v>
      </c>
      <c r="IET1197" s="201" t="s">
        <v>238</v>
      </c>
      <c r="IEU1197" s="202">
        <v>0</v>
      </c>
      <c r="IEV1197" s="202"/>
      <c r="IEW1197" s="259">
        <f t="shared" ref="IEW1197:IHA1197" si="309">IEW1198</f>
        <v>448.774</v>
      </c>
      <c r="IEX1197" s="240" t="s">
        <v>240</v>
      </c>
      <c r="IEY1197" s="258" t="s">
        <v>26</v>
      </c>
      <c r="IEZ1197" s="200">
        <v>7</v>
      </c>
      <c r="IFA1197" s="200">
        <v>2</v>
      </c>
      <c r="IFB1197" s="201" t="s">
        <v>238</v>
      </c>
      <c r="IFC1197" s="202">
        <v>0</v>
      </c>
      <c r="IFD1197" s="202"/>
      <c r="IFE1197" s="259">
        <f t="shared" si="309"/>
        <v>448.774</v>
      </c>
      <c r="IFF1197" s="240" t="s">
        <v>240</v>
      </c>
      <c r="IFG1197" s="258" t="s">
        <v>26</v>
      </c>
      <c r="IFH1197" s="200">
        <v>7</v>
      </c>
      <c r="IFI1197" s="200">
        <v>2</v>
      </c>
      <c r="IFJ1197" s="201" t="s">
        <v>238</v>
      </c>
      <c r="IFK1197" s="202">
        <v>0</v>
      </c>
      <c r="IFL1197" s="202"/>
      <c r="IFM1197" s="259">
        <f t="shared" si="309"/>
        <v>448.774</v>
      </c>
      <c r="IFN1197" s="240" t="s">
        <v>240</v>
      </c>
      <c r="IFO1197" s="258" t="s">
        <v>26</v>
      </c>
      <c r="IFP1197" s="200">
        <v>7</v>
      </c>
      <c r="IFQ1197" s="200">
        <v>2</v>
      </c>
      <c r="IFR1197" s="201" t="s">
        <v>238</v>
      </c>
      <c r="IFS1197" s="202">
        <v>0</v>
      </c>
      <c r="IFT1197" s="202"/>
      <c r="IFU1197" s="259">
        <f t="shared" si="309"/>
        <v>448.774</v>
      </c>
      <c r="IFV1197" s="240" t="s">
        <v>240</v>
      </c>
      <c r="IFW1197" s="258" t="s">
        <v>26</v>
      </c>
      <c r="IFX1197" s="200">
        <v>7</v>
      </c>
      <c r="IFY1197" s="200">
        <v>2</v>
      </c>
      <c r="IFZ1197" s="201" t="s">
        <v>238</v>
      </c>
      <c r="IGA1197" s="202">
        <v>0</v>
      </c>
      <c r="IGB1197" s="202"/>
      <c r="IGC1197" s="259">
        <f t="shared" si="309"/>
        <v>448.774</v>
      </c>
      <c r="IGD1197" s="240" t="s">
        <v>240</v>
      </c>
      <c r="IGE1197" s="258" t="s">
        <v>26</v>
      </c>
      <c r="IGF1197" s="200">
        <v>7</v>
      </c>
      <c r="IGG1197" s="200">
        <v>2</v>
      </c>
      <c r="IGH1197" s="201" t="s">
        <v>238</v>
      </c>
      <c r="IGI1197" s="202">
        <v>0</v>
      </c>
      <c r="IGJ1197" s="202"/>
      <c r="IGK1197" s="259">
        <f t="shared" si="309"/>
        <v>448.774</v>
      </c>
      <c r="IGL1197" s="240" t="s">
        <v>240</v>
      </c>
      <c r="IGM1197" s="258" t="s">
        <v>26</v>
      </c>
      <c r="IGN1197" s="200">
        <v>7</v>
      </c>
      <c r="IGO1197" s="200">
        <v>2</v>
      </c>
      <c r="IGP1197" s="201" t="s">
        <v>238</v>
      </c>
      <c r="IGQ1197" s="202">
        <v>0</v>
      </c>
      <c r="IGR1197" s="202"/>
      <c r="IGS1197" s="259">
        <f t="shared" si="309"/>
        <v>448.774</v>
      </c>
      <c r="IGT1197" s="240" t="s">
        <v>240</v>
      </c>
      <c r="IGU1197" s="258" t="s">
        <v>26</v>
      </c>
      <c r="IGV1197" s="200">
        <v>7</v>
      </c>
      <c r="IGW1197" s="200">
        <v>2</v>
      </c>
      <c r="IGX1197" s="201" t="s">
        <v>238</v>
      </c>
      <c r="IGY1197" s="202">
        <v>0</v>
      </c>
      <c r="IGZ1197" s="202"/>
      <c r="IHA1197" s="259">
        <f t="shared" si="309"/>
        <v>448.774</v>
      </c>
      <c r="IHB1197" s="240" t="s">
        <v>240</v>
      </c>
      <c r="IHC1197" s="258" t="s">
        <v>26</v>
      </c>
      <c r="IHD1197" s="200">
        <v>7</v>
      </c>
      <c r="IHE1197" s="200">
        <v>2</v>
      </c>
      <c r="IHF1197" s="201" t="s">
        <v>238</v>
      </c>
      <c r="IHG1197" s="202">
        <v>0</v>
      </c>
      <c r="IHH1197" s="202"/>
      <c r="IHI1197" s="259">
        <f t="shared" ref="IHI1197:IJM1197" si="310">IHI1198</f>
        <v>448.774</v>
      </c>
      <c r="IHJ1197" s="240" t="s">
        <v>240</v>
      </c>
      <c r="IHK1197" s="258" t="s">
        <v>26</v>
      </c>
      <c r="IHL1197" s="200">
        <v>7</v>
      </c>
      <c r="IHM1197" s="200">
        <v>2</v>
      </c>
      <c r="IHN1197" s="201" t="s">
        <v>238</v>
      </c>
      <c r="IHO1197" s="202">
        <v>0</v>
      </c>
      <c r="IHP1197" s="202"/>
      <c r="IHQ1197" s="259">
        <f t="shared" si="310"/>
        <v>448.774</v>
      </c>
      <c r="IHR1197" s="240" t="s">
        <v>240</v>
      </c>
      <c r="IHS1197" s="258" t="s">
        <v>26</v>
      </c>
      <c r="IHT1197" s="200">
        <v>7</v>
      </c>
      <c r="IHU1197" s="200">
        <v>2</v>
      </c>
      <c r="IHV1197" s="201" t="s">
        <v>238</v>
      </c>
      <c r="IHW1197" s="202">
        <v>0</v>
      </c>
      <c r="IHX1197" s="202"/>
      <c r="IHY1197" s="259">
        <f t="shared" si="310"/>
        <v>448.774</v>
      </c>
      <c r="IHZ1197" s="240" t="s">
        <v>240</v>
      </c>
      <c r="IIA1197" s="258" t="s">
        <v>26</v>
      </c>
      <c r="IIB1197" s="200">
        <v>7</v>
      </c>
      <c r="IIC1197" s="200">
        <v>2</v>
      </c>
      <c r="IID1197" s="201" t="s">
        <v>238</v>
      </c>
      <c r="IIE1197" s="202">
        <v>0</v>
      </c>
      <c r="IIF1197" s="202"/>
      <c r="IIG1197" s="259">
        <f t="shared" si="310"/>
        <v>448.774</v>
      </c>
      <c r="IIH1197" s="240" t="s">
        <v>240</v>
      </c>
      <c r="III1197" s="258" t="s">
        <v>26</v>
      </c>
      <c r="IIJ1197" s="200">
        <v>7</v>
      </c>
      <c r="IIK1197" s="200">
        <v>2</v>
      </c>
      <c r="IIL1197" s="201" t="s">
        <v>238</v>
      </c>
      <c r="IIM1197" s="202">
        <v>0</v>
      </c>
      <c r="IIN1197" s="202"/>
      <c r="IIO1197" s="259">
        <f t="shared" si="310"/>
        <v>448.774</v>
      </c>
      <c r="IIP1197" s="240" t="s">
        <v>240</v>
      </c>
      <c r="IIQ1197" s="258" t="s">
        <v>26</v>
      </c>
      <c r="IIR1197" s="200">
        <v>7</v>
      </c>
      <c r="IIS1197" s="200">
        <v>2</v>
      </c>
      <c r="IIT1197" s="201" t="s">
        <v>238</v>
      </c>
      <c r="IIU1197" s="202">
        <v>0</v>
      </c>
      <c r="IIV1197" s="202"/>
      <c r="IIW1197" s="259">
        <f t="shared" si="310"/>
        <v>448.774</v>
      </c>
      <c r="IIX1197" s="240" t="s">
        <v>240</v>
      </c>
      <c r="IIY1197" s="258" t="s">
        <v>26</v>
      </c>
      <c r="IIZ1197" s="200">
        <v>7</v>
      </c>
      <c r="IJA1197" s="200">
        <v>2</v>
      </c>
      <c r="IJB1197" s="201" t="s">
        <v>238</v>
      </c>
      <c r="IJC1197" s="202">
        <v>0</v>
      </c>
      <c r="IJD1197" s="202"/>
      <c r="IJE1197" s="259">
        <f t="shared" si="310"/>
        <v>448.774</v>
      </c>
      <c r="IJF1197" s="240" t="s">
        <v>240</v>
      </c>
      <c r="IJG1197" s="258" t="s">
        <v>26</v>
      </c>
      <c r="IJH1197" s="200">
        <v>7</v>
      </c>
      <c r="IJI1197" s="200">
        <v>2</v>
      </c>
      <c r="IJJ1197" s="201" t="s">
        <v>238</v>
      </c>
      <c r="IJK1197" s="202">
        <v>0</v>
      </c>
      <c r="IJL1197" s="202"/>
      <c r="IJM1197" s="259">
        <f t="shared" si="310"/>
        <v>448.774</v>
      </c>
      <c r="IJN1197" s="240" t="s">
        <v>240</v>
      </c>
      <c r="IJO1197" s="258" t="s">
        <v>26</v>
      </c>
      <c r="IJP1197" s="200">
        <v>7</v>
      </c>
      <c r="IJQ1197" s="200">
        <v>2</v>
      </c>
      <c r="IJR1197" s="201" t="s">
        <v>238</v>
      </c>
      <c r="IJS1197" s="202">
        <v>0</v>
      </c>
      <c r="IJT1197" s="202"/>
      <c r="IJU1197" s="259">
        <f t="shared" ref="IJU1197:ILY1197" si="311">IJU1198</f>
        <v>448.774</v>
      </c>
      <c r="IJV1197" s="240" t="s">
        <v>240</v>
      </c>
      <c r="IJW1197" s="258" t="s">
        <v>26</v>
      </c>
      <c r="IJX1197" s="200">
        <v>7</v>
      </c>
      <c r="IJY1197" s="200">
        <v>2</v>
      </c>
      <c r="IJZ1197" s="201" t="s">
        <v>238</v>
      </c>
      <c r="IKA1197" s="202">
        <v>0</v>
      </c>
      <c r="IKB1197" s="202"/>
      <c r="IKC1197" s="259">
        <f t="shared" si="311"/>
        <v>448.774</v>
      </c>
      <c r="IKD1197" s="240" t="s">
        <v>240</v>
      </c>
      <c r="IKE1197" s="258" t="s">
        <v>26</v>
      </c>
      <c r="IKF1197" s="200">
        <v>7</v>
      </c>
      <c r="IKG1197" s="200">
        <v>2</v>
      </c>
      <c r="IKH1197" s="201" t="s">
        <v>238</v>
      </c>
      <c r="IKI1197" s="202">
        <v>0</v>
      </c>
      <c r="IKJ1197" s="202"/>
      <c r="IKK1197" s="259">
        <f t="shared" si="311"/>
        <v>448.774</v>
      </c>
      <c r="IKL1197" s="240" t="s">
        <v>240</v>
      </c>
      <c r="IKM1197" s="258" t="s">
        <v>26</v>
      </c>
      <c r="IKN1197" s="200">
        <v>7</v>
      </c>
      <c r="IKO1197" s="200">
        <v>2</v>
      </c>
      <c r="IKP1197" s="201" t="s">
        <v>238</v>
      </c>
      <c r="IKQ1197" s="202">
        <v>0</v>
      </c>
      <c r="IKR1197" s="202"/>
      <c r="IKS1197" s="259">
        <f t="shared" si="311"/>
        <v>448.774</v>
      </c>
      <c r="IKT1197" s="240" t="s">
        <v>240</v>
      </c>
      <c r="IKU1197" s="258" t="s">
        <v>26</v>
      </c>
      <c r="IKV1197" s="200">
        <v>7</v>
      </c>
      <c r="IKW1197" s="200">
        <v>2</v>
      </c>
      <c r="IKX1197" s="201" t="s">
        <v>238</v>
      </c>
      <c r="IKY1197" s="202">
        <v>0</v>
      </c>
      <c r="IKZ1197" s="202"/>
      <c r="ILA1197" s="259">
        <f t="shared" si="311"/>
        <v>448.774</v>
      </c>
      <c r="ILB1197" s="240" t="s">
        <v>240</v>
      </c>
      <c r="ILC1197" s="258" t="s">
        <v>26</v>
      </c>
      <c r="ILD1197" s="200">
        <v>7</v>
      </c>
      <c r="ILE1197" s="200">
        <v>2</v>
      </c>
      <c r="ILF1197" s="201" t="s">
        <v>238</v>
      </c>
      <c r="ILG1197" s="202">
        <v>0</v>
      </c>
      <c r="ILH1197" s="202"/>
      <c r="ILI1197" s="259">
        <f t="shared" si="311"/>
        <v>448.774</v>
      </c>
      <c r="ILJ1197" s="240" t="s">
        <v>240</v>
      </c>
      <c r="ILK1197" s="258" t="s">
        <v>26</v>
      </c>
      <c r="ILL1197" s="200">
        <v>7</v>
      </c>
      <c r="ILM1197" s="200">
        <v>2</v>
      </c>
      <c r="ILN1197" s="201" t="s">
        <v>238</v>
      </c>
      <c r="ILO1197" s="202">
        <v>0</v>
      </c>
      <c r="ILP1197" s="202"/>
      <c r="ILQ1197" s="259">
        <f t="shared" si="311"/>
        <v>448.774</v>
      </c>
      <c r="ILR1197" s="240" t="s">
        <v>240</v>
      </c>
      <c r="ILS1197" s="258" t="s">
        <v>26</v>
      </c>
      <c r="ILT1197" s="200">
        <v>7</v>
      </c>
      <c r="ILU1197" s="200">
        <v>2</v>
      </c>
      <c r="ILV1197" s="201" t="s">
        <v>238</v>
      </c>
      <c r="ILW1197" s="202">
        <v>0</v>
      </c>
      <c r="ILX1197" s="202"/>
      <c r="ILY1197" s="259">
        <f t="shared" si="311"/>
        <v>448.774</v>
      </c>
      <c r="ILZ1197" s="240" t="s">
        <v>240</v>
      </c>
      <c r="IMA1197" s="258" t="s">
        <v>26</v>
      </c>
      <c r="IMB1197" s="200">
        <v>7</v>
      </c>
      <c r="IMC1197" s="200">
        <v>2</v>
      </c>
      <c r="IMD1197" s="201" t="s">
        <v>238</v>
      </c>
      <c r="IME1197" s="202">
        <v>0</v>
      </c>
      <c r="IMF1197" s="202"/>
      <c r="IMG1197" s="259">
        <f t="shared" ref="IMG1197:IOK1197" si="312">IMG1198</f>
        <v>448.774</v>
      </c>
      <c r="IMH1197" s="240" t="s">
        <v>240</v>
      </c>
      <c r="IMI1197" s="258" t="s">
        <v>26</v>
      </c>
      <c r="IMJ1197" s="200">
        <v>7</v>
      </c>
      <c r="IMK1197" s="200">
        <v>2</v>
      </c>
      <c r="IML1197" s="201" t="s">
        <v>238</v>
      </c>
      <c r="IMM1197" s="202">
        <v>0</v>
      </c>
      <c r="IMN1197" s="202"/>
      <c r="IMO1197" s="259">
        <f t="shared" si="312"/>
        <v>448.774</v>
      </c>
      <c r="IMP1197" s="240" t="s">
        <v>240</v>
      </c>
      <c r="IMQ1197" s="258" t="s">
        <v>26</v>
      </c>
      <c r="IMR1197" s="200">
        <v>7</v>
      </c>
      <c r="IMS1197" s="200">
        <v>2</v>
      </c>
      <c r="IMT1197" s="201" t="s">
        <v>238</v>
      </c>
      <c r="IMU1197" s="202">
        <v>0</v>
      </c>
      <c r="IMV1197" s="202"/>
      <c r="IMW1197" s="259">
        <f t="shared" si="312"/>
        <v>448.774</v>
      </c>
      <c r="IMX1197" s="240" t="s">
        <v>240</v>
      </c>
      <c r="IMY1197" s="258" t="s">
        <v>26</v>
      </c>
      <c r="IMZ1197" s="200">
        <v>7</v>
      </c>
      <c r="INA1197" s="200">
        <v>2</v>
      </c>
      <c r="INB1197" s="201" t="s">
        <v>238</v>
      </c>
      <c r="INC1197" s="202">
        <v>0</v>
      </c>
      <c r="IND1197" s="202"/>
      <c r="INE1197" s="259">
        <f t="shared" si="312"/>
        <v>448.774</v>
      </c>
      <c r="INF1197" s="240" t="s">
        <v>240</v>
      </c>
      <c r="ING1197" s="258" t="s">
        <v>26</v>
      </c>
      <c r="INH1197" s="200">
        <v>7</v>
      </c>
      <c r="INI1197" s="200">
        <v>2</v>
      </c>
      <c r="INJ1197" s="201" t="s">
        <v>238</v>
      </c>
      <c r="INK1197" s="202">
        <v>0</v>
      </c>
      <c r="INL1197" s="202"/>
      <c r="INM1197" s="259">
        <f t="shared" si="312"/>
        <v>448.774</v>
      </c>
      <c r="INN1197" s="240" t="s">
        <v>240</v>
      </c>
      <c r="INO1197" s="258" t="s">
        <v>26</v>
      </c>
      <c r="INP1197" s="200">
        <v>7</v>
      </c>
      <c r="INQ1197" s="200">
        <v>2</v>
      </c>
      <c r="INR1197" s="201" t="s">
        <v>238</v>
      </c>
      <c r="INS1197" s="202">
        <v>0</v>
      </c>
      <c r="INT1197" s="202"/>
      <c r="INU1197" s="259">
        <f t="shared" si="312"/>
        <v>448.774</v>
      </c>
      <c r="INV1197" s="240" t="s">
        <v>240</v>
      </c>
      <c r="INW1197" s="258" t="s">
        <v>26</v>
      </c>
      <c r="INX1197" s="200">
        <v>7</v>
      </c>
      <c r="INY1197" s="200">
        <v>2</v>
      </c>
      <c r="INZ1197" s="201" t="s">
        <v>238</v>
      </c>
      <c r="IOA1197" s="202">
        <v>0</v>
      </c>
      <c r="IOB1197" s="202"/>
      <c r="IOC1197" s="259">
        <f t="shared" si="312"/>
        <v>448.774</v>
      </c>
      <c r="IOD1197" s="240" t="s">
        <v>240</v>
      </c>
      <c r="IOE1197" s="258" t="s">
        <v>26</v>
      </c>
      <c r="IOF1197" s="200">
        <v>7</v>
      </c>
      <c r="IOG1197" s="200">
        <v>2</v>
      </c>
      <c r="IOH1197" s="201" t="s">
        <v>238</v>
      </c>
      <c r="IOI1197" s="202">
        <v>0</v>
      </c>
      <c r="IOJ1197" s="202"/>
      <c r="IOK1197" s="259">
        <f t="shared" si="312"/>
        <v>448.774</v>
      </c>
      <c r="IOL1197" s="240" t="s">
        <v>240</v>
      </c>
      <c r="IOM1197" s="258" t="s">
        <v>26</v>
      </c>
      <c r="ION1197" s="200">
        <v>7</v>
      </c>
      <c r="IOO1197" s="200">
        <v>2</v>
      </c>
      <c r="IOP1197" s="201" t="s">
        <v>238</v>
      </c>
      <c r="IOQ1197" s="202">
        <v>0</v>
      </c>
      <c r="IOR1197" s="202"/>
      <c r="IOS1197" s="259">
        <f t="shared" ref="IOS1197:IQW1197" si="313">IOS1198</f>
        <v>448.774</v>
      </c>
      <c r="IOT1197" s="240" t="s">
        <v>240</v>
      </c>
      <c r="IOU1197" s="258" t="s">
        <v>26</v>
      </c>
      <c r="IOV1197" s="200">
        <v>7</v>
      </c>
      <c r="IOW1197" s="200">
        <v>2</v>
      </c>
      <c r="IOX1197" s="201" t="s">
        <v>238</v>
      </c>
      <c r="IOY1197" s="202">
        <v>0</v>
      </c>
      <c r="IOZ1197" s="202"/>
      <c r="IPA1197" s="259">
        <f t="shared" si="313"/>
        <v>448.774</v>
      </c>
      <c r="IPB1197" s="240" t="s">
        <v>240</v>
      </c>
      <c r="IPC1197" s="258" t="s">
        <v>26</v>
      </c>
      <c r="IPD1197" s="200">
        <v>7</v>
      </c>
      <c r="IPE1197" s="200">
        <v>2</v>
      </c>
      <c r="IPF1197" s="201" t="s">
        <v>238</v>
      </c>
      <c r="IPG1197" s="202">
        <v>0</v>
      </c>
      <c r="IPH1197" s="202"/>
      <c r="IPI1197" s="259">
        <f t="shared" si="313"/>
        <v>448.774</v>
      </c>
      <c r="IPJ1197" s="240" t="s">
        <v>240</v>
      </c>
      <c r="IPK1197" s="258" t="s">
        <v>26</v>
      </c>
      <c r="IPL1197" s="200">
        <v>7</v>
      </c>
      <c r="IPM1197" s="200">
        <v>2</v>
      </c>
      <c r="IPN1197" s="201" t="s">
        <v>238</v>
      </c>
      <c r="IPO1197" s="202">
        <v>0</v>
      </c>
      <c r="IPP1197" s="202"/>
      <c r="IPQ1197" s="259">
        <f t="shared" si="313"/>
        <v>448.774</v>
      </c>
      <c r="IPR1197" s="240" t="s">
        <v>240</v>
      </c>
      <c r="IPS1197" s="258" t="s">
        <v>26</v>
      </c>
      <c r="IPT1197" s="200">
        <v>7</v>
      </c>
      <c r="IPU1197" s="200">
        <v>2</v>
      </c>
      <c r="IPV1197" s="201" t="s">
        <v>238</v>
      </c>
      <c r="IPW1197" s="202">
        <v>0</v>
      </c>
      <c r="IPX1197" s="202"/>
      <c r="IPY1197" s="259">
        <f t="shared" si="313"/>
        <v>448.774</v>
      </c>
      <c r="IPZ1197" s="240" t="s">
        <v>240</v>
      </c>
      <c r="IQA1197" s="258" t="s">
        <v>26</v>
      </c>
      <c r="IQB1197" s="200">
        <v>7</v>
      </c>
      <c r="IQC1197" s="200">
        <v>2</v>
      </c>
      <c r="IQD1197" s="201" t="s">
        <v>238</v>
      </c>
      <c r="IQE1197" s="202">
        <v>0</v>
      </c>
      <c r="IQF1197" s="202"/>
      <c r="IQG1197" s="259">
        <f t="shared" si="313"/>
        <v>448.774</v>
      </c>
      <c r="IQH1197" s="240" t="s">
        <v>240</v>
      </c>
      <c r="IQI1197" s="258" t="s">
        <v>26</v>
      </c>
      <c r="IQJ1197" s="200">
        <v>7</v>
      </c>
      <c r="IQK1197" s="200">
        <v>2</v>
      </c>
      <c r="IQL1197" s="201" t="s">
        <v>238</v>
      </c>
      <c r="IQM1197" s="202">
        <v>0</v>
      </c>
      <c r="IQN1197" s="202"/>
      <c r="IQO1197" s="259">
        <f t="shared" si="313"/>
        <v>448.774</v>
      </c>
      <c r="IQP1197" s="240" t="s">
        <v>240</v>
      </c>
      <c r="IQQ1197" s="258" t="s">
        <v>26</v>
      </c>
      <c r="IQR1197" s="200">
        <v>7</v>
      </c>
      <c r="IQS1197" s="200">
        <v>2</v>
      </c>
      <c r="IQT1197" s="201" t="s">
        <v>238</v>
      </c>
      <c r="IQU1197" s="202">
        <v>0</v>
      </c>
      <c r="IQV1197" s="202"/>
      <c r="IQW1197" s="259">
        <f t="shared" si="313"/>
        <v>448.774</v>
      </c>
      <c r="IQX1197" s="240" t="s">
        <v>240</v>
      </c>
      <c r="IQY1197" s="258" t="s">
        <v>26</v>
      </c>
      <c r="IQZ1197" s="200">
        <v>7</v>
      </c>
      <c r="IRA1197" s="200">
        <v>2</v>
      </c>
      <c r="IRB1197" s="201" t="s">
        <v>238</v>
      </c>
      <c r="IRC1197" s="202">
        <v>0</v>
      </c>
      <c r="IRD1197" s="202"/>
      <c r="IRE1197" s="259">
        <f t="shared" ref="IRE1197:ITI1197" si="314">IRE1198</f>
        <v>448.774</v>
      </c>
      <c r="IRF1197" s="240" t="s">
        <v>240</v>
      </c>
      <c r="IRG1197" s="258" t="s">
        <v>26</v>
      </c>
      <c r="IRH1197" s="200">
        <v>7</v>
      </c>
      <c r="IRI1197" s="200">
        <v>2</v>
      </c>
      <c r="IRJ1197" s="201" t="s">
        <v>238</v>
      </c>
      <c r="IRK1197" s="202">
        <v>0</v>
      </c>
      <c r="IRL1197" s="202"/>
      <c r="IRM1197" s="259">
        <f t="shared" si="314"/>
        <v>448.774</v>
      </c>
      <c r="IRN1197" s="240" t="s">
        <v>240</v>
      </c>
      <c r="IRO1197" s="258" t="s">
        <v>26</v>
      </c>
      <c r="IRP1197" s="200">
        <v>7</v>
      </c>
      <c r="IRQ1197" s="200">
        <v>2</v>
      </c>
      <c r="IRR1197" s="201" t="s">
        <v>238</v>
      </c>
      <c r="IRS1197" s="202">
        <v>0</v>
      </c>
      <c r="IRT1197" s="202"/>
      <c r="IRU1197" s="259">
        <f t="shared" si="314"/>
        <v>448.774</v>
      </c>
      <c r="IRV1197" s="240" t="s">
        <v>240</v>
      </c>
      <c r="IRW1197" s="258" t="s">
        <v>26</v>
      </c>
      <c r="IRX1197" s="200">
        <v>7</v>
      </c>
      <c r="IRY1197" s="200">
        <v>2</v>
      </c>
      <c r="IRZ1197" s="201" t="s">
        <v>238</v>
      </c>
      <c r="ISA1197" s="202">
        <v>0</v>
      </c>
      <c r="ISB1197" s="202"/>
      <c r="ISC1197" s="259">
        <f t="shared" si="314"/>
        <v>448.774</v>
      </c>
      <c r="ISD1197" s="240" t="s">
        <v>240</v>
      </c>
      <c r="ISE1197" s="258" t="s">
        <v>26</v>
      </c>
      <c r="ISF1197" s="200">
        <v>7</v>
      </c>
      <c r="ISG1197" s="200">
        <v>2</v>
      </c>
      <c r="ISH1197" s="201" t="s">
        <v>238</v>
      </c>
      <c r="ISI1197" s="202">
        <v>0</v>
      </c>
      <c r="ISJ1197" s="202"/>
      <c r="ISK1197" s="259">
        <f t="shared" si="314"/>
        <v>448.774</v>
      </c>
      <c r="ISL1197" s="240" t="s">
        <v>240</v>
      </c>
      <c r="ISM1197" s="258" t="s">
        <v>26</v>
      </c>
      <c r="ISN1197" s="200">
        <v>7</v>
      </c>
      <c r="ISO1197" s="200">
        <v>2</v>
      </c>
      <c r="ISP1197" s="201" t="s">
        <v>238</v>
      </c>
      <c r="ISQ1197" s="202">
        <v>0</v>
      </c>
      <c r="ISR1197" s="202"/>
      <c r="ISS1197" s="259">
        <f t="shared" si="314"/>
        <v>448.774</v>
      </c>
      <c r="IST1197" s="240" t="s">
        <v>240</v>
      </c>
      <c r="ISU1197" s="258" t="s">
        <v>26</v>
      </c>
      <c r="ISV1197" s="200">
        <v>7</v>
      </c>
      <c r="ISW1197" s="200">
        <v>2</v>
      </c>
      <c r="ISX1197" s="201" t="s">
        <v>238</v>
      </c>
      <c r="ISY1197" s="202">
        <v>0</v>
      </c>
      <c r="ISZ1197" s="202"/>
      <c r="ITA1197" s="259">
        <f t="shared" si="314"/>
        <v>448.774</v>
      </c>
      <c r="ITB1197" s="240" t="s">
        <v>240</v>
      </c>
      <c r="ITC1197" s="258" t="s">
        <v>26</v>
      </c>
      <c r="ITD1197" s="200">
        <v>7</v>
      </c>
      <c r="ITE1197" s="200">
        <v>2</v>
      </c>
      <c r="ITF1197" s="201" t="s">
        <v>238</v>
      </c>
      <c r="ITG1197" s="202">
        <v>0</v>
      </c>
      <c r="ITH1197" s="202"/>
      <c r="ITI1197" s="259">
        <f t="shared" si="314"/>
        <v>448.774</v>
      </c>
      <c r="ITJ1197" s="240" t="s">
        <v>240</v>
      </c>
      <c r="ITK1197" s="258" t="s">
        <v>26</v>
      </c>
      <c r="ITL1197" s="200">
        <v>7</v>
      </c>
      <c r="ITM1197" s="200">
        <v>2</v>
      </c>
      <c r="ITN1197" s="201" t="s">
        <v>238</v>
      </c>
      <c r="ITO1197" s="202">
        <v>0</v>
      </c>
      <c r="ITP1197" s="202"/>
      <c r="ITQ1197" s="259">
        <f t="shared" ref="ITQ1197:IVU1197" si="315">ITQ1198</f>
        <v>448.774</v>
      </c>
      <c r="ITR1197" s="240" t="s">
        <v>240</v>
      </c>
      <c r="ITS1197" s="258" t="s">
        <v>26</v>
      </c>
      <c r="ITT1197" s="200">
        <v>7</v>
      </c>
      <c r="ITU1197" s="200">
        <v>2</v>
      </c>
      <c r="ITV1197" s="201" t="s">
        <v>238</v>
      </c>
      <c r="ITW1197" s="202">
        <v>0</v>
      </c>
      <c r="ITX1197" s="202"/>
      <c r="ITY1197" s="259">
        <f t="shared" si="315"/>
        <v>448.774</v>
      </c>
      <c r="ITZ1197" s="240" t="s">
        <v>240</v>
      </c>
      <c r="IUA1197" s="258" t="s">
        <v>26</v>
      </c>
      <c r="IUB1197" s="200">
        <v>7</v>
      </c>
      <c r="IUC1197" s="200">
        <v>2</v>
      </c>
      <c r="IUD1197" s="201" t="s">
        <v>238</v>
      </c>
      <c r="IUE1197" s="202">
        <v>0</v>
      </c>
      <c r="IUF1197" s="202"/>
      <c r="IUG1197" s="259">
        <f t="shared" si="315"/>
        <v>448.774</v>
      </c>
      <c r="IUH1197" s="240" t="s">
        <v>240</v>
      </c>
      <c r="IUI1197" s="258" t="s">
        <v>26</v>
      </c>
      <c r="IUJ1197" s="200">
        <v>7</v>
      </c>
      <c r="IUK1197" s="200">
        <v>2</v>
      </c>
      <c r="IUL1197" s="201" t="s">
        <v>238</v>
      </c>
      <c r="IUM1197" s="202">
        <v>0</v>
      </c>
      <c r="IUN1197" s="202"/>
      <c r="IUO1197" s="259">
        <f t="shared" si="315"/>
        <v>448.774</v>
      </c>
      <c r="IUP1197" s="240" t="s">
        <v>240</v>
      </c>
      <c r="IUQ1197" s="258" t="s">
        <v>26</v>
      </c>
      <c r="IUR1197" s="200">
        <v>7</v>
      </c>
      <c r="IUS1197" s="200">
        <v>2</v>
      </c>
      <c r="IUT1197" s="201" t="s">
        <v>238</v>
      </c>
      <c r="IUU1197" s="202">
        <v>0</v>
      </c>
      <c r="IUV1197" s="202"/>
      <c r="IUW1197" s="259">
        <f t="shared" si="315"/>
        <v>448.774</v>
      </c>
      <c r="IUX1197" s="240" t="s">
        <v>240</v>
      </c>
      <c r="IUY1197" s="258" t="s">
        <v>26</v>
      </c>
      <c r="IUZ1197" s="200">
        <v>7</v>
      </c>
      <c r="IVA1197" s="200">
        <v>2</v>
      </c>
      <c r="IVB1197" s="201" t="s">
        <v>238</v>
      </c>
      <c r="IVC1197" s="202">
        <v>0</v>
      </c>
      <c r="IVD1197" s="202"/>
      <c r="IVE1197" s="259">
        <f t="shared" si="315"/>
        <v>448.774</v>
      </c>
      <c r="IVF1197" s="240" t="s">
        <v>240</v>
      </c>
      <c r="IVG1197" s="258" t="s">
        <v>26</v>
      </c>
      <c r="IVH1197" s="200">
        <v>7</v>
      </c>
      <c r="IVI1197" s="200">
        <v>2</v>
      </c>
      <c r="IVJ1197" s="201" t="s">
        <v>238</v>
      </c>
      <c r="IVK1197" s="202">
        <v>0</v>
      </c>
      <c r="IVL1197" s="202"/>
      <c r="IVM1197" s="259">
        <f t="shared" si="315"/>
        <v>448.774</v>
      </c>
      <c r="IVN1197" s="240" t="s">
        <v>240</v>
      </c>
      <c r="IVO1197" s="258" t="s">
        <v>26</v>
      </c>
      <c r="IVP1197" s="200">
        <v>7</v>
      </c>
      <c r="IVQ1197" s="200">
        <v>2</v>
      </c>
      <c r="IVR1197" s="201" t="s">
        <v>238</v>
      </c>
      <c r="IVS1197" s="202">
        <v>0</v>
      </c>
      <c r="IVT1197" s="202"/>
      <c r="IVU1197" s="259">
        <f t="shared" si="315"/>
        <v>448.774</v>
      </c>
      <c r="IVV1197" s="240" t="s">
        <v>240</v>
      </c>
      <c r="IVW1197" s="258" t="s">
        <v>26</v>
      </c>
      <c r="IVX1197" s="200">
        <v>7</v>
      </c>
      <c r="IVY1197" s="200">
        <v>2</v>
      </c>
      <c r="IVZ1197" s="201" t="s">
        <v>238</v>
      </c>
      <c r="IWA1197" s="202">
        <v>0</v>
      </c>
      <c r="IWB1197" s="202"/>
      <c r="IWC1197" s="259">
        <f t="shared" ref="IWC1197:IYG1197" si="316">IWC1198</f>
        <v>448.774</v>
      </c>
      <c r="IWD1197" s="240" t="s">
        <v>240</v>
      </c>
      <c r="IWE1197" s="258" t="s">
        <v>26</v>
      </c>
      <c r="IWF1197" s="200">
        <v>7</v>
      </c>
      <c r="IWG1197" s="200">
        <v>2</v>
      </c>
      <c r="IWH1197" s="201" t="s">
        <v>238</v>
      </c>
      <c r="IWI1197" s="202">
        <v>0</v>
      </c>
      <c r="IWJ1197" s="202"/>
      <c r="IWK1197" s="259">
        <f t="shared" si="316"/>
        <v>448.774</v>
      </c>
      <c r="IWL1197" s="240" t="s">
        <v>240</v>
      </c>
      <c r="IWM1197" s="258" t="s">
        <v>26</v>
      </c>
      <c r="IWN1197" s="200">
        <v>7</v>
      </c>
      <c r="IWO1197" s="200">
        <v>2</v>
      </c>
      <c r="IWP1197" s="201" t="s">
        <v>238</v>
      </c>
      <c r="IWQ1197" s="202">
        <v>0</v>
      </c>
      <c r="IWR1197" s="202"/>
      <c r="IWS1197" s="259">
        <f t="shared" si="316"/>
        <v>448.774</v>
      </c>
      <c r="IWT1197" s="240" t="s">
        <v>240</v>
      </c>
      <c r="IWU1197" s="258" t="s">
        <v>26</v>
      </c>
      <c r="IWV1197" s="200">
        <v>7</v>
      </c>
      <c r="IWW1197" s="200">
        <v>2</v>
      </c>
      <c r="IWX1197" s="201" t="s">
        <v>238</v>
      </c>
      <c r="IWY1197" s="202">
        <v>0</v>
      </c>
      <c r="IWZ1197" s="202"/>
      <c r="IXA1197" s="259">
        <f t="shared" si="316"/>
        <v>448.774</v>
      </c>
      <c r="IXB1197" s="240" t="s">
        <v>240</v>
      </c>
      <c r="IXC1197" s="258" t="s">
        <v>26</v>
      </c>
      <c r="IXD1197" s="200">
        <v>7</v>
      </c>
      <c r="IXE1197" s="200">
        <v>2</v>
      </c>
      <c r="IXF1197" s="201" t="s">
        <v>238</v>
      </c>
      <c r="IXG1197" s="202">
        <v>0</v>
      </c>
      <c r="IXH1197" s="202"/>
      <c r="IXI1197" s="259">
        <f t="shared" si="316"/>
        <v>448.774</v>
      </c>
      <c r="IXJ1197" s="240" t="s">
        <v>240</v>
      </c>
      <c r="IXK1197" s="258" t="s">
        <v>26</v>
      </c>
      <c r="IXL1197" s="200">
        <v>7</v>
      </c>
      <c r="IXM1197" s="200">
        <v>2</v>
      </c>
      <c r="IXN1197" s="201" t="s">
        <v>238</v>
      </c>
      <c r="IXO1197" s="202">
        <v>0</v>
      </c>
      <c r="IXP1197" s="202"/>
      <c r="IXQ1197" s="259">
        <f t="shared" si="316"/>
        <v>448.774</v>
      </c>
      <c r="IXR1197" s="240" t="s">
        <v>240</v>
      </c>
      <c r="IXS1197" s="258" t="s">
        <v>26</v>
      </c>
      <c r="IXT1197" s="200">
        <v>7</v>
      </c>
      <c r="IXU1197" s="200">
        <v>2</v>
      </c>
      <c r="IXV1197" s="201" t="s">
        <v>238</v>
      </c>
      <c r="IXW1197" s="202">
        <v>0</v>
      </c>
      <c r="IXX1197" s="202"/>
      <c r="IXY1197" s="259">
        <f t="shared" si="316"/>
        <v>448.774</v>
      </c>
      <c r="IXZ1197" s="240" t="s">
        <v>240</v>
      </c>
      <c r="IYA1197" s="258" t="s">
        <v>26</v>
      </c>
      <c r="IYB1197" s="200">
        <v>7</v>
      </c>
      <c r="IYC1197" s="200">
        <v>2</v>
      </c>
      <c r="IYD1197" s="201" t="s">
        <v>238</v>
      </c>
      <c r="IYE1197" s="202">
        <v>0</v>
      </c>
      <c r="IYF1197" s="202"/>
      <c r="IYG1197" s="259">
        <f t="shared" si="316"/>
        <v>448.774</v>
      </c>
      <c r="IYH1197" s="240" t="s">
        <v>240</v>
      </c>
      <c r="IYI1197" s="258" t="s">
        <v>26</v>
      </c>
      <c r="IYJ1197" s="200">
        <v>7</v>
      </c>
      <c r="IYK1197" s="200">
        <v>2</v>
      </c>
      <c r="IYL1197" s="201" t="s">
        <v>238</v>
      </c>
      <c r="IYM1197" s="202">
        <v>0</v>
      </c>
      <c r="IYN1197" s="202"/>
      <c r="IYO1197" s="259">
        <f t="shared" ref="IYO1197:JAS1197" si="317">IYO1198</f>
        <v>448.774</v>
      </c>
      <c r="IYP1197" s="240" t="s">
        <v>240</v>
      </c>
      <c r="IYQ1197" s="258" t="s">
        <v>26</v>
      </c>
      <c r="IYR1197" s="200">
        <v>7</v>
      </c>
      <c r="IYS1197" s="200">
        <v>2</v>
      </c>
      <c r="IYT1197" s="201" t="s">
        <v>238</v>
      </c>
      <c r="IYU1197" s="202">
        <v>0</v>
      </c>
      <c r="IYV1197" s="202"/>
      <c r="IYW1197" s="259">
        <f t="shared" si="317"/>
        <v>448.774</v>
      </c>
      <c r="IYX1197" s="240" t="s">
        <v>240</v>
      </c>
      <c r="IYY1197" s="258" t="s">
        <v>26</v>
      </c>
      <c r="IYZ1197" s="200">
        <v>7</v>
      </c>
      <c r="IZA1197" s="200">
        <v>2</v>
      </c>
      <c r="IZB1197" s="201" t="s">
        <v>238</v>
      </c>
      <c r="IZC1197" s="202">
        <v>0</v>
      </c>
      <c r="IZD1197" s="202"/>
      <c r="IZE1197" s="259">
        <f t="shared" si="317"/>
        <v>448.774</v>
      </c>
      <c r="IZF1197" s="240" t="s">
        <v>240</v>
      </c>
      <c r="IZG1197" s="258" t="s">
        <v>26</v>
      </c>
      <c r="IZH1197" s="200">
        <v>7</v>
      </c>
      <c r="IZI1197" s="200">
        <v>2</v>
      </c>
      <c r="IZJ1197" s="201" t="s">
        <v>238</v>
      </c>
      <c r="IZK1197" s="202">
        <v>0</v>
      </c>
      <c r="IZL1197" s="202"/>
      <c r="IZM1197" s="259">
        <f t="shared" si="317"/>
        <v>448.774</v>
      </c>
      <c r="IZN1197" s="240" t="s">
        <v>240</v>
      </c>
      <c r="IZO1197" s="258" t="s">
        <v>26</v>
      </c>
      <c r="IZP1197" s="200">
        <v>7</v>
      </c>
      <c r="IZQ1197" s="200">
        <v>2</v>
      </c>
      <c r="IZR1197" s="201" t="s">
        <v>238</v>
      </c>
      <c r="IZS1197" s="202">
        <v>0</v>
      </c>
      <c r="IZT1197" s="202"/>
      <c r="IZU1197" s="259">
        <f t="shared" si="317"/>
        <v>448.774</v>
      </c>
      <c r="IZV1197" s="240" t="s">
        <v>240</v>
      </c>
      <c r="IZW1197" s="258" t="s">
        <v>26</v>
      </c>
      <c r="IZX1197" s="200">
        <v>7</v>
      </c>
      <c r="IZY1197" s="200">
        <v>2</v>
      </c>
      <c r="IZZ1197" s="201" t="s">
        <v>238</v>
      </c>
      <c r="JAA1197" s="202">
        <v>0</v>
      </c>
      <c r="JAB1197" s="202"/>
      <c r="JAC1197" s="259">
        <f t="shared" si="317"/>
        <v>448.774</v>
      </c>
      <c r="JAD1197" s="240" t="s">
        <v>240</v>
      </c>
      <c r="JAE1197" s="258" t="s">
        <v>26</v>
      </c>
      <c r="JAF1197" s="200">
        <v>7</v>
      </c>
      <c r="JAG1197" s="200">
        <v>2</v>
      </c>
      <c r="JAH1197" s="201" t="s">
        <v>238</v>
      </c>
      <c r="JAI1197" s="202">
        <v>0</v>
      </c>
      <c r="JAJ1197" s="202"/>
      <c r="JAK1197" s="259">
        <f t="shared" si="317"/>
        <v>448.774</v>
      </c>
      <c r="JAL1197" s="240" t="s">
        <v>240</v>
      </c>
      <c r="JAM1197" s="258" t="s">
        <v>26</v>
      </c>
      <c r="JAN1197" s="200">
        <v>7</v>
      </c>
      <c r="JAO1197" s="200">
        <v>2</v>
      </c>
      <c r="JAP1197" s="201" t="s">
        <v>238</v>
      </c>
      <c r="JAQ1197" s="202">
        <v>0</v>
      </c>
      <c r="JAR1197" s="202"/>
      <c r="JAS1197" s="259">
        <f t="shared" si="317"/>
        <v>448.774</v>
      </c>
      <c r="JAT1197" s="240" t="s">
        <v>240</v>
      </c>
      <c r="JAU1197" s="258" t="s">
        <v>26</v>
      </c>
      <c r="JAV1197" s="200">
        <v>7</v>
      </c>
      <c r="JAW1197" s="200">
        <v>2</v>
      </c>
      <c r="JAX1197" s="201" t="s">
        <v>238</v>
      </c>
      <c r="JAY1197" s="202">
        <v>0</v>
      </c>
      <c r="JAZ1197" s="202"/>
      <c r="JBA1197" s="259">
        <f t="shared" ref="JBA1197:JDE1197" si="318">JBA1198</f>
        <v>448.774</v>
      </c>
      <c r="JBB1197" s="240" t="s">
        <v>240</v>
      </c>
      <c r="JBC1197" s="258" t="s">
        <v>26</v>
      </c>
      <c r="JBD1197" s="200">
        <v>7</v>
      </c>
      <c r="JBE1197" s="200">
        <v>2</v>
      </c>
      <c r="JBF1197" s="201" t="s">
        <v>238</v>
      </c>
      <c r="JBG1197" s="202">
        <v>0</v>
      </c>
      <c r="JBH1197" s="202"/>
      <c r="JBI1197" s="259">
        <f t="shared" si="318"/>
        <v>448.774</v>
      </c>
      <c r="JBJ1197" s="240" t="s">
        <v>240</v>
      </c>
      <c r="JBK1197" s="258" t="s">
        <v>26</v>
      </c>
      <c r="JBL1197" s="200">
        <v>7</v>
      </c>
      <c r="JBM1197" s="200">
        <v>2</v>
      </c>
      <c r="JBN1197" s="201" t="s">
        <v>238</v>
      </c>
      <c r="JBO1197" s="202">
        <v>0</v>
      </c>
      <c r="JBP1197" s="202"/>
      <c r="JBQ1197" s="259">
        <f t="shared" si="318"/>
        <v>448.774</v>
      </c>
      <c r="JBR1197" s="240" t="s">
        <v>240</v>
      </c>
      <c r="JBS1197" s="258" t="s">
        <v>26</v>
      </c>
      <c r="JBT1197" s="200">
        <v>7</v>
      </c>
      <c r="JBU1197" s="200">
        <v>2</v>
      </c>
      <c r="JBV1197" s="201" t="s">
        <v>238</v>
      </c>
      <c r="JBW1197" s="202">
        <v>0</v>
      </c>
      <c r="JBX1197" s="202"/>
      <c r="JBY1197" s="259">
        <f t="shared" si="318"/>
        <v>448.774</v>
      </c>
      <c r="JBZ1197" s="240" t="s">
        <v>240</v>
      </c>
      <c r="JCA1197" s="258" t="s">
        <v>26</v>
      </c>
      <c r="JCB1197" s="200">
        <v>7</v>
      </c>
      <c r="JCC1197" s="200">
        <v>2</v>
      </c>
      <c r="JCD1197" s="201" t="s">
        <v>238</v>
      </c>
      <c r="JCE1197" s="202">
        <v>0</v>
      </c>
      <c r="JCF1197" s="202"/>
      <c r="JCG1197" s="259">
        <f t="shared" si="318"/>
        <v>448.774</v>
      </c>
      <c r="JCH1197" s="240" t="s">
        <v>240</v>
      </c>
      <c r="JCI1197" s="258" t="s">
        <v>26</v>
      </c>
      <c r="JCJ1197" s="200">
        <v>7</v>
      </c>
      <c r="JCK1197" s="200">
        <v>2</v>
      </c>
      <c r="JCL1197" s="201" t="s">
        <v>238</v>
      </c>
      <c r="JCM1197" s="202">
        <v>0</v>
      </c>
      <c r="JCN1197" s="202"/>
      <c r="JCO1197" s="259">
        <f t="shared" si="318"/>
        <v>448.774</v>
      </c>
      <c r="JCP1197" s="240" t="s">
        <v>240</v>
      </c>
      <c r="JCQ1197" s="258" t="s">
        <v>26</v>
      </c>
      <c r="JCR1197" s="200">
        <v>7</v>
      </c>
      <c r="JCS1197" s="200">
        <v>2</v>
      </c>
      <c r="JCT1197" s="201" t="s">
        <v>238</v>
      </c>
      <c r="JCU1197" s="202">
        <v>0</v>
      </c>
      <c r="JCV1197" s="202"/>
      <c r="JCW1197" s="259">
        <f t="shared" si="318"/>
        <v>448.774</v>
      </c>
      <c r="JCX1197" s="240" t="s">
        <v>240</v>
      </c>
      <c r="JCY1197" s="258" t="s">
        <v>26</v>
      </c>
      <c r="JCZ1197" s="200">
        <v>7</v>
      </c>
      <c r="JDA1197" s="200">
        <v>2</v>
      </c>
      <c r="JDB1197" s="201" t="s">
        <v>238</v>
      </c>
      <c r="JDC1197" s="202">
        <v>0</v>
      </c>
      <c r="JDD1197" s="202"/>
      <c r="JDE1197" s="259">
        <f t="shared" si="318"/>
        <v>448.774</v>
      </c>
      <c r="JDF1197" s="240" t="s">
        <v>240</v>
      </c>
      <c r="JDG1197" s="258" t="s">
        <v>26</v>
      </c>
      <c r="JDH1197" s="200">
        <v>7</v>
      </c>
      <c r="JDI1197" s="200">
        <v>2</v>
      </c>
      <c r="JDJ1197" s="201" t="s">
        <v>238</v>
      </c>
      <c r="JDK1197" s="202">
        <v>0</v>
      </c>
      <c r="JDL1197" s="202"/>
      <c r="JDM1197" s="259">
        <f t="shared" ref="JDM1197:JFQ1197" si="319">JDM1198</f>
        <v>448.774</v>
      </c>
      <c r="JDN1197" s="240" t="s">
        <v>240</v>
      </c>
      <c r="JDO1197" s="258" t="s">
        <v>26</v>
      </c>
      <c r="JDP1197" s="200">
        <v>7</v>
      </c>
      <c r="JDQ1197" s="200">
        <v>2</v>
      </c>
      <c r="JDR1197" s="201" t="s">
        <v>238</v>
      </c>
      <c r="JDS1197" s="202">
        <v>0</v>
      </c>
      <c r="JDT1197" s="202"/>
      <c r="JDU1197" s="259">
        <f t="shared" si="319"/>
        <v>448.774</v>
      </c>
      <c r="JDV1197" s="240" t="s">
        <v>240</v>
      </c>
      <c r="JDW1197" s="258" t="s">
        <v>26</v>
      </c>
      <c r="JDX1197" s="200">
        <v>7</v>
      </c>
      <c r="JDY1197" s="200">
        <v>2</v>
      </c>
      <c r="JDZ1197" s="201" t="s">
        <v>238</v>
      </c>
      <c r="JEA1197" s="202">
        <v>0</v>
      </c>
      <c r="JEB1197" s="202"/>
      <c r="JEC1197" s="259">
        <f t="shared" si="319"/>
        <v>448.774</v>
      </c>
      <c r="JED1197" s="240" t="s">
        <v>240</v>
      </c>
      <c r="JEE1197" s="258" t="s">
        <v>26</v>
      </c>
      <c r="JEF1197" s="200">
        <v>7</v>
      </c>
      <c r="JEG1197" s="200">
        <v>2</v>
      </c>
      <c r="JEH1197" s="201" t="s">
        <v>238</v>
      </c>
      <c r="JEI1197" s="202">
        <v>0</v>
      </c>
      <c r="JEJ1197" s="202"/>
      <c r="JEK1197" s="259">
        <f t="shared" si="319"/>
        <v>448.774</v>
      </c>
      <c r="JEL1197" s="240" t="s">
        <v>240</v>
      </c>
      <c r="JEM1197" s="258" t="s">
        <v>26</v>
      </c>
      <c r="JEN1197" s="200">
        <v>7</v>
      </c>
      <c r="JEO1197" s="200">
        <v>2</v>
      </c>
      <c r="JEP1197" s="201" t="s">
        <v>238</v>
      </c>
      <c r="JEQ1197" s="202">
        <v>0</v>
      </c>
      <c r="JER1197" s="202"/>
      <c r="JES1197" s="259">
        <f t="shared" si="319"/>
        <v>448.774</v>
      </c>
      <c r="JET1197" s="240" t="s">
        <v>240</v>
      </c>
      <c r="JEU1197" s="258" t="s">
        <v>26</v>
      </c>
      <c r="JEV1197" s="200">
        <v>7</v>
      </c>
      <c r="JEW1197" s="200">
        <v>2</v>
      </c>
      <c r="JEX1197" s="201" t="s">
        <v>238</v>
      </c>
      <c r="JEY1197" s="202">
        <v>0</v>
      </c>
      <c r="JEZ1197" s="202"/>
      <c r="JFA1197" s="259">
        <f t="shared" si="319"/>
        <v>448.774</v>
      </c>
      <c r="JFB1197" s="240" t="s">
        <v>240</v>
      </c>
      <c r="JFC1197" s="258" t="s">
        <v>26</v>
      </c>
      <c r="JFD1197" s="200">
        <v>7</v>
      </c>
      <c r="JFE1197" s="200">
        <v>2</v>
      </c>
      <c r="JFF1197" s="201" t="s">
        <v>238</v>
      </c>
      <c r="JFG1197" s="202">
        <v>0</v>
      </c>
      <c r="JFH1197" s="202"/>
      <c r="JFI1197" s="259">
        <f t="shared" si="319"/>
        <v>448.774</v>
      </c>
      <c r="JFJ1197" s="240" t="s">
        <v>240</v>
      </c>
      <c r="JFK1197" s="258" t="s">
        <v>26</v>
      </c>
      <c r="JFL1197" s="200">
        <v>7</v>
      </c>
      <c r="JFM1197" s="200">
        <v>2</v>
      </c>
      <c r="JFN1197" s="201" t="s">
        <v>238</v>
      </c>
      <c r="JFO1197" s="202">
        <v>0</v>
      </c>
      <c r="JFP1197" s="202"/>
      <c r="JFQ1197" s="259">
        <f t="shared" si="319"/>
        <v>448.774</v>
      </c>
      <c r="JFR1197" s="240" t="s">
        <v>240</v>
      </c>
      <c r="JFS1197" s="258" t="s">
        <v>26</v>
      </c>
      <c r="JFT1197" s="200">
        <v>7</v>
      </c>
      <c r="JFU1197" s="200">
        <v>2</v>
      </c>
      <c r="JFV1197" s="201" t="s">
        <v>238</v>
      </c>
      <c r="JFW1197" s="202">
        <v>0</v>
      </c>
      <c r="JFX1197" s="202"/>
      <c r="JFY1197" s="259">
        <f t="shared" ref="JFY1197:JIC1197" si="320">JFY1198</f>
        <v>448.774</v>
      </c>
      <c r="JFZ1197" s="240" t="s">
        <v>240</v>
      </c>
      <c r="JGA1197" s="258" t="s">
        <v>26</v>
      </c>
      <c r="JGB1197" s="200">
        <v>7</v>
      </c>
      <c r="JGC1197" s="200">
        <v>2</v>
      </c>
      <c r="JGD1197" s="201" t="s">
        <v>238</v>
      </c>
      <c r="JGE1197" s="202">
        <v>0</v>
      </c>
      <c r="JGF1197" s="202"/>
      <c r="JGG1197" s="259">
        <f t="shared" si="320"/>
        <v>448.774</v>
      </c>
      <c r="JGH1197" s="240" t="s">
        <v>240</v>
      </c>
      <c r="JGI1197" s="258" t="s">
        <v>26</v>
      </c>
      <c r="JGJ1197" s="200">
        <v>7</v>
      </c>
      <c r="JGK1197" s="200">
        <v>2</v>
      </c>
      <c r="JGL1197" s="201" t="s">
        <v>238</v>
      </c>
      <c r="JGM1197" s="202">
        <v>0</v>
      </c>
      <c r="JGN1197" s="202"/>
      <c r="JGO1197" s="259">
        <f t="shared" si="320"/>
        <v>448.774</v>
      </c>
      <c r="JGP1197" s="240" t="s">
        <v>240</v>
      </c>
      <c r="JGQ1197" s="258" t="s">
        <v>26</v>
      </c>
      <c r="JGR1197" s="200">
        <v>7</v>
      </c>
      <c r="JGS1197" s="200">
        <v>2</v>
      </c>
      <c r="JGT1197" s="201" t="s">
        <v>238</v>
      </c>
      <c r="JGU1197" s="202">
        <v>0</v>
      </c>
      <c r="JGV1197" s="202"/>
      <c r="JGW1197" s="259">
        <f t="shared" si="320"/>
        <v>448.774</v>
      </c>
      <c r="JGX1197" s="240" t="s">
        <v>240</v>
      </c>
      <c r="JGY1197" s="258" t="s">
        <v>26</v>
      </c>
      <c r="JGZ1197" s="200">
        <v>7</v>
      </c>
      <c r="JHA1197" s="200">
        <v>2</v>
      </c>
      <c r="JHB1197" s="201" t="s">
        <v>238</v>
      </c>
      <c r="JHC1197" s="202">
        <v>0</v>
      </c>
      <c r="JHD1197" s="202"/>
      <c r="JHE1197" s="259">
        <f t="shared" si="320"/>
        <v>448.774</v>
      </c>
      <c r="JHF1197" s="240" t="s">
        <v>240</v>
      </c>
      <c r="JHG1197" s="258" t="s">
        <v>26</v>
      </c>
      <c r="JHH1197" s="200">
        <v>7</v>
      </c>
      <c r="JHI1197" s="200">
        <v>2</v>
      </c>
      <c r="JHJ1197" s="201" t="s">
        <v>238</v>
      </c>
      <c r="JHK1197" s="202">
        <v>0</v>
      </c>
      <c r="JHL1197" s="202"/>
      <c r="JHM1197" s="259">
        <f t="shared" si="320"/>
        <v>448.774</v>
      </c>
      <c r="JHN1197" s="240" t="s">
        <v>240</v>
      </c>
      <c r="JHO1197" s="258" t="s">
        <v>26</v>
      </c>
      <c r="JHP1197" s="200">
        <v>7</v>
      </c>
      <c r="JHQ1197" s="200">
        <v>2</v>
      </c>
      <c r="JHR1197" s="201" t="s">
        <v>238</v>
      </c>
      <c r="JHS1197" s="202">
        <v>0</v>
      </c>
      <c r="JHT1197" s="202"/>
      <c r="JHU1197" s="259">
        <f t="shared" si="320"/>
        <v>448.774</v>
      </c>
      <c r="JHV1197" s="240" t="s">
        <v>240</v>
      </c>
      <c r="JHW1197" s="258" t="s">
        <v>26</v>
      </c>
      <c r="JHX1197" s="200">
        <v>7</v>
      </c>
      <c r="JHY1197" s="200">
        <v>2</v>
      </c>
      <c r="JHZ1197" s="201" t="s">
        <v>238</v>
      </c>
      <c r="JIA1197" s="202">
        <v>0</v>
      </c>
      <c r="JIB1197" s="202"/>
      <c r="JIC1197" s="259">
        <f t="shared" si="320"/>
        <v>448.774</v>
      </c>
      <c r="JID1197" s="240" t="s">
        <v>240</v>
      </c>
      <c r="JIE1197" s="258" t="s">
        <v>26</v>
      </c>
      <c r="JIF1197" s="200">
        <v>7</v>
      </c>
      <c r="JIG1197" s="200">
        <v>2</v>
      </c>
      <c r="JIH1197" s="201" t="s">
        <v>238</v>
      </c>
      <c r="JII1197" s="202">
        <v>0</v>
      </c>
      <c r="JIJ1197" s="202"/>
      <c r="JIK1197" s="259">
        <f t="shared" ref="JIK1197:JKO1197" si="321">JIK1198</f>
        <v>448.774</v>
      </c>
      <c r="JIL1197" s="240" t="s">
        <v>240</v>
      </c>
      <c r="JIM1197" s="258" t="s">
        <v>26</v>
      </c>
      <c r="JIN1197" s="200">
        <v>7</v>
      </c>
      <c r="JIO1197" s="200">
        <v>2</v>
      </c>
      <c r="JIP1197" s="201" t="s">
        <v>238</v>
      </c>
      <c r="JIQ1197" s="202">
        <v>0</v>
      </c>
      <c r="JIR1197" s="202"/>
      <c r="JIS1197" s="259">
        <f t="shared" si="321"/>
        <v>448.774</v>
      </c>
      <c r="JIT1197" s="240" t="s">
        <v>240</v>
      </c>
      <c r="JIU1197" s="258" t="s">
        <v>26</v>
      </c>
      <c r="JIV1197" s="200">
        <v>7</v>
      </c>
      <c r="JIW1197" s="200">
        <v>2</v>
      </c>
      <c r="JIX1197" s="201" t="s">
        <v>238</v>
      </c>
      <c r="JIY1197" s="202">
        <v>0</v>
      </c>
      <c r="JIZ1197" s="202"/>
      <c r="JJA1197" s="259">
        <f t="shared" si="321"/>
        <v>448.774</v>
      </c>
      <c r="JJB1197" s="240" t="s">
        <v>240</v>
      </c>
      <c r="JJC1197" s="258" t="s">
        <v>26</v>
      </c>
      <c r="JJD1197" s="200">
        <v>7</v>
      </c>
      <c r="JJE1197" s="200">
        <v>2</v>
      </c>
      <c r="JJF1197" s="201" t="s">
        <v>238</v>
      </c>
      <c r="JJG1197" s="202">
        <v>0</v>
      </c>
      <c r="JJH1197" s="202"/>
      <c r="JJI1197" s="259">
        <f t="shared" si="321"/>
        <v>448.774</v>
      </c>
      <c r="JJJ1197" s="240" t="s">
        <v>240</v>
      </c>
      <c r="JJK1197" s="258" t="s">
        <v>26</v>
      </c>
      <c r="JJL1197" s="200">
        <v>7</v>
      </c>
      <c r="JJM1197" s="200">
        <v>2</v>
      </c>
      <c r="JJN1197" s="201" t="s">
        <v>238</v>
      </c>
      <c r="JJO1197" s="202">
        <v>0</v>
      </c>
      <c r="JJP1197" s="202"/>
      <c r="JJQ1197" s="259">
        <f t="shared" si="321"/>
        <v>448.774</v>
      </c>
      <c r="JJR1197" s="240" t="s">
        <v>240</v>
      </c>
      <c r="JJS1197" s="258" t="s">
        <v>26</v>
      </c>
      <c r="JJT1197" s="200">
        <v>7</v>
      </c>
      <c r="JJU1197" s="200">
        <v>2</v>
      </c>
      <c r="JJV1197" s="201" t="s">
        <v>238</v>
      </c>
      <c r="JJW1197" s="202">
        <v>0</v>
      </c>
      <c r="JJX1197" s="202"/>
      <c r="JJY1197" s="259">
        <f t="shared" si="321"/>
        <v>448.774</v>
      </c>
      <c r="JJZ1197" s="240" t="s">
        <v>240</v>
      </c>
      <c r="JKA1197" s="258" t="s">
        <v>26</v>
      </c>
      <c r="JKB1197" s="200">
        <v>7</v>
      </c>
      <c r="JKC1197" s="200">
        <v>2</v>
      </c>
      <c r="JKD1197" s="201" t="s">
        <v>238</v>
      </c>
      <c r="JKE1197" s="202">
        <v>0</v>
      </c>
      <c r="JKF1197" s="202"/>
      <c r="JKG1197" s="259">
        <f t="shared" si="321"/>
        <v>448.774</v>
      </c>
      <c r="JKH1197" s="240" t="s">
        <v>240</v>
      </c>
      <c r="JKI1197" s="258" t="s">
        <v>26</v>
      </c>
      <c r="JKJ1197" s="200">
        <v>7</v>
      </c>
      <c r="JKK1197" s="200">
        <v>2</v>
      </c>
      <c r="JKL1197" s="201" t="s">
        <v>238</v>
      </c>
      <c r="JKM1197" s="202">
        <v>0</v>
      </c>
      <c r="JKN1197" s="202"/>
      <c r="JKO1197" s="259">
        <f t="shared" si="321"/>
        <v>448.774</v>
      </c>
      <c r="JKP1197" s="240" t="s">
        <v>240</v>
      </c>
      <c r="JKQ1197" s="258" t="s">
        <v>26</v>
      </c>
      <c r="JKR1197" s="200">
        <v>7</v>
      </c>
      <c r="JKS1197" s="200">
        <v>2</v>
      </c>
      <c r="JKT1197" s="201" t="s">
        <v>238</v>
      </c>
      <c r="JKU1197" s="202">
        <v>0</v>
      </c>
      <c r="JKV1197" s="202"/>
      <c r="JKW1197" s="259">
        <f t="shared" ref="JKW1197:JNA1197" si="322">JKW1198</f>
        <v>448.774</v>
      </c>
      <c r="JKX1197" s="240" t="s">
        <v>240</v>
      </c>
      <c r="JKY1197" s="258" t="s">
        <v>26</v>
      </c>
      <c r="JKZ1197" s="200">
        <v>7</v>
      </c>
      <c r="JLA1197" s="200">
        <v>2</v>
      </c>
      <c r="JLB1197" s="201" t="s">
        <v>238</v>
      </c>
      <c r="JLC1197" s="202">
        <v>0</v>
      </c>
      <c r="JLD1197" s="202"/>
      <c r="JLE1197" s="259">
        <f t="shared" si="322"/>
        <v>448.774</v>
      </c>
      <c r="JLF1197" s="240" t="s">
        <v>240</v>
      </c>
      <c r="JLG1197" s="258" t="s">
        <v>26</v>
      </c>
      <c r="JLH1197" s="200">
        <v>7</v>
      </c>
      <c r="JLI1197" s="200">
        <v>2</v>
      </c>
      <c r="JLJ1197" s="201" t="s">
        <v>238</v>
      </c>
      <c r="JLK1197" s="202">
        <v>0</v>
      </c>
      <c r="JLL1197" s="202"/>
      <c r="JLM1197" s="259">
        <f t="shared" si="322"/>
        <v>448.774</v>
      </c>
      <c r="JLN1197" s="240" t="s">
        <v>240</v>
      </c>
      <c r="JLO1197" s="258" t="s">
        <v>26</v>
      </c>
      <c r="JLP1197" s="200">
        <v>7</v>
      </c>
      <c r="JLQ1197" s="200">
        <v>2</v>
      </c>
      <c r="JLR1197" s="201" t="s">
        <v>238</v>
      </c>
      <c r="JLS1197" s="202">
        <v>0</v>
      </c>
      <c r="JLT1197" s="202"/>
      <c r="JLU1197" s="259">
        <f t="shared" si="322"/>
        <v>448.774</v>
      </c>
      <c r="JLV1197" s="240" t="s">
        <v>240</v>
      </c>
      <c r="JLW1197" s="258" t="s">
        <v>26</v>
      </c>
      <c r="JLX1197" s="200">
        <v>7</v>
      </c>
      <c r="JLY1197" s="200">
        <v>2</v>
      </c>
      <c r="JLZ1197" s="201" t="s">
        <v>238</v>
      </c>
      <c r="JMA1197" s="202">
        <v>0</v>
      </c>
      <c r="JMB1197" s="202"/>
      <c r="JMC1197" s="259">
        <f t="shared" si="322"/>
        <v>448.774</v>
      </c>
      <c r="JMD1197" s="240" t="s">
        <v>240</v>
      </c>
      <c r="JME1197" s="258" t="s">
        <v>26</v>
      </c>
      <c r="JMF1197" s="200">
        <v>7</v>
      </c>
      <c r="JMG1197" s="200">
        <v>2</v>
      </c>
      <c r="JMH1197" s="201" t="s">
        <v>238</v>
      </c>
      <c r="JMI1197" s="202">
        <v>0</v>
      </c>
      <c r="JMJ1197" s="202"/>
      <c r="JMK1197" s="259">
        <f t="shared" si="322"/>
        <v>448.774</v>
      </c>
      <c r="JML1197" s="240" t="s">
        <v>240</v>
      </c>
      <c r="JMM1197" s="258" t="s">
        <v>26</v>
      </c>
      <c r="JMN1197" s="200">
        <v>7</v>
      </c>
      <c r="JMO1197" s="200">
        <v>2</v>
      </c>
      <c r="JMP1197" s="201" t="s">
        <v>238</v>
      </c>
      <c r="JMQ1197" s="202">
        <v>0</v>
      </c>
      <c r="JMR1197" s="202"/>
      <c r="JMS1197" s="259">
        <f t="shared" si="322"/>
        <v>448.774</v>
      </c>
      <c r="JMT1197" s="240" t="s">
        <v>240</v>
      </c>
      <c r="JMU1197" s="258" t="s">
        <v>26</v>
      </c>
      <c r="JMV1197" s="200">
        <v>7</v>
      </c>
      <c r="JMW1197" s="200">
        <v>2</v>
      </c>
      <c r="JMX1197" s="201" t="s">
        <v>238</v>
      </c>
      <c r="JMY1197" s="202">
        <v>0</v>
      </c>
      <c r="JMZ1197" s="202"/>
      <c r="JNA1197" s="259">
        <f t="shared" si="322"/>
        <v>448.774</v>
      </c>
      <c r="JNB1197" s="240" t="s">
        <v>240</v>
      </c>
      <c r="JNC1197" s="258" t="s">
        <v>26</v>
      </c>
      <c r="JND1197" s="200">
        <v>7</v>
      </c>
      <c r="JNE1197" s="200">
        <v>2</v>
      </c>
      <c r="JNF1197" s="201" t="s">
        <v>238</v>
      </c>
      <c r="JNG1197" s="202">
        <v>0</v>
      </c>
      <c r="JNH1197" s="202"/>
      <c r="JNI1197" s="259">
        <f t="shared" ref="JNI1197:JPM1197" si="323">JNI1198</f>
        <v>448.774</v>
      </c>
      <c r="JNJ1197" s="240" t="s">
        <v>240</v>
      </c>
      <c r="JNK1197" s="258" t="s">
        <v>26</v>
      </c>
      <c r="JNL1197" s="200">
        <v>7</v>
      </c>
      <c r="JNM1197" s="200">
        <v>2</v>
      </c>
      <c r="JNN1197" s="201" t="s">
        <v>238</v>
      </c>
      <c r="JNO1197" s="202">
        <v>0</v>
      </c>
      <c r="JNP1197" s="202"/>
      <c r="JNQ1197" s="259">
        <f t="shared" si="323"/>
        <v>448.774</v>
      </c>
      <c r="JNR1197" s="240" t="s">
        <v>240</v>
      </c>
      <c r="JNS1197" s="258" t="s">
        <v>26</v>
      </c>
      <c r="JNT1197" s="200">
        <v>7</v>
      </c>
      <c r="JNU1197" s="200">
        <v>2</v>
      </c>
      <c r="JNV1197" s="201" t="s">
        <v>238</v>
      </c>
      <c r="JNW1197" s="202">
        <v>0</v>
      </c>
      <c r="JNX1197" s="202"/>
      <c r="JNY1197" s="259">
        <f t="shared" si="323"/>
        <v>448.774</v>
      </c>
      <c r="JNZ1197" s="240" t="s">
        <v>240</v>
      </c>
      <c r="JOA1197" s="258" t="s">
        <v>26</v>
      </c>
      <c r="JOB1197" s="200">
        <v>7</v>
      </c>
      <c r="JOC1197" s="200">
        <v>2</v>
      </c>
      <c r="JOD1197" s="201" t="s">
        <v>238</v>
      </c>
      <c r="JOE1197" s="202">
        <v>0</v>
      </c>
      <c r="JOF1197" s="202"/>
      <c r="JOG1197" s="259">
        <f t="shared" si="323"/>
        <v>448.774</v>
      </c>
      <c r="JOH1197" s="240" t="s">
        <v>240</v>
      </c>
      <c r="JOI1197" s="258" t="s">
        <v>26</v>
      </c>
      <c r="JOJ1197" s="200">
        <v>7</v>
      </c>
      <c r="JOK1197" s="200">
        <v>2</v>
      </c>
      <c r="JOL1197" s="201" t="s">
        <v>238</v>
      </c>
      <c r="JOM1197" s="202">
        <v>0</v>
      </c>
      <c r="JON1197" s="202"/>
      <c r="JOO1197" s="259">
        <f t="shared" si="323"/>
        <v>448.774</v>
      </c>
      <c r="JOP1197" s="240" t="s">
        <v>240</v>
      </c>
      <c r="JOQ1197" s="258" t="s">
        <v>26</v>
      </c>
      <c r="JOR1197" s="200">
        <v>7</v>
      </c>
      <c r="JOS1197" s="200">
        <v>2</v>
      </c>
      <c r="JOT1197" s="201" t="s">
        <v>238</v>
      </c>
      <c r="JOU1197" s="202">
        <v>0</v>
      </c>
      <c r="JOV1197" s="202"/>
      <c r="JOW1197" s="259">
        <f t="shared" si="323"/>
        <v>448.774</v>
      </c>
      <c r="JOX1197" s="240" t="s">
        <v>240</v>
      </c>
      <c r="JOY1197" s="258" t="s">
        <v>26</v>
      </c>
      <c r="JOZ1197" s="200">
        <v>7</v>
      </c>
      <c r="JPA1197" s="200">
        <v>2</v>
      </c>
      <c r="JPB1197" s="201" t="s">
        <v>238</v>
      </c>
      <c r="JPC1197" s="202">
        <v>0</v>
      </c>
      <c r="JPD1197" s="202"/>
      <c r="JPE1197" s="259">
        <f t="shared" si="323"/>
        <v>448.774</v>
      </c>
      <c r="JPF1197" s="240" t="s">
        <v>240</v>
      </c>
      <c r="JPG1197" s="258" t="s">
        <v>26</v>
      </c>
      <c r="JPH1197" s="200">
        <v>7</v>
      </c>
      <c r="JPI1197" s="200">
        <v>2</v>
      </c>
      <c r="JPJ1197" s="201" t="s">
        <v>238</v>
      </c>
      <c r="JPK1197" s="202">
        <v>0</v>
      </c>
      <c r="JPL1197" s="202"/>
      <c r="JPM1197" s="259">
        <f t="shared" si="323"/>
        <v>448.774</v>
      </c>
      <c r="JPN1197" s="240" t="s">
        <v>240</v>
      </c>
      <c r="JPO1197" s="258" t="s">
        <v>26</v>
      </c>
      <c r="JPP1197" s="200">
        <v>7</v>
      </c>
      <c r="JPQ1197" s="200">
        <v>2</v>
      </c>
      <c r="JPR1197" s="201" t="s">
        <v>238</v>
      </c>
      <c r="JPS1197" s="202">
        <v>0</v>
      </c>
      <c r="JPT1197" s="202"/>
      <c r="JPU1197" s="259">
        <f t="shared" ref="JPU1197:JRY1197" si="324">JPU1198</f>
        <v>448.774</v>
      </c>
      <c r="JPV1197" s="240" t="s">
        <v>240</v>
      </c>
      <c r="JPW1197" s="258" t="s">
        <v>26</v>
      </c>
      <c r="JPX1197" s="200">
        <v>7</v>
      </c>
      <c r="JPY1197" s="200">
        <v>2</v>
      </c>
      <c r="JPZ1197" s="201" t="s">
        <v>238</v>
      </c>
      <c r="JQA1197" s="202">
        <v>0</v>
      </c>
      <c r="JQB1197" s="202"/>
      <c r="JQC1197" s="259">
        <f t="shared" si="324"/>
        <v>448.774</v>
      </c>
      <c r="JQD1197" s="240" t="s">
        <v>240</v>
      </c>
      <c r="JQE1197" s="258" t="s">
        <v>26</v>
      </c>
      <c r="JQF1197" s="200">
        <v>7</v>
      </c>
      <c r="JQG1197" s="200">
        <v>2</v>
      </c>
      <c r="JQH1197" s="201" t="s">
        <v>238</v>
      </c>
      <c r="JQI1197" s="202">
        <v>0</v>
      </c>
      <c r="JQJ1197" s="202"/>
      <c r="JQK1197" s="259">
        <f t="shared" si="324"/>
        <v>448.774</v>
      </c>
      <c r="JQL1197" s="240" t="s">
        <v>240</v>
      </c>
      <c r="JQM1197" s="258" t="s">
        <v>26</v>
      </c>
      <c r="JQN1197" s="200">
        <v>7</v>
      </c>
      <c r="JQO1197" s="200">
        <v>2</v>
      </c>
      <c r="JQP1197" s="201" t="s">
        <v>238</v>
      </c>
      <c r="JQQ1197" s="202">
        <v>0</v>
      </c>
      <c r="JQR1197" s="202"/>
      <c r="JQS1197" s="259">
        <f t="shared" si="324"/>
        <v>448.774</v>
      </c>
      <c r="JQT1197" s="240" t="s">
        <v>240</v>
      </c>
      <c r="JQU1197" s="258" t="s">
        <v>26</v>
      </c>
      <c r="JQV1197" s="200">
        <v>7</v>
      </c>
      <c r="JQW1197" s="200">
        <v>2</v>
      </c>
      <c r="JQX1197" s="201" t="s">
        <v>238</v>
      </c>
      <c r="JQY1197" s="202">
        <v>0</v>
      </c>
      <c r="JQZ1197" s="202"/>
      <c r="JRA1197" s="259">
        <f t="shared" si="324"/>
        <v>448.774</v>
      </c>
      <c r="JRB1197" s="240" t="s">
        <v>240</v>
      </c>
      <c r="JRC1197" s="258" t="s">
        <v>26</v>
      </c>
      <c r="JRD1197" s="200">
        <v>7</v>
      </c>
      <c r="JRE1197" s="200">
        <v>2</v>
      </c>
      <c r="JRF1197" s="201" t="s">
        <v>238</v>
      </c>
      <c r="JRG1197" s="202">
        <v>0</v>
      </c>
      <c r="JRH1197" s="202"/>
      <c r="JRI1197" s="259">
        <f t="shared" si="324"/>
        <v>448.774</v>
      </c>
      <c r="JRJ1197" s="240" t="s">
        <v>240</v>
      </c>
      <c r="JRK1197" s="258" t="s">
        <v>26</v>
      </c>
      <c r="JRL1197" s="200">
        <v>7</v>
      </c>
      <c r="JRM1197" s="200">
        <v>2</v>
      </c>
      <c r="JRN1197" s="201" t="s">
        <v>238</v>
      </c>
      <c r="JRO1197" s="202">
        <v>0</v>
      </c>
      <c r="JRP1197" s="202"/>
      <c r="JRQ1197" s="259">
        <f t="shared" si="324"/>
        <v>448.774</v>
      </c>
      <c r="JRR1197" s="240" t="s">
        <v>240</v>
      </c>
      <c r="JRS1197" s="258" t="s">
        <v>26</v>
      </c>
      <c r="JRT1197" s="200">
        <v>7</v>
      </c>
      <c r="JRU1197" s="200">
        <v>2</v>
      </c>
      <c r="JRV1197" s="201" t="s">
        <v>238</v>
      </c>
      <c r="JRW1197" s="202">
        <v>0</v>
      </c>
      <c r="JRX1197" s="202"/>
      <c r="JRY1197" s="259">
        <f t="shared" si="324"/>
        <v>448.774</v>
      </c>
      <c r="JRZ1197" s="240" t="s">
        <v>240</v>
      </c>
      <c r="JSA1197" s="258" t="s">
        <v>26</v>
      </c>
      <c r="JSB1197" s="200">
        <v>7</v>
      </c>
      <c r="JSC1197" s="200">
        <v>2</v>
      </c>
      <c r="JSD1197" s="201" t="s">
        <v>238</v>
      </c>
      <c r="JSE1197" s="202">
        <v>0</v>
      </c>
      <c r="JSF1197" s="202"/>
      <c r="JSG1197" s="259">
        <f t="shared" ref="JSG1197:JUK1197" si="325">JSG1198</f>
        <v>448.774</v>
      </c>
      <c r="JSH1197" s="240" t="s">
        <v>240</v>
      </c>
      <c r="JSI1197" s="258" t="s">
        <v>26</v>
      </c>
      <c r="JSJ1197" s="200">
        <v>7</v>
      </c>
      <c r="JSK1197" s="200">
        <v>2</v>
      </c>
      <c r="JSL1197" s="201" t="s">
        <v>238</v>
      </c>
      <c r="JSM1197" s="202">
        <v>0</v>
      </c>
      <c r="JSN1197" s="202"/>
      <c r="JSO1197" s="259">
        <f t="shared" si="325"/>
        <v>448.774</v>
      </c>
      <c r="JSP1197" s="240" t="s">
        <v>240</v>
      </c>
      <c r="JSQ1197" s="258" t="s">
        <v>26</v>
      </c>
      <c r="JSR1197" s="200">
        <v>7</v>
      </c>
      <c r="JSS1197" s="200">
        <v>2</v>
      </c>
      <c r="JST1197" s="201" t="s">
        <v>238</v>
      </c>
      <c r="JSU1197" s="202">
        <v>0</v>
      </c>
      <c r="JSV1197" s="202"/>
      <c r="JSW1197" s="259">
        <f t="shared" si="325"/>
        <v>448.774</v>
      </c>
      <c r="JSX1197" s="240" t="s">
        <v>240</v>
      </c>
      <c r="JSY1197" s="258" t="s">
        <v>26</v>
      </c>
      <c r="JSZ1197" s="200">
        <v>7</v>
      </c>
      <c r="JTA1197" s="200">
        <v>2</v>
      </c>
      <c r="JTB1197" s="201" t="s">
        <v>238</v>
      </c>
      <c r="JTC1197" s="202">
        <v>0</v>
      </c>
      <c r="JTD1197" s="202"/>
      <c r="JTE1197" s="259">
        <f t="shared" si="325"/>
        <v>448.774</v>
      </c>
      <c r="JTF1197" s="240" t="s">
        <v>240</v>
      </c>
      <c r="JTG1197" s="258" t="s">
        <v>26</v>
      </c>
      <c r="JTH1197" s="200">
        <v>7</v>
      </c>
      <c r="JTI1197" s="200">
        <v>2</v>
      </c>
      <c r="JTJ1197" s="201" t="s">
        <v>238</v>
      </c>
      <c r="JTK1197" s="202">
        <v>0</v>
      </c>
      <c r="JTL1197" s="202"/>
      <c r="JTM1197" s="259">
        <f t="shared" si="325"/>
        <v>448.774</v>
      </c>
      <c r="JTN1197" s="240" t="s">
        <v>240</v>
      </c>
      <c r="JTO1197" s="258" t="s">
        <v>26</v>
      </c>
      <c r="JTP1197" s="200">
        <v>7</v>
      </c>
      <c r="JTQ1197" s="200">
        <v>2</v>
      </c>
      <c r="JTR1197" s="201" t="s">
        <v>238</v>
      </c>
      <c r="JTS1197" s="202">
        <v>0</v>
      </c>
      <c r="JTT1197" s="202"/>
      <c r="JTU1197" s="259">
        <f t="shared" si="325"/>
        <v>448.774</v>
      </c>
      <c r="JTV1197" s="240" t="s">
        <v>240</v>
      </c>
      <c r="JTW1197" s="258" t="s">
        <v>26</v>
      </c>
      <c r="JTX1197" s="200">
        <v>7</v>
      </c>
      <c r="JTY1197" s="200">
        <v>2</v>
      </c>
      <c r="JTZ1197" s="201" t="s">
        <v>238</v>
      </c>
      <c r="JUA1197" s="202">
        <v>0</v>
      </c>
      <c r="JUB1197" s="202"/>
      <c r="JUC1197" s="259">
        <f t="shared" si="325"/>
        <v>448.774</v>
      </c>
      <c r="JUD1197" s="240" t="s">
        <v>240</v>
      </c>
      <c r="JUE1197" s="258" t="s">
        <v>26</v>
      </c>
      <c r="JUF1197" s="200">
        <v>7</v>
      </c>
      <c r="JUG1197" s="200">
        <v>2</v>
      </c>
      <c r="JUH1197" s="201" t="s">
        <v>238</v>
      </c>
      <c r="JUI1197" s="202">
        <v>0</v>
      </c>
      <c r="JUJ1197" s="202"/>
      <c r="JUK1197" s="259">
        <f t="shared" si="325"/>
        <v>448.774</v>
      </c>
      <c r="JUL1197" s="240" t="s">
        <v>240</v>
      </c>
      <c r="JUM1197" s="258" t="s">
        <v>26</v>
      </c>
      <c r="JUN1197" s="200">
        <v>7</v>
      </c>
      <c r="JUO1197" s="200">
        <v>2</v>
      </c>
      <c r="JUP1197" s="201" t="s">
        <v>238</v>
      </c>
      <c r="JUQ1197" s="202">
        <v>0</v>
      </c>
      <c r="JUR1197" s="202"/>
      <c r="JUS1197" s="259">
        <f t="shared" ref="JUS1197:JWW1197" si="326">JUS1198</f>
        <v>448.774</v>
      </c>
      <c r="JUT1197" s="240" t="s">
        <v>240</v>
      </c>
      <c r="JUU1197" s="258" t="s">
        <v>26</v>
      </c>
      <c r="JUV1197" s="200">
        <v>7</v>
      </c>
      <c r="JUW1197" s="200">
        <v>2</v>
      </c>
      <c r="JUX1197" s="201" t="s">
        <v>238</v>
      </c>
      <c r="JUY1197" s="202">
        <v>0</v>
      </c>
      <c r="JUZ1197" s="202"/>
      <c r="JVA1197" s="259">
        <f t="shared" si="326"/>
        <v>448.774</v>
      </c>
      <c r="JVB1197" s="240" t="s">
        <v>240</v>
      </c>
      <c r="JVC1197" s="258" t="s">
        <v>26</v>
      </c>
      <c r="JVD1197" s="200">
        <v>7</v>
      </c>
      <c r="JVE1197" s="200">
        <v>2</v>
      </c>
      <c r="JVF1197" s="201" t="s">
        <v>238</v>
      </c>
      <c r="JVG1197" s="202">
        <v>0</v>
      </c>
      <c r="JVH1197" s="202"/>
      <c r="JVI1197" s="259">
        <f t="shared" si="326"/>
        <v>448.774</v>
      </c>
      <c r="JVJ1197" s="240" t="s">
        <v>240</v>
      </c>
      <c r="JVK1197" s="258" t="s">
        <v>26</v>
      </c>
      <c r="JVL1197" s="200">
        <v>7</v>
      </c>
      <c r="JVM1197" s="200">
        <v>2</v>
      </c>
      <c r="JVN1197" s="201" t="s">
        <v>238</v>
      </c>
      <c r="JVO1197" s="202">
        <v>0</v>
      </c>
      <c r="JVP1197" s="202"/>
      <c r="JVQ1197" s="259">
        <f t="shared" si="326"/>
        <v>448.774</v>
      </c>
      <c r="JVR1197" s="240" t="s">
        <v>240</v>
      </c>
      <c r="JVS1197" s="258" t="s">
        <v>26</v>
      </c>
      <c r="JVT1197" s="200">
        <v>7</v>
      </c>
      <c r="JVU1197" s="200">
        <v>2</v>
      </c>
      <c r="JVV1197" s="201" t="s">
        <v>238</v>
      </c>
      <c r="JVW1197" s="202">
        <v>0</v>
      </c>
      <c r="JVX1197" s="202"/>
      <c r="JVY1197" s="259">
        <f t="shared" si="326"/>
        <v>448.774</v>
      </c>
      <c r="JVZ1197" s="240" t="s">
        <v>240</v>
      </c>
      <c r="JWA1197" s="258" t="s">
        <v>26</v>
      </c>
      <c r="JWB1197" s="200">
        <v>7</v>
      </c>
      <c r="JWC1197" s="200">
        <v>2</v>
      </c>
      <c r="JWD1197" s="201" t="s">
        <v>238</v>
      </c>
      <c r="JWE1197" s="202">
        <v>0</v>
      </c>
      <c r="JWF1197" s="202"/>
      <c r="JWG1197" s="259">
        <f t="shared" si="326"/>
        <v>448.774</v>
      </c>
      <c r="JWH1197" s="240" t="s">
        <v>240</v>
      </c>
      <c r="JWI1197" s="258" t="s">
        <v>26</v>
      </c>
      <c r="JWJ1197" s="200">
        <v>7</v>
      </c>
      <c r="JWK1197" s="200">
        <v>2</v>
      </c>
      <c r="JWL1197" s="201" t="s">
        <v>238</v>
      </c>
      <c r="JWM1197" s="202">
        <v>0</v>
      </c>
      <c r="JWN1197" s="202"/>
      <c r="JWO1197" s="259">
        <f t="shared" si="326"/>
        <v>448.774</v>
      </c>
      <c r="JWP1197" s="240" t="s">
        <v>240</v>
      </c>
      <c r="JWQ1197" s="258" t="s">
        <v>26</v>
      </c>
      <c r="JWR1197" s="200">
        <v>7</v>
      </c>
      <c r="JWS1197" s="200">
        <v>2</v>
      </c>
      <c r="JWT1197" s="201" t="s">
        <v>238</v>
      </c>
      <c r="JWU1197" s="202">
        <v>0</v>
      </c>
      <c r="JWV1197" s="202"/>
      <c r="JWW1197" s="259">
        <f t="shared" si="326"/>
        <v>448.774</v>
      </c>
      <c r="JWX1197" s="240" t="s">
        <v>240</v>
      </c>
      <c r="JWY1197" s="258" t="s">
        <v>26</v>
      </c>
      <c r="JWZ1197" s="200">
        <v>7</v>
      </c>
      <c r="JXA1197" s="200">
        <v>2</v>
      </c>
      <c r="JXB1197" s="201" t="s">
        <v>238</v>
      </c>
      <c r="JXC1197" s="202">
        <v>0</v>
      </c>
      <c r="JXD1197" s="202"/>
      <c r="JXE1197" s="259">
        <f t="shared" ref="JXE1197:JZI1197" si="327">JXE1198</f>
        <v>448.774</v>
      </c>
      <c r="JXF1197" s="240" t="s">
        <v>240</v>
      </c>
      <c r="JXG1197" s="258" t="s">
        <v>26</v>
      </c>
      <c r="JXH1197" s="200">
        <v>7</v>
      </c>
      <c r="JXI1197" s="200">
        <v>2</v>
      </c>
      <c r="JXJ1197" s="201" t="s">
        <v>238</v>
      </c>
      <c r="JXK1197" s="202">
        <v>0</v>
      </c>
      <c r="JXL1197" s="202"/>
      <c r="JXM1197" s="259">
        <f t="shared" si="327"/>
        <v>448.774</v>
      </c>
      <c r="JXN1197" s="240" t="s">
        <v>240</v>
      </c>
      <c r="JXO1197" s="258" t="s">
        <v>26</v>
      </c>
      <c r="JXP1197" s="200">
        <v>7</v>
      </c>
      <c r="JXQ1197" s="200">
        <v>2</v>
      </c>
      <c r="JXR1197" s="201" t="s">
        <v>238</v>
      </c>
      <c r="JXS1197" s="202">
        <v>0</v>
      </c>
      <c r="JXT1197" s="202"/>
      <c r="JXU1197" s="259">
        <f t="shared" si="327"/>
        <v>448.774</v>
      </c>
      <c r="JXV1197" s="240" t="s">
        <v>240</v>
      </c>
      <c r="JXW1197" s="258" t="s">
        <v>26</v>
      </c>
      <c r="JXX1197" s="200">
        <v>7</v>
      </c>
      <c r="JXY1197" s="200">
        <v>2</v>
      </c>
      <c r="JXZ1197" s="201" t="s">
        <v>238</v>
      </c>
      <c r="JYA1197" s="202">
        <v>0</v>
      </c>
      <c r="JYB1197" s="202"/>
      <c r="JYC1197" s="259">
        <f t="shared" si="327"/>
        <v>448.774</v>
      </c>
      <c r="JYD1197" s="240" t="s">
        <v>240</v>
      </c>
      <c r="JYE1197" s="258" t="s">
        <v>26</v>
      </c>
      <c r="JYF1197" s="200">
        <v>7</v>
      </c>
      <c r="JYG1197" s="200">
        <v>2</v>
      </c>
      <c r="JYH1197" s="201" t="s">
        <v>238</v>
      </c>
      <c r="JYI1197" s="202">
        <v>0</v>
      </c>
      <c r="JYJ1197" s="202"/>
      <c r="JYK1197" s="259">
        <f t="shared" si="327"/>
        <v>448.774</v>
      </c>
      <c r="JYL1197" s="240" t="s">
        <v>240</v>
      </c>
      <c r="JYM1197" s="258" t="s">
        <v>26</v>
      </c>
      <c r="JYN1197" s="200">
        <v>7</v>
      </c>
      <c r="JYO1197" s="200">
        <v>2</v>
      </c>
      <c r="JYP1197" s="201" t="s">
        <v>238</v>
      </c>
      <c r="JYQ1197" s="202">
        <v>0</v>
      </c>
      <c r="JYR1197" s="202"/>
      <c r="JYS1197" s="259">
        <f t="shared" si="327"/>
        <v>448.774</v>
      </c>
      <c r="JYT1197" s="240" t="s">
        <v>240</v>
      </c>
      <c r="JYU1197" s="258" t="s">
        <v>26</v>
      </c>
      <c r="JYV1197" s="200">
        <v>7</v>
      </c>
      <c r="JYW1197" s="200">
        <v>2</v>
      </c>
      <c r="JYX1197" s="201" t="s">
        <v>238</v>
      </c>
      <c r="JYY1197" s="202">
        <v>0</v>
      </c>
      <c r="JYZ1197" s="202"/>
      <c r="JZA1197" s="259">
        <f t="shared" si="327"/>
        <v>448.774</v>
      </c>
      <c r="JZB1197" s="240" t="s">
        <v>240</v>
      </c>
      <c r="JZC1197" s="258" t="s">
        <v>26</v>
      </c>
      <c r="JZD1197" s="200">
        <v>7</v>
      </c>
      <c r="JZE1197" s="200">
        <v>2</v>
      </c>
      <c r="JZF1197" s="201" t="s">
        <v>238</v>
      </c>
      <c r="JZG1197" s="202">
        <v>0</v>
      </c>
      <c r="JZH1197" s="202"/>
      <c r="JZI1197" s="259">
        <f t="shared" si="327"/>
        <v>448.774</v>
      </c>
      <c r="JZJ1197" s="240" t="s">
        <v>240</v>
      </c>
      <c r="JZK1197" s="258" t="s">
        <v>26</v>
      </c>
      <c r="JZL1197" s="200">
        <v>7</v>
      </c>
      <c r="JZM1197" s="200">
        <v>2</v>
      </c>
      <c r="JZN1197" s="201" t="s">
        <v>238</v>
      </c>
      <c r="JZO1197" s="202">
        <v>0</v>
      </c>
      <c r="JZP1197" s="202"/>
      <c r="JZQ1197" s="259">
        <f t="shared" ref="JZQ1197:KBU1197" si="328">JZQ1198</f>
        <v>448.774</v>
      </c>
      <c r="JZR1197" s="240" t="s">
        <v>240</v>
      </c>
      <c r="JZS1197" s="258" t="s">
        <v>26</v>
      </c>
      <c r="JZT1197" s="200">
        <v>7</v>
      </c>
      <c r="JZU1197" s="200">
        <v>2</v>
      </c>
      <c r="JZV1197" s="201" t="s">
        <v>238</v>
      </c>
      <c r="JZW1197" s="202">
        <v>0</v>
      </c>
      <c r="JZX1197" s="202"/>
      <c r="JZY1197" s="259">
        <f t="shared" si="328"/>
        <v>448.774</v>
      </c>
      <c r="JZZ1197" s="240" t="s">
        <v>240</v>
      </c>
      <c r="KAA1197" s="258" t="s">
        <v>26</v>
      </c>
      <c r="KAB1197" s="200">
        <v>7</v>
      </c>
      <c r="KAC1197" s="200">
        <v>2</v>
      </c>
      <c r="KAD1197" s="201" t="s">
        <v>238</v>
      </c>
      <c r="KAE1197" s="202">
        <v>0</v>
      </c>
      <c r="KAF1197" s="202"/>
      <c r="KAG1197" s="259">
        <f t="shared" si="328"/>
        <v>448.774</v>
      </c>
      <c r="KAH1197" s="240" t="s">
        <v>240</v>
      </c>
      <c r="KAI1197" s="258" t="s">
        <v>26</v>
      </c>
      <c r="KAJ1197" s="200">
        <v>7</v>
      </c>
      <c r="KAK1197" s="200">
        <v>2</v>
      </c>
      <c r="KAL1197" s="201" t="s">
        <v>238</v>
      </c>
      <c r="KAM1197" s="202">
        <v>0</v>
      </c>
      <c r="KAN1197" s="202"/>
      <c r="KAO1197" s="259">
        <f t="shared" si="328"/>
        <v>448.774</v>
      </c>
      <c r="KAP1197" s="240" t="s">
        <v>240</v>
      </c>
      <c r="KAQ1197" s="258" t="s">
        <v>26</v>
      </c>
      <c r="KAR1197" s="200">
        <v>7</v>
      </c>
      <c r="KAS1197" s="200">
        <v>2</v>
      </c>
      <c r="KAT1197" s="201" t="s">
        <v>238</v>
      </c>
      <c r="KAU1197" s="202">
        <v>0</v>
      </c>
      <c r="KAV1197" s="202"/>
      <c r="KAW1197" s="259">
        <f t="shared" si="328"/>
        <v>448.774</v>
      </c>
      <c r="KAX1197" s="240" t="s">
        <v>240</v>
      </c>
      <c r="KAY1197" s="258" t="s">
        <v>26</v>
      </c>
      <c r="KAZ1197" s="200">
        <v>7</v>
      </c>
      <c r="KBA1197" s="200">
        <v>2</v>
      </c>
      <c r="KBB1197" s="201" t="s">
        <v>238</v>
      </c>
      <c r="KBC1197" s="202">
        <v>0</v>
      </c>
      <c r="KBD1197" s="202"/>
      <c r="KBE1197" s="259">
        <f t="shared" si="328"/>
        <v>448.774</v>
      </c>
      <c r="KBF1197" s="240" t="s">
        <v>240</v>
      </c>
      <c r="KBG1197" s="258" t="s">
        <v>26</v>
      </c>
      <c r="KBH1197" s="200">
        <v>7</v>
      </c>
      <c r="KBI1197" s="200">
        <v>2</v>
      </c>
      <c r="KBJ1197" s="201" t="s">
        <v>238</v>
      </c>
      <c r="KBK1197" s="202">
        <v>0</v>
      </c>
      <c r="KBL1197" s="202"/>
      <c r="KBM1197" s="259">
        <f t="shared" si="328"/>
        <v>448.774</v>
      </c>
      <c r="KBN1197" s="240" t="s">
        <v>240</v>
      </c>
      <c r="KBO1197" s="258" t="s">
        <v>26</v>
      </c>
      <c r="KBP1197" s="200">
        <v>7</v>
      </c>
      <c r="KBQ1197" s="200">
        <v>2</v>
      </c>
      <c r="KBR1197" s="201" t="s">
        <v>238</v>
      </c>
      <c r="KBS1197" s="202">
        <v>0</v>
      </c>
      <c r="KBT1197" s="202"/>
      <c r="KBU1197" s="259">
        <f t="shared" si="328"/>
        <v>448.774</v>
      </c>
      <c r="KBV1197" s="240" t="s">
        <v>240</v>
      </c>
      <c r="KBW1197" s="258" t="s">
        <v>26</v>
      </c>
      <c r="KBX1197" s="200">
        <v>7</v>
      </c>
      <c r="KBY1197" s="200">
        <v>2</v>
      </c>
      <c r="KBZ1197" s="201" t="s">
        <v>238</v>
      </c>
      <c r="KCA1197" s="202">
        <v>0</v>
      </c>
      <c r="KCB1197" s="202"/>
      <c r="KCC1197" s="259">
        <f t="shared" ref="KCC1197:KEG1197" si="329">KCC1198</f>
        <v>448.774</v>
      </c>
      <c r="KCD1197" s="240" t="s">
        <v>240</v>
      </c>
      <c r="KCE1197" s="258" t="s">
        <v>26</v>
      </c>
      <c r="KCF1197" s="200">
        <v>7</v>
      </c>
      <c r="KCG1197" s="200">
        <v>2</v>
      </c>
      <c r="KCH1197" s="201" t="s">
        <v>238</v>
      </c>
      <c r="KCI1197" s="202">
        <v>0</v>
      </c>
      <c r="KCJ1197" s="202"/>
      <c r="KCK1197" s="259">
        <f t="shared" si="329"/>
        <v>448.774</v>
      </c>
      <c r="KCL1197" s="240" t="s">
        <v>240</v>
      </c>
      <c r="KCM1197" s="258" t="s">
        <v>26</v>
      </c>
      <c r="KCN1197" s="200">
        <v>7</v>
      </c>
      <c r="KCO1197" s="200">
        <v>2</v>
      </c>
      <c r="KCP1197" s="201" t="s">
        <v>238</v>
      </c>
      <c r="KCQ1197" s="202">
        <v>0</v>
      </c>
      <c r="KCR1197" s="202"/>
      <c r="KCS1197" s="259">
        <f t="shared" si="329"/>
        <v>448.774</v>
      </c>
      <c r="KCT1197" s="240" t="s">
        <v>240</v>
      </c>
      <c r="KCU1197" s="258" t="s">
        <v>26</v>
      </c>
      <c r="KCV1197" s="200">
        <v>7</v>
      </c>
      <c r="KCW1197" s="200">
        <v>2</v>
      </c>
      <c r="KCX1197" s="201" t="s">
        <v>238</v>
      </c>
      <c r="KCY1197" s="202">
        <v>0</v>
      </c>
      <c r="KCZ1197" s="202"/>
      <c r="KDA1197" s="259">
        <f t="shared" si="329"/>
        <v>448.774</v>
      </c>
      <c r="KDB1197" s="240" t="s">
        <v>240</v>
      </c>
      <c r="KDC1197" s="258" t="s">
        <v>26</v>
      </c>
      <c r="KDD1197" s="200">
        <v>7</v>
      </c>
      <c r="KDE1197" s="200">
        <v>2</v>
      </c>
      <c r="KDF1197" s="201" t="s">
        <v>238</v>
      </c>
      <c r="KDG1197" s="202">
        <v>0</v>
      </c>
      <c r="KDH1197" s="202"/>
      <c r="KDI1197" s="259">
        <f t="shared" si="329"/>
        <v>448.774</v>
      </c>
      <c r="KDJ1197" s="240" t="s">
        <v>240</v>
      </c>
      <c r="KDK1197" s="258" t="s">
        <v>26</v>
      </c>
      <c r="KDL1197" s="200">
        <v>7</v>
      </c>
      <c r="KDM1197" s="200">
        <v>2</v>
      </c>
      <c r="KDN1197" s="201" t="s">
        <v>238</v>
      </c>
      <c r="KDO1197" s="202">
        <v>0</v>
      </c>
      <c r="KDP1197" s="202"/>
      <c r="KDQ1197" s="259">
        <f t="shared" si="329"/>
        <v>448.774</v>
      </c>
      <c r="KDR1197" s="240" t="s">
        <v>240</v>
      </c>
      <c r="KDS1197" s="258" t="s">
        <v>26</v>
      </c>
      <c r="KDT1197" s="200">
        <v>7</v>
      </c>
      <c r="KDU1197" s="200">
        <v>2</v>
      </c>
      <c r="KDV1197" s="201" t="s">
        <v>238</v>
      </c>
      <c r="KDW1197" s="202">
        <v>0</v>
      </c>
      <c r="KDX1197" s="202"/>
      <c r="KDY1197" s="259">
        <f t="shared" si="329"/>
        <v>448.774</v>
      </c>
      <c r="KDZ1197" s="240" t="s">
        <v>240</v>
      </c>
      <c r="KEA1197" s="258" t="s">
        <v>26</v>
      </c>
      <c r="KEB1197" s="200">
        <v>7</v>
      </c>
      <c r="KEC1197" s="200">
        <v>2</v>
      </c>
      <c r="KED1197" s="201" t="s">
        <v>238</v>
      </c>
      <c r="KEE1197" s="202">
        <v>0</v>
      </c>
      <c r="KEF1197" s="202"/>
      <c r="KEG1197" s="259">
        <f t="shared" si="329"/>
        <v>448.774</v>
      </c>
      <c r="KEH1197" s="240" t="s">
        <v>240</v>
      </c>
      <c r="KEI1197" s="258" t="s">
        <v>26</v>
      </c>
      <c r="KEJ1197" s="200">
        <v>7</v>
      </c>
      <c r="KEK1197" s="200">
        <v>2</v>
      </c>
      <c r="KEL1197" s="201" t="s">
        <v>238</v>
      </c>
      <c r="KEM1197" s="202">
        <v>0</v>
      </c>
      <c r="KEN1197" s="202"/>
      <c r="KEO1197" s="259">
        <f t="shared" ref="KEO1197:KGS1197" si="330">KEO1198</f>
        <v>448.774</v>
      </c>
      <c r="KEP1197" s="240" t="s">
        <v>240</v>
      </c>
      <c r="KEQ1197" s="258" t="s">
        <v>26</v>
      </c>
      <c r="KER1197" s="200">
        <v>7</v>
      </c>
      <c r="KES1197" s="200">
        <v>2</v>
      </c>
      <c r="KET1197" s="201" t="s">
        <v>238</v>
      </c>
      <c r="KEU1197" s="202">
        <v>0</v>
      </c>
      <c r="KEV1197" s="202"/>
      <c r="KEW1197" s="259">
        <f t="shared" si="330"/>
        <v>448.774</v>
      </c>
      <c r="KEX1197" s="240" t="s">
        <v>240</v>
      </c>
      <c r="KEY1197" s="258" t="s">
        <v>26</v>
      </c>
      <c r="KEZ1197" s="200">
        <v>7</v>
      </c>
      <c r="KFA1197" s="200">
        <v>2</v>
      </c>
      <c r="KFB1197" s="201" t="s">
        <v>238</v>
      </c>
      <c r="KFC1197" s="202">
        <v>0</v>
      </c>
      <c r="KFD1197" s="202"/>
      <c r="KFE1197" s="259">
        <f t="shared" si="330"/>
        <v>448.774</v>
      </c>
      <c r="KFF1197" s="240" t="s">
        <v>240</v>
      </c>
      <c r="KFG1197" s="258" t="s">
        <v>26</v>
      </c>
      <c r="KFH1197" s="200">
        <v>7</v>
      </c>
      <c r="KFI1197" s="200">
        <v>2</v>
      </c>
      <c r="KFJ1197" s="201" t="s">
        <v>238</v>
      </c>
      <c r="KFK1197" s="202">
        <v>0</v>
      </c>
      <c r="KFL1197" s="202"/>
      <c r="KFM1197" s="259">
        <f t="shared" si="330"/>
        <v>448.774</v>
      </c>
      <c r="KFN1197" s="240" t="s">
        <v>240</v>
      </c>
      <c r="KFO1197" s="258" t="s">
        <v>26</v>
      </c>
      <c r="KFP1197" s="200">
        <v>7</v>
      </c>
      <c r="KFQ1197" s="200">
        <v>2</v>
      </c>
      <c r="KFR1197" s="201" t="s">
        <v>238</v>
      </c>
      <c r="KFS1197" s="202">
        <v>0</v>
      </c>
      <c r="KFT1197" s="202"/>
      <c r="KFU1197" s="259">
        <f t="shared" si="330"/>
        <v>448.774</v>
      </c>
      <c r="KFV1197" s="240" t="s">
        <v>240</v>
      </c>
      <c r="KFW1197" s="258" t="s">
        <v>26</v>
      </c>
      <c r="KFX1197" s="200">
        <v>7</v>
      </c>
      <c r="KFY1197" s="200">
        <v>2</v>
      </c>
      <c r="KFZ1197" s="201" t="s">
        <v>238</v>
      </c>
      <c r="KGA1197" s="202">
        <v>0</v>
      </c>
      <c r="KGB1197" s="202"/>
      <c r="KGC1197" s="259">
        <f t="shared" si="330"/>
        <v>448.774</v>
      </c>
      <c r="KGD1197" s="240" t="s">
        <v>240</v>
      </c>
      <c r="KGE1197" s="258" t="s">
        <v>26</v>
      </c>
      <c r="KGF1197" s="200">
        <v>7</v>
      </c>
      <c r="KGG1197" s="200">
        <v>2</v>
      </c>
      <c r="KGH1197" s="201" t="s">
        <v>238</v>
      </c>
      <c r="KGI1197" s="202">
        <v>0</v>
      </c>
      <c r="KGJ1197" s="202"/>
      <c r="KGK1197" s="259">
        <f t="shared" si="330"/>
        <v>448.774</v>
      </c>
      <c r="KGL1197" s="240" t="s">
        <v>240</v>
      </c>
      <c r="KGM1197" s="258" t="s">
        <v>26</v>
      </c>
      <c r="KGN1197" s="200">
        <v>7</v>
      </c>
      <c r="KGO1197" s="200">
        <v>2</v>
      </c>
      <c r="KGP1197" s="201" t="s">
        <v>238</v>
      </c>
      <c r="KGQ1197" s="202">
        <v>0</v>
      </c>
      <c r="KGR1197" s="202"/>
      <c r="KGS1197" s="259">
        <f t="shared" si="330"/>
        <v>448.774</v>
      </c>
      <c r="KGT1197" s="240" t="s">
        <v>240</v>
      </c>
      <c r="KGU1197" s="258" t="s">
        <v>26</v>
      </c>
      <c r="KGV1197" s="200">
        <v>7</v>
      </c>
      <c r="KGW1197" s="200">
        <v>2</v>
      </c>
      <c r="KGX1197" s="201" t="s">
        <v>238</v>
      </c>
      <c r="KGY1197" s="202">
        <v>0</v>
      </c>
      <c r="KGZ1197" s="202"/>
      <c r="KHA1197" s="259">
        <f t="shared" ref="KHA1197:KJE1197" si="331">KHA1198</f>
        <v>448.774</v>
      </c>
      <c r="KHB1197" s="240" t="s">
        <v>240</v>
      </c>
      <c r="KHC1197" s="258" t="s">
        <v>26</v>
      </c>
      <c r="KHD1197" s="200">
        <v>7</v>
      </c>
      <c r="KHE1197" s="200">
        <v>2</v>
      </c>
      <c r="KHF1197" s="201" t="s">
        <v>238</v>
      </c>
      <c r="KHG1197" s="202">
        <v>0</v>
      </c>
      <c r="KHH1197" s="202"/>
      <c r="KHI1197" s="259">
        <f t="shared" si="331"/>
        <v>448.774</v>
      </c>
      <c r="KHJ1197" s="240" t="s">
        <v>240</v>
      </c>
      <c r="KHK1197" s="258" t="s">
        <v>26</v>
      </c>
      <c r="KHL1197" s="200">
        <v>7</v>
      </c>
      <c r="KHM1197" s="200">
        <v>2</v>
      </c>
      <c r="KHN1197" s="201" t="s">
        <v>238</v>
      </c>
      <c r="KHO1197" s="202">
        <v>0</v>
      </c>
      <c r="KHP1197" s="202"/>
      <c r="KHQ1197" s="259">
        <f t="shared" si="331"/>
        <v>448.774</v>
      </c>
      <c r="KHR1197" s="240" t="s">
        <v>240</v>
      </c>
      <c r="KHS1197" s="258" t="s">
        <v>26</v>
      </c>
      <c r="KHT1197" s="200">
        <v>7</v>
      </c>
      <c r="KHU1197" s="200">
        <v>2</v>
      </c>
      <c r="KHV1197" s="201" t="s">
        <v>238</v>
      </c>
      <c r="KHW1197" s="202">
        <v>0</v>
      </c>
      <c r="KHX1197" s="202"/>
      <c r="KHY1197" s="259">
        <f t="shared" si="331"/>
        <v>448.774</v>
      </c>
      <c r="KHZ1197" s="240" t="s">
        <v>240</v>
      </c>
      <c r="KIA1197" s="258" t="s">
        <v>26</v>
      </c>
      <c r="KIB1197" s="200">
        <v>7</v>
      </c>
      <c r="KIC1197" s="200">
        <v>2</v>
      </c>
      <c r="KID1197" s="201" t="s">
        <v>238</v>
      </c>
      <c r="KIE1197" s="202">
        <v>0</v>
      </c>
      <c r="KIF1197" s="202"/>
      <c r="KIG1197" s="259">
        <f t="shared" si="331"/>
        <v>448.774</v>
      </c>
      <c r="KIH1197" s="240" t="s">
        <v>240</v>
      </c>
      <c r="KII1197" s="258" t="s">
        <v>26</v>
      </c>
      <c r="KIJ1197" s="200">
        <v>7</v>
      </c>
      <c r="KIK1197" s="200">
        <v>2</v>
      </c>
      <c r="KIL1197" s="201" t="s">
        <v>238</v>
      </c>
      <c r="KIM1197" s="202">
        <v>0</v>
      </c>
      <c r="KIN1197" s="202"/>
      <c r="KIO1197" s="259">
        <f t="shared" si="331"/>
        <v>448.774</v>
      </c>
      <c r="KIP1197" s="240" t="s">
        <v>240</v>
      </c>
      <c r="KIQ1197" s="258" t="s">
        <v>26</v>
      </c>
      <c r="KIR1197" s="200">
        <v>7</v>
      </c>
      <c r="KIS1197" s="200">
        <v>2</v>
      </c>
      <c r="KIT1197" s="201" t="s">
        <v>238</v>
      </c>
      <c r="KIU1197" s="202">
        <v>0</v>
      </c>
      <c r="KIV1197" s="202"/>
      <c r="KIW1197" s="259">
        <f t="shared" si="331"/>
        <v>448.774</v>
      </c>
      <c r="KIX1197" s="240" t="s">
        <v>240</v>
      </c>
      <c r="KIY1197" s="258" t="s">
        <v>26</v>
      </c>
      <c r="KIZ1197" s="200">
        <v>7</v>
      </c>
      <c r="KJA1197" s="200">
        <v>2</v>
      </c>
      <c r="KJB1197" s="201" t="s">
        <v>238</v>
      </c>
      <c r="KJC1197" s="202">
        <v>0</v>
      </c>
      <c r="KJD1197" s="202"/>
      <c r="KJE1197" s="259">
        <f t="shared" si="331"/>
        <v>448.774</v>
      </c>
      <c r="KJF1197" s="240" t="s">
        <v>240</v>
      </c>
      <c r="KJG1197" s="258" t="s">
        <v>26</v>
      </c>
      <c r="KJH1197" s="200">
        <v>7</v>
      </c>
      <c r="KJI1197" s="200">
        <v>2</v>
      </c>
      <c r="KJJ1197" s="201" t="s">
        <v>238</v>
      </c>
      <c r="KJK1197" s="202">
        <v>0</v>
      </c>
      <c r="KJL1197" s="202"/>
      <c r="KJM1197" s="259">
        <f t="shared" ref="KJM1197:KLQ1197" si="332">KJM1198</f>
        <v>448.774</v>
      </c>
      <c r="KJN1197" s="240" t="s">
        <v>240</v>
      </c>
      <c r="KJO1197" s="258" t="s">
        <v>26</v>
      </c>
      <c r="KJP1197" s="200">
        <v>7</v>
      </c>
      <c r="KJQ1197" s="200">
        <v>2</v>
      </c>
      <c r="KJR1197" s="201" t="s">
        <v>238</v>
      </c>
      <c r="KJS1197" s="202">
        <v>0</v>
      </c>
      <c r="KJT1197" s="202"/>
      <c r="KJU1197" s="259">
        <f t="shared" si="332"/>
        <v>448.774</v>
      </c>
      <c r="KJV1197" s="240" t="s">
        <v>240</v>
      </c>
      <c r="KJW1197" s="258" t="s">
        <v>26</v>
      </c>
      <c r="KJX1197" s="200">
        <v>7</v>
      </c>
      <c r="KJY1197" s="200">
        <v>2</v>
      </c>
      <c r="KJZ1197" s="201" t="s">
        <v>238</v>
      </c>
      <c r="KKA1197" s="202">
        <v>0</v>
      </c>
      <c r="KKB1197" s="202"/>
      <c r="KKC1197" s="259">
        <f t="shared" si="332"/>
        <v>448.774</v>
      </c>
      <c r="KKD1197" s="240" t="s">
        <v>240</v>
      </c>
      <c r="KKE1197" s="258" t="s">
        <v>26</v>
      </c>
      <c r="KKF1197" s="200">
        <v>7</v>
      </c>
      <c r="KKG1197" s="200">
        <v>2</v>
      </c>
      <c r="KKH1197" s="201" t="s">
        <v>238</v>
      </c>
      <c r="KKI1197" s="202">
        <v>0</v>
      </c>
      <c r="KKJ1197" s="202"/>
      <c r="KKK1197" s="259">
        <f t="shared" si="332"/>
        <v>448.774</v>
      </c>
      <c r="KKL1197" s="240" t="s">
        <v>240</v>
      </c>
      <c r="KKM1197" s="258" t="s">
        <v>26</v>
      </c>
      <c r="KKN1197" s="200">
        <v>7</v>
      </c>
      <c r="KKO1197" s="200">
        <v>2</v>
      </c>
      <c r="KKP1197" s="201" t="s">
        <v>238</v>
      </c>
      <c r="KKQ1197" s="202">
        <v>0</v>
      </c>
      <c r="KKR1197" s="202"/>
      <c r="KKS1197" s="259">
        <f t="shared" si="332"/>
        <v>448.774</v>
      </c>
      <c r="KKT1197" s="240" t="s">
        <v>240</v>
      </c>
      <c r="KKU1197" s="258" t="s">
        <v>26</v>
      </c>
      <c r="KKV1197" s="200">
        <v>7</v>
      </c>
      <c r="KKW1197" s="200">
        <v>2</v>
      </c>
      <c r="KKX1197" s="201" t="s">
        <v>238</v>
      </c>
      <c r="KKY1197" s="202">
        <v>0</v>
      </c>
      <c r="KKZ1197" s="202"/>
      <c r="KLA1197" s="259">
        <f t="shared" si="332"/>
        <v>448.774</v>
      </c>
      <c r="KLB1197" s="240" t="s">
        <v>240</v>
      </c>
      <c r="KLC1197" s="258" t="s">
        <v>26</v>
      </c>
      <c r="KLD1197" s="200">
        <v>7</v>
      </c>
      <c r="KLE1197" s="200">
        <v>2</v>
      </c>
      <c r="KLF1197" s="201" t="s">
        <v>238</v>
      </c>
      <c r="KLG1197" s="202">
        <v>0</v>
      </c>
      <c r="KLH1197" s="202"/>
      <c r="KLI1197" s="259">
        <f t="shared" si="332"/>
        <v>448.774</v>
      </c>
      <c r="KLJ1197" s="240" t="s">
        <v>240</v>
      </c>
      <c r="KLK1197" s="258" t="s">
        <v>26</v>
      </c>
      <c r="KLL1197" s="200">
        <v>7</v>
      </c>
      <c r="KLM1197" s="200">
        <v>2</v>
      </c>
      <c r="KLN1197" s="201" t="s">
        <v>238</v>
      </c>
      <c r="KLO1197" s="202">
        <v>0</v>
      </c>
      <c r="KLP1197" s="202"/>
      <c r="KLQ1197" s="259">
        <f t="shared" si="332"/>
        <v>448.774</v>
      </c>
      <c r="KLR1197" s="240" t="s">
        <v>240</v>
      </c>
      <c r="KLS1197" s="258" t="s">
        <v>26</v>
      </c>
      <c r="KLT1197" s="200">
        <v>7</v>
      </c>
      <c r="KLU1197" s="200">
        <v>2</v>
      </c>
      <c r="KLV1197" s="201" t="s">
        <v>238</v>
      </c>
      <c r="KLW1197" s="202">
        <v>0</v>
      </c>
      <c r="KLX1197" s="202"/>
      <c r="KLY1197" s="259">
        <f t="shared" ref="KLY1197:KOC1197" si="333">KLY1198</f>
        <v>448.774</v>
      </c>
      <c r="KLZ1197" s="240" t="s">
        <v>240</v>
      </c>
      <c r="KMA1197" s="258" t="s">
        <v>26</v>
      </c>
      <c r="KMB1197" s="200">
        <v>7</v>
      </c>
      <c r="KMC1197" s="200">
        <v>2</v>
      </c>
      <c r="KMD1197" s="201" t="s">
        <v>238</v>
      </c>
      <c r="KME1197" s="202">
        <v>0</v>
      </c>
      <c r="KMF1197" s="202"/>
      <c r="KMG1197" s="259">
        <f t="shared" si="333"/>
        <v>448.774</v>
      </c>
      <c r="KMH1197" s="240" t="s">
        <v>240</v>
      </c>
      <c r="KMI1197" s="258" t="s">
        <v>26</v>
      </c>
      <c r="KMJ1197" s="200">
        <v>7</v>
      </c>
      <c r="KMK1197" s="200">
        <v>2</v>
      </c>
      <c r="KML1197" s="201" t="s">
        <v>238</v>
      </c>
      <c r="KMM1197" s="202">
        <v>0</v>
      </c>
      <c r="KMN1197" s="202"/>
      <c r="KMO1197" s="259">
        <f t="shared" si="333"/>
        <v>448.774</v>
      </c>
      <c r="KMP1197" s="240" t="s">
        <v>240</v>
      </c>
      <c r="KMQ1197" s="258" t="s">
        <v>26</v>
      </c>
      <c r="KMR1197" s="200">
        <v>7</v>
      </c>
      <c r="KMS1197" s="200">
        <v>2</v>
      </c>
      <c r="KMT1197" s="201" t="s">
        <v>238</v>
      </c>
      <c r="KMU1197" s="202">
        <v>0</v>
      </c>
      <c r="KMV1197" s="202"/>
      <c r="KMW1197" s="259">
        <f t="shared" si="333"/>
        <v>448.774</v>
      </c>
      <c r="KMX1197" s="240" t="s">
        <v>240</v>
      </c>
      <c r="KMY1197" s="258" t="s">
        <v>26</v>
      </c>
      <c r="KMZ1197" s="200">
        <v>7</v>
      </c>
      <c r="KNA1197" s="200">
        <v>2</v>
      </c>
      <c r="KNB1197" s="201" t="s">
        <v>238</v>
      </c>
      <c r="KNC1197" s="202">
        <v>0</v>
      </c>
      <c r="KND1197" s="202"/>
      <c r="KNE1197" s="259">
        <f t="shared" si="333"/>
        <v>448.774</v>
      </c>
      <c r="KNF1197" s="240" t="s">
        <v>240</v>
      </c>
      <c r="KNG1197" s="258" t="s">
        <v>26</v>
      </c>
      <c r="KNH1197" s="200">
        <v>7</v>
      </c>
      <c r="KNI1197" s="200">
        <v>2</v>
      </c>
      <c r="KNJ1197" s="201" t="s">
        <v>238</v>
      </c>
      <c r="KNK1197" s="202">
        <v>0</v>
      </c>
      <c r="KNL1197" s="202"/>
      <c r="KNM1197" s="259">
        <f t="shared" si="333"/>
        <v>448.774</v>
      </c>
      <c r="KNN1197" s="240" t="s">
        <v>240</v>
      </c>
      <c r="KNO1197" s="258" t="s">
        <v>26</v>
      </c>
      <c r="KNP1197" s="200">
        <v>7</v>
      </c>
      <c r="KNQ1197" s="200">
        <v>2</v>
      </c>
      <c r="KNR1197" s="201" t="s">
        <v>238</v>
      </c>
      <c r="KNS1197" s="202">
        <v>0</v>
      </c>
      <c r="KNT1197" s="202"/>
      <c r="KNU1197" s="259">
        <f t="shared" si="333"/>
        <v>448.774</v>
      </c>
      <c r="KNV1197" s="240" t="s">
        <v>240</v>
      </c>
      <c r="KNW1197" s="258" t="s">
        <v>26</v>
      </c>
      <c r="KNX1197" s="200">
        <v>7</v>
      </c>
      <c r="KNY1197" s="200">
        <v>2</v>
      </c>
      <c r="KNZ1197" s="201" t="s">
        <v>238</v>
      </c>
      <c r="KOA1197" s="202">
        <v>0</v>
      </c>
      <c r="KOB1197" s="202"/>
      <c r="KOC1197" s="259">
        <f t="shared" si="333"/>
        <v>448.774</v>
      </c>
      <c r="KOD1197" s="240" t="s">
        <v>240</v>
      </c>
      <c r="KOE1197" s="258" t="s">
        <v>26</v>
      </c>
      <c r="KOF1197" s="200">
        <v>7</v>
      </c>
      <c r="KOG1197" s="200">
        <v>2</v>
      </c>
      <c r="KOH1197" s="201" t="s">
        <v>238</v>
      </c>
      <c r="KOI1197" s="202">
        <v>0</v>
      </c>
      <c r="KOJ1197" s="202"/>
      <c r="KOK1197" s="259">
        <f t="shared" ref="KOK1197:KQO1197" si="334">KOK1198</f>
        <v>448.774</v>
      </c>
      <c r="KOL1197" s="240" t="s">
        <v>240</v>
      </c>
      <c r="KOM1197" s="258" t="s">
        <v>26</v>
      </c>
      <c r="KON1197" s="200">
        <v>7</v>
      </c>
      <c r="KOO1197" s="200">
        <v>2</v>
      </c>
      <c r="KOP1197" s="201" t="s">
        <v>238</v>
      </c>
      <c r="KOQ1197" s="202">
        <v>0</v>
      </c>
      <c r="KOR1197" s="202"/>
      <c r="KOS1197" s="259">
        <f t="shared" si="334"/>
        <v>448.774</v>
      </c>
      <c r="KOT1197" s="240" t="s">
        <v>240</v>
      </c>
      <c r="KOU1197" s="258" t="s">
        <v>26</v>
      </c>
      <c r="KOV1197" s="200">
        <v>7</v>
      </c>
      <c r="KOW1197" s="200">
        <v>2</v>
      </c>
      <c r="KOX1197" s="201" t="s">
        <v>238</v>
      </c>
      <c r="KOY1197" s="202">
        <v>0</v>
      </c>
      <c r="KOZ1197" s="202"/>
      <c r="KPA1197" s="259">
        <f t="shared" si="334"/>
        <v>448.774</v>
      </c>
      <c r="KPB1197" s="240" t="s">
        <v>240</v>
      </c>
      <c r="KPC1197" s="258" t="s">
        <v>26</v>
      </c>
      <c r="KPD1197" s="200">
        <v>7</v>
      </c>
      <c r="KPE1197" s="200">
        <v>2</v>
      </c>
      <c r="KPF1197" s="201" t="s">
        <v>238</v>
      </c>
      <c r="KPG1197" s="202">
        <v>0</v>
      </c>
      <c r="KPH1197" s="202"/>
      <c r="KPI1197" s="259">
        <f t="shared" si="334"/>
        <v>448.774</v>
      </c>
      <c r="KPJ1197" s="240" t="s">
        <v>240</v>
      </c>
      <c r="KPK1197" s="258" t="s">
        <v>26</v>
      </c>
      <c r="KPL1197" s="200">
        <v>7</v>
      </c>
      <c r="KPM1197" s="200">
        <v>2</v>
      </c>
      <c r="KPN1197" s="201" t="s">
        <v>238</v>
      </c>
      <c r="KPO1197" s="202">
        <v>0</v>
      </c>
      <c r="KPP1197" s="202"/>
      <c r="KPQ1197" s="259">
        <f t="shared" si="334"/>
        <v>448.774</v>
      </c>
      <c r="KPR1197" s="240" t="s">
        <v>240</v>
      </c>
      <c r="KPS1197" s="258" t="s">
        <v>26</v>
      </c>
      <c r="KPT1197" s="200">
        <v>7</v>
      </c>
      <c r="KPU1197" s="200">
        <v>2</v>
      </c>
      <c r="KPV1197" s="201" t="s">
        <v>238</v>
      </c>
      <c r="KPW1197" s="202">
        <v>0</v>
      </c>
      <c r="KPX1197" s="202"/>
      <c r="KPY1197" s="259">
        <f t="shared" si="334"/>
        <v>448.774</v>
      </c>
      <c r="KPZ1197" s="240" t="s">
        <v>240</v>
      </c>
      <c r="KQA1197" s="258" t="s">
        <v>26</v>
      </c>
      <c r="KQB1197" s="200">
        <v>7</v>
      </c>
      <c r="KQC1197" s="200">
        <v>2</v>
      </c>
      <c r="KQD1197" s="201" t="s">
        <v>238</v>
      </c>
      <c r="KQE1197" s="202">
        <v>0</v>
      </c>
      <c r="KQF1197" s="202"/>
      <c r="KQG1197" s="259">
        <f t="shared" si="334"/>
        <v>448.774</v>
      </c>
      <c r="KQH1197" s="240" t="s">
        <v>240</v>
      </c>
      <c r="KQI1197" s="258" t="s">
        <v>26</v>
      </c>
      <c r="KQJ1197" s="200">
        <v>7</v>
      </c>
      <c r="KQK1197" s="200">
        <v>2</v>
      </c>
      <c r="KQL1197" s="201" t="s">
        <v>238</v>
      </c>
      <c r="KQM1197" s="202">
        <v>0</v>
      </c>
      <c r="KQN1197" s="202"/>
      <c r="KQO1197" s="259">
        <f t="shared" si="334"/>
        <v>448.774</v>
      </c>
      <c r="KQP1197" s="240" t="s">
        <v>240</v>
      </c>
      <c r="KQQ1197" s="258" t="s">
        <v>26</v>
      </c>
      <c r="KQR1197" s="200">
        <v>7</v>
      </c>
      <c r="KQS1197" s="200">
        <v>2</v>
      </c>
      <c r="KQT1197" s="201" t="s">
        <v>238</v>
      </c>
      <c r="KQU1197" s="202">
        <v>0</v>
      </c>
      <c r="KQV1197" s="202"/>
      <c r="KQW1197" s="259">
        <f t="shared" ref="KQW1197:KTA1197" si="335">KQW1198</f>
        <v>448.774</v>
      </c>
      <c r="KQX1197" s="240" t="s">
        <v>240</v>
      </c>
      <c r="KQY1197" s="258" t="s">
        <v>26</v>
      </c>
      <c r="KQZ1197" s="200">
        <v>7</v>
      </c>
      <c r="KRA1197" s="200">
        <v>2</v>
      </c>
      <c r="KRB1197" s="201" t="s">
        <v>238</v>
      </c>
      <c r="KRC1197" s="202">
        <v>0</v>
      </c>
      <c r="KRD1197" s="202"/>
      <c r="KRE1197" s="259">
        <f t="shared" si="335"/>
        <v>448.774</v>
      </c>
      <c r="KRF1197" s="240" t="s">
        <v>240</v>
      </c>
      <c r="KRG1197" s="258" t="s">
        <v>26</v>
      </c>
      <c r="KRH1197" s="200">
        <v>7</v>
      </c>
      <c r="KRI1197" s="200">
        <v>2</v>
      </c>
      <c r="KRJ1197" s="201" t="s">
        <v>238</v>
      </c>
      <c r="KRK1197" s="202">
        <v>0</v>
      </c>
      <c r="KRL1197" s="202"/>
      <c r="KRM1197" s="259">
        <f t="shared" si="335"/>
        <v>448.774</v>
      </c>
      <c r="KRN1197" s="240" t="s">
        <v>240</v>
      </c>
      <c r="KRO1197" s="258" t="s">
        <v>26</v>
      </c>
      <c r="KRP1197" s="200">
        <v>7</v>
      </c>
      <c r="KRQ1197" s="200">
        <v>2</v>
      </c>
      <c r="KRR1197" s="201" t="s">
        <v>238</v>
      </c>
      <c r="KRS1197" s="202">
        <v>0</v>
      </c>
      <c r="KRT1197" s="202"/>
      <c r="KRU1197" s="259">
        <f t="shared" si="335"/>
        <v>448.774</v>
      </c>
      <c r="KRV1197" s="240" t="s">
        <v>240</v>
      </c>
      <c r="KRW1197" s="258" t="s">
        <v>26</v>
      </c>
      <c r="KRX1197" s="200">
        <v>7</v>
      </c>
      <c r="KRY1197" s="200">
        <v>2</v>
      </c>
      <c r="KRZ1197" s="201" t="s">
        <v>238</v>
      </c>
      <c r="KSA1197" s="202">
        <v>0</v>
      </c>
      <c r="KSB1197" s="202"/>
      <c r="KSC1197" s="259">
        <f t="shared" si="335"/>
        <v>448.774</v>
      </c>
      <c r="KSD1197" s="240" t="s">
        <v>240</v>
      </c>
      <c r="KSE1197" s="258" t="s">
        <v>26</v>
      </c>
      <c r="KSF1197" s="200">
        <v>7</v>
      </c>
      <c r="KSG1197" s="200">
        <v>2</v>
      </c>
      <c r="KSH1197" s="201" t="s">
        <v>238</v>
      </c>
      <c r="KSI1197" s="202">
        <v>0</v>
      </c>
      <c r="KSJ1197" s="202"/>
      <c r="KSK1197" s="259">
        <f t="shared" si="335"/>
        <v>448.774</v>
      </c>
      <c r="KSL1197" s="240" t="s">
        <v>240</v>
      </c>
      <c r="KSM1197" s="258" t="s">
        <v>26</v>
      </c>
      <c r="KSN1197" s="200">
        <v>7</v>
      </c>
      <c r="KSO1197" s="200">
        <v>2</v>
      </c>
      <c r="KSP1197" s="201" t="s">
        <v>238</v>
      </c>
      <c r="KSQ1197" s="202">
        <v>0</v>
      </c>
      <c r="KSR1197" s="202"/>
      <c r="KSS1197" s="259">
        <f t="shared" si="335"/>
        <v>448.774</v>
      </c>
      <c r="KST1197" s="240" t="s">
        <v>240</v>
      </c>
      <c r="KSU1197" s="258" t="s">
        <v>26</v>
      </c>
      <c r="KSV1197" s="200">
        <v>7</v>
      </c>
      <c r="KSW1197" s="200">
        <v>2</v>
      </c>
      <c r="KSX1197" s="201" t="s">
        <v>238</v>
      </c>
      <c r="KSY1197" s="202">
        <v>0</v>
      </c>
      <c r="KSZ1197" s="202"/>
      <c r="KTA1197" s="259">
        <f t="shared" si="335"/>
        <v>448.774</v>
      </c>
      <c r="KTB1197" s="240" t="s">
        <v>240</v>
      </c>
      <c r="KTC1197" s="258" t="s">
        <v>26</v>
      </c>
      <c r="KTD1197" s="200">
        <v>7</v>
      </c>
      <c r="KTE1197" s="200">
        <v>2</v>
      </c>
      <c r="KTF1197" s="201" t="s">
        <v>238</v>
      </c>
      <c r="KTG1197" s="202">
        <v>0</v>
      </c>
      <c r="KTH1197" s="202"/>
      <c r="KTI1197" s="259">
        <f t="shared" ref="KTI1197:KVM1197" si="336">KTI1198</f>
        <v>448.774</v>
      </c>
      <c r="KTJ1197" s="240" t="s">
        <v>240</v>
      </c>
      <c r="KTK1197" s="258" t="s">
        <v>26</v>
      </c>
      <c r="KTL1197" s="200">
        <v>7</v>
      </c>
      <c r="KTM1197" s="200">
        <v>2</v>
      </c>
      <c r="KTN1197" s="201" t="s">
        <v>238</v>
      </c>
      <c r="KTO1197" s="202">
        <v>0</v>
      </c>
      <c r="KTP1197" s="202"/>
      <c r="KTQ1197" s="259">
        <f t="shared" si="336"/>
        <v>448.774</v>
      </c>
      <c r="KTR1197" s="240" t="s">
        <v>240</v>
      </c>
      <c r="KTS1197" s="258" t="s">
        <v>26</v>
      </c>
      <c r="KTT1197" s="200">
        <v>7</v>
      </c>
      <c r="KTU1197" s="200">
        <v>2</v>
      </c>
      <c r="KTV1197" s="201" t="s">
        <v>238</v>
      </c>
      <c r="KTW1197" s="202">
        <v>0</v>
      </c>
      <c r="KTX1197" s="202"/>
      <c r="KTY1197" s="259">
        <f t="shared" si="336"/>
        <v>448.774</v>
      </c>
      <c r="KTZ1197" s="240" t="s">
        <v>240</v>
      </c>
      <c r="KUA1197" s="258" t="s">
        <v>26</v>
      </c>
      <c r="KUB1197" s="200">
        <v>7</v>
      </c>
      <c r="KUC1197" s="200">
        <v>2</v>
      </c>
      <c r="KUD1197" s="201" t="s">
        <v>238</v>
      </c>
      <c r="KUE1197" s="202">
        <v>0</v>
      </c>
      <c r="KUF1197" s="202"/>
      <c r="KUG1197" s="259">
        <f t="shared" si="336"/>
        <v>448.774</v>
      </c>
      <c r="KUH1197" s="240" t="s">
        <v>240</v>
      </c>
      <c r="KUI1197" s="258" t="s">
        <v>26</v>
      </c>
      <c r="KUJ1197" s="200">
        <v>7</v>
      </c>
      <c r="KUK1197" s="200">
        <v>2</v>
      </c>
      <c r="KUL1197" s="201" t="s">
        <v>238</v>
      </c>
      <c r="KUM1197" s="202">
        <v>0</v>
      </c>
      <c r="KUN1197" s="202"/>
      <c r="KUO1197" s="259">
        <f t="shared" si="336"/>
        <v>448.774</v>
      </c>
      <c r="KUP1197" s="240" t="s">
        <v>240</v>
      </c>
      <c r="KUQ1197" s="258" t="s">
        <v>26</v>
      </c>
      <c r="KUR1197" s="200">
        <v>7</v>
      </c>
      <c r="KUS1197" s="200">
        <v>2</v>
      </c>
      <c r="KUT1197" s="201" t="s">
        <v>238</v>
      </c>
      <c r="KUU1197" s="202">
        <v>0</v>
      </c>
      <c r="KUV1197" s="202"/>
      <c r="KUW1197" s="259">
        <f t="shared" si="336"/>
        <v>448.774</v>
      </c>
      <c r="KUX1197" s="240" t="s">
        <v>240</v>
      </c>
      <c r="KUY1197" s="258" t="s">
        <v>26</v>
      </c>
      <c r="KUZ1197" s="200">
        <v>7</v>
      </c>
      <c r="KVA1197" s="200">
        <v>2</v>
      </c>
      <c r="KVB1197" s="201" t="s">
        <v>238</v>
      </c>
      <c r="KVC1197" s="202">
        <v>0</v>
      </c>
      <c r="KVD1197" s="202"/>
      <c r="KVE1197" s="259">
        <f t="shared" si="336"/>
        <v>448.774</v>
      </c>
      <c r="KVF1197" s="240" t="s">
        <v>240</v>
      </c>
      <c r="KVG1197" s="258" t="s">
        <v>26</v>
      </c>
      <c r="KVH1197" s="200">
        <v>7</v>
      </c>
      <c r="KVI1197" s="200">
        <v>2</v>
      </c>
      <c r="KVJ1197" s="201" t="s">
        <v>238</v>
      </c>
      <c r="KVK1197" s="202">
        <v>0</v>
      </c>
      <c r="KVL1197" s="202"/>
      <c r="KVM1197" s="259">
        <f t="shared" si="336"/>
        <v>448.774</v>
      </c>
      <c r="KVN1197" s="240" t="s">
        <v>240</v>
      </c>
      <c r="KVO1197" s="258" t="s">
        <v>26</v>
      </c>
      <c r="KVP1197" s="200">
        <v>7</v>
      </c>
      <c r="KVQ1197" s="200">
        <v>2</v>
      </c>
      <c r="KVR1197" s="201" t="s">
        <v>238</v>
      </c>
      <c r="KVS1197" s="202">
        <v>0</v>
      </c>
      <c r="KVT1197" s="202"/>
      <c r="KVU1197" s="259">
        <f t="shared" ref="KVU1197:KXY1197" si="337">KVU1198</f>
        <v>448.774</v>
      </c>
      <c r="KVV1197" s="240" t="s">
        <v>240</v>
      </c>
      <c r="KVW1197" s="258" t="s">
        <v>26</v>
      </c>
      <c r="KVX1197" s="200">
        <v>7</v>
      </c>
      <c r="KVY1197" s="200">
        <v>2</v>
      </c>
      <c r="KVZ1197" s="201" t="s">
        <v>238</v>
      </c>
      <c r="KWA1197" s="202">
        <v>0</v>
      </c>
      <c r="KWB1197" s="202"/>
      <c r="KWC1197" s="259">
        <f t="shared" si="337"/>
        <v>448.774</v>
      </c>
      <c r="KWD1197" s="240" t="s">
        <v>240</v>
      </c>
      <c r="KWE1197" s="258" t="s">
        <v>26</v>
      </c>
      <c r="KWF1197" s="200">
        <v>7</v>
      </c>
      <c r="KWG1197" s="200">
        <v>2</v>
      </c>
      <c r="KWH1197" s="201" t="s">
        <v>238</v>
      </c>
      <c r="KWI1197" s="202">
        <v>0</v>
      </c>
      <c r="KWJ1197" s="202"/>
      <c r="KWK1197" s="259">
        <f t="shared" si="337"/>
        <v>448.774</v>
      </c>
      <c r="KWL1197" s="240" t="s">
        <v>240</v>
      </c>
      <c r="KWM1197" s="258" t="s">
        <v>26</v>
      </c>
      <c r="KWN1197" s="200">
        <v>7</v>
      </c>
      <c r="KWO1197" s="200">
        <v>2</v>
      </c>
      <c r="KWP1197" s="201" t="s">
        <v>238</v>
      </c>
      <c r="KWQ1197" s="202">
        <v>0</v>
      </c>
      <c r="KWR1197" s="202"/>
      <c r="KWS1197" s="259">
        <f t="shared" si="337"/>
        <v>448.774</v>
      </c>
      <c r="KWT1197" s="240" t="s">
        <v>240</v>
      </c>
      <c r="KWU1197" s="258" t="s">
        <v>26</v>
      </c>
      <c r="KWV1197" s="200">
        <v>7</v>
      </c>
      <c r="KWW1197" s="200">
        <v>2</v>
      </c>
      <c r="KWX1197" s="201" t="s">
        <v>238</v>
      </c>
      <c r="KWY1197" s="202">
        <v>0</v>
      </c>
      <c r="KWZ1197" s="202"/>
      <c r="KXA1197" s="259">
        <f t="shared" si="337"/>
        <v>448.774</v>
      </c>
      <c r="KXB1197" s="240" t="s">
        <v>240</v>
      </c>
      <c r="KXC1197" s="258" t="s">
        <v>26</v>
      </c>
      <c r="KXD1197" s="200">
        <v>7</v>
      </c>
      <c r="KXE1197" s="200">
        <v>2</v>
      </c>
      <c r="KXF1197" s="201" t="s">
        <v>238</v>
      </c>
      <c r="KXG1197" s="202">
        <v>0</v>
      </c>
      <c r="KXH1197" s="202"/>
      <c r="KXI1197" s="259">
        <f t="shared" si="337"/>
        <v>448.774</v>
      </c>
      <c r="KXJ1197" s="240" t="s">
        <v>240</v>
      </c>
      <c r="KXK1197" s="258" t="s">
        <v>26</v>
      </c>
      <c r="KXL1197" s="200">
        <v>7</v>
      </c>
      <c r="KXM1197" s="200">
        <v>2</v>
      </c>
      <c r="KXN1197" s="201" t="s">
        <v>238</v>
      </c>
      <c r="KXO1197" s="202">
        <v>0</v>
      </c>
      <c r="KXP1197" s="202"/>
      <c r="KXQ1197" s="259">
        <f t="shared" si="337"/>
        <v>448.774</v>
      </c>
      <c r="KXR1197" s="240" t="s">
        <v>240</v>
      </c>
      <c r="KXS1197" s="258" t="s">
        <v>26</v>
      </c>
      <c r="KXT1197" s="200">
        <v>7</v>
      </c>
      <c r="KXU1197" s="200">
        <v>2</v>
      </c>
      <c r="KXV1197" s="201" t="s">
        <v>238</v>
      </c>
      <c r="KXW1197" s="202">
        <v>0</v>
      </c>
      <c r="KXX1197" s="202"/>
      <c r="KXY1197" s="259">
        <f t="shared" si="337"/>
        <v>448.774</v>
      </c>
      <c r="KXZ1197" s="240" t="s">
        <v>240</v>
      </c>
      <c r="KYA1197" s="258" t="s">
        <v>26</v>
      </c>
      <c r="KYB1197" s="200">
        <v>7</v>
      </c>
      <c r="KYC1197" s="200">
        <v>2</v>
      </c>
      <c r="KYD1197" s="201" t="s">
        <v>238</v>
      </c>
      <c r="KYE1197" s="202">
        <v>0</v>
      </c>
      <c r="KYF1197" s="202"/>
      <c r="KYG1197" s="259">
        <f t="shared" ref="KYG1197:LAK1197" si="338">KYG1198</f>
        <v>448.774</v>
      </c>
      <c r="KYH1197" s="240" t="s">
        <v>240</v>
      </c>
      <c r="KYI1197" s="258" t="s">
        <v>26</v>
      </c>
      <c r="KYJ1197" s="200">
        <v>7</v>
      </c>
      <c r="KYK1197" s="200">
        <v>2</v>
      </c>
      <c r="KYL1197" s="201" t="s">
        <v>238</v>
      </c>
      <c r="KYM1197" s="202">
        <v>0</v>
      </c>
      <c r="KYN1197" s="202"/>
      <c r="KYO1197" s="259">
        <f t="shared" si="338"/>
        <v>448.774</v>
      </c>
      <c r="KYP1197" s="240" t="s">
        <v>240</v>
      </c>
      <c r="KYQ1197" s="258" t="s">
        <v>26</v>
      </c>
      <c r="KYR1197" s="200">
        <v>7</v>
      </c>
      <c r="KYS1197" s="200">
        <v>2</v>
      </c>
      <c r="KYT1197" s="201" t="s">
        <v>238</v>
      </c>
      <c r="KYU1197" s="202">
        <v>0</v>
      </c>
      <c r="KYV1197" s="202"/>
      <c r="KYW1197" s="259">
        <f t="shared" si="338"/>
        <v>448.774</v>
      </c>
      <c r="KYX1197" s="240" t="s">
        <v>240</v>
      </c>
      <c r="KYY1197" s="258" t="s">
        <v>26</v>
      </c>
      <c r="KYZ1197" s="200">
        <v>7</v>
      </c>
      <c r="KZA1197" s="200">
        <v>2</v>
      </c>
      <c r="KZB1197" s="201" t="s">
        <v>238</v>
      </c>
      <c r="KZC1197" s="202">
        <v>0</v>
      </c>
      <c r="KZD1197" s="202"/>
      <c r="KZE1197" s="259">
        <f t="shared" si="338"/>
        <v>448.774</v>
      </c>
      <c r="KZF1197" s="240" t="s">
        <v>240</v>
      </c>
      <c r="KZG1197" s="258" t="s">
        <v>26</v>
      </c>
      <c r="KZH1197" s="200">
        <v>7</v>
      </c>
      <c r="KZI1197" s="200">
        <v>2</v>
      </c>
      <c r="KZJ1197" s="201" t="s">
        <v>238</v>
      </c>
      <c r="KZK1197" s="202">
        <v>0</v>
      </c>
      <c r="KZL1197" s="202"/>
      <c r="KZM1197" s="259">
        <f t="shared" si="338"/>
        <v>448.774</v>
      </c>
      <c r="KZN1197" s="240" t="s">
        <v>240</v>
      </c>
      <c r="KZO1197" s="258" t="s">
        <v>26</v>
      </c>
      <c r="KZP1197" s="200">
        <v>7</v>
      </c>
      <c r="KZQ1197" s="200">
        <v>2</v>
      </c>
      <c r="KZR1197" s="201" t="s">
        <v>238</v>
      </c>
      <c r="KZS1197" s="202">
        <v>0</v>
      </c>
      <c r="KZT1197" s="202"/>
      <c r="KZU1197" s="259">
        <f t="shared" si="338"/>
        <v>448.774</v>
      </c>
      <c r="KZV1197" s="240" t="s">
        <v>240</v>
      </c>
      <c r="KZW1197" s="258" t="s">
        <v>26</v>
      </c>
      <c r="KZX1197" s="200">
        <v>7</v>
      </c>
      <c r="KZY1197" s="200">
        <v>2</v>
      </c>
      <c r="KZZ1197" s="201" t="s">
        <v>238</v>
      </c>
      <c r="LAA1197" s="202">
        <v>0</v>
      </c>
      <c r="LAB1197" s="202"/>
      <c r="LAC1197" s="259">
        <f t="shared" si="338"/>
        <v>448.774</v>
      </c>
      <c r="LAD1197" s="240" t="s">
        <v>240</v>
      </c>
      <c r="LAE1197" s="258" t="s">
        <v>26</v>
      </c>
      <c r="LAF1197" s="200">
        <v>7</v>
      </c>
      <c r="LAG1197" s="200">
        <v>2</v>
      </c>
      <c r="LAH1197" s="201" t="s">
        <v>238</v>
      </c>
      <c r="LAI1197" s="202">
        <v>0</v>
      </c>
      <c r="LAJ1197" s="202"/>
      <c r="LAK1197" s="259">
        <f t="shared" si="338"/>
        <v>448.774</v>
      </c>
      <c r="LAL1197" s="240" t="s">
        <v>240</v>
      </c>
      <c r="LAM1197" s="258" t="s">
        <v>26</v>
      </c>
      <c r="LAN1197" s="200">
        <v>7</v>
      </c>
      <c r="LAO1197" s="200">
        <v>2</v>
      </c>
      <c r="LAP1197" s="201" t="s">
        <v>238</v>
      </c>
      <c r="LAQ1197" s="202">
        <v>0</v>
      </c>
      <c r="LAR1197" s="202"/>
      <c r="LAS1197" s="259">
        <f t="shared" ref="LAS1197:LCW1197" si="339">LAS1198</f>
        <v>448.774</v>
      </c>
      <c r="LAT1197" s="240" t="s">
        <v>240</v>
      </c>
      <c r="LAU1197" s="258" t="s">
        <v>26</v>
      </c>
      <c r="LAV1197" s="200">
        <v>7</v>
      </c>
      <c r="LAW1197" s="200">
        <v>2</v>
      </c>
      <c r="LAX1197" s="201" t="s">
        <v>238</v>
      </c>
      <c r="LAY1197" s="202">
        <v>0</v>
      </c>
      <c r="LAZ1197" s="202"/>
      <c r="LBA1197" s="259">
        <f t="shared" si="339"/>
        <v>448.774</v>
      </c>
      <c r="LBB1197" s="240" t="s">
        <v>240</v>
      </c>
      <c r="LBC1197" s="258" t="s">
        <v>26</v>
      </c>
      <c r="LBD1197" s="200">
        <v>7</v>
      </c>
      <c r="LBE1197" s="200">
        <v>2</v>
      </c>
      <c r="LBF1197" s="201" t="s">
        <v>238</v>
      </c>
      <c r="LBG1197" s="202">
        <v>0</v>
      </c>
      <c r="LBH1197" s="202"/>
      <c r="LBI1197" s="259">
        <f t="shared" si="339"/>
        <v>448.774</v>
      </c>
      <c r="LBJ1197" s="240" t="s">
        <v>240</v>
      </c>
      <c r="LBK1197" s="258" t="s">
        <v>26</v>
      </c>
      <c r="LBL1197" s="200">
        <v>7</v>
      </c>
      <c r="LBM1197" s="200">
        <v>2</v>
      </c>
      <c r="LBN1197" s="201" t="s">
        <v>238</v>
      </c>
      <c r="LBO1197" s="202">
        <v>0</v>
      </c>
      <c r="LBP1197" s="202"/>
      <c r="LBQ1197" s="259">
        <f t="shared" si="339"/>
        <v>448.774</v>
      </c>
      <c r="LBR1197" s="240" t="s">
        <v>240</v>
      </c>
      <c r="LBS1197" s="258" t="s">
        <v>26</v>
      </c>
      <c r="LBT1197" s="200">
        <v>7</v>
      </c>
      <c r="LBU1197" s="200">
        <v>2</v>
      </c>
      <c r="LBV1197" s="201" t="s">
        <v>238</v>
      </c>
      <c r="LBW1197" s="202">
        <v>0</v>
      </c>
      <c r="LBX1197" s="202"/>
      <c r="LBY1197" s="259">
        <f t="shared" si="339"/>
        <v>448.774</v>
      </c>
      <c r="LBZ1197" s="240" t="s">
        <v>240</v>
      </c>
      <c r="LCA1197" s="258" t="s">
        <v>26</v>
      </c>
      <c r="LCB1197" s="200">
        <v>7</v>
      </c>
      <c r="LCC1197" s="200">
        <v>2</v>
      </c>
      <c r="LCD1197" s="201" t="s">
        <v>238</v>
      </c>
      <c r="LCE1197" s="202">
        <v>0</v>
      </c>
      <c r="LCF1197" s="202"/>
      <c r="LCG1197" s="259">
        <f t="shared" si="339"/>
        <v>448.774</v>
      </c>
      <c r="LCH1197" s="240" t="s">
        <v>240</v>
      </c>
      <c r="LCI1197" s="258" t="s">
        <v>26</v>
      </c>
      <c r="LCJ1197" s="200">
        <v>7</v>
      </c>
      <c r="LCK1197" s="200">
        <v>2</v>
      </c>
      <c r="LCL1197" s="201" t="s">
        <v>238</v>
      </c>
      <c r="LCM1197" s="202">
        <v>0</v>
      </c>
      <c r="LCN1197" s="202"/>
      <c r="LCO1197" s="259">
        <f t="shared" si="339"/>
        <v>448.774</v>
      </c>
      <c r="LCP1197" s="240" t="s">
        <v>240</v>
      </c>
      <c r="LCQ1197" s="258" t="s">
        <v>26</v>
      </c>
      <c r="LCR1197" s="200">
        <v>7</v>
      </c>
      <c r="LCS1197" s="200">
        <v>2</v>
      </c>
      <c r="LCT1197" s="201" t="s">
        <v>238</v>
      </c>
      <c r="LCU1197" s="202">
        <v>0</v>
      </c>
      <c r="LCV1197" s="202"/>
      <c r="LCW1197" s="259">
        <f t="shared" si="339"/>
        <v>448.774</v>
      </c>
      <c r="LCX1197" s="240" t="s">
        <v>240</v>
      </c>
      <c r="LCY1197" s="258" t="s">
        <v>26</v>
      </c>
      <c r="LCZ1197" s="200">
        <v>7</v>
      </c>
      <c r="LDA1197" s="200">
        <v>2</v>
      </c>
      <c r="LDB1197" s="201" t="s">
        <v>238</v>
      </c>
      <c r="LDC1197" s="202">
        <v>0</v>
      </c>
      <c r="LDD1197" s="202"/>
      <c r="LDE1197" s="259">
        <f t="shared" ref="LDE1197:LFI1197" si="340">LDE1198</f>
        <v>448.774</v>
      </c>
      <c r="LDF1197" s="240" t="s">
        <v>240</v>
      </c>
      <c r="LDG1197" s="258" t="s">
        <v>26</v>
      </c>
      <c r="LDH1197" s="200">
        <v>7</v>
      </c>
      <c r="LDI1197" s="200">
        <v>2</v>
      </c>
      <c r="LDJ1197" s="201" t="s">
        <v>238</v>
      </c>
      <c r="LDK1197" s="202">
        <v>0</v>
      </c>
      <c r="LDL1197" s="202"/>
      <c r="LDM1197" s="259">
        <f t="shared" si="340"/>
        <v>448.774</v>
      </c>
      <c r="LDN1197" s="240" t="s">
        <v>240</v>
      </c>
      <c r="LDO1197" s="258" t="s">
        <v>26</v>
      </c>
      <c r="LDP1197" s="200">
        <v>7</v>
      </c>
      <c r="LDQ1197" s="200">
        <v>2</v>
      </c>
      <c r="LDR1197" s="201" t="s">
        <v>238</v>
      </c>
      <c r="LDS1197" s="202">
        <v>0</v>
      </c>
      <c r="LDT1197" s="202"/>
      <c r="LDU1197" s="259">
        <f t="shared" si="340"/>
        <v>448.774</v>
      </c>
      <c r="LDV1197" s="240" t="s">
        <v>240</v>
      </c>
      <c r="LDW1197" s="258" t="s">
        <v>26</v>
      </c>
      <c r="LDX1197" s="200">
        <v>7</v>
      </c>
      <c r="LDY1197" s="200">
        <v>2</v>
      </c>
      <c r="LDZ1197" s="201" t="s">
        <v>238</v>
      </c>
      <c r="LEA1197" s="202">
        <v>0</v>
      </c>
      <c r="LEB1197" s="202"/>
      <c r="LEC1197" s="259">
        <f t="shared" si="340"/>
        <v>448.774</v>
      </c>
      <c r="LED1197" s="240" t="s">
        <v>240</v>
      </c>
      <c r="LEE1197" s="258" t="s">
        <v>26</v>
      </c>
      <c r="LEF1197" s="200">
        <v>7</v>
      </c>
      <c r="LEG1197" s="200">
        <v>2</v>
      </c>
      <c r="LEH1197" s="201" t="s">
        <v>238</v>
      </c>
      <c r="LEI1197" s="202">
        <v>0</v>
      </c>
      <c r="LEJ1197" s="202"/>
      <c r="LEK1197" s="259">
        <f t="shared" si="340"/>
        <v>448.774</v>
      </c>
      <c r="LEL1197" s="240" t="s">
        <v>240</v>
      </c>
      <c r="LEM1197" s="258" t="s">
        <v>26</v>
      </c>
      <c r="LEN1197" s="200">
        <v>7</v>
      </c>
      <c r="LEO1197" s="200">
        <v>2</v>
      </c>
      <c r="LEP1197" s="201" t="s">
        <v>238</v>
      </c>
      <c r="LEQ1197" s="202">
        <v>0</v>
      </c>
      <c r="LER1197" s="202"/>
      <c r="LES1197" s="259">
        <f t="shared" si="340"/>
        <v>448.774</v>
      </c>
      <c r="LET1197" s="240" t="s">
        <v>240</v>
      </c>
      <c r="LEU1197" s="258" t="s">
        <v>26</v>
      </c>
      <c r="LEV1197" s="200">
        <v>7</v>
      </c>
      <c r="LEW1197" s="200">
        <v>2</v>
      </c>
      <c r="LEX1197" s="201" t="s">
        <v>238</v>
      </c>
      <c r="LEY1197" s="202">
        <v>0</v>
      </c>
      <c r="LEZ1197" s="202"/>
      <c r="LFA1197" s="259">
        <f t="shared" si="340"/>
        <v>448.774</v>
      </c>
      <c r="LFB1197" s="240" t="s">
        <v>240</v>
      </c>
      <c r="LFC1197" s="258" t="s">
        <v>26</v>
      </c>
      <c r="LFD1197" s="200">
        <v>7</v>
      </c>
      <c r="LFE1197" s="200">
        <v>2</v>
      </c>
      <c r="LFF1197" s="201" t="s">
        <v>238</v>
      </c>
      <c r="LFG1197" s="202">
        <v>0</v>
      </c>
      <c r="LFH1197" s="202"/>
      <c r="LFI1197" s="259">
        <f t="shared" si="340"/>
        <v>448.774</v>
      </c>
      <c r="LFJ1197" s="240" t="s">
        <v>240</v>
      </c>
      <c r="LFK1197" s="258" t="s">
        <v>26</v>
      </c>
      <c r="LFL1197" s="200">
        <v>7</v>
      </c>
      <c r="LFM1197" s="200">
        <v>2</v>
      </c>
      <c r="LFN1197" s="201" t="s">
        <v>238</v>
      </c>
      <c r="LFO1197" s="202">
        <v>0</v>
      </c>
      <c r="LFP1197" s="202"/>
      <c r="LFQ1197" s="259">
        <f t="shared" ref="LFQ1197:LHU1197" si="341">LFQ1198</f>
        <v>448.774</v>
      </c>
      <c r="LFR1197" s="240" t="s">
        <v>240</v>
      </c>
      <c r="LFS1197" s="258" t="s">
        <v>26</v>
      </c>
      <c r="LFT1197" s="200">
        <v>7</v>
      </c>
      <c r="LFU1197" s="200">
        <v>2</v>
      </c>
      <c r="LFV1197" s="201" t="s">
        <v>238</v>
      </c>
      <c r="LFW1197" s="202">
        <v>0</v>
      </c>
      <c r="LFX1197" s="202"/>
      <c r="LFY1197" s="259">
        <f t="shared" si="341"/>
        <v>448.774</v>
      </c>
      <c r="LFZ1197" s="240" t="s">
        <v>240</v>
      </c>
      <c r="LGA1197" s="258" t="s">
        <v>26</v>
      </c>
      <c r="LGB1197" s="200">
        <v>7</v>
      </c>
      <c r="LGC1197" s="200">
        <v>2</v>
      </c>
      <c r="LGD1197" s="201" t="s">
        <v>238</v>
      </c>
      <c r="LGE1197" s="202">
        <v>0</v>
      </c>
      <c r="LGF1197" s="202"/>
      <c r="LGG1197" s="259">
        <f t="shared" si="341"/>
        <v>448.774</v>
      </c>
      <c r="LGH1197" s="240" t="s">
        <v>240</v>
      </c>
      <c r="LGI1197" s="258" t="s">
        <v>26</v>
      </c>
      <c r="LGJ1197" s="200">
        <v>7</v>
      </c>
      <c r="LGK1197" s="200">
        <v>2</v>
      </c>
      <c r="LGL1197" s="201" t="s">
        <v>238</v>
      </c>
      <c r="LGM1197" s="202">
        <v>0</v>
      </c>
      <c r="LGN1197" s="202"/>
      <c r="LGO1197" s="259">
        <f t="shared" si="341"/>
        <v>448.774</v>
      </c>
      <c r="LGP1197" s="240" t="s">
        <v>240</v>
      </c>
      <c r="LGQ1197" s="258" t="s">
        <v>26</v>
      </c>
      <c r="LGR1197" s="200">
        <v>7</v>
      </c>
      <c r="LGS1197" s="200">
        <v>2</v>
      </c>
      <c r="LGT1197" s="201" t="s">
        <v>238</v>
      </c>
      <c r="LGU1197" s="202">
        <v>0</v>
      </c>
      <c r="LGV1197" s="202"/>
      <c r="LGW1197" s="259">
        <f t="shared" si="341"/>
        <v>448.774</v>
      </c>
      <c r="LGX1197" s="240" t="s">
        <v>240</v>
      </c>
      <c r="LGY1197" s="258" t="s">
        <v>26</v>
      </c>
      <c r="LGZ1197" s="200">
        <v>7</v>
      </c>
      <c r="LHA1197" s="200">
        <v>2</v>
      </c>
      <c r="LHB1197" s="201" t="s">
        <v>238</v>
      </c>
      <c r="LHC1197" s="202">
        <v>0</v>
      </c>
      <c r="LHD1197" s="202"/>
      <c r="LHE1197" s="259">
        <f t="shared" si="341"/>
        <v>448.774</v>
      </c>
      <c r="LHF1197" s="240" t="s">
        <v>240</v>
      </c>
      <c r="LHG1197" s="258" t="s">
        <v>26</v>
      </c>
      <c r="LHH1197" s="200">
        <v>7</v>
      </c>
      <c r="LHI1197" s="200">
        <v>2</v>
      </c>
      <c r="LHJ1197" s="201" t="s">
        <v>238</v>
      </c>
      <c r="LHK1197" s="202">
        <v>0</v>
      </c>
      <c r="LHL1197" s="202"/>
      <c r="LHM1197" s="259">
        <f t="shared" si="341"/>
        <v>448.774</v>
      </c>
      <c r="LHN1197" s="240" t="s">
        <v>240</v>
      </c>
      <c r="LHO1197" s="258" t="s">
        <v>26</v>
      </c>
      <c r="LHP1197" s="200">
        <v>7</v>
      </c>
      <c r="LHQ1197" s="200">
        <v>2</v>
      </c>
      <c r="LHR1197" s="201" t="s">
        <v>238</v>
      </c>
      <c r="LHS1197" s="202">
        <v>0</v>
      </c>
      <c r="LHT1197" s="202"/>
      <c r="LHU1197" s="259">
        <f t="shared" si="341"/>
        <v>448.774</v>
      </c>
      <c r="LHV1197" s="240" t="s">
        <v>240</v>
      </c>
      <c r="LHW1197" s="258" t="s">
        <v>26</v>
      </c>
      <c r="LHX1197" s="200">
        <v>7</v>
      </c>
      <c r="LHY1197" s="200">
        <v>2</v>
      </c>
      <c r="LHZ1197" s="201" t="s">
        <v>238</v>
      </c>
      <c r="LIA1197" s="202">
        <v>0</v>
      </c>
      <c r="LIB1197" s="202"/>
      <c r="LIC1197" s="259">
        <f t="shared" ref="LIC1197:LKG1197" si="342">LIC1198</f>
        <v>448.774</v>
      </c>
      <c r="LID1197" s="240" t="s">
        <v>240</v>
      </c>
      <c r="LIE1197" s="258" t="s">
        <v>26</v>
      </c>
      <c r="LIF1197" s="200">
        <v>7</v>
      </c>
      <c r="LIG1197" s="200">
        <v>2</v>
      </c>
      <c r="LIH1197" s="201" t="s">
        <v>238</v>
      </c>
      <c r="LII1197" s="202">
        <v>0</v>
      </c>
      <c r="LIJ1197" s="202"/>
      <c r="LIK1197" s="259">
        <f t="shared" si="342"/>
        <v>448.774</v>
      </c>
      <c r="LIL1197" s="240" t="s">
        <v>240</v>
      </c>
      <c r="LIM1197" s="258" t="s">
        <v>26</v>
      </c>
      <c r="LIN1197" s="200">
        <v>7</v>
      </c>
      <c r="LIO1197" s="200">
        <v>2</v>
      </c>
      <c r="LIP1197" s="201" t="s">
        <v>238</v>
      </c>
      <c r="LIQ1197" s="202">
        <v>0</v>
      </c>
      <c r="LIR1197" s="202"/>
      <c r="LIS1197" s="259">
        <f t="shared" si="342"/>
        <v>448.774</v>
      </c>
      <c r="LIT1197" s="240" t="s">
        <v>240</v>
      </c>
      <c r="LIU1197" s="258" t="s">
        <v>26</v>
      </c>
      <c r="LIV1197" s="200">
        <v>7</v>
      </c>
      <c r="LIW1197" s="200">
        <v>2</v>
      </c>
      <c r="LIX1197" s="201" t="s">
        <v>238</v>
      </c>
      <c r="LIY1197" s="202">
        <v>0</v>
      </c>
      <c r="LIZ1197" s="202"/>
      <c r="LJA1197" s="259">
        <f t="shared" si="342"/>
        <v>448.774</v>
      </c>
      <c r="LJB1197" s="240" t="s">
        <v>240</v>
      </c>
      <c r="LJC1197" s="258" t="s">
        <v>26</v>
      </c>
      <c r="LJD1197" s="200">
        <v>7</v>
      </c>
      <c r="LJE1197" s="200">
        <v>2</v>
      </c>
      <c r="LJF1197" s="201" t="s">
        <v>238</v>
      </c>
      <c r="LJG1197" s="202">
        <v>0</v>
      </c>
      <c r="LJH1197" s="202"/>
      <c r="LJI1197" s="259">
        <f t="shared" si="342"/>
        <v>448.774</v>
      </c>
      <c r="LJJ1197" s="240" t="s">
        <v>240</v>
      </c>
      <c r="LJK1197" s="258" t="s">
        <v>26</v>
      </c>
      <c r="LJL1197" s="200">
        <v>7</v>
      </c>
      <c r="LJM1197" s="200">
        <v>2</v>
      </c>
      <c r="LJN1197" s="201" t="s">
        <v>238</v>
      </c>
      <c r="LJO1197" s="202">
        <v>0</v>
      </c>
      <c r="LJP1197" s="202"/>
      <c r="LJQ1197" s="259">
        <f t="shared" si="342"/>
        <v>448.774</v>
      </c>
      <c r="LJR1197" s="240" t="s">
        <v>240</v>
      </c>
      <c r="LJS1197" s="258" t="s">
        <v>26</v>
      </c>
      <c r="LJT1197" s="200">
        <v>7</v>
      </c>
      <c r="LJU1197" s="200">
        <v>2</v>
      </c>
      <c r="LJV1197" s="201" t="s">
        <v>238</v>
      </c>
      <c r="LJW1197" s="202">
        <v>0</v>
      </c>
      <c r="LJX1197" s="202"/>
      <c r="LJY1197" s="259">
        <f t="shared" si="342"/>
        <v>448.774</v>
      </c>
      <c r="LJZ1197" s="240" t="s">
        <v>240</v>
      </c>
      <c r="LKA1197" s="258" t="s">
        <v>26</v>
      </c>
      <c r="LKB1197" s="200">
        <v>7</v>
      </c>
      <c r="LKC1197" s="200">
        <v>2</v>
      </c>
      <c r="LKD1197" s="201" t="s">
        <v>238</v>
      </c>
      <c r="LKE1197" s="202">
        <v>0</v>
      </c>
      <c r="LKF1197" s="202"/>
      <c r="LKG1197" s="259">
        <f t="shared" si="342"/>
        <v>448.774</v>
      </c>
      <c r="LKH1197" s="240" t="s">
        <v>240</v>
      </c>
      <c r="LKI1197" s="258" t="s">
        <v>26</v>
      </c>
      <c r="LKJ1197" s="200">
        <v>7</v>
      </c>
      <c r="LKK1197" s="200">
        <v>2</v>
      </c>
      <c r="LKL1197" s="201" t="s">
        <v>238</v>
      </c>
      <c r="LKM1197" s="202">
        <v>0</v>
      </c>
      <c r="LKN1197" s="202"/>
      <c r="LKO1197" s="259">
        <f t="shared" ref="LKO1197:LMS1197" si="343">LKO1198</f>
        <v>448.774</v>
      </c>
      <c r="LKP1197" s="240" t="s">
        <v>240</v>
      </c>
      <c r="LKQ1197" s="258" t="s">
        <v>26</v>
      </c>
      <c r="LKR1197" s="200">
        <v>7</v>
      </c>
      <c r="LKS1197" s="200">
        <v>2</v>
      </c>
      <c r="LKT1197" s="201" t="s">
        <v>238</v>
      </c>
      <c r="LKU1197" s="202">
        <v>0</v>
      </c>
      <c r="LKV1197" s="202"/>
      <c r="LKW1197" s="259">
        <f t="shared" si="343"/>
        <v>448.774</v>
      </c>
      <c r="LKX1197" s="240" t="s">
        <v>240</v>
      </c>
      <c r="LKY1197" s="258" t="s">
        <v>26</v>
      </c>
      <c r="LKZ1197" s="200">
        <v>7</v>
      </c>
      <c r="LLA1197" s="200">
        <v>2</v>
      </c>
      <c r="LLB1197" s="201" t="s">
        <v>238</v>
      </c>
      <c r="LLC1197" s="202">
        <v>0</v>
      </c>
      <c r="LLD1197" s="202"/>
      <c r="LLE1197" s="259">
        <f t="shared" si="343"/>
        <v>448.774</v>
      </c>
      <c r="LLF1197" s="240" t="s">
        <v>240</v>
      </c>
      <c r="LLG1197" s="258" t="s">
        <v>26</v>
      </c>
      <c r="LLH1197" s="200">
        <v>7</v>
      </c>
      <c r="LLI1197" s="200">
        <v>2</v>
      </c>
      <c r="LLJ1197" s="201" t="s">
        <v>238</v>
      </c>
      <c r="LLK1197" s="202">
        <v>0</v>
      </c>
      <c r="LLL1197" s="202"/>
      <c r="LLM1197" s="259">
        <f t="shared" si="343"/>
        <v>448.774</v>
      </c>
      <c r="LLN1197" s="240" t="s">
        <v>240</v>
      </c>
      <c r="LLO1197" s="258" t="s">
        <v>26</v>
      </c>
      <c r="LLP1197" s="200">
        <v>7</v>
      </c>
      <c r="LLQ1197" s="200">
        <v>2</v>
      </c>
      <c r="LLR1197" s="201" t="s">
        <v>238</v>
      </c>
      <c r="LLS1197" s="202">
        <v>0</v>
      </c>
      <c r="LLT1197" s="202"/>
      <c r="LLU1197" s="259">
        <f t="shared" si="343"/>
        <v>448.774</v>
      </c>
      <c r="LLV1197" s="240" t="s">
        <v>240</v>
      </c>
      <c r="LLW1197" s="258" t="s">
        <v>26</v>
      </c>
      <c r="LLX1197" s="200">
        <v>7</v>
      </c>
      <c r="LLY1197" s="200">
        <v>2</v>
      </c>
      <c r="LLZ1197" s="201" t="s">
        <v>238</v>
      </c>
      <c r="LMA1197" s="202">
        <v>0</v>
      </c>
      <c r="LMB1197" s="202"/>
      <c r="LMC1197" s="259">
        <f t="shared" si="343"/>
        <v>448.774</v>
      </c>
      <c r="LMD1197" s="240" t="s">
        <v>240</v>
      </c>
      <c r="LME1197" s="258" t="s">
        <v>26</v>
      </c>
      <c r="LMF1197" s="200">
        <v>7</v>
      </c>
      <c r="LMG1197" s="200">
        <v>2</v>
      </c>
      <c r="LMH1197" s="201" t="s">
        <v>238</v>
      </c>
      <c r="LMI1197" s="202">
        <v>0</v>
      </c>
      <c r="LMJ1197" s="202"/>
      <c r="LMK1197" s="259">
        <f t="shared" si="343"/>
        <v>448.774</v>
      </c>
      <c r="LML1197" s="240" t="s">
        <v>240</v>
      </c>
      <c r="LMM1197" s="258" t="s">
        <v>26</v>
      </c>
      <c r="LMN1197" s="200">
        <v>7</v>
      </c>
      <c r="LMO1197" s="200">
        <v>2</v>
      </c>
      <c r="LMP1197" s="201" t="s">
        <v>238</v>
      </c>
      <c r="LMQ1197" s="202">
        <v>0</v>
      </c>
      <c r="LMR1197" s="202"/>
      <c r="LMS1197" s="259">
        <f t="shared" si="343"/>
        <v>448.774</v>
      </c>
      <c r="LMT1197" s="240" t="s">
        <v>240</v>
      </c>
      <c r="LMU1197" s="258" t="s">
        <v>26</v>
      </c>
      <c r="LMV1197" s="200">
        <v>7</v>
      </c>
      <c r="LMW1197" s="200">
        <v>2</v>
      </c>
      <c r="LMX1197" s="201" t="s">
        <v>238</v>
      </c>
      <c r="LMY1197" s="202">
        <v>0</v>
      </c>
      <c r="LMZ1197" s="202"/>
      <c r="LNA1197" s="259">
        <f t="shared" ref="LNA1197:LPE1197" si="344">LNA1198</f>
        <v>448.774</v>
      </c>
      <c r="LNB1197" s="240" t="s">
        <v>240</v>
      </c>
      <c r="LNC1197" s="258" t="s">
        <v>26</v>
      </c>
      <c r="LND1197" s="200">
        <v>7</v>
      </c>
      <c r="LNE1197" s="200">
        <v>2</v>
      </c>
      <c r="LNF1197" s="201" t="s">
        <v>238</v>
      </c>
      <c r="LNG1197" s="202">
        <v>0</v>
      </c>
      <c r="LNH1197" s="202"/>
      <c r="LNI1197" s="259">
        <f t="shared" si="344"/>
        <v>448.774</v>
      </c>
      <c r="LNJ1197" s="240" t="s">
        <v>240</v>
      </c>
      <c r="LNK1197" s="258" t="s">
        <v>26</v>
      </c>
      <c r="LNL1197" s="200">
        <v>7</v>
      </c>
      <c r="LNM1197" s="200">
        <v>2</v>
      </c>
      <c r="LNN1197" s="201" t="s">
        <v>238</v>
      </c>
      <c r="LNO1197" s="202">
        <v>0</v>
      </c>
      <c r="LNP1197" s="202"/>
      <c r="LNQ1197" s="259">
        <f t="shared" si="344"/>
        <v>448.774</v>
      </c>
      <c r="LNR1197" s="240" t="s">
        <v>240</v>
      </c>
      <c r="LNS1197" s="258" t="s">
        <v>26</v>
      </c>
      <c r="LNT1197" s="200">
        <v>7</v>
      </c>
      <c r="LNU1197" s="200">
        <v>2</v>
      </c>
      <c r="LNV1197" s="201" t="s">
        <v>238</v>
      </c>
      <c r="LNW1197" s="202">
        <v>0</v>
      </c>
      <c r="LNX1197" s="202"/>
      <c r="LNY1197" s="259">
        <f t="shared" si="344"/>
        <v>448.774</v>
      </c>
      <c r="LNZ1197" s="240" t="s">
        <v>240</v>
      </c>
      <c r="LOA1197" s="258" t="s">
        <v>26</v>
      </c>
      <c r="LOB1197" s="200">
        <v>7</v>
      </c>
      <c r="LOC1197" s="200">
        <v>2</v>
      </c>
      <c r="LOD1197" s="201" t="s">
        <v>238</v>
      </c>
      <c r="LOE1197" s="202">
        <v>0</v>
      </c>
      <c r="LOF1197" s="202"/>
      <c r="LOG1197" s="259">
        <f t="shared" si="344"/>
        <v>448.774</v>
      </c>
      <c r="LOH1197" s="240" t="s">
        <v>240</v>
      </c>
      <c r="LOI1197" s="258" t="s">
        <v>26</v>
      </c>
      <c r="LOJ1197" s="200">
        <v>7</v>
      </c>
      <c r="LOK1197" s="200">
        <v>2</v>
      </c>
      <c r="LOL1197" s="201" t="s">
        <v>238</v>
      </c>
      <c r="LOM1197" s="202">
        <v>0</v>
      </c>
      <c r="LON1197" s="202"/>
      <c r="LOO1197" s="259">
        <f t="shared" si="344"/>
        <v>448.774</v>
      </c>
      <c r="LOP1197" s="240" t="s">
        <v>240</v>
      </c>
      <c r="LOQ1197" s="258" t="s">
        <v>26</v>
      </c>
      <c r="LOR1197" s="200">
        <v>7</v>
      </c>
      <c r="LOS1197" s="200">
        <v>2</v>
      </c>
      <c r="LOT1197" s="201" t="s">
        <v>238</v>
      </c>
      <c r="LOU1197" s="202">
        <v>0</v>
      </c>
      <c r="LOV1197" s="202"/>
      <c r="LOW1197" s="259">
        <f t="shared" si="344"/>
        <v>448.774</v>
      </c>
      <c r="LOX1197" s="240" t="s">
        <v>240</v>
      </c>
      <c r="LOY1197" s="258" t="s">
        <v>26</v>
      </c>
      <c r="LOZ1197" s="200">
        <v>7</v>
      </c>
      <c r="LPA1197" s="200">
        <v>2</v>
      </c>
      <c r="LPB1197" s="201" t="s">
        <v>238</v>
      </c>
      <c r="LPC1197" s="202">
        <v>0</v>
      </c>
      <c r="LPD1197" s="202"/>
      <c r="LPE1197" s="259">
        <f t="shared" si="344"/>
        <v>448.774</v>
      </c>
      <c r="LPF1197" s="240" t="s">
        <v>240</v>
      </c>
      <c r="LPG1197" s="258" t="s">
        <v>26</v>
      </c>
      <c r="LPH1197" s="200">
        <v>7</v>
      </c>
      <c r="LPI1197" s="200">
        <v>2</v>
      </c>
      <c r="LPJ1197" s="201" t="s">
        <v>238</v>
      </c>
      <c r="LPK1197" s="202">
        <v>0</v>
      </c>
      <c r="LPL1197" s="202"/>
      <c r="LPM1197" s="259">
        <f t="shared" ref="LPM1197:LRQ1197" si="345">LPM1198</f>
        <v>448.774</v>
      </c>
      <c r="LPN1197" s="240" t="s">
        <v>240</v>
      </c>
      <c r="LPO1197" s="258" t="s">
        <v>26</v>
      </c>
      <c r="LPP1197" s="200">
        <v>7</v>
      </c>
      <c r="LPQ1197" s="200">
        <v>2</v>
      </c>
      <c r="LPR1197" s="201" t="s">
        <v>238</v>
      </c>
      <c r="LPS1197" s="202">
        <v>0</v>
      </c>
      <c r="LPT1197" s="202"/>
      <c r="LPU1197" s="259">
        <f t="shared" si="345"/>
        <v>448.774</v>
      </c>
      <c r="LPV1197" s="240" t="s">
        <v>240</v>
      </c>
      <c r="LPW1197" s="258" t="s">
        <v>26</v>
      </c>
      <c r="LPX1197" s="200">
        <v>7</v>
      </c>
      <c r="LPY1197" s="200">
        <v>2</v>
      </c>
      <c r="LPZ1197" s="201" t="s">
        <v>238</v>
      </c>
      <c r="LQA1197" s="202">
        <v>0</v>
      </c>
      <c r="LQB1197" s="202"/>
      <c r="LQC1197" s="259">
        <f t="shared" si="345"/>
        <v>448.774</v>
      </c>
      <c r="LQD1197" s="240" t="s">
        <v>240</v>
      </c>
      <c r="LQE1197" s="258" t="s">
        <v>26</v>
      </c>
      <c r="LQF1197" s="200">
        <v>7</v>
      </c>
      <c r="LQG1197" s="200">
        <v>2</v>
      </c>
      <c r="LQH1197" s="201" t="s">
        <v>238</v>
      </c>
      <c r="LQI1197" s="202">
        <v>0</v>
      </c>
      <c r="LQJ1197" s="202"/>
      <c r="LQK1197" s="259">
        <f t="shared" si="345"/>
        <v>448.774</v>
      </c>
      <c r="LQL1197" s="240" t="s">
        <v>240</v>
      </c>
      <c r="LQM1197" s="258" t="s">
        <v>26</v>
      </c>
      <c r="LQN1197" s="200">
        <v>7</v>
      </c>
      <c r="LQO1197" s="200">
        <v>2</v>
      </c>
      <c r="LQP1197" s="201" t="s">
        <v>238</v>
      </c>
      <c r="LQQ1197" s="202">
        <v>0</v>
      </c>
      <c r="LQR1197" s="202"/>
      <c r="LQS1197" s="259">
        <f t="shared" si="345"/>
        <v>448.774</v>
      </c>
      <c r="LQT1197" s="240" t="s">
        <v>240</v>
      </c>
      <c r="LQU1197" s="258" t="s">
        <v>26</v>
      </c>
      <c r="LQV1197" s="200">
        <v>7</v>
      </c>
      <c r="LQW1197" s="200">
        <v>2</v>
      </c>
      <c r="LQX1197" s="201" t="s">
        <v>238</v>
      </c>
      <c r="LQY1197" s="202">
        <v>0</v>
      </c>
      <c r="LQZ1197" s="202"/>
      <c r="LRA1197" s="259">
        <f t="shared" si="345"/>
        <v>448.774</v>
      </c>
      <c r="LRB1197" s="240" t="s">
        <v>240</v>
      </c>
      <c r="LRC1197" s="258" t="s">
        <v>26</v>
      </c>
      <c r="LRD1197" s="200">
        <v>7</v>
      </c>
      <c r="LRE1197" s="200">
        <v>2</v>
      </c>
      <c r="LRF1197" s="201" t="s">
        <v>238</v>
      </c>
      <c r="LRG1197" s="202">
        <v>0</v>
      </c>
      <c r="LRH1197" s="202"/>
      <c r="LRI1197" s="259">
        <f t="shared" si="345"/>
        <v>448.774</v>
      </c>
      <c r="LRJ1197" s="240" t="s">
        <v>240</v>
      </c>
      <c r="LRK1197" s="258" t="s">
        <v>26</v>
      </c>
      <c r="LRL1197" s="200">
        <v>7</v>
      </c>
      <c r="LRM1197" s="200">
        <v>2</v>
      </c>
      <c r="LRN1197" s="201" t="s">
        <v>238</v>
      </c>
      <c r="LRO1197" s="202">
        <v>0</v>
      </c>
      <c r="LRP1197" s="202"/>
      <c r="LRQ1197" s="259">
        <f t="shared" si="345"/>
        <v>448.774</v>
      </c>
      <c r="LRR1197" s="240" t="s">
        <v>240</v>
      </c>
      <c r="LRS1197" s="258" t="s">
        <v>26</v>
      </c>
      <c r="LRT1197" s="200">
        <v>7</v>
      </c>
      <c r="LRU1197" s="200">
        <v>2</v>
      </c>
      <c r="LRV1197" s="201" t="s">
        <v>238</v>
      </c>
      <c r="LRW1197" s="202">
        <v>0</v>
      </c>
      <c r="LRX1197" s="202"/>
      <c r="LRY1197" s="259">
        <f t="shared" ref="LRY1197:LUC1197" si="346">LRY1198</f>
        <v>448.774</v>
      </c>
      <c r="LRZ1197" s="240" t="s">
        <v>240</v>
      </c>
      <c r="LSA1197" s="258" t="s">
        <v>26</v>
      </c>
      <c r="LSB1197" s="200">
        <v>7</v>
      </c>
      <c r="LSC1197" s="200">
        <v>2</v>
      </c>
      <c r="LSD1197" s="201" t="s">
        <v>238</v>
      </c>
      <c r="LSE1197" s="202">
        <v>0</v>
      </c>
      <c r="LSF1197" s="202"/>
      <c r="LSG1197" s="259">
        <f t="shared" si="346"/>
        <v>448.774</v>
      </c>
      <c r="LSH1197" s="240" t="s">
        <v>240</v>
      </c>
      <c r="LSI1197" s="258" t="s">
        <v>26</v>
      </c>
      <c r="LSJ1197" s="200">
        <v>7</v>
      </c>
      <c r="LSK1197" s="200">
        <v>2</v>
      </c>
      <c r="LSL1197" s="201" t="s">
        <v>238</v>
      </c>
      <c r="LSM1197" s="202">
        <v>0</v>
      </c>
      <c r="LSN1197" s="202"/>
      <c r="LSO1197" s="259">
        <f t="shared" si="346"/>
        <v>448.774</v>
      </c>
      <c r="LSP1197" s="240" t="s">
        <v>240</v>
      </c>
      <c r="LSQ1197" s="258" t="s">
        <v>26</v>
      </c>
      <c r="LSR1197" s="200">
        <v>7</v>
      </c>
      <c r="LSS1197" s="200">
        <v>2</v>
      </c>
      <c r="LST1197" s="201" t="s">
        <v>238</v>
      </c>
      <c r="LSU1197" s="202">
        <v>0</v>
      </c>
      <c r="LSV1197" s="202"/>
      <c r="LSW1197" s="259">
        <f t="shared" si="346"/>
        <v>448.774</v>
      </c>
      <c r="LSX1197" s="240" t="s">
        <v>240</v>
      </c>
      <c r="LSY1197" s="258" t="s">
        <v>26</v>
      </c>
      <c r="LSZ1197" s="200">
        <v>7</v>
      </c>
      <c r="LTA1197" s="200">
        <v>2</v>
      </c>
      <c r="LTB1197" s="201" t="s">
        <v>238</v>
      </c>
      <c r="LTC1197" s="202">
        <v>0</v>
      </c>
      <c r="LTD1197" s="202"/>
      <c r="LTE1197" s="259">
        <f t="shared" si="346"/>
        <v>448.774</v>
      </c>
      <c r="LTF1197" s="240" t="s">
        <v>240</v>
      </c>
      <c r="LTG1197" s="258" t="s">
        <v>26</v>
      </c>
      <c r="LTH1197" s="200">
        <v>7</v>
      </c>
      <c r="LTI1197" s="200">
        <v>2</v>
      </c>
      <c r="LTJ1197" s="201" t="s">
        <v>238</v>
      </c>
      <c r="LTK1197" s="202">
        <v>0</v>
      </c>
      <c r="LTL1197" s="202"/>
      <c r="LTM1197" s="259">
        <f t="shared" si="346"/>
        <v>448.774</v>
      </c>
      <c r="LTN1197" s="240" t="s">
        <v>240</v>
      </c>
      <c r="LTO1197" s="258" t="s">
        <v>26</v>
      </c>
      <c r="LTP1197" s="200">
        <v>7</v>
      </c>
      <c r="LTQ1197" s="200">
        <v>2</v>
      </c>
      <c r="LTR1197" s="201" t="s">
        <v>238</v>
      </c>
      <c r="LTS1197" s="202">
        <v>0</v>
      </c>
      <c r="LTT1197" s="202"/>
      <c r="LTU1197" s="259">
        <f t="shared" si="346"/>
        <v>448.774</v>
      </c>
      <c r="LTV1197" s="240" t="s">
        <v>240</v>
      </c>
      <c r="LTW1197" s="258" t="s">
        <v>26</v>
      </c>
      <c r="LTX1197" s="200">
        <v>7</v>
      </c>
      <c r="LTY1197" s="200">
        <v>2</v>
      </c>
      <c r="LTZ1197" s="201" t="s">
        <v>238</v>
      </c>
      <c r="LUA1197" s="202">
        <v>0</v>
      </c>
      <c r="LUB1197" s="202"/>
      <c r="LUC1197" s="259">
        <f t="shared" si="346"/>
        <v>448.774</v>
      </c>
      <c r="LUD1197" s="240" t="s">
        <v>240</v>
      </c>
      <c r="LUE1197" s="258" t="s">
        <v>26</v>
      </c>
      <c r="LUF1197" s="200">
        <v>7</v>
      </c>
      <c r="LUG1197" s="200">
        <v>2</v>
      </c>
      <c r="LUH1197" s="201" t="s">
        <v>238</v>
      </c>
      <c r="LUI1197" s="202">
        <v>0</v>
      </c>
      <c r="LUJ1197" s="202"/>
      <c r="LUK1197" s="259">
        <f t="shared" ref="LUK1197:LWO1197" si="347">LUK1198</f>
        <v>448.774</v>
      </c>
      <c r="LUL1197" s="240" t="s">
        <v>240</v>
      </c>
      <c r="LUM1197" s="258" t="s">
        <v>26</v>
      </c>
      <c r="LUN1197" s="200">
        <v>7</v>
      </c>
      <c r="LUO1197" s="200">
        <v>2</v>
      </c>
      <c r="LUP1197" s="201" t="s">
        <v>238</v>
      </c>
      <c r="LUQ1197" s="202">
        <v>0</v>
      </c>
      <c r="LUR1197" s="202"/>
      <c r="LUS1197" s="259">
        <f t="shared" si="347"/>
        <v>448.774</v>
      </c>
      <c r="LUT1197" s="240" t="s">
        <v>240</v>
      </c>
      <c r="LUU1197" s="258" t="s">
        <v>26</v>
      </c>
      <c r="LUV1197" s="200">
        <v>7</v>
      </c>
      <c r="LUW1197" s="200">
        <v>2</v>
      </c>
      <c r="LUX1197" s="201" t="s">
        <v>238</v>
      </c>
      <c r="LUY1197" s="202">
        <v>0</v>
      </c>
      <c r="LUZ1197" s="202"/>
      <c r="LVA1197" s="259">
        <f t="shared" si="347"/>
        <v>448.774</v>
      </c>
      <c r="LVB1197" s="240" t="s">
        <v>240</v>
      </c>
      <c r="LVC1197" s="258" t="s">
        <v>26</v>
      </c>
      <c r="LVD1197" s="200">
        <v>7</v>
      </c>
      <c r="LVE1197" s="200">
        <v>2</v>
      </c>
      <c r="LVF1197" s="201" t="s">
        <v>238</v>
      </c>
      <c r="LVG1197" s="202">
        <v>0</v>
      </c>
      <c r="LVH1197" s="202"/>
      <c r="LVI1197" s="259">
        <f t="shared" si="347"/>
        <v>448.774</v>
      </c>
      <c r="LVJ1197" s="240" t="s">
        <v>240</v>
      </c>
      <c r="LVK1197" s="258" t="s">
        <v>26</v>
      </c>
      <c r="LVL1197" s="200">
        <v>7</v>
      </c>
      <c r="LVM1197" s="200">
        <v>2</v>
      </c>
      <c r="LVN1197" s="201" t="s">
        <v>238</v>
      </c>
      <c r="LVO1197" s="202">
        <v>0</v>
      </c>
      <c r="LVP1197" s="202"/>
      <c r="LVQ1197" s="259">
        <f t="shared" si="347"/>
        <v>448.774</v>
      </c>
      <c r="LVR1197" s="240" t="s">
        <v>240</v>
      </c>
      <c r="LVS1197" s="258" t="s">
        <v>26</v>
      </c>
      <c r="LVT1197" s="200">
        <v>7</v>
      </c>
      <c r="LVU1197" s="200">
        <v>2</v>
      </c>
      <c r="LVV1197" s="201" t="s">
        <v>238</v>
      </c>
      <c r="LVW1197" s="202">
        <v>0</v>
      </c>
      <c r="LVX1197" s="202"/>
      <c r="LVY1197" s="259">
        <f t="shared" si="347"/>
        <v>448.774</v>
      </c>
      <c r="LVZ1197" s="240" t="s">
        <v>240</v>
      </c>
      <c r="LWA1197" s="258" t="s">
        <v>26</v>
      </c>
      <c r="LWB1197" s="200">
        <v>7</v>
      </c>
      <c r="LWC1197" s="200">
        <v>2</v>
      </c>
      <c r="LWD1197" s="201" t="s">
        <v>238</v>
      </c>
      <c r="LWE1197" s="202">
        <v>0</v>
      </c>
      <c r="LWF1197" s="202"/>
      <c r="LWG1197" s="259">
        <f t="shared" si="347"/>
        <v>448.774</v>
      </c>
      <c r="LWH1197" s="240" t="s">
        <v>240</v>
      </c>
      <c r="LWI1197" s="258" t="s">
        <v>26</v>
      </c>
      <c r="LWJ1197" s="200">
        <v>7</v>
      </c>
      <c r="LWK1197" s="200">
        <v>2</v>
      </c>
      <c r="LWL1197" s="201" t="s">
        <v>238</v>
      </c>
      <c r="LWM1197" s="202">
        <v>0</v>
      </c>
      <c r="LWN1197" s="202"/>
      <c r="LWO1197" s="259">
        <f t="shared" si="347"/>
        <v>448.774</v>
      </c>
      <c r="LWP1197" s="240" t="s">
        <v>240</v>
      </c>
      <c r="LWQ1197" s="258" t="s">
        <v>26</v>
      </c>
      <c r="LWR1197" s="200">
        <v>7</v>
      </c>
      <c r="LWS1197" s="200">
        <v>2</v>
      </c>
      <c r="LWT1197" s="201" t="s">
        <v>238</v>
      </c>
      <c r="LWU1197" s="202">
        <v>0</v>
      </c>
      <c r="LWV1197" s="202"/>
      <c r="LWW1197" s="259">
        <f t="shared" ref="LWW1197:LZA1197" si="348">LWW1198</f>
        <v>448.774</v>
      </c>
      <c r="LWX1197" s="240" t="s">
        <v>240</v>
      </c>
      <c r="LWY1197" s="258" t="s">
        <v>26</v>
      </c>
      <c r="LWZ1197" s="200">
        <v>7</v>
      </c>
      <c r="LXA1197" s="200">
        <v>2</v>
      </c>
      <c r="LXB1197" s="201" t="s">
        <v>238</v>
      </c>
      <c r="LXC1197" s="202">
        <v>0</v>
      </c>
      <c r="LXD1197" s="202"/>
      <c r="LXE1197" s="259">
        <f t="shared" si="348"/>
        <v>448.774</v>
      </c>
      <c r="LXF1197" s="240" t="s">
        <v>240</v>
      </c>
      <c r="LXG1197" s="258" t="s">
        <v>26</v>
      </c>
      <c r="LXH1197" s="200">
        <v>7</v>
      </c>
      <c r="LXI1197" s="200">
        <v>2</v>
      </c>
      <c r="LXJ1197" s="201" t="s">
        <v>238</v>
      </c>
      <c r="LXK1197" s="202">
        <v>0</v>
      </c>
      <c r="LXL1197" s="202"/>
      <c r="LXM1197" s="259">
        <f t="shared" si="348"/>
        <v>448.774</v>
      </c>
      <c r="LXN1197" s="240" t="s">
        <v>240</v>
      </c>
      <c r="LXO1197" s="258" t="s">
        <v>26</v>
      </c>
      <c r="LXP1197" s="200">
        <v>7</v>
      </c>
      <c r="LXQ1197" s="200">
        <v>2</v>
      </c>
      <c r="LXR1197" s="201" t="s">
        <v>238</v>
      </c>
      <c r="LXS1197" s="202">
        <v>0</v>
      </c>
      <c r="LXT1197" s="202"/>
      <c r="LXU1197" s="259">
        <f t="shared" si="348"/>
        <v>448.774</v>
      </c>
      <c r="LXV1197" s="240" t="s">
        <v>240</v>
      </c>
      <c r="LXW1197" s="258" t="s">
        <v>26</v>
      </c>
      <c r="LXX1197" s="200">
        <v>7</v>
      </c>
      <c r="LXY1197" s="200">
        <v>2</v>
      </c>
      <c r="LXZ1197" s="201" t="s">
        <v>238</v>
      </c>
      <c r="LYA1197" s="202">
        <v>0</v>
      </c>
      <c r="LYB1197" s="202"/>
      <c r="LYC1197" s="259">
        <f t="shared" si="348"/>
        <v>448.774</v>
      </c>
      <c r="LYD1197" s="240" t="s">
        <v>240</v>
      </c>
      <c r="LYE1197" s="258" t="s">
        <v>26</v>
      </c>
      <c r="LYF1197" s="200">
        <v>7</v>
      </c>
      <c r="LYG1197" s="200">
        <v>2</v>
      </c>
      <c r="LYH1197" s="201" t="s">
        <v>238</v>
      </c>
      <c r="LYI1197" s="202">
        <v>0</v>
      </c>
      <c r="LYJ1197" s="202"/>
      <c r="LYK1197" s="259">
        <f t="shared" si="348"/>
        <v>448.774</v>
      </c>
      <c r="LYL1197" s="240" t="s">
        <v>240</v>
      </c>
      <c r="LYM1197" s="258" t="s">
        <v>26</v>
      </c>
      <c r="LYN1197" s="200">
        <v>7</v>
      </c>
      <c r="LYO1197" s="200">
        <v>2</v>
      </c>
      <c r="LYP1197" s="201" t="s">
        <v>238</v>
      </c>
      <c r="LYQ1197" s="202">
        <v>0</v>
      </c>
      <c r="LYR1197" s="202"/>
      <c r="LYS1197" s="259">
        <f t="shared" si="348"/>
        <v>448.774</v>
      </c>
      <c r="LYT1197" s="240" t="s">
        <v>240</v>
      </c>
      <c r="LYU1197" s="258" t="s">
        <v>26</v>
      </c>
      <c r="LYV1197" s="200">
        <v>7</v>
      </c>
      <c r="LYW1197" s="200">
        <v>2</v>
      </c>
      <c r="LYX1197" s="201" t="s">
        <v>238</v>
      </c>
      <c r="LYY1197" s="202">
        <v>0</v>
      </c>
      <c r="LYZ1197" s="202"/>
      <c r="LZA1197" s="259">
        <f t="shared" si="348"/>
        <v>448.774</v>
      </c>
      <c r="LZB1197" s="240" t="s">
        <v>240</v>
      </c>
      <c r="LZC1197" s="258" t="s">
        <v>26</v>
      </c>
      <c r="LZD1197" s="200">
        <v>7</v>
      </c>
      <c r="LZE1197" s="200">
        <v>2</v>
      </c>
      <c r="LZF1197" s="201" t="s">
        <v>238</v>
      </c>
      <c r="LZG1197" s="202">
        <v>0</v>
      </c>
      <c r="LZH1197" s="202"/>
      <c r="LZI1197" s="259">
        <f t="shared" ref="LZI1197:MBM1197" si="349">LZI1198</f>
        <v>448.774</v>
      </c>
      <c r="LZJ1197" s="240" t="s">
        <v>240</v>
      </c>
      <c r="LZK1197" s="258" t="s">
        <v>26</v>
      </c>
      <c r="LZL1197" s="200">
        <v>7</v>
      </c>
      <c r="LZM1197" s="200">
        <v>2</v>
      </c>
      <c r="LZN1197" s="201" t="s">
        <v>238</v>
      </c>
      <c r="LZO1197" s="202">
        <v>0</v>
      </c>
      <c r="LZP1197" s="202"/>
      <c r="LZQ1197" s="259">
        <f t="shared" si="349"/>
        <v>448.774</v>
      </c>
      <c r="LZR1197" s="240" t="s">
        <v>240</v>
      </c>
      <c r="LZS1197" s="258" t="s">
        <v>26</v>
      </c>
      <c r="LZT1197" s="200">
        <v>7</v>
      </c>
      <c r="LZU1197" s="200">
        <v>2</v>
      </c>
      <c r="LZV1197" s="201" t="s">
        <v>238</v>
      </c>
      <c r="LZW1197" s="202">
        <v>0</v>
      </c>
      <c r="LZX1197" s="202"/>
      <c r="LZY1197" s="259">
        <f t="shared" si="349"/>
        <v>448.774</v>
      </c>
      <c r="LZZ1197" s="240" t="s">
        <v>240</v>
      </c>
      <c r="MAA1197" s="258" t="s">
        <v>26</v>
      </c>
      <c r="MAB1197" s="200">
        <v>7</v>
      </c>
      <c r="MAC1197" s="200">
        <v>2</v>
      </c>
      <c r="MAD1197" s="201" t="s">
        <v>238</v>
      </c>
      <c r="MAE1197" s="202">
        <v>0</v>
      </c>
      <c r="MAF1197" s="202"/>
      <c r="MAG1197" s="259">
        <f t="shared" si="349"/>
        <v>448.774</v>
      </c>
      <c r="MAH1197" s="240" t="s">
        <v>240</v>
      </c>
      <c r="MAI1197" s="258" t="s">
        <v>26</v>
      </c>
      <c r="MAJ1197" s="200">
        <v>7</v>
      </c>
      <c r="MAK1197" s="200">
        <v>2</v>
      </c>
      <c r="MAL1197" s="201" t="s">
        <v>238</v>
      </c>
      <c r="MAM1197" s="202">
        <v>0</v>
      </c>
      <c r="MAN1197" s="202"/>
      <c r="MAO1197" s="259">
        <f t="shared" si="349"/>
        <v>448.774</v>
      </c>
      <c r="MAP1197" s="240" t="s">
        <v>240</v>
      </c>
      <c r="MAQ1197" s="258" t="s">
        <v>26</v>
      </c>
      <c r="MAR1197" s="200">
        <v>7</v>
      </c>
      <c r="MAS1197" s="200">
        <v>2</v>
      </c>
      <c r="MAT1197" s="201" t="s">
        <v>238</v>
      </c>
      <c r="MAU1197" s="202">
        <v>0</v>
      </c>
      <c r="MAV1197" s="202"/>
      <c r="MAW1197" s="259">
        <f t="shared" si="349"/>
        <v>448.774</v>
      </c>
      <c r="MAX1197" s="240" t="s">
        <v>240</v>
      </c>
      <c r="MAY1197" s="258" t="s">
        <v>26</v>
      </c>
      <c r="MAZ1197" s="200">
        <v>7</v>
      </c>
      <c r="MBA1197" s="200">
        <v>2</v>
      </c>
      <c r="MBB1197" s="201" t="s">
        <v>238</v>
      </c>
      <c r="MBC1197" s="202">
        <v>0</v>
      </c>
      <c r="MBD1197" s="202"/>
      <c r="MBE1197" s="259">
        <f t="shared" si="349"/>
        <v>448.774</v>
      </c>
      <c r="MBF1197" s="240" t="s">
        <v>240</v>
      </c>
      <c r="MBG1197" s="258" t="s">
        <v>26</v>
      </c>
      <c r="MBH1197" s="200">
        <v>7</v>
      </c>
      <c r="MBI1197" s="200">
        <v>2</v>
      </c>
      <c r="MBJ1197" s="201" t="s">
        <v>238</v>
      </c>
      <c r="MBK1197" s="202">
        <v>0</v>
      </c>
      <c r="MBL1197" s="202"/>
      <c r="MBM1197" s="259">
        <f t="shared" si="349"/>
        <v>448.774</v>
      </c>
      <c r="MBN1197" s="240" t="s">
        <v>240</v>
      </c>
      <c r="MBO1197" s="258" t="s">
        <v>26</v>
      </c>
      <c r="MBP1197" s="200">
        <v>7</v>
      </c>
      <c r="MBQ1197" s="200">
        <v>2</v>
      </c>
      <c r="MBR1197" s="201" t="s">
        <v>238</v>
      </c>
      <c r="MBS1197" s="202">
        <v>0</v>
      </c>
      <c r="MBT1197" s="202"/>
      <c r="MBU1197" s="259">
        <f t="shared" ref="MBU1197:MDY1197" si="350">MBU1198</f>
        <v>448.774</v>
      </c>
      <c r="MBV1197" s="240" t="s">
        <v>240</v>
      </c>
      <c r="MBW1197" s="258" t="s">
        <v>26</v>
      </c>
      <c r="MBX1197" s="200">
        <v>7</v>
      </c>
      <c r="MBY1197" s="200">
        <v>2</v>
      </c>
      <c r="MBZ1197" s="201" t="s">
        <v>238</v>
      </c>
      <c r="MCA1197" s="202">
        <v>0</v>
      </c>
      <c r="MCB1197" s="202"/>
      <c r="MCC1197" s="259">
        <f t="shared" si="350"/>
        <v>448.774</v>
      </c>
      <c r="MCD1197" s="240" t="s">
        <v>240</v>
      </c>
      <c r="MCE1197" s="258" t="s">
        <v>26</v>
      </c>
      <c r="MCF1197" s="200">
        <v>7</v>
      </c>
      <c r="MCG1197" s="200">
        <v>2</v>
      </c>
      <c r="MCH1197" s="201" t="s">
        <v>238</v>
      </c>
      <c r="MCI1197" s="202">
        <v>0</v>
      </c>
      <c r="MCJ1197" s="202"/>
      <c r="MCK1197" s="259">
        <f t="shared" si="350"/>
        <v>448.774</v>
      </c>
      <c r="MCL1197" s="240" t="s">
        <v>240</v>
      </c>
      <c r="MCM1197" s="258" t="s">
        <v>26</v>
      </c>
      <c r="MCN1197" s="200">
        <v>7</v>
      </c>
      <c r="MCO1197" s="200">
        <v>2</v>
      </c>
      <c r="MCP1197" s="201" t="s">
        <v>238</v>
      </c>
      <c r="MCQ1197" s="202">
        <v>0</v>
      </c>
      <c r="MCR1197" s="202"/>
      <c r="MCS1197" s="259">
        <f t="shared" si="350"/>
        <v>448.774</v>
      </c>
      <c r="MCT1197" s="240" t="s">
        <v>240</v>
      </c>
      <c r="MCU1197" s="258" t="s">
        <v>26</v>
      </c>
      <c r="MCV1197" s="200">
        <v>7</v>
      </c>
      <c r="MCW1197" s="200">
        <v>2</v>
      </c>
      <c r="MCX1197" s="201" t="s">
        <v>238</v>
      </c>
      <c r="MCY1197" s="202">
        <v>0</v>
      </c>
      <c r="MCZ1197" s="202"/>
      <c r="MDA1197" s="259">
        <f t="shared" si="350"/>
        <v>448.774</v>
      </c>
      <c r="MDB1197" s="240" t="s">
        <v>240</v>
      </c>
      <c r="MDC1197" s="258" t="s">
        <v>26</v>
      </c>
      <c r="MDD1197" s="200">
        <v>7</v>
      </c>
      <c r="MDE1197" s="200">
        <v>2</v>
      </c>
      <c r="MDF1197" s="201" t="s">
        <v>238</v>
      </c>
      <c r="MDG1197" s="202">
        <v>0</v>
      </c>
      <c r="MDH1197" s="202"/>
      <c r="MDI1197" s="259">
        <f t="shared" si="350"/>
        <v>448.774</v>
      </c>
      <c r="MDJ1197" s="240" t="s">
        <v>240</v>
      </c>
      <c r="MDK1197" s="258" t="s">
        <v>26</v>
      </c>
      <c r="MDL1197" s="200">
        <v>7</v>
      </c>
      <c r="MDM1197" s="200">
        <v>2</v>
      </c>
      <c r="MDN1197" s="201" t="s">
        <v>238</v>
      </c>
      <c r="MDO1197" s="202">
        <v>0</v>
      </c>
      <c r="MDP1197" s="202"/>
      <c r="MDQ1197" s="259">
        <f t="shared" si="350"/>
        <v>448.774</v>
      </c>
      <c r="MDR1197" s="240" t="s">
        <v>240</v>
      </c>
      <c r="MDS1197" s="258" t="s">
        <v>26</v>
      </c>
      <c r="MDT1197" s="200">
        <v>7</v>
      </c>
      <c r="MDU1197" s="200">
        <v>2</v>
      </c>
      <c r="MDV1197" s="201" t="s">
        <v>238</v>
      </c>
      <c r="MDW1197" s="202">
        <v>0</v>
      </c>
      <c r="MDX1197" s="202"/>
      <c r="MDY1197" s="259">
        <f t="shared" si="350"/>
        <v>448.774</v>
      </c>
      <c r="MDZ1197" s="240" t="s">
        <v>240</v>
      </c>
      <c r="MEA1197" s="258" t="s">
        <v>26</v>
      </c>
      <c r="MEB1197" s="200">
        <v>7</v>
      </c>
      <c r="MEC1197" s="200">
        <v>2</v>
      </c>
      <c r="MED1197" s="201" t="s">
        <v>238</v>
      </c>
      <c r="MEE1197" s="202">
        <v>0</v>
      </c>
      <c r="MEF1197" s="202"/>
      <c r="MEG1197" s="259">
        <f t="shared" ref="MEG1197:MGK1197" si="351">MEG1198</f>
        <v>448.774</v>
      </c>
      <c r="MEH1197" s="240" t="s">
        <v>240</v>
      </c>
      <c r="MEI1197" s="258" t="s">
        <v>26</v>
      </c>
      <c r="MEJ1197" s="200">
        <v>7</v>
      </c>
      <c r="MEK1197" s="200">
        <v>2</v>
      </c>
      <c r="MEL1197" s="201" t="s">
        <v>238</v>
      </c>
      <c r="MEM1197" s="202">
        <v>0</v>
      </c>
      <c r="MEN1197" s="202"/>
      <c r="MEO1197" s="259">
        <f t="shared" si="351"/>
        <v>448.774</v>
      </c>
      <c r="MEP1197" s="240" t="s">
        <v>240</v>
      </c>
      <c r="MEQ1197" s="258" t="s">
        <v>26</v>
      </c>
      <c r="MER1197" s="200">
        <v>7</v>
      </c>
      <c r="MES1197" s="200">
        <v>2</v>
      </c>
      <c r="MET1197" s="201" t="s">
        <v>238</v>
      </c>
      <c r="MEU1197" s="202">
        <v>0</v>
      </c>
      <c r="MEV1197" s="202"/>
      <c r="MEW1197" s="259">
        <f t="shared" si="351"/>
        <v>448.774</v>
      </c>
      <c r="MEX1197" s="240" t="s">
        <v>240</v>
      </c>
      <c r="MEY1197" s="258" t="s">
        <v>26</v>
      </c>
      <c r="MEZ1197" s="200">
        <v>7</v>
      </c>
      <c r="MFA1197" s="200">
        <v>2</v>
      </c>
      <c r="MFB1197" s="201" t="s">
        <v>238</v>
      </c>
      <c r="MFC1197" s="202">
        <v>0</v>
      </c>
      <c r="MFD1197" s="202"/>
      <c r="MFE1197" s="259">
        <f t="shared" si="351"/>
        <v>448.774</v>
      </c>
      <c r="MFF1197" s="240" t="s">
        <v>240</v>
      </c>
      <c r="MFG1197" s="258" t="s">
        <v>26</v>
      </c>
      <c r="MFH1197" s="200">
        <v>7</v>
      </c>
      <c r="MFI1197" s="200">
        <v>2</v>
      </c>
      <c r="MFJ1197" s="201" t="s">
        <v>238</v>
      </c>
      <c r="MFK1197" s="202">
        <v>0</v>
      </c>
      <c r="MFL1197" s="202"/>
      <c r="MFM1197" s="259">
        <f t="shared" si="351"/>
        <v>448.774</v>
      </c>
      <c r="MFN1197" s="240" t="s">
        <v>240</v>
      </c>
      <c r="MFO1197" s="258" t="s">
        <v>26</v>
      </c>
      <c r="MFP1197" s="200">
        <v>7</v>
      </c>
      <c r="MFQ1197" s="200">
        <v>2</v>
      </c>
      <c r="MFR1197" s="201" t="s">
        <v>238</v>
      </c>
      <c r="MFS1197" s="202">
        <v>0</v>
      </c>
      <c r="MFT1197" s="202"/>
      <c r="MFU1197" s="259">
        <f t="shared" si="351"/>
        <v>448.774</v>
      </c>
      <c r="MFV1197" s="240" t="s">
        <v>240</v>
      </c>
      <c r="MFW1197" s="258" t="s">
        <v>26</v>
      </c>
      <c r="MFX1197" s="200">
        <v>7</v>
      </c>
      <c r="MFY1197" s="200">
        <v>2</v>
      </c>
      <c r="MFZ1197" s="201" t="s">
        <v>238</v>
      </c>
      <c r="MGA1197" s="202">
        <v>0</v>
      </c>
      <c r="MGB1197" s="202"/>
      <c r="MGC1197" s="259">
        <f t="shared" si="351"/>
        <v>448.774</v>
      </c>
      <c r="MGD1197" s="240" t="s">
        <v>240</v>
      </c>
      <c r="MGE1197" s="258" t="s">
        <v>26</v>
      </c>
      <c r="MGF1197" s="200">
        <v>7</v>
      </c>
      <c r="MGG1197" s="200">
        <v>2</v>
      </c>
      <c r="MGH1197" s="201" t="s">
        <v>238</v>
      </c>
      <c r="MGI1197" s="202">
        <v>0</v>
      </c>
      <c r="MGJ1197" s="202"/>
      <c r="MGK1197" s="259">
        <f t="shared" si="351"/>
        <v>448.774</v>
      </c>
      <c r="MGL1197" s="240" t="s">
        <v>240</v>
      </c>
      <c r="MGM1197" s="258" t="s">
        <v>26</v>
      </c>
      <c r="MGN1197" s="200">
        <v>7</v>
      </c>
      <c r="MGO1197" s="200">
        <v>2</v>
      </c>
      <c r="MGP1197" s="201" t="s">
        <v>238</v>
      </c>
      <c r="MGQ1197" s="202">
        <v>0</v>
      </c>
      <c r="MGR1197" s="202"/>
      <c r="MGS1197" s="259">
        <f t="shared" ref="MGS1197:MIW1197" si="352">MGS1198</f>
        <v>448.774</v>
      </c>
      <c r="MGT1197" s="240" t="s">
        <v>240</v>
      </c>
      <c r="MGU1197" s="258" t="s">
        <v>26</v>
      </c>
      <c r="MGV1197" s="200">
        <v>7</v>
      </c>
      <c r="MGW1197" s="200">
        <v>2</v>
      </c>
      <c r="MGX1197" s="201" t="s">
        <v>238</v>
      </c>
      <c r="MGY1197" s="202">
        <v>0</v>
      </c>
      <c r="MGZ1197" s="202"/>
      <c r="MHA1197" s="259">
        <f t="shared" si="352"/>
        <v>448.774</v>
      </c>
      <c r="MHB1197" s="240" t="s">
        <v>240</v>
      </c>
      <c r="MHC1197" s="258" t="s">
        <v>26</v>
      </c>
      <c r="MHD1197" s="200">
        <v>7</v>
      </c>
      <c r="MHE1197" s="200">
        <v>2</v>
      </c>
      <c r="MHF1197" s="201" t="s">
        <v>238</v>
      </c>
      <c r="MHG1197" s="202">
        <v>0</v>
      </c>
      <c r="MHH1197" s="202"/>
      <c r="MHI1197" s="259">
        <f t="shared" si="352"/>
        <v>448.774</v>
      </c>
      <c r="MHJ1197" s="240" t="s">
        <v>240</v>
      </c>
      <c r="MHK1197" s="258" t="s">
        <v>26</v>
      </c>
      <c r="MHL1197" s="200">
        <v>7</v>
      </c>
      <c r="MHM1197" s="200">
        <v>2</v>
      </c>
      <c r="MHN1197" s="201" t="s">
        <v>238</v>
      </c>
      <c r="MHO1197" s="202">
        <v>0</v>
      </c>
      <c r="MHP1197" s="202"/>
      <c r="MHQ1197" s="259">
        <f t="shared" si="352"/>
        <v>448.774</v>
      </c>
      <c r="MHR1197" s="240" t="s">
        <v>240</v>
      </c>
      <c r="MHS1197" s="258" t="s">
        <v>26</v>
      </c>
      <c r="MHT1197" s="200">
        <v>7</v>
      </c>
      <c r="MHU1197" s="200">
        <v>2</v>
      </c>
      <c r="MHV1197" s="201" t="s">
        <v>238</v>
      </c>
      <c r="MHW1197" s="202">
        <v>0</v>
      </c>
      <c r="MHX1197" s="202"/>
      <c r="MHY1197" s="259">
        <f t="shared" si="352"/>
        <v>448.774</v>
      </c>
      <c r="MHZ1197" s="240" t="s">
        <v>240</v>
      </c>
      <c r="MIA1197" s="258" t="s">
        <v>26</v>
      </c>
      <c r="MIB1197" s="200">
        <v>7</v>
      </c>
      <c r="MIC1197" s="200">
        <v>2</v>
      </c>
      <c r="MID1197" s="201" t="s">
        <v>238</v>
      </c>
      <c r="MIE1197" s="202">
        <v>0</v>
      </c>
      <c r="MIF1197" s="202"/>
      <c r="MIG1197" s="259">
        <f t="shared" si="352"/>
        <v>448.774</v>
      </c>
      <c r="MIH1197" s="240" t="s">
        <v>240</v>
      </c>
      <c r="MII1197" s="258" t="s">
        <v>26</v>
      </c>
      <c r="MIJ1197" s="200">
        <v>7</v>
      </c>
      <c r="MIK1197" s="200">
        <v>2</v>
      </c>
      <c r="MIL1197" s="201" t="s">
        <v>238</v>
      </c>
      <c r="MIM1197" s="202">
        <v>0</v>
      </c>
      <c r="MIN1197" s="202"/>
      <c r="MIO1197" s="259">
        <f t="shared" si="352"/>
        <v>448.774</v>
      </c>
      <c r="MIP1197" s="240" t="s">
        <v>240</v>
      </c>
      <c r="MIQ1197" s="258" t="s">
        <v>26</v>
      </c>
      <c r="MIR1197" s="200">
        <v>7</v>
      </c>
      <c r="MIS1197" s="200">
        <v>2</v>
      </c>
      <c r="MIT1197" s="201" t="s">
        <v>238</v>
      </c>
      <c r="MIU1197" s="202">
        <v>0</v>
      </c>
      <c r="MIV1197" s="202"/>
      <c r="MIW1197" s="259">
        <f t="shared" si="352"/>
        <v>448.774</v>
      </c>
      <c r="MIX1197" s="240" t="s">
        <v>240</v>
      </c>
      <c r="MIY1197" s="258" t="s">
        <v>26</v>
      </c>
      <c r="MIZ1197" s="200">
        <v>7</v>
      </c>
      <c r="MJA1197" s="200">
        <v>2</v>
      </c>
      <c r="MJB1197" s="201" t="s">
        <v>238</v>
      </c>
      <c r="MJC1197" s="202">
        <v>0</v>
      </c>
      <c r="MJD1197" s="202"/>
      <c r="MJE1197" s="259">
        <f t="shared" ref="MJE1197:MLI1197" si="353">MJE1198</f>
        <v>448.774</v>
      </c>
      <c r="MJF1197" s="240" t="s">
        <v>240</v>
      </c>
      <c r="MJG1197" s="258" t="s">
        <v>26</v>
      </c>
      <c r="MJH1197" s="200">
        <v>7</v>
      </c>
      <c r="MJI1197" s="200">
        <v>2</v>
      </c>
      <c r="MJJ1197" s="201" t="s">
        <v>238</v>
      </c>
      <c r="MJK1197" s="202">
        <v>0</v>
      </c>
      <c r="MJL1197" s="202"/>
      <c r="MJM1197" s="259">
        <f t="shared" si="353"/>
        <v>448.774</v>
      </c>
      <c r="MJN1197" s="240" t="s">
        <v>240</v>
      </c>
      <c r="MJO1197" s="258" t="s">
        <v>26</v>
      </c>
      <c r="MJP1197" s="200">
        <v>7</v>
      </c>
      <c r="MJQ1197" s="200">
        <v>2</v>
      </c>
      <c r="MJR1197" s="201" t="s">
        <v>238</v>
      </c>
      <c r="MJS1197" s="202">
        <v>0</v>
      </c>
      <c r="MJT1197" s="202"/>
      <c r="MJU1197" s="259">
        <f t="shared" si="353"/>
        <v>448.774</v>
      </c>
      <c r="MJV1197" s="240" t="s">
        <v>240</v>
      </c>
      <c r="MJW1197" s="258" t="s">
        <v>26</v>
      </c>
      <c r="MJX1197" s="200">
        <v>7</v>
      </c>
      <c r="MJY1197" s="200">
        <v>2</v>
      </c>
      <c r="MJZ1197" s="201" t="s">
        <v>238</v>
      </c>
      <c r="MKA1197" s="202">
        <v>0</v>
      </c>
      <c r="MKB1197" s="202"/>
      <c r="MKC1197" s="259">
        <f t="shared" si="353"/>
        <v>448.774</v>
      </c>
      <c r="MKD1197" s="240" t="s">
        <v>240</v>
      </c>
      <c r="MKE1197" s="258" t="s">
        <v>26</v>
      </c>
      <c r="MKF1197" s="200">
        <v>7</v>
      </c>
      <c r="MKG1197" s="200">
        <v>2</v>
      </c>
      <c r="MKH1197" s="201" t="s">
        <v>238</v>
      </c>
      <c r="MKI1197" s="202">
        <v>0</v>
      </c>
      <c r="MKJ1197" s="202"/>
      <c r="MKK1197" s="259">
        <f t="shared" si="353"/>
        <v>448.774</v>
      </c>
      <c r="MKL1197" s="240" t="s">
        <v>240</v>
      </c>
      <c r="MKM1197" s="258" t="s">
        <v>26</v>
      </c>
      <c r="MKN1197" s="200">
        <v>7</v>
      </c>
      <c r="MKO1197" s="200">
        <v>2</v>
      </c>
      <c r="MKP1197" s="201" t="s">
        <v>238</v>
      </c>
      <c r="MKQ1197" s="202">
        <v>0</v>
      </c>
      <c r="MKR1197" s="202"/>
      <c r="MKS1197" s="259">
        <f t="shared" si="353"/>
        <v>448.774</v>
      </c>
      <c r="MKT1197" s="240" t="s">
        <v>240</v>
      </c>
      <c r="MKU1197" s="258" t="s">
        <v>26</v>
      </c>
      <c r="MKV1197" s="200">
        <v>7</v>
      </c>
      <c r="MKW1197" s="200">
        <v>2</v>
      </c>
      <c r="MKX1197" s="201" t="s">
        <v>238</v>
      </c>
      <c r="MKY1197" s="202">
        <v>0</v>
      </c>
      <c r="MKZ1197" s="202"/>
      <c r="MLA1197" s="259">
        <f t="shared" si="353"/>
        <v>448.774</v>
      </c>
      <c r="MLB1197" s="240" t="s">
        <v>240</v>
      </c>
      <c r="MLC1197" s="258" t="s">
        <v>26</v>
      </c>
      <c r="MLD1197" s="200">
        <v>7</v>
      </c>
      <c r="MLE1197" s="200">
        <v>2</v>
      </c>
      <c r="MLF1197" s="201" t="s">
        <v>238</v>
      </c>
      <c r="MLG1197" s="202">
        <v>0</v>
      </c>
      <c r="MLH1197" s="202"/>
      <c r="MLI1197" s="259">
        <f t="shared" si="353"/>
        <v>448.774</v>
      </c>
      <c r="MLJ1197" s="240" t="s">
        <v>240</v>
      </c>
      <c r="MLK1197" s="258" t="s">
        <v>26</v>
      </c>
      <c r="MLL1197" s="200">
        <v>7</v>
      </c>
      <c r="MLM1197" s="200">
        <v>2</v>
      </c>
      <c r="MLN1197" s="201" t="s">
        <v>238</v>
      </c>
      <c r="MLO1197" s="202">
        <v>0</v>
      </c>
      <c r="MLP1197" s="202"/>
      <c r="MLQ1197" s="259">
        <f t="shared" ref="MLQ1197:MNU1197" si="354">MLQ1198</f>
        <v>448.774</v>
      </c>
      <c r="MLR1197" s="240" t="s">
        <v>240</v>
      </c>
      <c r="MLS1197" s="258" t="s">
        <v>26</v>
      </c>
      <c r="MLT1197" s="200">
        <v>7</v>
      </c>
      <c r="MLU1197" s="200">
        <v>2</v>
      </c>
      <c r="MLV1197" s="201" t="s">
        <v>238</v>
      </c>
      <c r="MLW1197" s="202">
        <v>0</v>
      </c>
      <c r="MLX1197" s="202"/>
      <c r="MLY1197" s="259">
        <f t="shared" si="354"/>
        <v>448.774</v>
      </c>
      <c r="MLZ1197" s="240" t="s">
        <v>240</v>
      </c>
      <c r="MMA1197" s="258" t="s">
        <v>26</v>
      </c>
      <c r="MMB1197" s="200">
        <v>7</v>
      </c>
      <c r="MMC1197" s="200">
        <v>2</v>
      </c>
      <c r="MMD1197" s="201" t="s">
        <v>238</v>
      </c>
      <c r="MME1197" s="202">
        <v>0</v>
      </c>
      <c r="MMF1197" s="202"/>
      <c r="MMG1197" s="259">
        <f t="shared" si="354"/>
        <v>448.774</v>
      </c>
      <c r="MMH1197" s="240" t="s">
        <v>240</v>
      </c>
      <c r="MMI1197" s="258" t="s">
        <v>26</v>
      </c>
      <c r="MMJ1197" s="200">
        <v>7</v>
      </c>
      <c r="MMK1197" s="200">
        <v>2</v>
      </c>
      <c r="MML1197" s="201" t="s">
        <v>238</v>
      </c>
      <c r="MMM1197" s="202">
        <v>0</v>
      </c>
      <c r="MMN1197" s="202"/>
      <c r="MMO1197" s="259">
        <f t="shared" si="354"/>
        <v>448.774</v>
      </c>
      <c r="MMP1197" s="240" t="s">
        <v>240</v>
      </c>
      <c r="MMQ1197" s="258" t="s">
        <v>26</v>
      </c>
      <c r="MMR1197" s="200">
        <v>7</v>
      </c>
      <c r="MMS1197" s="200">
        <v>2</v>
      </c>
      <c r="MMT1197" s="201" t="s">
        <v>238</v>
      </c>
      <c r="MMU1197" s="202">
        <v>0</v>
      </c>
      <c r="MMV1197" s="202"/>
      <c r="MMW1197" s="259">
        <f t="shared" si="354"/>
        <v>448.774</v>
      </c>
      <c r="MMX1197" s="240" t="s">
        <v>240</v>
      </c>
      <c r="MMY1197" s="258" t="s">
        <v>26</v>
      </c>
      <c r="MMZ1197" s="200">
        <v>7</v>
      </c>
      <c r="MNA1197" s="200">
        <v>2</v>
      </c>
      <c r="MNB1197" s="201" t="s">
        <v>238</v>
      </c>
      <c r="MNC1197" s="202">
        <v>0</v>
      </c>
      <c r="MND1197" s="202"/>
      <c r="MNE1197" s="259">
        <f t="shared" si="354"/>
        <v>448.774</v>
      </c>
      <c r="MNF1197" s="240" t="s">
        <v>240</v>
      </c>
      <c r="MNG1197" s="258" t="s">
        <v>26</v>
      </c>
      <c r="MNH1197" s="200">
        <v>7</v>
      </c>
      <c r="MNI1197" s="200">
        <v>2</v>
      </c>
      <c r="MNJ1197" s="201" t="s">
        <v>238</v>
      </c>
      <c r="MNK1197" s="202">
        <v>0</v>
      </c>
      <c r="MNL1197" s="202"/>
      <c r="MNM1197" s="259">
        <f t="shared" si="354"/>
        <v>448.774</v>
      </c>
      <c r="MNN1197" s="240" t="s">
        <v>240</v>
      </c>
      <c r="MNO1197" s="258" t="s">
        <v>26</v>
      </c>
      <c r="MNP1197" s="200">
        <v>7</v>
      </c>
      <c r="MNQ1197" s="200">
        <v>2</v>
      </c>
      <c r="MNR1197" s="201" t="s">
        <v>238</v>
      </c>
      <c r="MNS1197" s="202">
        <v>0</v>
      </c>
      <c r="MNT1197" s="202"/>
      <c r="MNU1197" s="259">
        <f t="shared" si="354"/>
        <v>448.774</v>
      </c>
      <c r="MNV1197" s="240" t="s">
        <v>240</v>
      </c>
      <c r="MNW1197" s="258" t="s">
        <v>26</v>
      </c>
      <c r="MNX1197" s="200">
        <v>7</v>
      </c>
      <c r="MNY1197" s="200">
        <v>2</v>
      </c>
      <c r="MNZ1197" s="201" t="s">
        <v>238</v>
      </c>
      <c r="MOA1197" s="202">
        <v>0</v>
      </c>
      <c r="MOB1197" s="202"/>
      <c r="MOC1197" s="259">
        <f t="shared" ref="MOC1197:MQG1197" si="355">MOC1198</f>
        <v>448.774</v>
      </c>
      <c r="MOD1197" s="240" t="s">
        <v>240</v>
      </c>
      <c r="MOE1197" s="258" t="s">
        <v>26</v>
      </c>
      <c r="MOF1197" s="200">
        <v>7</v>
      </c>
      <c r="MOG1197" s="200">
        <v>2</v>
      </c>
      <c r="MOH1197" s="201" t="s">
        <v>238</v>
      </c>
      <c r="MOI1197" s="202">
        <v>0</v>
      </c>
      <c r="MOJ1197" s="202"/>
      <c r="MOK1197" s="259">
        <f t="shared" si="355"/>
        <v>448.774</v>
      </c>
      <c r="MOL1197" s="240" t="s">
        <v>240</v>
      </c>
      <c r="MOM1197" s="258" t="s">
        <v>26</v>
      </c>
      <c r="MON1197" s="200">
        <v>7</v>
      </c>
      <c r="MOO1197" s="200">
        <v>2</v>
      </c>
      <c r="MOP1197" s="201" t="s">
        <v>238</v>
      </c>
      <c r="MOQ1197" s="202">
        <v>0</v>
      </c>
      <c r="MOR1197" s="202"/>
      <c r="MOS1197" s="259">
        <f t="shared" si="355"/>
        <v>448.774</v>
      </c>
      <c r="MOT1197" s="240" t="s">
        <v>240</v>
      </c>
      <c r="MOU1197" s="258" t="s">
        <v>26</v>
      </c>
      <c r="MOV1197" s="200">
        <v>7</v>
      </c>
      <c r="MOW1197" s="200">
        <v>2</v>
      </c>
      <c r="MOX1197" s="201" t="s">
        <v>238</v>
      </c>
      <c r="MOY1197" s="202">
        <v>0</v>
      </c>
      <c r="MOZ1197" s="202"/>
      <c r="MPA1197" s="259">
        <f t="shared" si="355"/>
        <v>448.774</v>
      </c>
      <c r="MPB1197" s="240" t="s">
        <v>240</v>
      </c>
      <c r="MPC1197" s="258" t="s">
        <v>26</v>
      </c>
      <c r="MPD1197" s="200">
        <v>7</v>
      </c>
      <c r="MPE1197" s="200">
        <v>2</v>
      </c>
      <c r="MPF1197" s="201" t="s">
        <v>238</v>
      </c>
      <c r="MPG1197" s="202">
        <v>0</v>
      </c>
      <c r="MPH1197" s="202"/>
      <c r="MPI1197" s="259">
        <f t="shared" si="355"/>
        <v>448.774</v>
      </c>
      <c r="MPJ1197" s="240" t="s">
        <v>240</v>
      </c>
      <c r="MPK1197" s="258" t="s">
        <v>26</v>
      </c>
      <c r="MPL1197" s="200">
        <v>7</v>
      </c>
      <c r="MPM1197" s="200">
        <v>2</v>
      </c>
      <c r="MPN1197" s="201" t="s">
        <v>238</v>
      </c>
      <c r="MPO1197" s="202">
        <v>0</v>
      </c>
      <c r="MPP1197" s="202"/>
      <c r="MPQ1197" s="259">
        <f t="shared" si="355"/>
        <v>448.774</v>
      </c>
      <c r="MPR1197" s="240" t="s">
        <v>240</v>
      </c>
      <c r="MPS1197" s="258" t="s">
        <v>26</v>
      </c>
      <c r="MPT1197" s="200">
        <v>7</v>
      </c>
      <c r="MPU1197" s="200">
        <v>2</v>
      </c>
      <c r="MPV1197" s="201" t="s">
        <v>238</v>
      </c>
      <c r="MPW1197" s="202">
        <v>0</v>
      </c>
      <c r="MPX1197" s="202"/>
      <c r="MPY1197" s="259">
        <f t="shared" si="355"/>
        <v>448.774</v>
      </c>
      <c r="MPZ1197" s="240" t="s">
        <v>240</v>
      </c>
      <c r="MQA1197" s="258" t="s">
        <v>26</v>
      </c>
      <c r="MQB1197" s="200">
        <v>7</v>
      </c>
      <c r="MQC1197" s="200">
        <v>2</v>
      </c>
      <c r="MQD1197" s="201" t="s">
        <v>238</v>
      </c>
      <c r="MQE1197" s="202">
        <v>0</v>
      </c>
      <c r="MQF1197" s="202"/>
      <c r="MQG1197" s="259">
        <f t="shared" si="355"/>
        <v>448.774</v>
      </c>
      <c r="MQH1197" s="240" t="s">
        <v>240</v>
      </c>
      <c r="MQI1197" s="258" t="s">
        <v>26</v>
      </c>
      <c r="MQJ1197" s="200">
        <v>7</v>
      </c>
      <c r="MQK1197" s="200">
        <v>2</v>
      </c>
      <c r="MQL1197" s="201" t="s">
        <v>238</v>
      </c>
      <c r="MQM1197" s="202">
        <v>0</v>
      </c>
      <c r="MQN1197" s="202"/>
      <c r="MQO1197" s="259">
        <f t="shared" ref="MQO1197:MSS1197" si="356">MQO1198</f>
        <v>448.774</v>
      </c>
      <c r="MQP1197" s="240" t="s">
        <v>240</v>
      </c>
      <c r="MQQ1197" s="258" t="s">
        <v>26</v>
      </c>
      <c r="MQR1197" s="200">
        <v>7</v>
      </c>
      <c r="MQS1197" s="200">
        <v>2</v>
      </c>
      <c r="MQT1197" s="201" t="s">
        <v>238</v>
      </c>
      <c r="MQU1197" s="202">
        <v>0</v>
      </c>
      <c r="MQV1197" s="202"/>
      <c r="MQW1197" s="259">
        <f t="shared" si="356"/>
        <v>448.774</v>
      </c>
      <c r="MQX1197" s="240" t="s">
        <v>240</v>
      </c>
      <c r="MQY1197" s="258" t="s">
        <v>26</v>
      </c>
      <c r="MQZ1197" s="200">
        <v>7</v>
      </c>
      <c r="MRA1197" s="200">
        <v>2</v>
      </c>
      <c r="MRB1197" s="201" t="s">
        <v>238</v>
      </c>
      <c r="MRC1197" s="202">
        <v>0</v>
      </c>
      <c r="MRD1197" s="202"/>
      <c r="MRE1197" s="259">
        <f t="shared" si="356"/>
        <v>448.774</v>
      </c>
      <c r="MRF1197" s="240" t="s">
        <v>240</v>
      </c>
      <c r="MRG1197" s="258" t="s">
        <v>26</v>
      </c>
      <c r="MRH1197" s="200">
        <v>7</v>
      </c>
      <c r="MRI1197" s="200">
        <v>2</v>
      </c>
      <c r="MRJ1197" s="201" t="s">
        <v>238</v>
      </c>
      <c r="MRK1197" s="202">
        <v>0</v>
      </c>
      <c r="MRL1197" s="202"/>
      <c r="MRM1197" s="259">
        <f t="shared" si="356"/>
        <v>448.774</v>
      </c>
      <c r="MRN1197" s="240" t="s">
        <v>240</v>
      </c>
      <c r="MRO1197" s="258" t="s">
        <v>26</v>
      </c>
      <c r="MRP1197" s="200">
        <v>7</v>
      </c>
      <c r="MRQ1197" s="200">
        <v>2</v>
      </c>
      <c r="MRR1197" s="201" t="s">
        <v>238</v>
      </c>
      <c r="MRS1197" s="202">
        <v>0</v>
      </c>
      <c r="MRT1197" s="202"/>
      <c r="MRU1197" s="259">
        <f t="shared" si="356"/>
        <v>448.774</v>
      </c>
      <c r="MRV1197" s="240" t="s">
        <v>240</v>
      </c>
      <c r="MRW1197" s="258" t="s">
        <v>26</v>
      </c>
      <c r="MRX1197" s="200">
        <v>7</v>
      </c>
      <c r="MRY1197" s="200">
        <v>2</v>
      </c>
      <c r="MRZ1197" s="201" t="s">
        <v>238</v>
      </c>
      <c r="MSA1197" s="202">
        <v>0</v>
      </c>
      <c r="MSB1197" s="202"/>
      <c r="MSC1197" s="259">
        <f t="shared" si="356"/>
        <v>448.774</v>
      </c>
      <c r="MSD1197" s="240" t="s">
        <v>240</v>
      </c>
      <c r="MSE1197" s="258" t="s">
        <v>26</v>
      </c>
      <c r="MSF1197" s="200">
        <v>7</v>
      </c>
      <c r="MSG1197" s="200">
        <v>2</v>
      </c>
      <c r="MSH1197" s="201" t="s">
        <v>238</v>
      </c>
      <c r="MSI1197" s="202">
        <v>0</v>
      </c>
      <c r="MSJ1197" s="202"/>
      <c r="MSK1197" s="259">
        <f t="shared" si="356"/>
        <v>448.774</v>
      </c>
      <c r="MSL1197" s="240" t="s">
        <v>240</v>
      </c>
      <c r="MSM1197" s="258" t="s">
        <v>26</v>
      </c>
      <c r="MSN1197" s="200">
        <v>7</v>
      </c>
      <c r="MSO1197" s="200">
        <v>2</v>
      </c>
      <c r="MSP1197" s="201" t="s">
        <v>238</v>
      </c>
      <c r="MSQ1197" s="202">
        <v>0</v>
      </c>
      <c r="MSR1197" s="202"/>
      <c r="MSS1197" s="259">
        <f t="shared" si="356"/>
        <v>448.774</v>
      </c>
      <c r="MST1197" s="240" t="s">
        <v>240</v>
      </c>
      <c r="MSU1197" s="258" t="s">
        <v>26</v>
      </c>
      <c r="MSV1197" s="200">
        <v>7</v>
      </c>
      <c r="MSW1197" s="200">
        <v>2</v>
      </c>
      <c r="MSX1197" s="201" t="s">
        <v>238</v>
      </c>
      <c r="MSY1197" s="202">
        <v>0</v>
      </c>
      <c r="MSZ1197" s="202"/>
      <c r="MTA1197" s="259">
        <f t="shared" ref="MTA1197:MVE1197" si="357">MTA1198</f>
        <v>448.774</v>
      </c>
      <c r="MTB1197" s="240" t="s">
        <v>240</v>
      </c>
      <c r="MTC1197" s="258" t="s">
        <v>26</v>
      </c>
      <c r="MTD1197" s="200">
        <v>7</v>
      </c>
      <c r="MTE1197" s="200">
        <v>2</v>
      </c>
      <c r="MTF1197" s="201" t="s">
        <v>238</v>
      </c>
      <c r="MTG1197" s="202">
        <v>0</v>
      </c>
      <c r="MTH1197" s="202"/>
      <c r="MTI1197" s="259">
        <f t="shared" si="357"/>
        <v>448.774</v>
      </c>
      <c r="MTJ1197" s="240" t="s">
        <v>240</v>
      </c>
      <c r="MTK1197" s="258" t="s">
        <v>26</v>
      </c>
      <c r="MTL1197" s="200">
        <v>7</v>
      </c>
      <c r="MTM1197" s="200">
        <v>2</v>
      </c>
      <c r="MTN1197" s="201" t="s">
        <v>238</v>
      </c>
      <c r="MTO1197" s="202">
        <v>0</v>
      </c>
      <c r="MTP1197" s="202"/>
      <c r="MTQ1197" s="259">
        <f t="shared" si="357"/>
        <v>448.774</v>
      </c>
      <c r="MTR1197" s="240" t="s">
        <v>240</v>
      </c>
      <c r="MTS1197" s="258" t="s">
        <v>26</v>
      </c>
      <c r="MTT1197" s="200">
        <v>7</v>
      </c>
      <c r="MTU1197" s="200">
        <v>2</v>
      </c>
      <c r="MTV1197" s="201" t="s">
        <v>238</v>
      </c>
      <c r="MTW1197" s="202">
        <v>0</v>
      </c>
      <c r="MTX1197" s="202"/>
      <c r="MTY1197" s="259">
        <f t="shared" si="357"/>
        <v>448.774</v>
      </c>
      <c r="MTZ1197" s="240" t="s">
        <v>240</v>
      </c>
      <c r="MUA1197" s="258" t="s">
        <v>26</v>
      </c>
      <c r="MUB1197" s="200">
        <v>7</v>
      </c>
      <c r="MUC1197" s="200">
        <v>2</v>
      </c>
      <c r="MUD1197" s="201" t="s">
        <v>238</v>
      </c>
      <c r="MUE1197" s="202">
        <v>0</v>
      </c>
      <c r="MUF1197" s="202"/>
      <c r="MUG1197" s="259">
        <f t="shared" si="357"/>
        <v>448.774</v>
      </c>
      <c r="MUH1197" s="240" t="s">
        <v>240</v>
      </c>
      <c r="MUI1197" s="258" t="s">
        <v>26</v>
      </c>
      <c r="MUJ1197" s="200">
        <v>7</v>
      </c>
      <c r="MUK1197" s="200">
        <v>2</v>
      </c>
      <c r="MUL1197" s="201" t="s">
        <v>238</v>
      </c>
      <c r="MUM1197" s="202">
        <v>0</v>
      </c>
      <c r="MUN1197" s="202"/>
      <c r="MUO1197" s="259">
        <f t="shared" si="357"/>
        <v>448.774</v>
      </c>
      <c r="MUP1197" s="240" t="s">
        <v>240</v>
      </c>
      <c r="MUQ1197" s="258" t="s">
        <v>26</v>
      </c>
      <c r="MUR1197" s="200">
        <v>7</v>
      </c>
      <c r="MUS1197" s="200">
        <v>2</v>
      </c>
      <c r="MUT1197" s="201" t="s">
        <v>238</v>
      </c>
      <c r="MUU1197" s="202">
        <v>0</v>
      </c>
      <c r="MUV1197" s="202"/>
      <c r="MUW1197" s="259">
        <f t="shared" si="357"/>
        <v>448.774</v>
      </c>
      <c r="MUX1197" s="240" t="s">
        <v>240</v>
      </c>
      <c r="MUY1197" s="258" t="s">
        <v>26</v>
      </c>
      <c r="MUZ1197" s="200">
        <v>7</v>
      </c>
      <c r="MVA1197" s="200">
        <v>2</v>
      </c>
      <c r="MVB1197" s="201" t="s">
        <v>238</v>
      </c>
      <c r="MVC1197" s="202">
        <v>0</v>
      </c>
      <c r="MVD1197" s="202"/>
      <c r="MVE1197" s="259">
        <f t="shared" si="357"/>
        <v>448.774</v>
      </c>
      <c r="MVF1197" s="240" t="s">
        <v>240</v>
      </c>
      <c r="MVG1197" s="258" t="s">
        <v>26</v>
      </c>
      <c r="MVH1197" s="200">
        <v>7</v>
      </c>
      <c r="MVI1197" s="200">
        <v>2</v>
      </c>
      <c r="MVJ1197" s="201" t="s">
        <v>238</v>
      </c>
      <c r="MVK1197" s="202">
        <v>0</v>
      </c>
      <c r="MVL1197" s="202"/>
      <c r="MVM1197" s="259">
        <f t="shared" ref="MVM1197:MXQ1197" si="358">MVM1198</f>
        <v>448.774</v>
      </c>
      <c r="MVN1197" s="240" t="s">
        <v>240</v>
      </c>
      <c r="MVO1197" s="258" t="s">
        <v>26</v>
      </c>
      <c r="MVP1197" s="200">
        <v>7</v>
      </c>
      <c r="MVQ1197" s="200">
        <v>2</v>
      </c>
      <c r="MVR1197" s="201" t="s">
        <v>238</v>
      </c>
      <c r="MVS1197" s="202">
        <v>0</v>
      </c>
      <c r="MVT1197" s="202"/>
      <c r="MVU1197" s="259">
        <f t="shared" si="358"/>
        <v>448.774</v>
      </c>
      <c r="MVV1197" s="240" t="s">
        <v>240</v>
      </c>
      <c r="MVW1197" s="258" t="s">
        <v>26</v>
      </c>
      <c r="MVX1197" s="200">
        <v>7</v>
      </c>
      <c r="MVY1197" s="200">
        <v>2</v>
      </c>
      <c r="MVZ1197" s="201" t="s">
        <v>238</v>
      </c>
      <c r="MWA1197" s="202">
        <v>0</v>
      </c>
      <c r="MWB1197" s="202"/>
      <c r="MWC1197" s="259">
        <f t="shared" si="358"/>
        <v>448.774</v>
      </c>
      <c r="MWD1197" s="240" t="s">
        <v>240</v>
      </c>
      <c r="MWE1197" s="258" t="s">
        <v>26</v>
      </c>
      <c r="MWF1197" s="200">
        <v>7</v>
      </c>
      <c r="MWG1197" s="200">
        <v>2</v>
      </c>
      <c r="MWH1197" s="201" t="s">
        <v>238</v>
      </c>
      <c r="MWI1197" s="202">
        <v>0</v>
      </c>
      <c r="MWJ1197" s="202"/>
      <c r="MWK1197" s="259">
        <f t="shared" si="358"/>
        <v>448.774</v>
      </c>
      <c r="MWL1197" s="240" t="s">
        <v>240</v>
      </c>
      <c r="MWM1197" s="258" t="s">
        <v>26</v>
      </c>
      <c r="MWN1197" s="200">
        <v>7</v>
      </c>
      <c r="MWO1197" s="200">
        <v>2</v>
      </c>
      <c r="MWP1197" s="201" t="s">
        <v>238</v>
      </c>
      <c r="MWQ1197" s="202">
        <v>0</v>
      </c>
      <c r="MWR1197" s="202"/>
      <c r="MWS1197" s="259">
        <f t="shared" si="358"/>
        <v>448.774</v>
      </c>
      <c r="MWT1197" s="240" t="s">
        <v>240</v>
      </c>
      <c r="MWU1197" s="258" t="s">
        <v>26</v>
      </c>
      <c r="MWV1197" s="200">
        <v>7</v>
      </c>
      <c r="MWW1197" s="200">
        <v>2</v>
      </c>
      <c r="MWX1197" s="201" t="s">
        <v>238</v>
      </c>
      <c r="MWY1197" s="202">
        <v>0</v>
      </c>
      <c r="MWZ1197" s="202"/>
      <c r="MXA1197" s="259">
        <f t="shared" si="358"/>
        <v>448.774</v>
      </c>
      <c r="MXB1197" s="240" t="s">
        <v>240</v>
      </c>
      <c r="MXC1197" s="258" t="s">
        <v>26</v>
      </c>
      <c r="MXD1197" s="200">
        <v>7</v>
      </c>
      <c r="MXE1197" s="200">
        <v>2</v>
      </c>
      <c r="MXF1197" s="201" t="s">
        <v>238</v>
      </c>
      <c r="MXG1197" s="202">
        <v>0</v>
      </c>
      <c r="MXH1197" s="202"/>
      <c r="MXI1197" s="259">
        <f t="shared" si="358"/>
        <v>448.774</v>
      </c>
      <c r="MXJ1197" s="240" t="s">
        <v>240</v>
      </c>
      <c r="MXK1197" s="258" t="s">
        <v>26</v>
      </c>
      <c r="MXL1197" s="200">
        <v>7</v>
      </c>
      <c r="MXM1197" s="200">
        <v>2</v>
      </c>
      <c r="MXN1197" s="201" t="s">
        <v>238</v>
      </c>
      <c r="MXO1197" s="202">
        <v>0</v>
      </c>
      <c r="MXP1197" s="202"/>
      <c r="MXQ1197" s="259">
        <f t="shared" si="358"/>
        <v>448.774</v>
      </c>
      <c r="MXR1197" s="240" t="s">
        <v>240</v>
      </c>
      <c r="MXS1197" s="258" t="s">
        <v>26</v>
      </c>
      <c r="MXT1197" s="200">
        <v>7</v>
      </c>
      <c r="MXU1197" s="200">
        <v>2</v>
      </c>
      <c r="MXV1197" s="201" t="s">
        <v>238</v>
      </c>
      <c r="MXW1197" s="202">
        <v>0</v>
      </c>
      <c r="MXX1197" s="202"/>
      <c r="MXY1197" s="259">
        <f t="shared" ref="MXY1197:NAC1197" si="359">MXY1198</f>
        <v>448.774</v>
      </c>
      <c r="MXZ1197" s="240" t="s">
        <v>240</v>
      </c>
      <c r="MYA1197" s="258" t="s">
        <v>26</v>
      </c>
      <c r="MYB1197" s="200">
        <v>7</v>
      </c>
      <c r="MYC1197" s="200">
        <v>2</v>
      </c>
      <c r="MYD1197" s="201" t="s">
        <v>238</v>
      </c>
      <c r="MYE1197" s="202">
        <v>0</v>
      </c>
      <c r="MYF1197" s="202"/>
      <c r="MYG1197" s="259">
        <f t="shared" si="359"/>
        <v>448.774</v>
      </c>
      <c r="MYH1197" s="240" t="s">
        <v>240</v>
      </c>
      <c r="MYI1197" s="258" t="s">
        <v>26</v>
      </c>
      <c r="MYJ1197" s="200">
        <v>7</v>
      </c>
      <c r="MYK1197" s="200">
        <v>2</v>
      </c>
      <c r="MYL1197" s="201" t="s">
        <v>238</v>
      </c>
      <c r="MYM1197" s="202">
        <v>0</v>
      </c>
      <c r="MYN1197" s="202"/>
      <c r="MYO1197" s="259">
        <f t="shared" si="359"/>
        <v>448.774</v>
      </c>
      <c r="MYP1197" s="240" t="s">
        <v>240</v>
      </c>
      <c r="MYQ1197" s="258" t="s">
        <v>26</v>
      </c>
      <c r="MYR1197" s="200">
        <v>7</v>
      </c>
      <c r="MYS1197" s="200">
        <v>2</v>
      </c>
      <c r="MYT1197" s="201" t="s">
        <v>238</v>
      </c>
      <c r="MYU1197" s="202">
        <v>0</v>
      </c>
      <c r="MYV1197" s="202"/>
      <c r="MYW1197" s="259">
        <f t="shared" si="359"/>
        <v>448.774</v>
      </c>
      <c r="MYX1197" s="240" t="s">
        <v>240</v>
      </c>
      <c r="MYY1197" s="258" t="s">
        <v>26</v>
      </c>
      <c r="MYZ1197" s="200">
        <v>7</v>
      </c>
      <c r="MZA1197" s="200">
        <v>2</v>
      </c>
      <c r="MZB1197" s="201" t="s">
        <v>238</v>
      </c>
      <c r="MZC1197" s="202">
        <v>0</v>
      </c>
      <c r="MZD1197" s="202"/>
      <c r="MZE1197" s="259">
        <f t="shared" si="359"/>
        <v>448.774</v>
      </c>
      <c r="MZF1197" s="240" t="s">
        <v>240</v>
      </c>
      <c r="MZG1197" s="258" t="s">
        <v>26</v>
      </c>
      <c r="MZH1197" s="200">
        <v>7</v>
      </c>
      <c r="MZI1197" s="200">
        <v>2</v>
      </c>
      <c r="MZJ1197" s="201" t="s">
        <v>238</v>
      </c>
      <c r="MZK1197" s="202">
        <v>0</v>
      </c>
      <c r="MZL1197" s="202"/>
      <c r="MZM1197" s="259">
        <f t="shared" si="359"/>
        <v>448.774</v>
      </c>
      <c r="MZN1197" s="240" t="s">
        <v>240</v>
      </c>
      <c r="MZO1197" s="258" t="s">
        <v>26</v>
      </c>
      <c r="MZP1197" s="200">
        <v>7</v>
      </c>
      <c r="MZQ1197" s="200">
        <v>2</v>
      </c>
      <c r="MZR1197" s="201" t="s">
        <v>238</v>
      </c>
      <c r="MZS1197" s="202">
        <v>0</v>
      </c>
      <c r="MZT1197" s="202"/>
      <c r="MZU1197" s="259">
        <f t="shared" si="359"/>
        <v>448.774</v>
      </c>
      <c r="MZV1197" s="240" t="s">
        <v>240</v>
      </c>
      <c r="MZW1197" s="258" t="s">
        <v>26</v>
      </c>
      <c r="MZX1197" s="200">
        <v>7</v>
      </c>
      <c r="MZY1197" s="200">
        <v>2</v>
      </c>
      <c r="MZZ1197" s="201" t="s">
        <v>238</v>
      </c>
      <c r="NAA1197" s="202">
        <v>0</v>
      </c>
      <c r="NAB1197" s="202"/>
      <c r="NAC1197" s="259">
        <f t="shared" si="359"/>
        <v>448.774</v>
      </c>
      <c r="NAD1197" s="240" t="s">
        <v>240</v>
      </c>
      <c r="NAE1197" s="258" t="s">
        <v>26</v>
      </c>
      <c r="NAF1197" s="200">
        <v>7</v>
      </c>
      <c r="NAG1197" s="200">
        <v>2</v>
      </c>
      <c r="NAH1197" s="201" t="s">
        <v>238</v>
      </c>
      <c r="NAI1197" s="202">
        <v>0</v>
      </c>
      <c r="NAJ1197" s="202"/>
      <c r="NAK1197" s="259">
        <f t="shared" ref="NAK1197:NCO1197" si="360">NAK1198</f>
        <v>448.774</v>
      </c>
      <c r="NAL1197" s="240" t="s">
        <v>240</v>
      </c>
      <c r="NAM1197" s="258" t="s">
        <v>26</v>
      </c>
      <c r="NAN1197" s="200">
        <v>7</v>
      </c>
      <c r="NAO1197" s="200">
        <v>2</v>
      </c>
      <c r="NAP1197" s="201" t="s">
        <v>238</v>
      </c>
      <c r="NAQ1197" s="202">
        <v>0</v>
      </c>
      <c r="NAR1197" s="202"/>
      <c r="NAS1197" s="259">
        <f t="shared" si="360"/>
        <v>448.774</v>
      </c>
      <c r="NAT1197" s="240" t="s">
        <v>240</v>
      </c>
      <c r="NAU1197" s="258" t="s">
        <v>26</v>
      </c>
      <c r="NAV1197" s="200">
        <v>7</v>
      </c>
      <c r="NAW1197" s="200">
        <v>2</v>
      </c>
      <c r="NAX1197" s="201" t="s">
        <v>238</v>
      </c>
      <c r="NAY1197" s="202">
        <v>0</v>
      </c>
      <c r="NAZ1197" s="202"/>
      <c r="NBA1197" s="259">
        <f t="shared" si="360"/>
        <v>448.774</v>
      </c>
      <c r="NBB1197" s="240" t="s">
        <v>240</v>
      </c>
      <c r="NBC1197" s="258" t="s">
        <v>26</v>
      </c>
      <c r="NBD1197" s="200">
        <v>7</v>
      </c>
      <c r="NBE1197" s="200">
        <v>2</v>
      </c>
      <c r="NBF1197" s="201" t="s">
        <v>238</v>
      </c>
      <c r="NBG1197" s="202">
        <v>0</v>
      </c>
      <c r="NBH1197" s="202"/>
      <c r="NBI1197" s="259">
        <f t="shared" si="360"/>
        <v>448.774</v>
      </c>
      <c r="NBJ1197" s="240" t="s">
        <v>240</v>
      </c>
      <c r="NBK1197" s="258" t="s">
        <v>26</v>
      </c>
      <c r="NBL1197" s="200">
        <v>7</v>
      </c>
      <c r="NBM1197" s="200">
        <v>2</v>
      </c>
      <c r="NBN1197" s="201" t="s">
        <v>238</v>
      </c>
      <c r="NBO1197" s="202">
        <v>0</v>
      </c>
      <c r="NBP1197" s="202"/>
      <c r="NBQ1197" s="259">
        <f t="shared" si="360"/>
        <v>448.774</v>
      </c>
      <c r="NBR1197" s="240" t="s">
        <v>240</v>
      </c>
      <c r="NBS1197" s="258" t="s">
        <v>26</v>
      </c>
      <c r="NBT1197" s="200">
        <v>7</v>
      </c>
      <c r="NBU1197" s="200">
        <v>2</v>
      </c>
      <c r="NBV1197" s="201" t="s">
        <v>238</v>
      </c>
      <c r="NBW1197" s="202">
        <v>0</v>
      </c>
      <c r="NBX1197" s="202"/>
      <c r="NBY1197" s="259">
        <f t="shared" si="360"/>
        <v>448.774</v>
      </c>
      <c r="NBZ1197" s="240" t="s">
        <v>240</v>
      </c>
      <c r="NCA1197" s="258" t="s">
        <v>26</v>
      </c>
      <c r="NCB1197" s="200">
        <v>7</v>
      </c>
      <c r="NCC1197" s="200">
        <v>2</v>
      </c>
      <c r="NCD1197" s="201" t="s">
        <v>238</v>
      </c>
      <c r="NCE1197" s="202">
        <v>0</v>
      </c>
      <c r="NCF1197" s="202"/>
      <c r="NCG1197" s="259">
        <f t="shared" si="360"/>
        <v>448.774</v>
      </c>
      <c r="NCH1197" s="240" t="s">
        <v>240</v>
      </c>
      <c r="NCI1197" s="258" t="s">
        <v>26</v>
      </c>
      <c r="NCJ1197" s="200">
        <v>7</v>
      </c>
      <c r="NCK1197" s="200">
        <v>2</v>
      </c>
      <c r="NCL1197" s="201" t="s">
        <v>238</v>
      </c>
      <c r="NCM1197" s="202">
        <v>0</v>
      </c>
      <c r="NCN1197" s="202"/>
      <c r="NCO1197" s="259">
        <f t="shared" si="360"/>
        <v>448.774</v>
      </c>
      <c r="NCP1197" s="240" t="s">
        <v>240</v>
      </c>
      <c r="NCQ1197" s="258" t="s">
        <v>26</v>
      </c>
      <c r="NCR1197" s="200">
        <v>7</v>
      </c>
      <c r="NCS1197" s="200">
        <v>2</v>
      </c>
      <c r="NCT1197" s="201" t="s">
        <v>238</v>
      </c>
      <c r="NCU1197" s="202">
        <v>0</v>
      </c>
      <c r="NCV1197" s="202"/>
      <c r="NCW1197" s="259">
        <f t="shared" ref="NCW1197:NFA1197" si="361">NCW1198</f>
        <v>448.774</v>
      </c>
      <c r="NCX1197" s="240" t="s">
        <v>240</v>
      </c>
      <c r="NCY1197" s="258" t="s">
        <v>26</v>
      </c>
      <c r="NCZ1197" s="200">
        <v>7</v>
      </c>
      <c r="NDA1197" s="200">
        <v>2</v>
      </c>
      <c r="NDB1197" s="201" t="s">
        <v>238</v>
      </c>
      <c r="NDC1197" s="202">
        <v>0</v>
      </c>
      <c r="NDD1197" s="202"/>
      <c r="NDE1197" s="259">
        <f t="shared" si="361"/>
        <v>448.774</v>
      </c>
      <c r="NDF1197" s="240" t="s">
        <v>240</v>
      </c>
      <c r="NDG1197" s="258" t="s">
        <v>26</v>
      </c>
      <c r="NDH1197" s="200">
        <v>7</v>
      </c>
      <c r="NDI1197" s="200">
        <v>2</v>
      </c>
      <c r="NDJ1197" s="201" t="s">
        <v>238</v>
      </c>
      <c r="NDK1197" s="202">
        <v>0</v>
      </c>
      <c r="NDL1197" s="202"/>
      <c r="NDM1197" s="259">
        <f t="shared" si="361"/>
        <v>448.774</v>
      </c>
      <c r="NDN1197" s="240" t="s">
        <v>240</v>
      </c>
      <c r="NDO1197" s="258" t="s">
        <v>26</v>
      </c>
      <c r="NDP1197" s="200">
        <v>7</v>
      </c>
      <c r="NDQ1197" s="200">
        <v>2</v>
      </c>
      <c r="NDR1197" s="201" t="s">
        <v>238</v>
      </c>
      <c r="NDS1197" s="202">
        <v>0</v>
      </c>
      <c r="NDT1197" s="202"/>
      <c r="NDU1197" s="259">
        <f t="shared" si="361"/>
        <v>448.774</v>
      </c>
      <c r="NDV1197" s="240" t="s">
        <v>240</v>
      </c>
      <c r="NDW1197" s="258" t="s">
        <v>26</v>
      </c>
      <c r="NDX1197" s="200">
        <v>7</v>
      </c>
      <c r="NDY1197" s="200">
        <v>2</v>
      </c>
      <c r="NDZ1197" s="201" t="s">
        <v>238</v>
      </c>
      <c r="NEA1197" s="202">
        <v>0</v>
      </c>
      <c r="NEB1197" s="202"/>
      <c r="NEC1197" s="259">
        <f t="shared" si="361"/>
        <v>448.774</v>
      </c>
      <c r="NED1197" s="240" t="s">
        <v>240</v>
      </c>
      <c r="NEE1197" s="258" t="s">
        <v>26</v>
      </c>
      <c r="NEF1197" s="200">
        <v>7</v>
      </c>
      <c r="NEG1197" s="200">
        <v>2</v>
      </c>
      <c r="NEH1197" s="201" t="s">
        <v>238</v>
      </c>
      <c r="NEI1197" s="202">
        <v>0</v>
      </c>
      <c r="NEJ1197" s="202"/>
      <c r="NEK1197" s="259">
        <f t="shared" si="361"/>
        <v>448.774</v>
      </c>
      <c r="NEL1197" s="240" t="s">
        <v>240</v>
      </c>
      <c r="NEM1197" s="258" t="s">
        <v>26</v>
      </c>
      <c r="NEN1197" s="200">
        <v>7</v>
      </c>
      <c r="NEO1197" s="200">
        <v>2</v>
      </c>
      <c r="NEP1197" s="201" t="s">
        <v>238</v>
      </c>
      <c r="NEQ1197" s="202">
        <v>0</v>
      </c>
      <c r="NER1197" s="202"/>
      <c r="NES1197" s="259">
        <f t="shared" si="361"/>
        <v>448.774</v>
      </c>
      <c r="NET1197" s="240" t="s">
        <v>240</v>
      </c>
      <c r="NEU1197" s="258" t="s">
        <v>26</v>
      </c>
      <c r="NEV1197" s="200">
        <v>7</v>
      </c>
      <c r="NEW1197" s="200">
        <v>2</v>
      </c>
      <c r="NEX1197" s="201" t="s">
        <v>238</v>
      </c>
      <c r="NEY1197" s="202">
        <v>0</v>
      </c>
      <c r="NEZ1197" s="202"/>
      <c r="NFA1197" s="259">
        <f t="shared" si="361"/>
        <v>448.774</v>
      </c>
      <c r="NFB1197" s="240" t="s">
        <v>240</v>
      </c>
      <c r="NFC1197" s="258" t="s">
        <v>26</v>
      </c>
      <c r="NFD1197" s="200">
        <v>7</v>
      </c>
      <c r="NFE1197" s="200">
        <v>2</v>
      </c>
      <c r="NFF1197" s="201" t="s">
        <v>238</v>
      </c>
      <c r="NFG1197" s="202">
        <v>0</v>
      </c>
      <c r="NFH1197" s="202"/>
      <c r="NFI1197" s="259">
        <f t="shared" ref="NFI1197:NHM1197" si="362">NFI1198</f>
        <v>448.774</v>
      </c>
      <c r="NFJ1197" s="240" t="s">
        <v>240</v>
      </c>
      <c r="NFK1197" s="258" t="s">
        <v>26</v>
      </c>
      <c r="NFL1197" s="200">
        <v>7</v>
      </c>
      <c r="NFM1197" s="200">
        <v>2</v>
      </c>
      <c r="NFN1197" s="201" t="s">
        <v>238</v>
      </c>
      <c r="NFO1197" s="202">
        <v>0</v>
      </c>
      <c r="NFP1197" s="202"/>
      <c r="NFQ1197" s="259">
        <f t="shared" si="362"/>
        <v>448.774</v>
      </c>
      <c r="NFR1197" s="240" t="s">
        <v>240</v>
      </c>
      <c r="NFS1197" s="258" t="s">
        <v>26</v>
      </c>
      <c r="NFT1197" s="200">
        <v>7</v>
      </c>
      <c r="NFU1197" s="200">
        <v>2</v>
      </c>
      <c r="NFV1197" s="201" t="s">
        <v>238</v>
      </c>
      <c r="NFW1197" s="202">
        <v>0</v>
      </c>
      <c r="NFX1197" s="202"/>
      <c r="NFY1197" s="259">
        <f t="shared" si="362"/>
        <v>448.774</v>
      </c>
      <c r="NFZ1197" s="240" t="s">
        <v>240</v>
      </c>
      <c r="NGA1197" s="258" t="s">
        <v>26</v>
      </c>
      <c r="NGB1197" s="200">
        <v>7</v>
      </c>
      <c r="NGC1197" s="200">
        <v>2</v>
      </c>
      <c r="NGD1197" s="201" t="s">
        <v>238</v>
      </c>
      <c r="NGE1197" s="202">
        <v>0</v>
      </c>
      <c r="NGF1197" s="202"/>
      <c r="NGG1197" s="259">
        <f t="shared" si="362"/>
        <v>448.774</v>
      </c>
      <c r="NGH1197" s="240" t="s">
        <v>240</v>
      </c>
      <c r="NGI1197" s="258" t="s">
        <v>26</v>
      </c>
      <c r="NGJ1197" s="200">
        <v>7</v>
      </c>
      <c r="NGK1197" s="200">
        <v>2</v>
      </c>
      <c r="NGL1197" s="201" t="s">
        <v>238</v>
      </c>
      <c r="NGM1197" s="202">
        <v>0</v>
      </c>
      <c r="NGN1197" s="202"/>
      <c r="NGO1197" s="259">
        <f t="shared" si="362"/>
        <v>448.774</v>
      </c>
      <c r="NGP1197" s="240" t="s">
        <v>240</v>
      </c>
      <c r="NGQ1197" s="258" t="s">
        <v>26</v>
      </c>
      <c r="NGR1197" s="200">
        <v>7</v>
      </c>
      <c r="NGS1197" s="200">
        <v>2</v>
      </c>
      <c r="NGT1197" s="201" t="s">
        <v>238</v>
      </c>
      <c r="NGU1197" s="202">
        <v>0</v>
      </c>
      <c r="NGV1197" s="202"/>
      <c r="NGW1197" s="259">
        <f t="shared" si="362"/>
        <v>448.774</v>
      </c>
      <c r="NGX1197" s="240" t="s">
        <v>240</v>
      </c>
      <c r="NGY1197" s="258" t="s">
        <v>26</v>
      </c>
      <c r="NGZ1197" s="200">
        <v>7</v>
      </c>
      <c r="NHA1197" s="200">
        <v>2</v>
      </c>
      <c r="NHB1197" s="201" t="s">
        <v>238</v>
      </c>
      <c r="NHC1197" s="202">
        <v>0</v>
      </c>
      <c r="NHD1197" s="202"/>
      <c r="NHE1197" s="259">
        <f t="shared" si="362"/>
        <v>448.774</v>
      </c>
      <c r="NHF1197" s="240" t="s">
        <v>240</v>
      </c>
      <c r="NHG1197" s="258" t="s">
        <v>26</v>
      </c>
      <c r="NHH1197" s="200">
        <v>7</v>
      </c>
      <c r="NHI1197" s="200">
        <v>2</v>
      </c>
      <c r="NHJ1197" s="201" t="s">
        <v>238</v>
      </c>
      <c r="NHK1197" s="202">
        <v>0</v>
      </c>
      <c r="NHL1197" s="202"/>
      <c r="NHM1197" s="259">
        <f t="shared" si="362"/>
        <v>448.774</v>
      </c>
      <c r="NHN1197" s="240" t="s">
        <v>240</v>
      </c>
      <c r="NHO1197" s="258" t="s">
        <v>26</v>
      </c>
      <c r="NHP1197" s="200">
        <v>7</v>
      </c>
      <c r="NHQ1197" s="200">
        <v>2</v>
      </c>
      <c r="NHR1197" s="201" t="s">
        <v>238</v>
      </c>
      <c r="NHS1197" s="202">
        <v>0</v>
      </c>
      <c r="NHT1197" s="202"/>
      <c r="NHU1197" s="259">
        <f t="shared" ref="NHU1197:NJY1197" si="363">NHU1198</f>
        <v>448.774</v>
      </c>
      <c r="NHV1197" s="240" t="s">
        <v>240</v>
      </c>
      <c r="NHW1197" s="258" t="s">
        <v>26</v>
      </c>
      <c r="NHX1197" s="200">
        <v>7</v>
      </c>
      <c r="NHY1197" s="200">
        <v>2</v>
      </c>
      <c r="NHZ1197" s="201" t="s">
        <v>238</v>
      </c>
      <c r="NIA1197" s="202">
        <v>0</v>
      </c>
      <c r="NIB1197" s="202"/>
      <c r="NIC1197" s="259">
        <f t="shared" si="363"/>
        <v>448.774</v>
      </c>
      <c r="NID1197" s="240" t="s">
        <v>240</v>
      </c>
      <c r="NIE1197" s="258" t="s">
        <v>26</v>
      </c>
      <c r="NIF1197" s="200">
        <v>7</v>
      </c>
      <c r="NIG1197" s="200">
        <v>2</v>
      </c>
      <c r="NIH1197" s="201" t="s">
        <v>238</v>
      </c>
      <c r="NII1197" s="202">
        <v>0</v>
      </c>
      <c r="NIJ1197" s="202"/>
      <c r="NIK1197" s="259">
        <f t="shared" si="363"/>
        <v>448.774</v>
      </c>
      <c r="NIL1197" s="240" t="s">
        <v>240</v>
      </c>
      <c r="NIM1197" s="258" t="s">
        <v>26</v>
      </c>
      <c r="NIN1197" s="200">
        <v>7</v>
      </c>
      <c r="NIO1197" s="200">
        <v>2</v>
      </c>
      <c r="NIP1197" s="201" t="s">
        <v>238</v>
      </c>
      <c r="NIQ1197" s="202">
        <v>0</v>
      </c>
      <c r="NIR1197" s="202"/>
      <c r="NIS1197" s="259">
        <f t="shared" si="363"/>
        <v>448.774</v>
      </c>
      <c r="NIT1197" s="240" t="s">
        <v>240</v>
      </c>
      <c r="NIU1197" s="258" t="s">
        <v>26</v>
      </c>
      <c r="NIV1197" s="200">
        <v>7</v>
      </c>
      <c r="NIW1197" s="200">
        <v>2</v>
      </c>
      <c r="NIX1197" s="201" t="s">
        <v>238</v>
      </c>
      <c r="NIY1197" s="202">
        <v>0</v>
      </c>
      <c r="NIZ1197" s="202"/>
      <c r="NJA1197" s="259">
        <f t="shared" si="363"/>
        <v>448.774</v>
      </c>
      <c r="NJB1197" s="240" t="s">
        <v>240</v>
      </c>
      <c r="NJC1197" s="258" t="s">
        <v>26</v>
      </c>
      <c r="NJD1197" s="200">
        <v>7</v>
      </c>
      <c r="NJE1197" s="200">
        <v>2</v>
      </c>
      <c r="NJF1197" s="201" t="s">
        <v>238</v>
      </c>
      <c r="NJG1197" s="202">
        <v>0</v>
      </c>
      <c r="NJH1197" s="202"/>
      <c r="NJI1197" s="259">
        <f t="shared" si="363"/>
        <v>448.774</v>
      </c>
      <c r="NJJ1197" s="240" t="s">
        <v>240</v>
      </c>
      <c r="NJK1197" s="258" t="s">
        <v>26</v>
      </c>
      <c r="NJL1197" s="200">
        <v>7</v>
      </c>
      <c r="NJM1197" s="200">
        <v>2</v>
      </c>
      <c r="NJN1197" s="201" t="s">
        <v>238</v>
      </c>
      <c r="NJO1197" s="202">
        <v>0</v>
      </c>
      <c r="NJP1197" s="202"/>
      <c r="NJQ1197" s="259">
        <f t="shared" si="363"/>
        <v>448.774</v>
      </c>
      <c r="NJR1197" s="240" t="s">
        <v>240</v>
      </c>
      <c r="NJS1197" s="258" t="s">
        <v>26</v>
      </c>
      <c r="NJT1197" s="200">
        <v>7</v>
      </c>
      <c r="NJU1197" s="200">
        <v>2</v>
      </c>
      <c r="NJV1197" s="201" t="s">
        <v>238</v>
      </c>
      <c r="NJW1197" s="202">
        <v>0</v>
      </c>
      <c r="NJX1197" s="202"/>
      <c r="NJY1197" s="259">
        <f t="shared" si="363"/>
        <v>448.774</v>
      </c>
      <c r="NJZ1197" s="240" t="s">
        <v>240</v>
      </c>
      <c r="NKA1197" s="258" t="s">
        <v>26</v>
      </c>
      <c r="NKB1197" s="200">
        <v>7</v>
      </c>
      <c r="NKC1197" s="200">
        <v>2</v>
      </c>
      <c r="NKD1197" s="201" t="s">
        <v>238</v>
      </c>
      <c r="NKE1197" s="202">
        <v>0</v>
      </c>
      <c r="NKF1197" s="202"/>
      <c r="NKG1197" s="259">
        <f t="shared" ref="NKG1197:NMK1197" si="364">NKG1198</f>
        <v>448.774</v>
      </c>
      <c r="NKH1197" s="240" t="s">
        <v>240</v>
      </c>
      <c r="NKI1197" s="258" t="s">
        <v>26</v>
      </c>
      <c r="NKJ1197" s="200">
        <v>7</v>
      </c>
      <c r="NKK1197" s="200">
        <v>2</v>
      </c>
      <c r="NKL1197" s="201" t="s">
        <v>238</v>
      </c>
      <c r="NKM1197" s="202">
        <v>0</v>
      </c>
      <c r="NKN1197" s="202"/>
      <c r="NKO1197" s="259">
        <f t="shared" si="364"/>
        <v>448.774</v>
      </c>
      <c r="NKP1197" s="240" t="s">
        <v>240</v>
      </c>
      <c r="NKQ1197" s="258" t="s">
        <v>26</v>
      </c>
      <c r="NKR1197" s="200">
        <v>7</v>
      </c>
      <c r="NKS1197" s="200">
        <v>2</v>
      </c>
      <c r="NKT1197" s="201" t="s">
        <v>238</v>
      </c>
      <c r="NKU1197" s="202">
        <v>0</v>
      </c>
      <c r="NKV1197" s="202"/>
      <c r="NKW1197" s="259">
        <f t="shared" si="364"/>
        <v>448.774</v>
      </c>
      <c r="NKX1197" s="240" t="s">
        <v>240</v>
      </c>
      <c r="NKY1197" s="258" t="s">
        <v>26</v>
      </c>
      <c r="NKZ1197" s="200">
        <v>7</v>
      </c>
      <c r="NLA1197" s="200">
        <v>2</v>
      </c>
      <c r="NLB1197" s="201" t="s">
        <v>238</v>
      </c>
      <c r="NLC1197" s="202">
        <v>0</v>
      </c>
      <c r="NLD1197" s="202"/>
      <c r="NLE1197" s="259">
        <f t="shared" si="364"/>
        <v>448.774</v>
      </c>
      <c r="NLF1197" s="240" t="s">
        <v>240</v>
      </c>
      <c r="NLG1197" s="258" t="s">
        <v>26</v>
      </c>
      <c r="NLH1197" s="200">
        <v>7</v>
      </c>
      <c r="NLI1197" s="200">
        <v>2</v>
      </c>
      <c r="NLJ1197" s="201" t="s">
        <v>238</v>
      </c>
      <c r="NLK1197" s="202">
        <v>0</v>
      </c>
      <c r="NLL1197" s="202"/>
      <c r="NLM1197" s="259">
        <f t="shared" si="364"/>
        <v>448.774</v>
      </c>
      <c r="NLN1197" s="240" t="s">
        <v>240</v>
      </c>
      <c r="NLO1197" s="258" t="s">
        <v>26</v>
      </c>
      <c r="NLP1197" s="200">
        <v>7</v>
      </c>
      <c r="NLQ1197" s="200">
        <v>2</v>
      </c>
      <c r="NLR1197" s="201" t="s">
        <v>238</v>
      </c>
      <c r="NLS1197" s="202">
        <v>0</v>
      </c>
      <c r="NLT1197" s="202"/>
      <c r="NLU1197" s="259">
        <f t="shared" si="364"/>
        <v>448.774</v>
      </c>
      <c r="NLV1197" s="240" t="s">
        <v>240</v>
      </c>
      <c r="NLW1197" s="258" t="s">
        <v>26</v>
      </c>
      <c r="NLX1197" s="200">
        <v>7</v>
      </c>
      <c r="NLY1197" s="200">
        <v>2</v>
      </c>
      <c r="NLZ1197" s="201" t="s">
        <v>238</v>
      </c>
      <c r="NMA1197" s="202">
        <v>0</v>
      </c>
      <c r="NMB1197" s="202"/>
      <c r="NMC1197" s="259">
        <f t="shared" si="364"/>
        <v>448.774</v>
      </c>
      <c r="NMD1197" s="240" t="s">
        <v>240</v>
      </c>
      <c r="NME1197" s="258" t="s">
        <v>26</v>
      </c>
      <c r="NMF1197" s="200">
        <v>7</v>
      </c>
      <c r="NMG1197" s="200">
        <v>2</v>
      </c>
      <c r="NMH1197" s="201" t="s">
        <v>238</v>
      </c>
      <c r="NMI1197" s="202">
        <v>0</v>
      </c>
      <c r="NMJ1197" s="202"/>
      <c r="NMK1197" s="259">
        <f t="shared" si="364"/>
        <v>448.774</v>
      </c>
      <c r="NML1197" s="240" t="s">
        <v>240</v>
      </c>
      <c r="NMM1197" s="258" t="s">
        <v>26</v>
      </c>
      <c r="NMN1197" s="200">
        <v>7</v>
      </c>
      <c r="NMO1197" s="200">
        <v>2</v>
      </c>
      <c r="NMP1197" s="201" t="s">
        <v>238</v>
      </c>
      <c r="NMQ1197" s="202">
        <v>0</v>
      </c>
      <c r="NMR1197" s="202"/>
      <c r="NMS1197" s="259">
        <f t="shared" ref="NMS1197:NOW1197" si="365">NMS1198</f>
        <v>448.774</v>
      </c>
      <c r="NMT1197" s="240" t="s">
        <v>240</v>
      </c>
      <c r="NMU1197" s="258" t="s">
        <v>26</v>
      </c>
      <c r="NMV1197" s="200">
        <v>7</v>
      </c>
      <c r="NMW1197" s="200">
        <v>2</v>
      </c>
      <c r="NMX1197" s="201" t="s">
        <v>238</v>
      </c>
      <c r="NMY1197" s="202">
        <v>0</v>
      </c>
      <c r="NMZ1197" s="202"/>
      <c r="NNA1197" s="259">
        <f t="shared" si="365"/>
        <v>448.774</v>
      </c>
      <c r="NNB1197" s="240" t="s">
        <v>240</v>
      </c>
      <c r="NNC1197" s="258" t="s">
        <v>26</v>
      </c>
      <c r="NND1197" s="200">
        <v>7</v>
      </c>
      <c r="NNE1197" s="200">
        <v>2</v>
      </c>
      <c r="NNF1197" s="201" t="s">
        <v>238</v>
      </c>
      <c r="NNG1197" s="202">
        <v>0</v>
      </c>
      <c r="NNH1197" s="202"/>
      <c r="NNI1197" s="259">
        <f t="shared" si="365"/>
        <v>448.774</v>
      </c>
      <c r="NNJ1197" s="240" t="s">
        <v>240</v>
      </c>
      <c r="NNK1197" s="258" t="s">
        <v>26</v>
      </c>
      <c r="NNL1197" s="200">
        <v>7</v>
      </c>
      <c r="NNM1197" s="200">
        <v>2</v>
      </c>
      <c r="NNN1197" s="201" t="s">
        <v>238</v>
      </c>
      <c r="NNO1197" s="202">
        <v>0</v>
      </c>
      <c r="NNP1197" s="202"/>
      <c r="NNQ1197" s="259">
        <f t="shared" si="365"/>
        <v>448.774</v>
      </c>
      <c r="NNR1197" s="240" t="s">
        <v>240</v>
      </c>
      <c r="NNS1197" s="258" t="s">
        <v>26</v>
      </c>
      <c r="NNT1197" s="200">
        <v>7</v>
      </c>
      <c r="NNU1197" s="200">
        <v>2</v>
      </c>
      <c r="NNV1197" s="201" t="s">
        <v>238</v>
      </c>
      <c r="NNW1197" s="202">
        <v>0</v>
      </c>
      <c r="NNX1197" s="202"/>
      <c r="NNY1197" s="259">
        <f t="shared" si="365"/>
        <v>448.774</v>
      </c>
      <c r="NNZ1197" s="240" t="s">
        <v>240</v>
      </c>
      <c r="NOA1197" s="258" t="s">
        <v>26</v>
      </c>
      <c r="NOB1197" s="200">
        <v>7</v>
      </c>
      <c r="NOC1197" s="200">
        <v>2</v>
      </c>
      <c r="NOD1197" s="201" t="s">
        <v>238</v>
      </c>
      <c r="NOE1197" s="202">
        <v>0</v>
      </c>
      <c r="NOF1197" s="202"/>
      <c r="NOG1197" s="259">
        <f t="shared" si="365"/>
        <v>448.774</v>
      </c>
      <c r="NOH1197" s="240" t="s">
        <v>240</v>
      </c>
      <c r="NOI1197" s="258" t="s">
        <v>26</v>
      </c>
      <c r="NOJ1197" s="200">
        <v>7</v>
      </c>
      <c r="NOK1197" s="200">
        <v>2</v>
      </c>
      <c r="NOL1197" s="201" t="s">
        <v>238</v>
      </c>
      <c r="NOM1197" s="202">
        <v>0</v>
      </c>
      <c r="NON1197" s="202"/>
      <c r="NOO1197" s="259">
        <f t="shared" si="365"/>
        <v>448.774</v>
      </c>
      <c r="NOP1197" s="240" t="s">
        <v>240</v>
      </c>
      <c r="NOQ1197" s="258" t="s">
        <v>26</v>
      </c>
      <c r="NOR1197" s="200">
        <v>7</v>
      </c>
      <c r="NOS1197" s="200">
        <v>2</v>
      </c>
      <c r="NOT1197" s="201" t="s">
        <v>238</v>
      </c>
      <c r="NOU1197" s="202">
        <v>0</v>
      </c>
      <c r="NOV1197" s="202"/>
      <c r="NOW1197" s="259">
        <f t="shared" si="365"/>
        <v>448.774</v>
      </c>
      <c r="NOX1197" s="240" t="s">
        <v>240</v>
      </c>
      <c r="NOY1197" s="258" t="s">
        <v>26</v>
      </c>
      <c r="NOZ1197" s="200">
        <v>7</v>
      </c>
      <c r="NPA1197" s="200">
        <v>2</v>
      </c>
      <c r="NPB1197" s="201" t="s">
        <v>238</v>
      </c>
      <c r="NPC1197" s="202">
        <v>0</v>
      </c>
      <c r="NPD1197" s="202"/>
      <c r="NPE1197" s="259">
        <f t="shared" ref="NPE1197:NRI1197" si="366">NPE1198</f>
        <v>448.774</v>
      </c>
      <c r="NPF1197" s="240" t="s">
        <v>240</v>
      </c>
      <c r="NPG1197" s="258" t="s">
        <v>26</v>
      </c>
      <c r="NPH1197" s="200">
        <v>7</v>
      </c>
      <c r="NPI1197" s="200">
        <v>2</v>
      </c>
      <c r="NPJ1197" s="201" t="s">
        <v>238</v>
      </c>
      <c r="NPK1197" s="202">
        <v>0</v>
      </c>
      <c r="NPL1197" s="202"/>
      <c r="NPM1197" s="259">
        <f t="shared" si="366"/>
        <v>448.774</v>
      </c>
      <c r="NPN1197" s="240" t="s">
        <v>240</v>
      </c>
      <c r="NPO1197" s="258" t="s">
        <v>26</v>
      </c>
      <c r="NPP1197" s="200">
        <v>7</v>
      </c>
      <c r="NPQ1197" s="200">
        <v>2</v>
      </c>
      <c r="NPR1197" s="201" t="s">
        <v>238</v>
      </c>
      <c r="NPS1197" s="202">
        <v>0</v>
      </c>
      <c r="NPT1197" s="202"/>
      <c r="NPU1197" s="259">
        <f t="shared" si="366"/>
        <v>448.774</v>
      </c>
      <c r="NPV1197" s="240" t="s">
        <v>240</v>
      </c>
      <c r="NPW1197" s="258" t="s">
        <v>26</v>
      </c>
      <c r="NPX1197" s="200">
        <v>7</v>
      </c>
      <c r="NPY1197" s="200">
        <v>2</v>
      </c>
      <c r="NPZ1197" s="201" t="s">
        <v>238</v>
      </c>
      <c r="NQA1197" s="202">
        <v>0</v>
      </c>
      <c r="NQB1197" s="202"/>
      <c r="NQC1197" s="259">
        <f t="shared" si="366"/>
        <v>448.774</v>
      </c>
      <c r="NQD1197" s="240" t="s">
        <v>240</v>
      </c>
      <c r="NQE1197" s="258" t="s">
        <v>26</v>
      </c>
      <c r="NQF1197" s="200">
        <v>7</v>
      </c>
      <c r="NQG1197" s="200">
        <v>2</v>
      </c>
      <c r="NQH1197" s="201" t="s">
        <v>238</v>
      </c>
      <c r="NQI1197" s="202">
        <v>0</v>
      </c>
      <c r="NQJ1197" s="202"/>
      <c r="NQK1197" s="259">
        <f t="shared" si="366"/>
        <v>448.774</v>
      </c>
      <c r="NQL1197" s="240" t="s">
        <v>240</v>
      </c>
      <c r="NQM1197" s="258" t="s">
        <v>26</v>
      </c>
      <c r="NQN1197" s="200">
        <v>7</v>
      </c>
      <c r="NQO1197" s="200">
        <v>2</v>
      </c>
      <c r="NQP1197" s="201" t="s">
        <v>238</v>
      </c>
      <c r="NQQ1197" s="202">
        <v>0</v>
      </c>
      <c r="NQR1197" s="202"/>
      <c r="NQS1197" s="259">
        <f t="shared" si="366"/>
        <v>448.774</v>
      </c>
      <c r="NQT1197" s="240" t="s">
        <v>240</v>
      </c>
      <c r="NQU1197" s="258" t="s">
        <v>26</v>
      </c>
      <c r="NQV1197" s="200">
        <v>7</v>
      </c>
      <c r="NQW1197" s="200">
        <v>2</v>
      </c>
      <c r="NQX1197" s="201" t="s">
        <v>238</v>
      </c>
      <c r="NQY1197" s="202">
        <v>0</v>
      </c>
      <c r="NQZ1197" s="202"/>
      <c r="NRA1197" s="259">
        <f t="shared" si="366"/>
        <v>448.774</v>
      </c>
      <c r="NRB1197" s="240" t="s">
        <v>240</v>
      </c>
      <c r="NRC1197" s="258" t="s">
        <v>26</v>
      </c>
      <c r="NRD1197" s="200">
        <v>7</v>
      </c>
      <c r="NRE1197" s="200">
        <v>2</v>
      </c>
      <c r="NRF1197" s="201" t="s">
        <v>238</v>
      </c>
      <c r="NRG1197" s="202">
        <v>0</v>
      </c>
      <c r="NRH1197" s="202"/>
      <c r="NRI1197" s="259">
        <f t="shared" si="366"/>
        <v>448.774</v>
      </c>
      <c r="NRJ1197" s="240" t="s">
        <v>240</v>
      </c>
      <c r="NRK1197" s="258" t="s">
        <v>26</v>
      </c>
      <c r="NRL1197" s="200">
        <v>7</v>
      </c>
      <c r="NRM1197" s="200">
        <v>2</v>
      </c>
      <c r="NRN1197" s="201" t="s">
        <v>238</v>
      </c>
      <c r="NRO1197" s="202">
        <v>0</v>
      </c>
      <c r="NRP1197" s="202"/>
      <c r="NRQ1197" s="259">
        <f t="shared" ref="NRQ1197:NTU1197" si="367">NRQ1198</f>
        <v>448.774</v>
      </c>
      <c r="NRR1197" s="240" t="s">
        <v>240</v>
      </c>
      <c r="NRS1197" s="258" t="s">
        <v>26</v>
      </c>
      <c r="NRT1197" s="200">
        <v>7</v>
      </c>
      <c r="NRU1197" s="200">
        <v>2</v>
      </c>
      <c r="NRV1197" s="201" t="s">
        <v>238</v>
      </c>
      <c r="NRW1197" s="202">
        <v>0</v>
      </c>
      <c r="NRX1197" s="202"/>
      <c r="NRY1197" s="259">
        <f t="shared" si="367"/>
        <v>448.774</v>
      </c>
      <c r="NRZ1197" s="240" t="s">
        <v>240</v>
      </c>
      <c r="NSA1197" s="258" t="s">
        <v>26</v>
      </c>
      <c r="NSB1197" s="200">
        <v>7</v>
      </c>
      <c r="NSC1197" s="200">
        <v>2</v>
      </c>
      <c r="NSD1197" s="201" t="s">
        <v>238</v>
      </c>
      <c r="NSE1197" s="202">
        <v>0</v>
      </c>
      <c r="NSF1197" s="202"/>
      <c r="NSG1197" s="259">
        <f t="shared" si="367"/>
        <v>448.774</v>
      </c>
      <c r="NSH1197" s="240" t="s">
        <v>240</v>
      </c>
      <c r="NSI1197" s="258" t="s">
        <v>26</v>
      </c>
      <c r="NSJ1197" s="200">
        <v>7</v>
      </c>
      <c r="NSK1197" s="200">
        <v>2</v>
      </c>
      <c r="NSL1197" s="201" t="s">
        <v>238</v>
      </c>
      <c r="NSM1197" s="202">
        <v>0</v>
      </c>
      <c r="NSN1197" s="202"/>
      <c r="NSO1197" s="259">
        <f t="shared" si="367"/>
        <v>448.774</v>
      </c>
      <c r="NSP1197" s="240" t="s">
        <v>240</v>
      </c>
      <c r="NSQ1197" s="258" t="s">
        <v>26</v>
      </c>
      <c r="NSR1197" s="200">
        <v>7</v>
      </c>
      <c r="NSS1197" s="200">
        <v>2</v>
      </c>
      <c r="NST1197" s="201" t="s">
        <v>238</v>
      </c>
      <c r="NSU1197" s="202">
        <v>0</v>
      </c>
      <c r="NSV1197" s="202"/>
      <c r="NSW1197" s="259">
        <f t="shared" si="367"/>
        <v>448.774</v>
      </c>
      <c r="NSX1197" s="240" t="s">
        <v>240</v>
      </c>
      <c r="NSY1197" s="258" t="s">
        <v>26</v>
      </c>
      <c r="NSZ1197" s="200">
        <v>7</v>
      </c>
      <c r="NTA1197" s="200">
        <v>2</v>
      </c>
      <c r="NTB1197" s="201" t="s">
        <v>238</v>
      </c>
      <c r="NTC1197" s="202">
        <v>0</v>
      </c>
      <c r="NTD1197" s="202"/>
      <c r="NTE1197" s="259">
        <f t="shared" si="367"/>
        <v>448.774</v>
      </c>
      <c r="NTF1197" s="240" t="s">
        <v>240</v>
      </c>
      <c r="NTG1197" s="258" t="s">
        <v>26</v>
      </c>
      <c r="NTH1197" s="200">
        <v>7</v>
      </c>
      <c r="NTI1197" s="200">
        <v>2</v>
      </c>
      <c r="NTJ1197" s="201" t="s">
        <v>238</v>
      </c>
      <c r="NTK1197" s="202">
        <v>0</v>
      </c>
      <c r="NTL1197" s="202"/>
      <c r="NTM1197" s="259">
        <f t="shared" si="367"/>
        <v>448.774</v>
      </c>
      <c r="NTN1197" s="240" t="s">
        <v>240</v>
      </c>
      <c r="NTO1197" s="258" t="s">
        <v>26</v>
      </c>
      <c r="NTP1197" s="200">
        <v>7</v>
      </c>
      <c r="NTQ1197" s="200">
        <v>2</v>
      </c>
      <c r="NTR1197" s="201" t="s">
        <v>238</v>
      </c>
      <c r="NTS1197" s="202">
        <v>0</v>
      </c>
      <c r="NTT1197" s="202"/>
      <c r="NTU1197" s="259">
        <f t="shared" si="367"/>
        <v>448.774</v>
      </c>
      <c r="NTV1197" s="240" t="s">
        <v>240</v>
      </c>
      <c r="NTW1197" s="258" t="s">
        <v>26</v>
      </c>
      <c r="NTX1197" s="200">
        <v>7</v>
      </c>
      <c r="NTY1197" s="200">
        <v>2</v>
      </c>
      <c r="NTZ1197" s="201" t="s">
        <v>238</v>
      </c>
      <c r="NUA1197" s="202">
        <v>0</v>
      </c>
      <c r="NUB1197" s="202"/>
      <c r="NUC1197" s="259">
        <f t="shared" ref="NUC1197:NWG1197" si="368">NUC1198</f>
        <v>448.774</v>
      </c>
      <c r="NUD1197" s="240" t="s">
        <v>240</v>
      </c>
      <c r="NUE1197" s="258" t="s">
        <v>26</v>
      </c>
      <c r="NUF1197" s="200">
        <v>7</v>
      </c>
      <c r="NUG1197" s="200">
        <v>2</v>
      </c>
      <c r="NUH1197" s="201" t="s">
        <v>238</v>
      </c>
      <c r="NUI1197" s="202">
        <v>0</v>
      </c>
      <c r="NUJ1197" s="202"/>
      <c r="NUK1197" s="259">
        <f t="shared" si="368"/>
        <v>448.774</v>
      </c>
      <c r="NUL1197" s="240" t="s">
        <v>240</v>
      </c>
      <c r="NUM1197" s="258" t="s">
        <v>26</v>
      </c>
      <c r="NUN1197" s="200">
        <v>7</v>
      </c>
      <c r="NUO1197" s="200">
        <v>2</v>
      </c>
      <c r="NUP1197" s="201" t="s">
        <v>238</v>
      </c>
      <c r="NUQ1197" s="202">
        <v>0</v>
      </c>
      <c r="NUR1197" s="202"/>
      <c r="NUS1197" s="259">
        <f t="shared" si="368"/>
        <v>448.774</v>
      </c>
      <c r="NUT1197" s="240" t="s">
        <v>240</v>
      </c>
      <c r="NUU1197" s="258" t="s">
        <v>26</v>
      </c>
      <c r="NUV1197" s="200">
        <v>7</v>
      </c>
      <c r="NUW1197" s="200">
        <v>2</v>
      </c>
      <c r="NUX1197" s="201" t="s">
        <v>238</v>
      </c>
      <c r="NUY1197" s="202">
        <v>0</v>
      </c>
      <c r="NUZ1197" s="202"/>
      <c r="NVA1197" s="259">
        <f t="shared" si="368"/>
        <v>448.774</v>
      </c>
      <c r="NVB1197" s="240" t="s">
        <v>240</v>
      </c>
      <c r="NVC1197" s="258" t="s">
        <v>26</v>
      </c>
      <c r="NVD1197" s="200">
        <v>7</v>
      </c>
      <c r="NVE1197" s="200">
        <v>2</v>
      </c>
      <c r="NVF1197" s="201" t="s">
        <v>238</v>
      </c>
      <c r="NVG1197" s="202">
        <v>0</v>
      </c>
      <c r="NVH1197" s="202"/>
      <c r="NVI1197" s="259">
        <f t="shared" si="368"/>
        <v>448.774</v>
      </c>
      <c r="NVJ1197" s="240" t="s">
        <v>240</v>
      </c>
      <c r="NVK1197" s="258" t="s">
        <v>26</v>
      </c>
      <c r="NVL1197" s="200">
        <v>7</v>
      </c>
      <c r="NVM1197" s="200">
        <v>2</v>
      </c>
      <c r="NVN1197" s="201" t="s">
        <v>238</v>
      </c>
      <c r="NVO1197" s="202">
        <v>0</v>
      </c>
      <c r="NVP1197" s="202"/>
      <c r="NVQ1197" s="259">
        <f t="shared" si="368"/>
        <v>448.774</v>
      </c>
      <c r="NVR1197" s="240" t="s">
        <v>240</v>
      </c>
      <c r="NVS1197" s="258" t="s">
        <v>26</v>
      </c>
      <c r="NVT1197" s="200">
        <v>7</v>
      </c>
      <c r="NVU1197" s="200">
        <v>2</v>
      </c>
      <c r="NVV1197" s="201" t="s">
        <v>238</v>
      </c>
      <c r="NVW1197" s="202">
        <v>0</v>
      </c>
      <c r="NVX1197" s="202"/>
      <c r="NVY1197" s="259">
        <f t="shared" si="368"/>
        <v>448.774</v>
      </c>
      <c r="NVZ1197" s="240" t="s">
        <v>240</v>
      </c>
      <c r="NWA1197" s="258" t="s">
        <v>26</v>
      </c>
      <c r="NWB1197" s="200">
        <v>7</v>
      </c>
      <c r="NWC1197" s="200">
        <v>2</v>
      </c>
      <c r="NWD1197" s="201" t="s">
        <v>238</v>
      </c>
      <c r="NWE1197" s="202">
        <v>0</v>
      </c>
      <c r="NWF1197" s="202"/>
      <c r="NWG1197" s="259">
        <f t="shared" si="368"/>
        <v>448.774</v>
      </c>
      <c r="NWH1197" s="240" t="s">
        <v>240</v>
      </c>
      <c r="NWI1197" s="258" t="s">
        <v>26</v>
      </c>
      <c r="NWJ1197" s="200">
        <v>7</v>
      </c>
      <c r="NWK1197" s="200">
        <v>2</v>
      </c>
      <c r="NWL1197" s="201" t="s">
        <v>238</v>
      </c>
      <c r="NWM1197" s="202">
        <v>0</v>
      </c>
      <c r="NWN1197" s="202"/>
      <c r="NWO1197" s="259">
        <f t="shared" ref="NWO1197:NYS1197" si="369">NWO1198</f>
        <v>448.774</v>
      </c>
      <c r="NWP1197" s="240" t="s">
        <v>240</v>
      </c>
      <c r="NWQ1197" s="258" t="s">
        <v>26</v>
      </c>
      <c r="NWR1197" s="200">
        <v>7</v>
      </c>
      <c r="NWS1197" s="200">
        <v>2</v>
      </c>
      <c r="NWT1197" s="201" t="s">
        <v>238</v>
      </c>
      <c r="NWU1197" s="202">
        <v>0</v>
      </c>
      <c r="NWV1197" s="202"/>
      <c r="NWW1197" s="259">
        <f t="shared" si="369"/>
        <v>448.774</v>
      </c>
      <c r="NWX1197" s="240" t="s">
        <v>240</v>
      </c>
      <c r="NWY1197" s="258" t="s">
        <v>26</v>
      </c>
      <c r="NWZ1197" s="200">
        <v>7</v>
      </c>
      <c r="NXA1197" s="200">
        <v>2</v>
      </c>
      <c r="NXB1197" s="201" t="s">
        <v>238</v>
      </c>
      <c r="NXC1197" s="202">
        <v>0</v>
      </c>
      <c r="NXD1197" s="202"/>
      <c r="NXE1197" s="259">
        <f t="shared" si="369"/>
        <v>448.774</v>
      </c>
      <c r="NXF1197" s="240" t="s">
        <v>240</v>
      </c>
      <c r="NXG1197" s="258" t="s">
        <v>26</v>
      </c>
      <c r="NXH1197" s="200">
        <v>7</v>
      </c>
      <c r="NXI1197" s="200">
        <v>2</v>
      </c>
      <c r="NXJ1197" s="201" t="s">
        <v>238</v>
      </c>
      <c r="NXK1197" s="202">
        <v>0</v>
      </c>
      <c r="NXL1197" s="202"/>
      <c r="NXM1197" s="259">
        <f t="shared" si="369"/>
        <v>448.774</v>
      </c>
      <c r="NXN1197" s="240" t="s">
        <v>240</v>
      </c>
      <c r="NXO1197" s="258" t="s">
        <v>26</v>
      </c>
      <c r="NXP1197" s="200">
        <v>7</v>
      </c>
      <c r="NXQ1197" s="200">
        <v>2</v>
      </c>
      <c r="NXR1197" s="201" t="s">
        <v>238</v>
      </c>
      <c r="NXS1197" s="202">
        <v>0</v>
      </c>
      <c r="NXT1197" s="202"/>
      <c r="NXU1197" s="259">
        <f t="shared" si="369"/>
        <v>448.774</v>
      </c>
      <c r="NXV1197" s="240" t="s">
        <v>240</v>
      </c>
      <c r="NXW1197" s="258" t="s">
        <v>26</v>
      </c>
      <c r="NXX1197" s="200">
        <v>7</v>
      </c>
      <c r="NXY1197" s="200">
        <v>2</v>
      </c>
      <c r="NXZ1197" s="201" t="s">
        <v>238</v>
      </c>
      <c r="NYA1197" s="202">
        <v>0</v>
      </c>
      <c r="NYB1197" s="202"/>
      <c r="NYC1197" s="259">
        <f t="shared" si="369"/>
        <v>448.774</v>
      </c>
      <c r="NYD1197" s="240" t="s">
        <v>240</v>
      </c>
      <c r="NYE1197" s="258" t="s">
        <v>26</v>
      </c>
      <c r="NYF1197" s="200">
        <v>7</v>
      </c>
      <c r="NYG1197" s="200">
        <v>2</v>
      </c>
      <c r="NYH1197" s="201" t="s">
        <v>238</v>
      </c>
      <c r="NYI1197" s="202">
        <v>0</v>
      </c>
      <c r="NYJ1197" s="202"/>
      <c r="NYK1197" s="259">
        <f t="shared" si="369"/>
        <v>448.774</v>
      </c>
      <c r="NYL1197" s="240" t="s">
        <v>240</v>
      </c>
      <c r="NYM1197" s="258" t="s">
        <v>26</v>
      </c>
      <c r="NYN1197" s="200">
        <v>7</v>
      </c>
      <c r="NYO1197" s="200">
        <v>2</v>
      </c>
      <c r="NYP1197" s="201" t="s">
        <v>238</v>
      </c>
      <c r="NYQ1197" s="202">
        <v>0</v>
      </c>
      <c r="NYR1197" s="202"/>
      <c r="NYS1197" s="259">
        <f t="shared" si="369"/>
        <v>448.774</v>
      </c>
      <c r="NYT1197" s="240" t="s">
        <v>240</v>
      </c>
      <c r="NYU1197" s="258" t="s">
        <v>26</v>
      </c>
      <c r="NYV1197" s="200">
        <v>7</v>
      </c>
      <c r="NYW1197" s="200">
        <v>2</v>
      </c>
      <c r="NYX1197" s="201" t="s">
        <v>238</v>
      </c>
      <c r="NYY1197" s="202">
        <v>0</v>
      </c>
      <c r="NYZ1197" s="202"/>
      <c r="NZA1197" s="259">
        <f t="shared" ref="NZA1197:OBE1197" si="370">NZA1198</f>
        <v>448.774</v>
      </c>
      <c r="NZB1197" s="240" t="s">
        <v>240</v>
      </c>
      <c r="NZC1197" s="258" t="s">
        <v>26</v>
      </c>
      <c r="NZD1197" s="200">
        <v>7</v>
      </c>
      <c r="NZE1197" s="200">
        <v>2</v>
      </c>
      <c r="NZF1197" s="201" t="s">
        <v>238</v>
      </c>
      <c r="NZG1197" s="202">
        <v>0</v>
      </c>
      <c r="NZH1197" s="202"/>
      <c r="NZI1197" s="259">
        <f t="shared" si="370"/>
        <v>448.774</v>
      </c>
      <c r="NZJ1197" s="240" t="s">
        <v>240</v>
      </c>
      <c r="NZK1197" s="258" t="s">
        <v>26</v>
      </c>
      <c r="NZL1197" s="200">
        <v>7</v>
      </c>
      <c r="NZM1197" s="200">
        <v>2</v>
      </c>
      <c r="NZN1197" s="201" t="s">
        <v>238</v>
      </c>
      <c r="NZO1197" s="202">
        <v>0</v>
      </c>
      <c r="NZP1197" s="202"/>
      <c r="NZQ1197" s="259">
        <f t="shared" si="370"/>
        <v>448.774</v>
      </c>
      <c r="NZR1197" s="240" t="s">
        <v>240</v>
      </c>
      <c r="NZS1197" s="258" t="s">
        <v>26</v>
      </c>
      <c r="NZT1197" s="200">
        <v>7</v>
      </c>
      <c r="NZU1197" s="200">
        <v>2</v>
      </c>
      <c r="NZV1197" s="201" t="s">
        <v>238</v>
      </c>
      <c r="NZW1197" s="202">
        <v>0</v>
      </c>
      <c r="NZX1197" s="202"/>
      <c r="NZY1197" s="259">
        <f t="shared" si="370"/>
        <v>448.774</v>
      </c>
      <c r="NZZ1197" s="240" t="s">
        <v>240</v>
      </c>
      <c r="OAA1197" s="258" t="s">
        <v>26</v>
      </c>
      <c r="OAB1197" s="200">
        <v>7</v>
      </c>
      <c r="OAC1197" s="200">
        <v>2</v>
      </c>
      <c r="OAD1197" s="201" t="s">
        <v>238</v>
      </c>
      <c r="OAE1197" s="202">
        <v>0</v>
      </c>
      <c r="OAF1197" s="202"/>
      <c r="OAG1197" s="259">
        <f t="shared" si="370"/>
        <v>448.774</v>
      </c>
      <c r="OAH1197" s="240" t="s">
        <v>240</v>
      </c>
      <c r="OAI1197" s="258" t="s">
        <v>26</v>
      </c>
      <c r="OAJ1197" s="200">
        <v>7</v>
      </c>
      <c r="OAK1197" s="200">
        <v>2</v>
      </c>
      <c r="OAL1197" s="201" t="s">
        <v>238</v>
      </c>
      <c r="OAM1197" s="202">
        <v>0</v>
      </c>
      <c r="OAN1197" s="202"/>
      <c r="OAO1197" s="259">
        <f t="shared" si="370"/>
        <v>448.774</v>
      </c>
      <c r="OAP1197" s="240" t="s">
        <v>240</v>
      </c>
      <c r="OAQ1197" s="258" t="s">
        <v>26</v>
      </c>
      <c r="OAR1197" s="200">
        <v>7</v>
      </c>
      <c r="OAS1197" s="200">
        <v>2</v>
      </c>
      <c r="OAT1197" s="201" t="s">
        <v>238</v>
      </c>
      <c r="OAU1197" s="202">
        <v>0</v>
      </c>
      <c r="OAV1197" s="202"/>
      <c r="OAW1197" s="259">
        <f t="shared" si="370"/>
        <v>448.774</v>
      </c>
      <c r="OAX1197" s="240" t="s">
        <v>240</v>
      </c>
      <c r="OAY1197" s="258" t="s">
        <v>26</v>
      </c>
      <c r="OAZ1197" s="200">
        <v>7</v>
      </c>
      <c r="OBA1197" s="200">
        <v>2</v>
      </c>
      <c r="OBB1197" s="201" t="s">
        <v>238</v>
      </c>
      <c r="OBC1197" s="202">
        <v>0</v>
      </c>
      <c r="OBD1197" s="202"/>
      <c r="OBE1197" s="259">
        <f t="shared" si="370"/>
        <v>448.774</v>
      </c>
      <c r="OBF1197" s="240" t="s">
        <v>240</v>
      </c>
      <c r="OBG1197" s="258" t="s">
        <v>26</v>
      </c>
      <c r="OBH1197" s="200">
        <v>7</v>
      </c>
      <c r="OBI1197" s="200">
        <v>2</v>
      </c>
      <c r="OBJ1197" s="201" t="s">
        <v>238</v>
      </c>
      <c r="OBK1197" s="202">
        <v>0</v>
      </c>
      <c r="OBL1197" s="202"/>
      <c r="OBM1197" s="259">
        <f t="shared" ref="OBM1197:ODQ1197" si="371">OBM1198</f>
        <v>448.774</v>
      </c>
      <c r="OBN1197" s="240" t="s">
        <v>240</v>
      </c>
      <c r="OBO1197" s="258" t="s">
        <v>26</v>
      </c>
      <c r="OBP1197" s="200">
        <v>7</v>
      </c>
      <c r="OBQ1197" s="200">
        <v>2</v>
      </c>
      <c r="OBR1197" s="201" t="s">
        <v>238</v>
      </c>
      <c r="OBS1197" s="202">
        <v>0</v>
      </c>
      <c r="OBT1197" s="202"/>
      <c r="OBU1197" s="259">
        <f t="shared" si="371"/>
        <v>448.774</v>
      </c>
      <c r="OBV1197" s="240" t="s">
        <v>240</v>
      </c>
      <c r="OBW1197" s="258" t="s">
        <v>26</v>
      </c>
      <c r="OBX1197" s="200">
        <v>7</v>
      </c>
      <c r="OBY1197" s="200">
        <v>2</v>
      </c>
      <c r="OBZ1197" s="201" t="s">
        <v>238</v>
      </c>
      <c r="OCA1197" s="202">
        <v>0</v>
      </c>
      <c r="OCB1197" s="202"/>
      <c r="OCC1197" s="259">
        <f t="shared" si="371"/>
        <v>448.774</v>
      </c>
      <c r="OCD1197" s="240" t="s">
        <v>240</v>
      </c>
      <c r="OCE1197" s="258" t="s">
        <v>26</v>
      </c>
      <c r="OCF1197" s="200">
        <v>7</v>
      </c>
      <c r="OCG1197" s="200">
        <v>2</v>
      </c>
      <c r="OCH1197" s="201" t="s">
        <v>238</v>
      </c>
      <c r="OCI1197" s="202">
        <v>0</v>
      </c>
      <c r="OCJ1197" s="202"/>
      <c r="OCK1197" s="259">
        <f t="shared" si="371"/>
        <v>448.774</v>
      </c>
      <c r="OCL1197" s="240" t="s">
        <v>240</v>
      </c>
      <c r="OCM1197" s="258" t="s">
        <v>26</v>
      </c>
      <c r="OCN1197" s="200">
        <v>7</v>
      </c>
      <c r="OCO1197" s="200">
        <v>2</v>
      </c>
      <c r="OCP1197" s="201" t="s">
        <v>238</v>
      </c>
      <c r="OCQ1197" s="202">
        <v>0</v>
      </c>
      <c r="OCR1197" s="202"/>
      <c r="OCS1197" s="259">
        <f t="shared" si="371"/>
        <v>448.774</v>
      </c>
      <c r="OCT1197" s="240" t="s">
        <v>240</v>
      </c>
      <c r="OCU1197" s="258" t="s">
        <v>26</v>
      </c>
      <c r="OCV1197" s="200">
        <v>7</v>
      </c>
      <c r="OCW1197" s="200">
        <v>2</v>
      </c>
      <c r="OCX1197" s="201" t="s">
        <v>238</v>
      </c>
      <c r="OCY1197" s="202">
        <v>0</v>
      </c>
      <c r="OCZ1197" s="202"/>
      <c r="ODA1197" s="259">
        <f t="shared" si="371"/>
        <v>448.774</v>
      </c>
      <c r="ODB1197" s="240" t="s">
        <v>240</v>
      </c>
      <c r="ODC1197" s="258" t="s">
        <v>26</v>
      </c>
      <c r="ODD1197" s="200">
        <v>7</v>
      </c>
      <c r="ODE1197" s="200">
        <v>2</v>
      </c>
      <c r="ODF1197" s="201" t="s">
        <v>238</v>
      </c>
      <c r="ODG1197" s="202">
        <v>0</v>
      </c>
      <c r="ODH1197" s="202"/>
      <c r="ODI1197" s="259">
        <f t="shared" si="371"/>
        <v>448.774</v>
      </c>
      <c r="ODJ1197" s="240" t="s">
        <v>240</v>
      </c>
      <c r="ODK1197" s="258" t="s">
        <v>26</v>
      </c>
      <c r="ODL1197" s="200">
        <v>7</v>
      </c>
      <c r="ODM1197" s="200">
        <v>2</v>
      </c>
      <c r="ODN1197" s="201" t="s">
        <v>238</v>
      </c>
      <c r="ODO1197" s="202">
        <v>0</v>
      </c>
      <c r="ODP1197" s="202"/>
      <c r="ODQ1197" s="259">
        <f t="shared" si="371"/>
        <v>448.774</v>
      </c>
      <c r="ODR1197" s="240" t="s">
        <v>240</v>
      </c>
      <c r="ODS1197" s="258" t="s">
        <v>26</v>
      </c>
      <c r="ODT1197" s="200">
        <v>7</v>
      </c>
      <c r="ODU1197" s="200">
        <v>2</v>
      </c>
      <c r="ODV1197" s="201" t="s">
        <v>238</v>
      </c>
      <c r="ODW1197" s="202">
        <v>0</v>
      </c>
      <c r="ODX1197" s="202"/>
      <c r="ODY1197" s="259">
        <f t="shared" ref="ODY1197:OGC1197" si="372">ODY1198</f>
        <v>448.774</v>
      </c>
      <c r="ODZ1197" s="240" t="s">
        <v>240</v>
      </c>
      <c r="OEA1197" s="258" t="s">
        <v>26</v>
      </c>
      <c r="OEB1197" s="200">
        <v>7</v>
      </c>
      <c r="OEC1197" s="200">
        <v>2</v>
      </c>
      <c r="OED1197" s="201" t="s">
        <v>238</v>
      </c>
      <c r="OEE1197" s="202">
        <v>0</v>
      </c>
      <c r="OEF1197" s="202"/>
      <c r="OEG1197" s="259">
        <f t="shared" si="372"/>
        <v>448.774</v>
      </c>
      <c r="OEH1197" s="240" t="s">
        <v>240</v>
      </c>
      <c r="OEI1197" s="258" t="s">
        <v>26</v>
      </c>
      <c r="OEJ1197" s="200">
        <v>7</v>
      </c>
      <c r="OEK1197" s="200">
        <v>2</v>
      </c>
      <c r="OEL1197" s="201" t="s">
        <v>238</v>
      </c>
      <c r="OEM1197" s="202">
        <v>0</v>
      </c>
      <c r="OEN1197" s="202"/>
      <c r="OEO1197" s="259">
        <f t="shared" si="372"/>
        <v>448.774</v>
      </c>
      <c r="OEP1197" s="240" t="s">
        <v>240</v>
      </c>
      <c r="OEQ1197" s="258" t="s">
        <v>26</v>
      </c>
      <c r="OER1197" s="200">
        <v>7</v>
      </c>
      <c r="OES1197" s="200">
        <v>2</v>
      </c>
      <c r="OET1197" s="201" t="s">
        <v>238</v>
      </c>
      <c r="OEU1197" s="202">
        <v>0</v>
      </c>
      <c r="OEV1197" s="202"/>
      <c r="OEW1197" s="259">
        <f t="shared" si="372"/>
        <v>448.774</v>
      </c>
      <c r="OEX1197" s="240" t="s">
        <v>240</v>
      </c>
      <c r="OEY1197" s="258" t="s">
        <v>26</v>
      </c>
      <c r="OEZ1197" s="200">
        <v>7</v>
      </c>
      <c r="OFA1197" s="200">
        <v>2</v>
      </c>
      <c r="OFB1197" s="201" t="s">
        <v>238</v>
      </c>
      <c r="OFC1197" s="202">
        <v>0</v>
      </c>
      <c r="OFD1197" s="202"/>
      <c r="OFE1197" s="259">
        <f t="shared" si="372"/>
        <v>448.774</v>
      </c>
      <c r="OFF1197" s="240" t="s">
        <v>240</v>
      </c>
      <c r="OFG1197" s="258" t="s">
        <v>26</v>
      </c>
      <c r="OFH1197" s="200">
        <v>7</v>
      </c>
      <c r="OFI1197" s="200">
        <v>2</v>
      </c>
      <c r="OFJ1197" s="201" t="s">
        <v>238</v>
      </c>
      <c r="OFK1197" s="202">
        <v>0</v>
      </c>
      <c r="OFL1197" s="202"/>
      <c r="OFM1197" s="259">
        <f t="shared" si="372"/>
        <v>448.774</v>
      </c>
      <c r="OFN1197" s="240" t="s">
        <v>240</v>
      </c>
      <c r="OFO1197" s="258" t="s">
        <v>26</v>
      </c>
      <c r="OFP1197" s="200">
        <v>7</v>
      </c>
      <c r="OFQ1197" s="200">
        <v>2</v>
      </c>
      <c r="OFR1197" s="201" t="s">
        <v>238</v>
      </c>
      <c r="OFS1197" s="202">
        <v>0</v>
      </c>
      <c r="OFT1197" s="202"/>
      <c r="OFU1197" s="259">
        <f t="shared" si="372"/>
        <v>448.774</v>
      </c>
      <c r="OFV1197" s="240" t="s">
        <v>240</v>
      </c>
      <c r="OFW1197" s="258" t="s">
        <v>26</v>
      </c>
      <c r="OFX1197" s="200">
        <v>7</v>
      </c>
      <c r="OFY1197" s="200">
        <v>2</v>
      </c>
      <c r="OFZ1197" s="201" t="s">
        <v>238</v>
      </c>
      <c r="OGA1197" s="202">
        <v>0</v>
      </c>
      <c r="OGB1197" s="202"/>
      <c r="OGC1197" s="259">
        <f t="shared" si="372"/>
        <v>448.774</v>
      </c>
      <c r="OGD1197" s="240" t="s">
        <v>240</v>
      </c>
      <c r="OGE1197" s="258" t="s">
        <v>26</v>
      </c>
      <c r="OGF1197" s="200">
        <v>7</v>
      </c>
      <c r="OGG1197" s="200">
        <v>2</v>
      </c>
      <c r="OGH1197" s="201" t="s">
        <v>238</v>
      </c>
      <c r="OGI1197" s="202">
        <v>0</v>
      </c>
      <c r="OGJ1197" s="202"/>
      <c r="OGK1197" s="259">
        <f t="shared" ref="OGK1197:OIO1197" si="373">OGK1198</f>
        <v>448.774</v>
      </c>
      <c r="OGL1197" s="240" t="s">
        <v>240</v>
      </c>
      <c r="OGM1197" s="258" t="s">
        <v>26</v>
      </c>
      <c r="OGN1197" s="200">
        <v>7</v>
      </c>
      <c r="OGO1197" s="200">
        <v>2</v>
      </c>
      <c r="OGP1197" s="201" t="s">
        <v>238</v>
      </c>
      <c r="OGQ1197" s="202">
        <v>0</v>
      </c>
      <c r="OGR1197" s="202"/>
      <c r="OGS1197" s="259">
        <f t="shared" si="373"/>
        <v>448.774</v>
      </c>
      <c r="OGT1197" s="240" t="s">
        <v>240</v>
      </c>
      <c r="OGU1197" s="258" t="s">
        <v>26</v>
      </c>
      <c r="OGV1197" s="200">
        <v>7</v>
      </c>
      <c r="OGW1197" s="200">
        <v>2</v>
      </c>
      <c r="OGX1197" s="201" t="s">
        <v>238</v>
      </c>
      <c r="OGY1197" s="202">
        <v>0</v>
      </c>
      <c r="OGZ1197" s="202"/>
      <c r="OHA1197" s="259">
        <f t="shared" si="373"/>
        <v>448.774</v>
      </c>
      <c r="OHB1197" s="240" t="s">
        <v>240</v>
      </c>
      <c r="OHC1197" s="258" t="s">
        <v>26</v>
      </c>
      <c r="OHD1197" s="200">
        <v>7</v>
      </c>
      <c r="OHE1197" s="200">
        <v>2</v>
      </c>
      <c r="OHF1197" s="201" t="s">
        <v>238</v>
      </c>
      <c r="OHG1197" s="202">
        <v>0</v>
      </c>
      <c r="OHH1197" s="202"/>
      <c r="OHI1197" s="259">
        <f t="shared" si="373"/>
        <v>448.774</v>
      </c>
      <c r="OHJ1197" s="240" t="s">
        <v>240</v>
      </c>
      <c r="OHK1197" s="258" t="s">
        <v>26</v>
      </c>
      <c r="OHL1197" s="200">
        <v>7</v>
      </c>
      <c r="OHM1197" s="200">
        <v>2</v>
      </c>
      <c r="OHN1197" s="201" t="s">
        <v>238</v>
      </c>
      <c r="OHO1197" s="202">
        <v>0</v>
      </c>
      <c r="OHP1197" s="202"/>
      <c r="OHQ1197" s="259">
        <f t="shared" si="373"/>
        <v>448.774</v>
      </c>
      <c r="OHR1197" s="240" t="s">
        <v>240</v>
      </c>
      <c r="OHS1197" s="258" t="s">
        <v>26</v>
      </c>
      <c r="OHT1197" s="200">
        <v>7</v>
      </c>
      <c r="OHU1197" s="200">
        <v>2</v>
      </c>
      <c r="OHV1197" s="201" t="s">
        <v>238</v>
      </c>
      <c r="OHW1197" s="202">
        <v>0</v>
      </c>
      <c r="OHX1197" s="202"/>
      <c r="OHY1197" s="259">
        <f t="shared" si="373"/>
        <v>448.774</v>
      </c>
      <c r="OHZ1197" s="240" t="s">
        <v>240</v>
      </c>
      <c r="OIA1197" s="258" t="s">
        <v>26</v>
      </c>
      <c r="OIB1197" s="200">
        <v>7</v>
      </c>
      <c r="OIC1197" s="200">
        <v>2</v>
      </c>
      <c r="OID1197" s="201" t="s">
        <v>238</v>
      </c>
      <c r="OIE1197" s="202">
        <v>0</v>
      </c>
      <c r="OIF1197" s="202"/>
      <c r="OIG1197" s="259">
        <f t="shared" si="373"/>
        <v>448.774</v>
      </c>
      <c r="OIH1197" s="240" t="s">
        <v>240</v>
      </c>
      <c r="OII1197" s="258" t="s">
        <v>26</v>
      </c>
      <c r="OIJ1197" s="200">
        <v>7</v>
      </c>
      <c r="OIK1197" s="200">
        <v>2</v>
      </c>
      <c r="OIL1197" s="201" t="s">
        <v>238</v>
      </c>
      <c r="OIM1197" s="202">
        <v>0</v>
      </c>
      <c r="OIN1197" s="202"/>
      <c r="OIO1197" s="259">
        <f t="shared" si="373"/>
        <v>448.774</v>
      </c>
      <c r="OIP1197" s="240" t="s">
        <v>240</v>
      </c>
      <c r="OIQ1197" s="258" t="s">
        <v>26</v>
      </c>
      <c r="OIR1197" s="200">
        <v>7</v>
      </c>
      <c r="OIS1197" s="200">
        <v>2</v>
      </c>
      <c r="OIT1197" s="201" t="s">
        <v>238</v>
      </c>
      <c r="OIU1197" s="202">
        <v>0</v>
      </c>
      <c r="OIV1197" s="202"/>
      <c r="OIW1197" s="259">
        <f t="shared" ref="OIW1197:OLA1197" si="374">OIW1198</f>
        <v>448.774</v>
      </c>
      <c r="OIX1197" s="240" t="s">
        <v>240</v>
      </c>
      <c r="OIY1197" s="258" t="s">
        <v>26</v>
      </c>
      <c r="OIZ1197" s="200">
        <v>7</v>
      </c>
      <c r="OJA1197" s="200">
        <v>2</v>
      </c>
      <c r="OJB1197" s="201" t="s">
        <v>238</v>
      </c>
      <c r="OJC1197" s="202">
        <v>0</v>
      </c>
      <c r="OJD1197" s="202"/>
      <c r="OJE1197" s="259">
        <f t="shared" si="374"/>
        <v>448.774</v>
      </c>
      <c r="OJF1197" s="240" t="s">
        <v>240</v>
      </c>
      <c r="OJG1197" s="258" t="s">
        <v>26</v>
      </c>
      <c r="OJH1197" s="200">
        <v>7</v>
      </c>
      <c r="OJI1197" s="200">
        <v>2</v>
      </c>
      <c r="OJJ1197" s="201" t="s">
        <v>238</v>
      </c>
      <c r="OJK1197" s="202">
        <v>0</v>
      </c>
      <c r="OJL1197" s="202"/>
      <c r="OJM1197" s="259">
        <f t="shared" si="374"/>
        <v>448.774</v>
      </c>
      <c r="OJN1197" s="240" t="s">
        <v>240</v>
      </c>
      <c r="OJO1197" s="258" t="s">
        <v>26</v>
      </c>
      <c r="OJP1197" s="200">
        <v>7</v>
      </c>
      <c r="OJQ1197" s="200">
        <v>2</v>
      </c>
      <c r="OJR1197" s="201" t="s">
        <v>238</v>
      </c>
      <c r="OJS1197" s="202">
        <v>0</v>
      </c>
      <c r="OJT1197" s="202"/>
      <c r="OJU1197" s="259">
        <f t="shared" si="374"/>
        <v>448.774</v>
      </c>
      <c r="OJV1197" s="240" t="s">
        <v>240</v>
      </c>
      <c r="OJW1197" s="258" t="s">
        <v>26</v>
      </c>
      <c r="OJX1197" s="200">
        <v>7</v>
      </c>
      <c r="OJY1197" s="200">
        <v>2</v>
      </c>
      <c r="OJZ1197" s="201" t="s">
        <v>238</v>
      </c>
      <c r="OKA1197" s="202">
        <v>0</v>
      </c>
      <c r="OKB1197" s="202"/>
      <c r="OKC1197" s="259">
        <f t="shared" si="374"/>
        <v>448.774</v>
      </c>
      <c r="OKD1197" s="240" t="s">
        <v>240</v>
      </c>
      <c r="OKE1197" s="258" t="s">
        <v>26</v>
      </c>
      <c r="OKF1197" s="200">
        <v>7</v>
      </c>
      <c r="OKG1197" s="200">
        <v>2</v>
      </c>
      <c r="OKH1197" s="201" t="s">
        <v>238</v>
      </c>
      <c r="OKI1197" s="202">
        <v>0</v>
      </c>
      <c r="OKJ1197" s="202"/>
      <c r="OKK1197" s="259">
        <f t="shared" si="374"/>
        <v>448.774</v>
      </c>
      <c r="OKL1197" s="240" t="s">
        <v>240</v>
      </c>
      <c r="OKM1197" s="258" t="s">
        <v>26</v>
      </c>
      <c r="OKN1197" s="200">
        <v>7</v>
      </c>
      <c r="OKO1197" s="200">
        <v>2</v>
      </c>
      <c r="OKP1197" s="201" t="s">
        <v>238</v>
      </c>
      <c r="OKQ1197" s="202">
        <v>0</v>
      </c>
      <c r="OKR1197" s="202"/>
      <c r="OKS1197" s="259">
        <f t="shared" si="374"/>
        <v>448.774</v>
      </c>
      <c r="OKT1197" s="240" t="s">
        <v>240</v>
      </c>
      <c r="OKU1197" s="258" t="s">
        <v>26</v>
      </c>
      <c r="OKV1197" s="200">
        <v>7</v>
      </c>
      <c r="OKW1197" s="200">
        <v>2</v>
      </c>
      <c r="OKX1197" s="201" t="s">
        <v>238</v>
      </c>
      <c r="OKY1197" s="202">
        <v>0</v>
      </c>
      <c r="OKZ1197" s="202"/>
      <c r="OLA1197" s="259">
        <f t="shared" si="374"/>
        <v>448.774</v>
      </c>
      <c r="OLB1197" s="240" t="s">
        <v>240</v>
      </c>
      <c r="OLC1197" s="258" t="s">
        <v>26</v>
      </c>
      <c r="OLD1197" s="200">
        <v>7</v>
      </c>
      <c r="OLE1197" s="200">
        <v>2</v>
      </c>
      <c r="OLF1197" s="201" t="s">
        <v>238</v>
      </c>
      <c r="OLG1197" s="202">
        <v>0</v>
      </c>
      <c r="OLH1197" s="202"/>
      <c r="OLI1197" s="259">
        <f t="shared" ref="OLI1197:ONM1197" si="375">OLI1198</f>
        <v>448.774</v>
      </c>
      <c r="OLJ1197" s="240" t="s">
        <v>240</v>
      </c>
      <c r="OLK1197" s="258" t="s">
        <v>26</v>
      </c>
      <c r="OLL1197" s="200">
        <v>7</v>
      </c>
      <c r="OLM1197" s="200">
        <v>2</v>
      </c>
      <c r="OLN1197" s="201" t="s">
        <v>238</v>
      </c>
      <c r="OLO1197" s="202">
        <v>0</v>
      </c>
      <c r="OLP1197" s="202"/>
      <c r="OLQ1197" s="259">
        <f t="shared" si="375"/>
        <v>448.774</v>
      </c>
      <c r="OLR1197" s="240" t="s">
        <v>240</v>
      </c>
      <c r="OLS1197" s="258" t="s">
        <v>26</v>
      </c>
      <c r="OLT1197" s="200">
        <v>7</v>
      </c>
      <c r="OLU1197" s="200">
        <v>2</v>
      </c>
      <c r="OLV1197" s="201" t="s">
        <v>238</v>
      </c>
      <c r="OLW1197" s="202">
        <v>0</v>
      </c>
      <c r="OLX1197" s="202"/>
      <c r="OLY1197" s="259">
        <f t="shared" si="375"/>
        <v>448.774</v>
      </c>
      <c r="OLZ1197" s="240" t="s">
        <v>240</v>
      </c>
      <c r="OMA1197" s="258" t="s">
        <v>26</v>
      </c>
      <c r="OMB1197" s="200">
        <v>7</v>
      </c>
      <c r="OMC1197" s="200">
        <v>2</v>
      </c>
      <c r="OMD1197" s="201" t="s">
        <v>238</v>
      </c>
      <c r="OME1197" s="202">
        <v>0</v>
      </c>
      <c r="OMF1197" s="202"/>
      <c r="OMG1197" s="259">
        <f t="shared" si="375"/>
        <v>448.774</v>
      </c>
      <c r="OMH1197" s="240" t="s">
        <v>240</v>
      </c>
      <c r="OMI1197" s="258" t="s">
        <v>26</v>
      </c>
      <c r="OMJ1197" s="200">
        <v>7</v>
      </c>
      <c r="OMK1197" s="200">
        <v>2</v>
      </c>
      <c r="OML1197" s="201" t="s">
        <v>238</v>
      </c>
      <c r="OMM1197" s="202">
        <v>0</v>
      </c>
      <c r="OMN1197" s="202"/>
      <c r="OMO1197" s="259">
        <f t="shared" si="375"/>
        <v>448.774</v>
      </c>
      <c r="OMP1197" s="240" t="s">
        <v>240</v>
      </c>
      <c r="OMQ1197" s="258" t="s">
        <v>26</v>
      </c>
      <c r="OMR1197" s="200">
        <v>7</v>
      </c>
      <c r="OMS1197" s="200">
        <v>2</v>
      </c>
      <c r="OMT1197" s="201" t="s">
        <v>238</v>
      </c>
      <c r="OMU1197" s="202">
        <v>0</v>
      </c>
      <c r="OMV1197" s="202"/>
      <c r="OMW1197" s="259">
        <f t="shared" si="375"/>
        <v>448.774</v>
      </c>
      <c r="OMX1197" s="240" t="s">
        <v>240</v>
      </c>
      <c r="OMY1197" s="258" t="s">
        <v>26</v>
      </c>
      <c r="OMZ1197" s="200">
        <v>7</v>
      </c>
      <c r="ONA1197" s="200">
        <v>2</v>
      </c>
      <c r="ONB1197" s="201" t="s">
        <v>238</v>
      </c>
      <c r="ONC1197" s="202">
        <v>0</v>
      </c>
      <c r="OND1197" s="202"/>
      <c r="ONE1197" s="259">
        <f t="shared" si="375"/>
        <v>448.774</v>
      </c>
      <c r="ONF1197" s="240" t="s">
        <v>240</v>
      </c>
      <c r="ONG1197" s="258" t="s">
        <v>26</v>
      </c>
      <c r="ONH1197" s="200">
        <v>7</v>
      </c>
      <c r="ONI1197" s="200">
        <v>2</v>
      </c>
      <c r="ONJ1197" s="201" t="s">
        <v>238</v>
      </c>
      <c r="ONK1197" s="202">
        <v>0</v>
      </c>
      <c r="ONL1197" s="202"/>
      <c r="ONM1197" s="259">
        <f t="shared" si="375"/>
        <v>448.774</v>
      </c>
      <c r="ONN1197" s="240" t="s">
        <v>240</v>
      </c>
      <c r="ONO1197" s="258" t="s">
        <v>26</v>
      </c>
      <c r="ONP1197" s="200">
        <v>7</v>
      </c>
      <c r="ONQ1197" s="200">
        <v>2</v>
      </c>
      <c r="ONR1197" s="201" t="s">
        <v>238</v>
      </c>
      <c r="ONS1197" s="202">
        <v>0</v>
      </c>
      <c r="ONT1197" s="202"/>
      <c r="ONU1197" s="259">
        <f t="shared" ref="ONU1197:OPY1197" si="376">ONU1198</f>
        <v>448.774</v>
      </c>
      <c r="ONV1197" s="240" t="s">
        <v>240</v>
      </c>
      <c r="ONW1197" s="258" t="s">
        <v>26</v>
      </c>
      <c r="ONX1197" s="200">
        <v>7</v>
      </c>
      <c r="ONY1197" s="200">
        <v>2</v>
      </c>
      <c r="ONZ1197" s="201" t="s">
        <v>238</v>
      </c>
      <c r="OOA1197" s="202">
        <v>0</v>
      </c>
      <c r="OOB1197" s="202"/>
      <c r="OOC1197" s="259">
        <f t="shared" si="376"/>
        <v>448.774</v>
      </c>
      <c r="OOD1197" s="240" t="s">
        <v>240</v>
      </c>
      <c r="OOE1197" s="258" t="s">
        <v>26</v>
      </c>
      <c r="OOF1197" s="200">
        <v>7</v>
      </c>
      <c r="OOG1197" s="200">
        <v>2</v>
      </c>
      <c r="OOH1197" s="201" t="s">
        <v>238</v>
      </c>
      <c r="OOI1197" s="202">
        <v>0</v>
      </c>
      <c r="OOJ1197" s="202"/>
      <c r="OOK1197" s="259">
        <f t="shared" si="376"/>
        <v>448.774</v>
      </c>
      <c r="OOL1197" s="240" t="s">
        <v>240</v>
      </c>
      <c r="OOM1197" s="258" t="s">
        <v>26</v>
      </c>
      <c r="OON1197" s="200">
        <v>7</v>
      </c>
      <c r="OOO1197" s="200">
        <v>2</v>
      </c>
      <c r="OOP1197" s="201" t="s">
        <v>238</v>
      </c>
      <c r="OOQ1197" s="202">
        <v>0</v>
      </c>
      <c r="OOR1197" s="202"/>
      <c r="OOS1197" s="259">
        <f t="shared" si="376"/>
        <v>448.774</v>
      </c>
      <c r="OOT1197" s="240" t="s">
        <v>240</v>
      </c>
      <c r="OOU1197" s="258" t="s">
        <v>26</v>
      </c>
      <c r="OOV1197" s="200">
        <v>7</v>
      </c>
      <c r="OOW1197" s="200">
        <v>2</v>
      </c>
      <c r="OOX1197" s="201" t="s">
        <v>238</v>
      </c>
      <c r="OOY1197" s="202">
        <v>0</v>
      </c>
      <c r="OOZ1197" s="202"/>
      <c r="OPA1197" s="259">
        <f t="shared" si="376"/>
        <v>448.774</v>
      </c>
      <c r="OPB1197" s="240" t="s">
        <v>240</v>
      </c>
      <c r="OPC1197" s="258" t="s">
        <v>26</v>
      </c>
      <c r="OPD1197" s="200">
        <v>7</v>
      </c>
      <c r="OPE1197" s="200">
        <v>2</v>
      </c>
      <c r="OPF1197" s="201" t="s">
        <v>238</v>
      </c>
      <c r="OPG1197" s="202">
        <v>0</v>
      </c>
      <c r="OPH1197" s="202"/>
      <c r="OPI1197" s="259">
        <f t="shared" si="376"/>
        <v>448.774</v>
      </c>
      <c r="OPJ1197" s="240" t="s">
        <v>240</v>
      </c>
      <c r="OPK1197" s="258" t="s">
        <v>26</v>
      </c>
      <c r="OPL1197" s="200">
        <v>7</v>
      </c>
      <c r="OPM1197" s="200">
        <v>2</v>
      </c>
      <c r="OPN1197" s="201" t="s">
        <v>238</v>
      </c>
      <c r="OPO1197" s="202">
        <v>0</v>
      </c>
      <c r="OPP1197" s="202"/>
      <c r="OPQ1197" s="259">
        <f t="shared" si="376"/>
        <v>448.774</v>
      </c>
      <c r="OPR1197" s="240" t="s">
        <v>240</v>
      </c>
      <c r="OPS1197" s="258" t="s">
        <v>26</v>
      </c>
      <c r="OPT1197" s="200">
        <v>7</v>
      </c>
      <c r="OPU1197" s="200">
        <v>2</v>
      </c>
      <c r="OPV1197" s="201" t="s">
        <v>238</v>
      </c>
      <c r="OPW1197" s="202">
        <v>0</v>
      </c>
      <c r="OPX1197" s="202"/>
      <c r="OPY1197" s="259">
        <f t="shared" si="376"/>
        <v>448.774</v>
      </c>
      <c r="OPZ1197" s="240" t="s">
        <v>240</v>
      </c>
      <c r="OQA1197" s="258" t="s">
        <v>26</v>
      </c>
      <c r="OQB1197" s="200">
        <v>7</v>
      </c>
      <c r="OQC1197" s="200">
        <v>2</v>
      </c>
      <c r="OQD1197" s="201" t="s">
        <v>238</v>
      </c>
      <c r="OQE1197" s="202">
        <v>0</v>
      </c>
      <c r="OQF1197" s="202"/>
      <c r="OQG1197" s="259">
        <f t="shared" ref="OQG1197:OSK1197" si="377">OQG1198</f>
        <v>448.774</v>
      </c>
      <c r="OQH1197" s="240" t="s">
        <v>240</v>
      </c>
      <c r="OQI1197" s="258" t="s">
        <v>26</v>
      </c>
      <c r="OQJ1197" s="200">
        <v>7</v>
      </c>
      <c r="OQK1197" s="200">
        <v>2</v>
      </c>
      <c r="OQL1197" s="201" t="s">
        <v>238</v>
      </c>
      <c r="OQM1197" s="202">
        <v>0</v>
      </c>
      <c r="OQN1197" s="202"/>
      <c r="OQO1197" s="259">
        <f t="shared" si="377"/>
        <v>448.774</v>
      </c>
      <c r="OQP1197" s="240" t="s">
        <v>240</v>
      </c>
      <c r="OQQ1197" s="258" t="s">
        <v>26</v>
      </c>
      <c r="OQR1197" s="200">
        <v>7</v>
      </c>
      <c r="OQS1197" s="200">
        <v>2</v>
      </c>
      <c r="OQT1197" s="201" t="s">
        <v>238</v>
      </c>
      <c r="OQU1197" s="202">
        <v>0</v>
      </c>
      <c r="OQV1197" s="202"/>
      <c r="OQW1197" s="259">
        <f t="shared" si="377"/>
        <v>448.774</v>
      </c>
      <c r="OQX1197" s="240" t="s">
        <v>240</v>
      </c>
      <c r="OQY1197" s="258" t="s">
        <v>26</v>
      </c>
      <c r="OQZ1197" s="200">
        <v>7</v>
      </c>
      <c r="ORA1197" s="200">
        <v>2</v>
      </c>
      <c r="ORB1197" s="201" t="s">
        <v>238</v>
      </c>
      <c r="ORC1197" s="202">
        <v>0</v>
      </c>
      <c r="ORD1197" s="202"/>
      <c r="ORE1197" s="259">
        <f t="shared" si="377"/>
        <v>448.774</v>
      </c>
      <c r="ORF1197" s="240" t="s">
        <v>240</v>
      </c>
      <c r="ORG1197" s="258" t="s">
        <v>26</v>
      </c>
      <c r="ORH1197" s="200">
        <v>7</v>
      </c>
      <c r="ORI1197" s="200">
        <v>2</v>
      </c>
      <c r="ORJ1197" s="201" t="s">
        <v>238</v>
      </c>
      <c r="ORK1197" s="202">
        <v>0</v>
      </c>
      <c r="ORL1197" s="202"/>
      <c r="ORM1197" s="259">
        <f t="shared" si="377"/>
        <v>448.774</v>
      </c>
      <c r="ORN1197" s="240" t="s">
        <v>240</v>
      </c>
      <c r="ORO1197" s="258" t="s">
        <v>26</v>
      </c>
      <c r="ORP1197" s="200">
        <v>7</v>
      </c>
      <c r="ORQ1197" s="200">
        <v>2</v>
      </c>
      <c r="ORR1197" s="201" t="s">
        <v>238</v>
      </c>
      <c r="ORS1197" s="202">
        <v>0</v>
      </c>
      <c r="ORT1197" s="202"/>
      <c r="ORU1197" s="259">
        <f t="shared" si="377"/>
        <v>448.774</v>
      </c>
      <c r="ORV1197" s="240" t="s">
        <v>240</v>
      </c>
      <c r="ORW1197" s="258" t="s">
        <v>26</v>
      </c>
      <c r="ORX1197" s="200">
        <v>7</v>
      </c>
      <c r="ORY1197" s="200">
        <v>2</v>
      </c>
      <c r="ORZ1197" s="201" t="s">
        <v>238</v>
      </c>
      <c r="OSA1197" s="202">
        <v>0</v>
      </c>
      <c r="OSB1197" s="202"/>
      <c r="OSC1197" s="259">
        <f t="shared" si="377"/>
        <v>448.774</v>
      </c>
      <c r="OSD1197" s="240" t="s">
        <v>240</v>
      </c>
      <c r="OSE1197" s="258" t="s">
        <v>26</v>
      </c>
      <c r="OSF1197" s="200">
        <v>7</v>
      </c>
      <c r="OSG1197" s="200">
        <v>2</v>
      </c>
      <c r="OSH1197" s="201" t="s">
        <v>238</v>
      </c>
      <c r="OSI1197" s="202">
        <v>0</v>
      </c>
      <c r="OSJ1197" s="202"/>
      <c r="OSK1197" s="259">
        <f t="shared" si="377"/>
        <v>448.774</v>
      </c>
      <c r="OSL1197" s="240" t="s">
        <v>240</v>
      </c>
      <c r="OSM1197" s="258" t="s">
        <v>26</v>
      </c>
      <c r="OSN1197" s="200">
        <v>7</v>
      </c>
      <c r="OSO1197" s="200">
        <v>2</v>
      </c>
      <c r="OSP1197" s="201" t="s">
        <v>238</v>
      </c>
      <c r="OSQ1197" s="202">
        <v>0</v>
      </c>
      <c r="OSR1197" s="202"/>
      <c r="OSS1197" s="259">
        <f t="shared" ref="OSS1197:OUW1197" si="378">OSS1198</f>
        <v>448.774</v>
      </c>
      <c r="OST1197" s="240" t="s">
        <v>240</v>
      </c>
      <c r="OSU1197" s="258" t="s">
        <v>26</v>
      </c>
      <c r="OSV1197" s="200">
        <v>7</v>
      </c>
      <c r="OSW1197" s="200">
        <v>2</v>
      </c>
      <c r="OSX1197" s="201" t="s">
        <v>238</v>
      </c>
      <c r="OSY1197" s="202">
        <v>0</v>
      </c>
      <c r="OSZ1197" s="202"/>
      <c r="OTA1197" s="259">
        <f t="shared" si="378"/>
        <v>448.774</v>
      </c>
      <c r="OTB1197" s="240" t="s">
        <v>240</v>
      </c>
      <c r="OTC1197" s="258" t="s">
        <v>26</v>
      </c>
      <c r="OTD1197" s="200">
        <v>7</v>
      </c>
      <c r="OTE1197" s="200">
        <v>2</v>
      </c>
      <c r="OTF1197" s="201" t="s">
        <v>238</v>
      </c>
      <c r="OTG1197" s="202">
        <v>0</v>
      </c>
      <c r="OTH1197" s="202"/>
      <c r="OTI1197" s="259">
        <f t="shared" si="378"/>
        <v>448.774</v>
      </c>
      <c r="OTJ1197" s="240" t="s">
        <v>240</v>
      </c>
      <c r="OTK1197" s="258" t="s">
        <v>26</v>
      </c>
      <c r="OTL1197" s="200">
        <v>7</v>
      </c>
      <c r="OTM1197" s="200">
        <v>2</v>
      </c>
      <c r="OTN1197" s="201" t="s">
        <v>238</v>
      </c>
      <c r="OTO1197" s="202">
        <v>0</v>
      </c>
      <c r="OTP1197" s="202"/>
      <c r="OTQ1197" s="259">
        <f t="shared" si="378"/>
        <v>448.774</v>
      </c>
      <c r="OTR1197" s="240" t="s">
        <v>240</v>
      </c>
      <c r="OTS1197" s="258" t="s">
        <v>26</v>
      </c>
      <c r="OTT1197" s="200">
        <v>7</v>
      </c>
      <c r="OTU1197" s="200">
        <v>2</v>
      </c>
      <c r="OTV1197" s="201" t="s">
        <v>238</v>
      </c>
      <c r="OTW1197" s="202">
        <v>0</v>
      </c>
      <c r="OTX1197" s="202"/>
      <c r="OTY1197" s="259">
        <f t="shared" si="378"/>
        <v>448.774</v>
      </c>
      <c r="OTZ1197" s="240" t="s">
        <v>240</v>
      </c>
      <c r="OUA1197" s="258" t="s">
        <v>26</v>
      </c>
      <c r="OUB1197" s="200">
        <v>7</v>
      </c>
      <c r="OUC1197" s="200">
        <v>2</v>
      </c>
      <c r="OUD1197" s="201" t="s">
        <v>238</v>
      </c>
      <c r="OUE1197" s="202">
        <v>0</v>
      </c>
      <c r="OUF1197" s="202"/>
      <c r="OUG1197" s="259">
        <f t="shared" si="378"/>
        <v>448.774</v>
      </c>
      <c r="OUH1197" s="240" t="s">
        <v>240</v>
      </c>
      <c r="OUI1197" s="258" t="s">
        <v>26</v>
      </c>
      <c r="OUJ1197" s="200">
        <v>7</v>
      </c>
      <c r="OUK1197" s="200">
        <v>2</v>
      </c>
      <c r="OUL1197" s="201" t="s">
        <v>238</v>
      </c>
      <c r="OUM1197" s="202">
        <v>0</v>
      </c>
      <c r="OUN1197" s="202"/>
      <c r="OUO1197" s="259">
        <f t="shared" si="378"/>
        <v>448.774</v>
      </c>
      <c r="OUP1197" s="240" t="s">
        <v>240</v>
      </c>
      <c r="OUQ1197" s="258" t="s">
        <v>26</v>
      </c>
      <c r="OUR1197" s="200">
        <v>7</v>
      </c>
      <c r="OUS1197" s="200">
        <v>2</v>
      </c>
      <c r="OUT1197" s="201" t="s">
        <v>238</v>
      </c>
      <c r="OUU1197" s="202">
        <v>0</v>
      </c>
      <c r="OUV1197" s="202"/>
      <c r="OUW1197" s="259">
        <f t="shared" si="378"/>
        <v>448.774</v>
      </c>
      <c r="OUX1197" s="240" t="s">
        <v>240</v>
      </c>
      <c r="OUY1197" s="258" t="s">
        <v>26</v>
      </c>
      <c r="OUZ1197" s="200">
        <v>7</v>
      </c>
      <c r="OVA1197" s="200">
        <v>2</v>
      </c>
      <c r="OVB1197" s="201" t="s">
        <v>238</v>
      </c>
      <c r="OVC1197" s="202">
        <v>0</v>
      </c>
      <c r="OVD1197" s="202"/>
      <c r="OVE1197" s="259">
        <f t="shared" ref="OVE1197:OXI1197" si="379">OVE1198</f>
        <v>448.774</v>
      </c>
      <c r="OVF1197" s="240" t="s">
        <v>240</v>
      </c>
      <c r="OVG1197" s="258" t="s">
        <v>26</v>
      </c>
      <c r="OVH1197" s="200">
        <v>7</v>
      </c>
      <c r="OVI1197" s="200">
        <v>2</v>
      </c>
      <c r="OVJ1197" s="201" t="s">
        <v>238</v>
      </c>
      <c r="OVK1197" s="202">
        <v>0</v>
      </c>
      <c r="OVL1197" s="202"/>
      <c r="OVM1197" s="259">
        <f t="shared" si="379"/>
        <v>448.774</v>
      </c>
      <c r="OVN1197" s="240" t="s">
        <v>240</v>
      </c>
      <c r="OVO1197" s="258" t="s">
        <v>26</v>
      </c>
      <c r="OVP1197" s="200">
        <v>7</v>
      </c>
      <c r="OVQ1197" s="200">
        <v>2</v>
      </c>
      <c r="OVR1197" s="201" t="s">
        <v>238</v>
      </c>
      <c r="OVS1197" s="202">
        <v>0</v>
      </c>
      <c r="OVT1197" s="202"/>
      <c r="OVU1197" s="259">
        <f t="shared" si="379"/>
        <v>448.774</v>
      </c>
      <c r="OVV1197" s="240" t="s">
        <v>240</v>
      </c>
      <c r="OVW1197" s="258" t="s">
        <v>26</v>
      </c>
      <c r="OVX1197" s="200">
        <v>7</v>
      </c>
      <c r="OVY1197" s="200">
        <v>2</v>
      </c>
      <c r="OVZ1197" s="201" t="s">
        <v>238</v>
      </c>
      <c r="OWA1197" s="202">
        <v>0</v>
      </c>
      <c r="OWB1197" s="202"/>
      <c r="OWC1197" s="259">
        <f t="shared" si="379"/>
        <v>448.774</v>
      </c>
      <c r="OWD1197" s="240" t="s">
        <v>240</v>
      </c>
      <c r="OWE1197" s="258" t="s">
        <v>26</v>
      </c>
      <c r="OWF1197" s="200">
        <v>7</v>
      </c>
      <c r="OWG1197" s="200">
        <v>2</v>
      </c>
      <c r="OWH1197" s="201" t="s">
        <v>238</v>
      </c>
      <c r="OWI1197" s="202">
        <v>0</v>
      </c>
      <c r="OWJ1197" s="202"/>
      <c r="OWK1197" s="259">
        <f t="shared" si="379"/>
        <v>448.774</v>
      </c>
      <c r="OWL1197" s="240" t="s">
        <v>240</v>
      </c>
      <c r="OWM1197" s="258" t="s">
        <v>26</v>
      </c>
      <c r="OWN1197" s="200">
        <v>7</v>
      </c>
      <c r="OWO1197" s="200">
        <v>2</v>
      </c>
      <c r="OWP1197" s="201" t="s">
        <v>238</v>
      </c>
      <c r="OWQ1197" s="202">
        <v>0</v>
      </c>
      <c r="OWR1197" s="202"/>
      <c r="OWS1197" s="259">
        <f t="shared" si="379"/>
        <v>448.774</v>
      </c>
      <c r="OWT1197" s="240" t="s">
        <v>240</v>
      </c>
      <c r="OWU1197" s="258" t="s">
        <v>26</v>
      </c>
      <c r="OWV1197" s="200">
        <v>7</v>
      </c>
      <c r="OWW1197" s="200">
        <v>2</v>
      </c>
      <c r="OWX1197" s="201" t="s">
        <v>238</v>
      </c>
      <c r="OWY1197" s="202">
        <v>0</v>
      </c>
      <c r="OWZ1197" s="202"/>
      <c r="OXA1197" s="259">
        <f t="shared" si="379"/>
        <v>448.774</v>
      </c>
      <c r="OXB1197" s="240" t="s">
        <v>240</v>
      </c>
      <c r="OXC1197" s="258" t="s">
        <v>26</v>
      </c>
      <c r="OXD1197" s="200">
        <v>7</v>
      </c>
      <c r="OXE1197" s="200">
        <v>2</v>
      </c>
      <c r="OXF1197" s="201" t="s">
        <v>238</v>
      </c>
      <c r="OXG1197" s="202">
        <v>0</v>
      </c>
      <c r="OXH1197" s="202"/>
      <c r="OXI1197" s="259">
        <f t="shared" si="379"/>
        <v>448.774</v>
      </c>
      <c r="OXJ1197" s="240" t="s">
        <v>240</v>
      </c>
      <c r="OXK1197" s="258" t="s">
        <v>26</v>
      </c>
      <c r="OXL1197" s="200">
        <v>7</v>
      </c>
      <c r="OXM1197" s="200">
        <v>2</v>
      </c>
      <c r="OXN1197" s="201" t="s">
        <v>238</v>
      </c>
      <c r="OXO1197" s="202">
        <v>0</v>
      </c>
      <c r="OXP1197" s="202"/>
      <c r="OXQ1197" s="259">
        <f t="shared" ref="OXQ1197:OZU1197" si="380">OXQ1198</f>
        <v>448.774</v>
      </c>
      <c r="OXR1197" s="240" t="s">
        <v>240</v>
      </c>
      <c r="OXS1197" s="258" t="s">
        <v>26</v>
      </c>
      <c r="OXT1197" s="200">
        <v>7</v>
      </c>
      <c r="OXU1197" s="200">
        <v>2</v>
      </c>
      <c r="OXV1197" s="201" t="s">
        <v>238</v>
      </c>
      <c r="OXW1197" s="202">
        <v>0</v>
      </c>
      <c r="OXX1197" s="202"/>
      <c r="OXY1197" s="259">
        <f t="shared" si="380"/>
        <v>448.774</v>
      </c>
      <c r="OXZ1197" s="240" t="s">
        <v>240</v>
      </c>
      <c r="OYA1197" s="258" t="s">
        <v>26</v>
      </c>
      <c r="OYB1197" s="200">
        <v>7</v>
      </c>
      <c r="OYC1197" s="200">
        <v>2</v>
      </c>
      <c r="OYD1197" s="201" t="s">
        <v>238</v>
      </c>
      <c r="OYE1197" s="202">
        <v>0</v>
      </c>
      <c r="OYF1197" s="202"/>
      <c r="OYG1197" s="259">
        <f t="shared" si="380"/>
        <v>448.774</v>
      </c>
      <c r="OYH1197" s="240" t="s">
        <v>240</v>
      </c>
      <c r="OYI1197" s="258" t="s">
        <v>26</v>
      </c>
      <c r="OYJ1197" s="200">
        <v>7</v>
      </c>
      <c r="OYK1197" s="200">
        <v>2</v>
      </c>
      <c r="OYL1197" s="201" t="s">
        <v>238</v>
      </c>
      <c r="OYM1197" s="202">
        <v>0</v>
      </c>
      <c r="OYN1197" s="202"/>
      <c r="OYO1197" s="259">
        <f t="shared" si="380"/>
        <v>448.774</v>
      </c>
      <c r="OYP1197" s="240" t="s">
        <v>240</v>
      </c>
      <c r="OYQ1197" s="258" t="s">
        <v>26</v>
      </c>
      <c r="OYR1197" s="200">
        <v>7</v>
      </c>
      <c r="OYS1197" s="200">
        <v>2</v>
      </c>
      <c r="OYT1197" s="201" t="s">
        <v>238</v>
      </c>
      <c r="OYU1197" s="202">
        <v>0</v>
      </c>
      <c r="OYV1197" s="202"/>
      <c r="OYW1197" s="259">
        <f t="shared" si="380"/>
        <v>448.774</v>
      </c>
      <c r="OYX1197" s="240" t="s">
        <v>240</v>
      </c>
      <c r="OYY1197" s="258" t="s">
        <v>26</v>
      </c>
      <c r="OYZ1197" s="200">
        <v>7</v>
      </c>
      <c r="OZA1197" s="200">
        <v>2</v>
      </c>
      <c r="OZB1197" s="201" t="s">
        <v>238</v>
      </c>
      <c r="OZC1197" s="202">
        <v>0</v>
      </c>
      <c r="OZD1197" s="202"/>
      <c r="OZE1197" s="259">
        <f t="shared" si="380"/>
        <v>448.774</v>
      </c>
      <c r="OZF1197" s="240" t="s">
        <v>240</v>
      </c>
      <c r="OZG1197" s="258" t="s">
        <v>26</v>
      </c>
      <c r="OZH1197" s="200">
        <v>7</v>
      </c>
      <c r="OZI1197" s="200">
        <v>2</v>
      </c>
      <c r="OZJ1197" s="201" t="s">
        <v>238</v>
      </c>
      <c r="OZK1197" s="202">
        <v>0</v>
      </c>
      <c r="OZL1197" s="202"/>
      <c r="OZM1197" s="259">
        <f t="shared" si="380"/>
        <v>448.774</v>
      </c>
      <c r="OZN1197" s="240" t="s">
        <v>240</v>
      </c>
      <c r="OZO1197" s="258" t="s">
        <v>26</v>
      </c>
      <c r="OZP1197" s="200">
        <v>7</v>
      </c>
      <c r="OZQ1197" s="200">
        <v>2</v>
      </c>
      <c r="OZR1197" s="201" t="s">
        <v>238</v>
      </c>
      <c r="OZS1197" s="202">
        <v>0</v>
      </c>
      <c r="OZT1197" s="202"/>
      <c r="OZU1197" s="259">
        <f t="shared" si="380"/>
        <v>448.774</v>
      </c>
      <c r="OZV1197" s="240" t="s">
        <v>240</v>
      </c>
      <c r="OZW1197" s="258" t="s">
        <v>26</v>
      </c>
      <c r="OZX1197" s="200">
        <v>7</v>
      </c>
      <c r="OZY1197" s="200">
        <v>2</v>
      </c>
      <c r="OZZ1197" s="201" t="s">
        <v>238</v>
      </c>
      <c r="PAA1197" s="202">
        <v>0</v>
      </c>
      <c r="PAB1197" s="202"/>
      <c r="PAC1197" s="259">
        <f t="shared" ref="PAC1197:PCG1197" si="381">PAC1198</f>
        <v>448.774</v>
      </c>
      <c r="PAD1197" s="240" t="s">
        <v>240</v>
      </c>
      <c r="PAE1197" s="258" t="s">
        <v>26</v>
      </c>
      <c r="PAF1197" s="200">
        <v>7</v>
      </c>
      <c r="PAG1197" s="200">
        <v>2</v>
      </c>
      <c r="PAH1197" s="201" t="s">
        <v>238</v>
      </c>
      <c r="PAI1197" s="202">
        <v>0</v>
      </c>
      <c r="PAJ1197" s="202"/>
      <c r="PAK1197" s="259">
        <f t="shared" si="381"/>
        <v>448.774</v>
      </c>
      <c r="PAL1197" s="240" t="s">
        <v>240</v>
      </c>
      <c r="PAM1197" s="258" t="s">
        <v>26</v>
      </c>
      <c r="PAN1197" s="200">
        <v>7</v>
      </c>
      <c r="PAO1197" s="200">
        <v>2</v>
      </c>
      <c r="PAP1197" s="201" t="s">
        <v>238</v>
      </c>
      <c r="PAQ1197" s="202">
        <v>0</v>
      </c>
      <c r="PAR1197" s="202"/>
      <c r="PAS1197" s="259">
        <f t="shared" si="381"/>
        <v>448.774</v>
      </c>
      <c r="PAT1197" s="240" t="s">
        <v>240</v>
      </c>
      <c r="PAU1197" s="258" t="s">
        <v>26</v>
      </c>
      <c r="PAV1197" s="200">
        <v>7</v>
      </c>
      <c r="PAW1197" s="200">
        <v>2</v>
      </c>
      <c r="PAX1197" s="201" t="s">
        <v>238</v>
      </c>
      <c r="PAY1197" s="202">
        <v>0</v>
      </c>
      <c r="PAZ1197" s="202"/>
      <c r="PBA1197" s="259">
        <f t="shared" si="381"/>
        <v>448.774</v>
      </c>
      <c r="PBB1197" s="240" t="s">
        <v>240</v>
      </c>
      <c r="PBC1197" s="258" t="s">
        <v>26</v>
      </c>
      <c r="PBD1197" s="200">
        <v>7</v>
      </c>
      <c r="PBE1197" s="200">
        <v>2</v>
      </c>
      <c r="PBF1197" s="201" t="s">
        <v>238</v>
      </c>
      <c r="PBG1197" s="202">
        <v>0</v>
      </c>
      <c r="PBH1197" s="202"/>
      <c r="PBI1197" s="259">
        <f t="shared" si="381"/>
        <v>448.774</v>
      </c>
      <c r="PBJ1197" s="240" t="s">
        <v>240</v>
      </c>
      <c r="PBK1197" s="258" t="s">
        <v>26</v>
      </c>
      <c r="PBL1197" s="200">
        <v>7</v>
      </c>
      <c r="PBM1197" s="200">
        <v>2</v>
      </c>
      <c r="PBN1197" s="201" t="s">
        <v>238</v>
      </c>
      <c r="PBO1197" s="202">
        <v>0</v>
      </c>
      <c r="PBP1197" s="202"/>
      <c r="PBQ1197" s="259">
        <f t="shared" si="381"/>
        <v>448.774</v>
      </c>
      <c r="PBR1197" s="240" t="s">
        <v>240</v>
      </c>
      <c r="PBS1197" s="258" t="s">
        <v>26</v>
      </c>
      <c r="PBT1197" s="200">
        <v>7</v>
      </c>
      <c r="PBU1197" s="200">
        <v>2</v>
      </c>
      <c r="PBV1197" s="201" t="s">
        <v>238</v>
      </c>
      <c r="PBW1197" s="202">
        <v>0</v>
      </c>
      <c r="PBX1197" s="202"/>
      <c r="PBY1197" s="259">
        <f t="shared" si="381"/>
        <v>448.774</v>
      </c>
      <c r="PBZ1197" s="240" t="s">
        <v>240</v>
      </c>
      <c r="PCA1197" s="258" t="s">
        <v>26</v>
      </c>
      <c r="PCB1197" s="200">
        <v>7</v>
      </c>
      <c r="PCC1197" s="200">
        <v>2</v>
      </c>
      <c r="PCD1197" s="201" t="s">
        <v>238</v>
      </c>
      <c r="PCE1197" s="202">
        <v>0</v>
      </c>
      <c r="PCF1197" s="202"/>
      <c r="PCG1197" s="259">
        <f t="shared" si="381"/>
        <v>448.774</v>
      </c>
      <c r="PCH1197" s="240" t="s">
        <v>240</v>
      </c>
      <c r="PCI1197" s="258" t="s">
        <v>26</v>
      </c>
      <c r="PCJ1197" s="200">
        <v>7</v>
      </c>
      <c r="PCK1197" s="200">
        <v>2</v>
      </c>
      <c r="PCL1197" s="201" t="s">
        <v>238</v>
      </c>
      <c r="PCM1197" s="202">
        <v>0</v>
      </c>
      <c r="PCN1197" s="202"/>
      <c r="PCO1197" s="259">
        <f t="shared" ref="PCO1197:PES1197" si="382">PCO1198</f>
        <v>448.774</v>
      </c>
      <c r="PCP1197" s="240" t="s">
        <v>240</v>
      </c>
      <c r="PCQ1197" s="258" t="s">
        <v>26</v>
      </c>
      <c r="PCR1197" s="200">
        <v>7</v>
      </c>
      <c r="PCS1197" s="200">
        <v>2</v>
      </c>
      <c r="PCT1197" s="201" t="s">
        <v>238</v>
      </c>
      <c r="PCU1197" s="202">
        <v>0</v>
      </c>
      <c r="PCV1197" s="202"/>
      <c r="PCW1197" s="259">
        <f t="shared" si="382"/>
        <v>448.774</v>
      </c>
      <c r="PCX1197" s="240" t="s">
        <v>240</v>
      </c>
      <c r="PCY1197" s="258" t="s">
        <v>26</v>
      </c>
      <c r="PCZ1197" s="200">
        <v>7</v>
      </c>
      <c r="PDA1197" s="200">
        <v>2</v>
      </c>
      <c r="PDB1197" s="201" t="s">
        <v>238</v>
      </c>
      <c r="PDC1197" s="202">
        <v>0</v>
      </c>
      <c r="PDD1197" s="202"/>
      <c r="PDE1197" s="259">
        <f t="shared" si="382"/>
        <v>448.774</v>
      </c>
      <c r="PDF1197" s="240" t="s">
        <v>240</v>
      </c>
      <c r="PDG1197" s="258" t="s">
        <v>26</v>
      </c>
      <c r="PDH1197" s="200">
        <v>7</v>
      </c>
      <c r="PDI1197" s="200">
        <v>2</v>
      </c>
      <c r="PDJ1197" s="201" t="s">
        <v>238</v>
      </c>
      <c r="PDK1197" s="202">
        <v>0</v>
      </c>
      <c r="PDL1197" s="202"/>
      <c r="PDM1197" s="259">
        <f t="shared" si="382"/>
        <v>448.774</v>
      </c>
      <c r="PDN1197" s="240" t="s">
        <v>240</v>
      </c>
      <c r="PDO1197" s="258" t="s">
        <v>26</v>
      </c>
      <c r="PDP1197" s="200">
        <v>7</v>
      </c>
      <c r="PDQ1197" s="200">
        <v>2</v>
      </c>
      <c r="PDR1197" s="201" t="s">
        <v>238</v>
      </c>
      <c r="PDS1197" s="202">
        <v>0</v>
      </c>
      <c r="PDT1197" s="202"/>
      <c r="PDU1197" s="259">
        <f t="shared" si="382"/>
        <v>448.774</v>
      </c>
      <c r="PDV1197" s="240" t="s">
        <v>240</v>
      </c>
      <c r="PDW1197" s="258" t="s">
        <v>26</v>
      </c>
      <c r="PDX1197" s="200">
        <v>7</v>
      </c>
      <c r="PDY1197" s="200">
        <v>2</v>
      </c>
      <c r="PDZ1197" s="201" t="s">
        <v>238</v>
      </c>
      <c r="PEA1197" s="202">
        <v>0</v>
      </c>
      <c r="PEB1197" s="202"/>
      <c r="PEC1197" s="259">
        <f t="shared" si="382"/>
        <v>448.774</v>
      </c>
      <c r="PED1197" s="240" t="s">
        <v>240</v>
      </c>
      <c r="PEE1197" s="258" t="s">
        <v>26</v>
      </c>
      <c r="PEF1197" s="200">
        <v>7</v>
      </c>
      <c r="PEG1197" s="200">
        <v>2</v>
      </c>
      <c r="PEH1197" s="201" t="s">
        <v>238</v>
      </c>
      <c r="PEI1197" s="202">
        <v>0</v>
      </c>
      <c r="PEJ1197" s="202"/>
      <c r="PEK1197" s="259">
        <f t="shared" si="382"/>
        <v>448.774</v>
      </c>
      <c r="PEL1197" s="240" t="s">
        <v>240</v>
      </c>
      <c r="PEM1197" s="258" t="s">
        <v>26</v>
      </c>
      <c r="PEN1197" s="200">
        <v>7</v>
      </c>
      <c r="PEO1197" s="200">
        <v>2</v>
      </c>
      <c r="PEP1197" s="201" t="s">
        <v>238</v>
      </c>
      <c r="PEQ1197" s="202">
        <v>0</v>
      </c>
      <c r="PER1197" s="202"/>
      <c r="PES1197" s="259">
        <f t="shared" si="382"/>
        <v>448.774</v>
      </c>
      <c r="PET1197" s="240" t="s">
        <v>240</v>
      </c>
      <c r="PEU1197" s="258" t="s">
        <v>26</v>
      </c>
      <c r="PEV1197" s="200">
        <v>7</v>
      </c>
      <c r="PEW1197" s="200">
        <v>2</v>
      </c>
      <c r="PEX1197" s="201" t="s">
        <v>238</v>
      </c>
      <c r="PEY1197" s="202">
        <v>0</v>
      </c>
      <c r="PEZ1197" s="202"/>
      <c r="PFA1197" s="259">
        <f t="shared" ref="PFA1197:PHE1197" si="383">PFA1198</f>
        <v>448.774</v>
      </c>
      <c r="PFB1197" s="240" t="s">
        <v>240</v>
      </c>
      <c r="PFC1197" s="258" t="s">
        <v>26</v>
      </c>
      <c r="PFD1197" s="200">
        <v>7</v>
      </c>
      <c r="PFE1197" s="200">
        <v>2</v>
      </c>
      <c r="PFF1197" s="201" t="s">
        <v>238</v>
      </c>
      <c r="PFG1197" s="202">
        <v>0</v>
      </c>
      <c r="PFH1197" s="202"/>
      <c r="PFI1197" s="259">
        <f t="shared" si="383"/>
        <v>448.774</v>
      </c>
      <c r="PFJ1197" s="240" t="s">
        <v>240</v>
      </c>
      <c r="PFK1197" s="258" t="s">
        <v>26</v>
      </c>
      <c r="PFL1197" s="200">
        <v>7</v>
      </c>
      <c r="PFM1197" s="200">
        <v>2</v>
      </c>
      <c r="PFN1197" s="201" t="s">
        <v>238</v>
      </c>
      <c r="PFO1197" s="202">
        <v>0</v>
      </c>
      <c r="PFP1197" s="202"/>
      <c r="PFQ1197" s="259">
        <f t="shared" si="383"/>
        <v>448.774</v>
      </c>
      <c r="PFR1197" s="240" t="s">
        <v>240</v>
      </c>
      <c r="PFS1197" s="258" t="s">
        <v>26</v>
      </c>
      <c r="PFT1197" s="200">
        <v>7</v>
      </c>
      <c r="PFU1197" s="200">
        <v>2</v>
      </c>
      <c r="PFV1197" s="201" t="s">
        <v>238</v>
      </c>
      <c r="PFW1197" s="202">
        <v>0</v>
      </c>
      <c r="PFX1197" s="202"/>
      <c r="PFY1197" s="259">
        <f t="shared" si="383"/>
        <v>448.774</v>
      </c>
      <c r="PFZ1197" s="240" t="s">
        <v>240</v>
      </c>
      <c r="PGA1197" s="258" t="s">
        <v>26</v>
      </c>
      <c r="PGB1197" s="200">
        <v>7</v>
      </c>
      <c r="PGC1197" s="200">
        <v>2</v>
      </c>
      <c r="PGD1197" s="201" t="s">
        <v>238</v>
      </c>
      <c r="PGE1197" s="202">
        <v>0</v>
      </c>
      <c r="PGF1197" s="202"/>
      <c r="PGG1197" s="259">
        <f t="shared" si="383"/>
        <v>448.774</v>
      </c>
      <c r="PGH1197" s="240" t="s">
        <v>240</v>
      </c>
      <c r="PGI1197" s="258" t="s">
        <v>26</v>
      </c>
      <c r="PGJ1197" s="200">
        <v>7</v>
      </c>
      <c r="PGK1197" s="200">
        <v>2</v>
      </c>
      <c r="PGL1197" s="201" t="s">
        <v>238</v>
      </c>
      <c r="PGM1197" s="202">
        <v>0</v>
      </c>
      <c r="PGN1197" s="202"/>
      <c r="PGO1197" s="259">
        <f t="shared" si="383"/>
        <v>448.774</v>
      </c>
      <c r="PGP1197" s="240" t="s">
        <v>240</v>
      </c>
      <c r="PGQ1197" s="258" t="s">
        <v>26</v>
      </c>
      <c r="PGR1197" s="200">
        <v>7</v>
      </c>
      <c r="PGS1197" s="200">
        <v>2</v>
      </c>
      <c r="PGT1197" s="201" t="s">
        <v>238</v>
      </c>
      <c r="PGU1197" s="202">
        <v>0</v>
      </c>
      <c r="PGV1197" s="202"/>
      <c r="PGW1197" s="259">
        <f t="shared" si="383"/>
        <v>448.774</v>
      </c>
      <c r="PGX1197" s="240" t="s">
        <v>240</v>
      </c>
      <c r="PGY1197" s="258" t="s">
        <v>26</v>
      </c>
      <c r="PGZ1197" s="200">
        <v>7</v>
      </c>
      <c r="PHA1197" s="200">
        <v>2</v>
      </c>
      <c r="PHB1197" s="201" t="s">
        <v>238</v>
      </c>
      <c r="PHC1197" s="202">
        <v>0</v>
      </c>
      <c r="PHD1197" s="202"/>
      <c r="PHE1197" s="259">
        <f t="shared" si="383"/>
        <v>448.774</v>
      </c>
      <c r="PHF1197" s="240" t="s">
        <v>240</v>
      </c>
      <c r="PHG1197" s="258" t="s">
        <v>26</v>
      </c>
      <c r="PHH1197" s="200">
        <v>7</v>
      </c>
      <c r="PHI1197" s="200">
        <v>2</v>
      </c>
      <c r="PHJ1197" s="201" t="s">
        <v>238</v>
      </c>
      <c r="PHK1197" s="202">
        <v>0</v>
      </c>
      <c r="PHL1197" s="202"/>
      <c r="PHM1197" s="259">
        <f t="shared" ref="PHM1197:PJQ1197" si="384">PHM1198</f>
        <v>448.774</v>
      </c>
      <c r="PHN1197" s="240" t="s">
        <v>240</v>
      </c>
      <c r="PHO1197" s="258" t="s">
        <v>26</v>
      </c>
      <c r="PHP1197" s="200">
        <v>7</v>
      </c>
      <c r="PHQ1197" s="200">
        <v>2</v>
      </c>
      <c r="PHR1197" s="201" t="s">
        <v>238</v>
      </c>
      <c r="PHS1197" s="202">
        <v>0</v>
      </c>
      <c r="PHT1197" s="202"/>
      <c r="PHU1197" s="259">
        <f t="shared" si="384"/>
        <v>448.774</v>
      </c>
      <c r="PHV1197" s="240" t="s">
        <v>240</v>
      </c>
      <c r="PHW1197" s="258" t="s">
        <v>26</v>
      </c>
      <c r="PHX1197" s="200">
        <v>7</v>
      </c>
      <c r="PHY1197" s="200">
        <v>2</v>
      </c>
      <c r="PHZ1197" s="201" t="s">
        <v>238</v>
      </c>
      <c r="PIA1197" s="202">
        <v>0</v>
      </c>
      <c r="PIB1197" s="202"/>
      <c r="PIC1197" s="259">
        <f t="shared" si="384"/>
        <v>448.774</v>
      </c>
      <c r="PID1197" s="240" t="s">
        <v>240</v>
      </c>
      <c r="PIE1197" s="258" t="s">
        <v>26</v>
      </c>
      <c r="PIF1197" s="200">
        <v>7</v>
      </c>
      <c r="PIG1197" s="200">
        <v>2</v>
      </c>
      <c r="PIH1197" s="201" t="s">
        <v>238</v>
      </c>
      <c r="PII1197" s="202">
        <v>0</v>
      </c>
      <c r="PIJ1197" s="202"/>
      <c r="PIK1197" s="259">
        <f t="shared" si="384"/>
        <v>448.774</v>
      </c>
      <c r="PIL1197" s="240" t="s">
        <v>240</v>
      </c>
      <c r="PIM1197" s="258" t="s">
        <v>26</v>
      </c>
      <c r="PIN1197" s="200">
        <v>7</v>
      </c>
      <c r="PIO1197" s="200">
        <v>2</v>
      </c>
      <c r="PIP1197" s="201" t="s">
        <v>238</v>
      </c>
      <c r="PIQ1197" s="202">
        <v>0</v>
      </c>
      <c r="PIR1197" s="202"/>
      <c r="PIS1197" s="259">
        <f t="shared" si="384"/>
        <v>448.774</v>
      </c>
      <c r="PIT1197" s="240" t="s">
        <v>240</v>
      </c>
      <c r="PIU1197" s="258" t="s">
        <v>26</v>
      </c>
      <c r="PIV1197" s="200">
        <v>7</v>
      </c>
      <c r="PIW1197" s="200">
        <v>2</v>
      </c>
      <c r="PIX1197" s="201" t="s">
        <v>238</v>
      </c>
      <c r="PIY1197" s="202">
        <v>0</v>
      </c>
      <c r="PIZ1197" s="202"/>
      <c r="PJA1197" s="259">
        <f t="shared" si="384"/>
        <v>448.774</v>
      </c>
      <c r="PJB1197" s="240" t="s">
        <v>240</v>
      </c>
      <c r="PJC1197" s="258" t="s">
        <v>26</v>
      </c>
      <c r="PJD1197" s="200">
        <v>7</v>
      </c>
      <c r="PJE1197" s="200">
        <v>2</v>
      </c>
      <c r="PJF1197" s="201" t="s">
        <v>238</v>
      </c>
      <c r="PJG1197" s="202">
        <v>0</v>
      </c>
      <c r="PJH1197" s="202"/>
      <c r="PJI1197" s="259">
        <f t="shared" si="384"/>
        <v>448.774</v>
      </c>
      <c r="PJJ1197" s="240" t="s">
        <v>240</v>
      </c>
      <c r="PJK1197" s="258" t="s">
        <v>26</v>
      </c>
      <c r="PJL1197" s="200">
        <v>7</v>
      </c>
      <c r="PJM1197" s="200">
        <v>2</v>
      </c>
      <c r="PJN1197" s="201" t="s">
        <v>238</v>
      </c>
      <c r="PJO1197" s="202">
        <v>0</v>
      </c>
      <c r="PJP1197" s="202"/>
      <c r="PJQ1197" s="259">
        <f t="shared" si="384"/>
        <v>448.774</v>
      </c>
      <c r="PJR1197" s="240" t="s">
        <v>240</v>
      </c>
      <c r="PJS1197" s="258" t="s">
        <v>26</v>
      </c>
      <c r="PJT1197" s="200">
        <v>7</v>
      </c>
      <c r="PJU1197" s="200">
        <v>2</v>
      </c>
      <c r="PJV1197" s="201" t="s">
        <v>238</v>
      </c>
      <c r="PJW1197" s="202">
        <v>0</v>
      </c>
      <c r="PJX1197" s="202"/>
      <c r="PJY1197" s="259">
        <f t="shared" ref="PJY1197:PMC1197" si="385">PJY1198</f>
        <v>448.774</v>
      </c>
      <c r="PJZ1197" s="240" t="s">
        <v>240</v>
      </c>
      <c r="PKA1197" s="258" t="s">
        <v>26</v>
      </c>
      <c r="PKB1197" s="200">
        <v>7</v>
      </c>
      <c r="PKC1197" s="200">
        <v>2</v>
      </c>
      <c r="PKD1197" s="201" t="s">
        <v>238</v>
      </c>
      <c r="PKE1197" s="202">
        <v>0</v>
      </c>
      <c r="PKF1197" s="202"/>
      <c r="PKG1197" s="259">
        <f t="shared" si="385"/>
        <v>448.774</v>
      </c>
      <c r="PKH1197" s="240" t="s">
        <v>240</v>
      </c>
      <c r="PKI1197" s="258" t="s">
        <v>26</v>
      </c>
      <c r="PKJ1197" s="200">
        <v>7</v>
      </c>
      <c r="PKK1197" s="200">
        <v>2</v>
      </c>
      <c r="PKL1197" s="201" t="s">
        <v>238</v>
      </c>
      <c r="PKM1197" s="202">
        <v>0</v>
      </c>
      <c r="PKN1197" s="202"/>
      <c r="PKO1197" s="259">
        <f t="shared" si="385"/>
        <v>448.774</v>
      </c>
      <c r="PKP1197" s="240" t="s">
        <v>240</v>
      </c>
      <c r="PKQ1197" s="258" t="s">
        <v>26</v>
      </c>
      <c r="PKR1197" s="200">
        <v>7</v>
      </c>
      <c r="PKS1197" s="200">
        <v>2</v>
      </c>
      <c r="PKT1197" s="201" t="s">
        <v>238</v>
      </c>
      <c r="PKU1197" s="202">
        <v>0</v>
      </c>
      <c r="PKV1197" s="202"/>
      <c r="PKW1197" s="259">
        <f t="shared" si="385"/>
        <v>448.774</v>
      </c>
      <c r="PKX1197" s="240" t="s">
        <v>240</v>
      </c>
      <c r="PKY1197" s="258" t="s">
        <v>26</v>
      </c>
      <c r="PKZ1197" s="200">
        <v>7</v>
      </c>
      <c r="PLA1197" s="200">
        <v>2</v>
      </c>
      <c r="PLB1197" s="201" t="s">
        <v>238</v>
      </c>
      <c r="PLC1197" s="202">
        <v>0</v>
      </c>
      <c r="PLD1197" s="202"/>
      <c r="PLE1197" s="259">
        <f t="shared" si="385"/>
        <v>448.774</v>
      </c>
      <c r="PLF1197" s="240" t="s">
        <v>240</v>
      </c>
      <c r="PLG1197" s="258" t="s">
        <v>26</v>
      </c>
      <c r="PLH1197" s="200">
        <v>7</v>
      </c>
      <c r="PLI1197" s="200">
        <v>2</v>
      </c>
      <c r="PLJ1197" s="201" t="s">
        <v>238</v>
      </c>
      <c r="PLK1197" s="202">
        <v>0</v>
      </c>
      <c r="PLL1197" s="202"/>
      <c r="PLM1197" s="259">
        <f t="shared" si="385"/>
        <v>448.774</v>
      </c>
      <c r="PLN1197" s="240" t="s">
        <v>240</v>
      </c>
      <c r="PLO1197" s="258" t="s">
        <v>26</v>
      </c>
      <c r="PLP1197" s="200">
        <v>7</v>
      </c>
      <c r="PLQ1197" s="200">
        <v>2</v>
      </c>
      <c r="PLR1197" s="201" t="s">
        <v>238</v>
      </c>
      <c r="PLS1197" s="202">
        <v>0</v>
      </c>
      <c r="PLT1197" s="202"/>
      <c r="PLU1197" s="259">
        <f t="shared" si="385"/>
        <v>448.774</v>
      </c>
      <c r="PLV1197" s="240" t="s">
        <v>240</v>
      </c>
      <c r="PLW1197" s="258" t="s">
        <v>26</v>
      </c>
      <c r="PLX1197" s="200">
        <v>7</v>
      </c>
      <c r="PLY1197" s="200">
        <v>2</v>
      </c>
      <c r="PLZ1197" s="201" t="s">
        <v>238</v>
      </c>
      <c r="PMA1197" s="202">
        <v>0</v>
      </c>
      <c r="PMB1197" s="202"/>
      <c r="PMC1197" s="259">
        <f t="shared" si="385"/>
        <v>448.774</v>
      </c>
      <c r="PMD1197" s="240" t="s">
        <v>240</v>
      </c>
      <c r="PME1197" s="258" t="s">
        <v>26</v>
      </c>
      <c r="PMF1197" s="200">
        <v>7</v>
      </c>
      <c r="PMG1197" s="200">
        <v>2</v>
      </c>
      <c r="PMH1197" s="201" t="s">
        <v>238</v>
      </c>
      <c r="PMI1197" s="202">
        <v>0</v>
      </c>
      <c r="PMJ1197" s="202"/>
      <c r="PMK1197" s="259">
        <f t="shared" ref="PMK1197:POO1197" si="386">PMK1198</f>
        <v>448.774</v>
      </c>
      <c r="PML1197" s="240" t="s">
        <v>240</v>
      </c>
      <c r="PMM1197" s="258" t="s">
        <v>26</v>
      </c>
      <c r="PMN1197" s="200">
        <v>7</v>
      </c>
      <c r="PMO1197" s="200">
        <v>2</v>
      </c>
      <c r="PMP1197" s="201" t="s">
        <v>238</v>
      </c>
      <c r="PMQ1197" s="202">
        <v>0</v>
      </c>
      <c r="PMR1197" s="202"/>
      <c r="PMS1197" s="259">
        <f t="shared" si="386"/>
        <v>448.774</v>
      </c>
      <c r="PMT1197" s="240" t="s">
        <v>240</v>
      </c>
      <c r="PMU1197" s="258" t="s">
        <v>26</v>
      </c>
      <c r="PMV1197" s="200">
        <v>7</v>
      </c>
      <c r="PMW1197" s="200">
        <v>2</v>
      </c>
      <c r="PMX1197" s="201" t="s">
        <v>238</v>
      </c>
      <c r="PMY1197" s="202">
        <v>0</v>
      </c>
      <c r="PMZ1197" s="202"/>
      <c r="PNA1197" s="259">
        <f t="shared" si="386"/>
        <v>448.774</v>
      </c>
      <c r="PNB1197" s="240" t="s">
        <v>240</v>
      </c>
      <c r="PNC1197" s="258" t="s">
        <v>26</v>
      </c>
      <c r="PND1197" s="200">
        <v>7</v>
      </c>
      <c r="PNE1197" s="200">
        <v>2</v>
      </c>
      <c r="PNF1197" s="201" t="s">
        <v>238</v>
      </c>
      <c r="PNG1197" s="202">
        <v>0</v>
      </c>
      <c r="PNH1197" s="202"/>
      <c r="PNI1197" s="259">
        <f t="shared" si="386"/>
        <v>448.774</v>
      </c>
      <c r="PNJ1197" s="240" t="s">
        <v>240</v>
      </c>
      <c r="PNK1197" s="258" t="s">
        <v>26</v>
      </c>
      <c r="PNL1197" s="200">
        <v>7</v>
      </c>
      <c r="PNM1197" s="200">
        <v>2</v>
      </c>
      <c r="PNN1197" s="201" t="s">
        <v>238</v>
      </c>
      <c r="PNO1197" s="202">
        <v>0</v>
      </c>
      <c r="PNP1197" s="202"/>
      <c r="PNQ1197" s="259">
        <f t="shared" si="386"/>
        <v>448.774</v>
      </c>
      <c r="PNR1197" s="240" t="s">
        <v>240</v>
      </c>
      <c r="PNS1197" s="258" t="s">
        <v>26</v>
      </c>
      <c r="PNT1197" s="200">
        <v>7</v>
      </c>
      <c r="PNU1197" s="200">
        <v>2</v>
      </c>
      <c r="PNV1197" s="201" t="s">
        <v>238</v>
      </c>
      <c r="PNW1197" s="202">
        <v>0</v>
      </c>
      <c r="PNX1197" s="202"/>
      <c r="PNY1197" s="259">
        <f t="shared" si="386"/>
        <v>448.774</v>
      </c>
      <c r="PNZ1197" s="240" t="s">
        <v>240</v>
      </c>
      <c r="POA1197" s="258" t="s">
        <v>26</v>
      </c>
      <c r="POB1197" s="200">
        <v>7</v>
      </c>
      <c r="POC1197" s="200">
        <v>2</v>
      </c>
      <c r="POD1197" s="201" t="s">
        <v>238</v>
      </c>
      <c r="POE1197" s="202">
        <v>0</v>
      </c>
      <c r="POF1197" s="202"/>
      <c r="POG1197" s="259">
        <f t="shared" si="386"/>
        <v>448.774</v>
      </c>
      <c r="POH1197" s="240" t="s">
        <v>240</v>
      </c>
      <c r="POI1197" s="258" t="s">
        <v>26</v>
      </c>
      <c r="POJ1197" s="200">
        <v>7</v>
      </c>
      <c r="POK1197" s="200">
        <v>2</v>
      </c>
      <c r="POL1197" s="201" t="s">
        <v>238</v>
      </c>
      <c r="POM1197" s="202">
        <v>0</v>
      </c>
      <c r="PON1197" s="202"/>
      <c r="POO1197" s="259">
        <f t="shared" si="386"/>
        <v>448.774</v>
      </c>
      <c r="POP1197" s="240" t="s">
        <v>240</v>
      </c>
      <c r="POQ1197" s="258" t="s">
        <v>26</v>
      </c>
      <c r="POR1197" s="200">
        <v>7</v>
      </c>
      <c r="POS1197" s="200">
        <v>2</v>
      </c>
      <c r="POT1197" s="201" t="s">
        <v>238</v>
      </c>
      <c r="POU1197" s="202">
        <v>0</v>
      </c>
      <c r="POV1197" s="202"/>
      <c r="POW1197" s="259">
        <f t="shared" ref="POW1197:PRA1197" si="387">POW1198</f>
        <v>448.774</v>
      </c>
      <c r="POX1197" s="240" t="s">
        <v>240</v>
      </c>
      <c r="POY1197" s="258" t="s">
        <v>26</v>
      </c>
      <c r="POZ1197" s="200">
        <v>7</v>
      </c>
      <c r="PPA1197" s="200">
        <v>2</v>
      </c>
      <c r="PPB1197" s="201" t="s">
        <v>238</v>
      </c>
      <c r="PPC1197" s="202">
        <v>0</v>
      </c>
      <c r="PPD1197" s="202"/>
      <c r="PPE1197" s="259">
        <f t="shared" si="387"/>
        <v>448.774</v>
      </c>
      <c r="PPF1197" s="240" t="s">
        <v>240</v>
      </c>
      <c r="PPG1197" s="258" t="s">
        <v>26</v>
      </c>
      <c r="PPH1197" s="200">
        <v>7</v>
      </c>
      <c r="PPI1197" s="200">
        <v>2</v>
      </c>
      <c r="PPJ1197" s="201" t="s">
        <v>238</v>
      </c>
      <c r="PPK1197" s="202">
        <v>0</v>
      </c>
      <c r="PPL1197" s="202"/>
      <c r="PPM1197" s="259">
        <f t="shared" si="387"/>
        <v>448.774</v>
      </c>
      <c r="PPN1197" s="240" t="s">
        <v>240</v>
      </c>
      <c r="PPO1197" s="258" t="s">
        <v>26</v>
      </c>
      <c r="PPP1197" s="200">
        <v>7</v>
      </c>
      <c r="PPQ1197" s="200">
        <v>2</v>
      </c>
      <c r="PPR1197" s="201" t="s">
        <v>238</v>
      </c>
      <c r="PPS1197" s="202">
        <v>0</v>
      </c>
      <c r="PPT1197" s="202"/>
      <c r="PPU1197" s="259">
        <f t="shared" si="387"/>
        <v>448.774</v>
      </c>
      <c r="PPV1197" s="240" t="s">
        <v>240</v>
      </c>
      <c r="PPW1197" s="258" t="s">
        <v>26</v>
      </c>
      <c r="PPX1197" s="200">
        <v>7</v>
      </c>
      <c r="PPY1197" s="200">
        <v>2</v>
      </c>
      <c r="PPZ1197" s="201" t="s">
        <v>238</v>
      </c>
      <c r="PQA1197" s="202">
        <v>0</v>
      </c>
      <c r="PQB1197" s="202"/>
      <c r="PQC1197" s="259">
        <f t="shared" si="387"/>
        <v>448.774</v>
      </c>
      <c r="PQD1197" s="240" t="s">
        <v>240</v>
      </c>
      <c r="PQE1197" s="258" t="s">
        <v>26</v>
      </c>
      <c r="PQF1197" s="200">
        <v>7</v>
      </c>
      <c r="PQG1197" s="200">
        <v>2</v>
      </c>
      <c r="PQH1197" s="201" t="s">
        <v>238</v>
      </c>
      <c r="PQI1197" s="202">
        <v>0</v>
      </c>
      <c r="PQJ1197" s="202"/>
      <c r="PQK1197" s="259">
        <f t="shared" si="387"/>
        <v>448.774</v>
      </c>
      <c r="PQL1197" s="240" t="s">
        <v>240</v>
      </c>
      <c r="PQM1197" s="258" t="s">
        <v>26</v>
      </c>
      <c r="PQN1197" s="200">
        <v>7</v>
      </c>
      <c r="PQO1197" s="200">
        <v>2</v>
      </c>
      <c r="PQP1197" s="201" t="s">
        <v>238</v>
      </c>
      <c r="PQQ1197" s="202">
        <v>0</v>
      </c>
      <c r="PQR1197" s="202"/>
      <c r="PQS1197" s="259">
        <f t="shared" si="387"/>
        <v>448.774</v>
      </c>
      <c r="PQT1197" s="240" t="s">
        <v>240</v>
      </c>
      <c r="PQU1197" s="258" t="s">
        <v>26</v>
      </c>
      <c r="PQV1197" s="200">
        <v>7</v>
      </c>
      <c r="PQW1197" s="200">
        <v>2</v>
      </c>
      <c r="PQX1197" s="201" t="s">
        <v>238</v>
      </c>
      <c r="PQY1197" s="202">
        <v>0</v>
      </c>
      <c r="PQZ1197" s="202"/>
      <c r="PRA1197" s="259">
        <f t="shared" si="387"/>
        <v>448.774</v>
      </c>
      <c r="PRB1197" s="240" t="s">
        <v>240</v>
      </c>
      <c r="PRC1197" s="258" t="s">
        <v>26</v>
      </c>
      <c r="PRD1197" s="200">
        <v>7</v>
      </c>
      <c r="PRE1197" s="200">
        <v>2</v>
      </c>
      <c r="PRF1197" s="201" t="s">
        <v>238</v>
      </c>
      <c r="PRG1197" s="202">
        <v>0</v>
      </c>
      <c r="PRH1197" s="202"/>
      <c r="PRI1197" s="259">
        <f t="shared" ref="PRI1197:PTM1197" si="388">PRI1198</f>
        <v>448.774</v>
      </c>
      <c r="PRJ1197" s="240" t="s">
        <v>240</v>
      </c>
      <c r="PRK1197" s="258" t="s">
        <v>26</v>
      </c>
      <c r="PRL1197" s="200">
        <v>7</v>
      </c>
      <c r="PRM1197" s="200">
        <v>2</v>
      </c>
      <c r="PRN1197" s="201" t="s">
        <v>238</v>
      </c>
      <c r="PRO1197" s="202">
        <v>0</v>
      </c>
      <c r="PRP1197" s="202"/>
      <c r="PRQ1197" s="259">
        <f t="shared" si="388"/>
        <v>448.774</v>
      </c>
      <c r="PRR1197" s="240" t="s">
        <v>240</v>
      </c>
      <c r="PRS1197" s="258" t="s">
        <v>26</v>
      </c>
      <c r="PRT1197" s="200">
        <v>7</v>
      </c>
      <c r="PRU1197" s="200">
        <v>2</v>
      </c>
      <c r="PRV1197" s="201" t="s">
        <v>238</v>
      </c>
      <c r="PRW1197" s="202">
        <v>0</v>
      </c>
      <c r="PRX1197" s="202"/>
      <c r="PRY1197" s="259">
        <f t="shared" si="388"/>
        <v>448.774</v>
      </c>
      <c r="PRZ1197" s="240" t="s">
        <v>240</v>
      </c>
      <c r="PSA1197" s="258" t="s">
        <v>26</v>
      </c>
      <c r="PSB1197" s="200">
        <v>7</v>
      </c>
      <c r="PSC1197" s="200">
        <v>2</v>
      </c>
      <c r="PSD1197" s="201" t="s">
        <v>238</v>
      </c>
      <c r="PSE1197" s="202">
        <v>0</v>
      </c>
      <c r="PSF1197" s="202"/>
      <c r="PSG1197" s="259">
        <f t="shared" si="388"/>
        <v>448.774</v>
      </c>
      <c r="PSH1197" s="240" t="s">
        <v>240</v>
      </c>
      <c r="PSI1197" s="258" t="s">
        <v>26</v>
      </c>
      <c r="PSJ1197" s="200">
        <v>7</v>
      </c>
      <c r="PSK1197" s="200">
        <v>2</v>
      </c>
      <c r="PSL1197" s="201" t="s">
        <v>238</v>
      </c>
      <c r="PSM1197" s="202">
        <v>0</v>
      </c>
      <c r="PSN1197" s="202"/>
      <c r="PSO1197" s="259">
        <f t="shared" si="388"/>
        <v>448.774</v>
      </c>
      <c r="PSP1197" s="240" t="s">
        <v>240</v>
      </c>
      <c r="PSQ1197" s="258" t="s">
        <v>26</v>
      </c>
      <c r="PSR1197" s="200">
        <v>7</v>
      </c>
      <c r="PSS1197" s="200">
        <v>2</v>
      </c>
      <c r="PST1197" s="201" t="s">
        <v>238</v>
      </c>
      <c r="PSU1197" s="202">
        <v>0</v>
      </c>
      <c r="PSV1197" s="202"/>
      <c r="PSW1197" s="259">
        <f t="shared" si="388"/>
        <v>448.774</v>
      </c>
      <c r="PSX1197" s="240" t="s">
        <v>240</v>
      </c>
      <c r="PSY1197" s="258" t="s">
        <v>26</v>
      </c>
      <c r="PSZ1197" s="200">
        <v>7</v>
      </c>
      <c r="PTA1197" s="200">
        <v>2</v>
      </c>
      <c r="PTB1197" s="201" t="s">
        <v>238</v>
      </c>
      <c r="PTC1197" s="202">
        <v>0</v>
      </c>
      <c r="PTD1197" s="202"/>
      <c r="PTE1197" s="259">
        <f t="shared" si="388"/>
        <v>448.774</v>
      </c>
      <c r="PTF1197" s="240" t="s">
        <v>240</v>
      </c>
      <c r="PTG1197" s="258" t="s">
        <v>26</v>
      </c>
      <c r="PTH1197" s="200">
        <v>7</v>
      </c>
      <c r="PTI1197" s="200">
        <v>2</v>
      </c>
      <c r="PTJ1197" s="201" t="s">
        <v>238</v>
      </c>
      <c r="PTK1197" s="202">
        <v>0</v>
      </c>
      <c r="PTL1197" s="202"/>
      <c r="PTM1197" s="259">
        <f t="shared" si="388"/>
        <v>448.774</v>
      </c>
      <c r="PTN1197" s="240" t="s">
        <v>240</v>
      </c>
      <c r="PTO1197" s="258" t="s">
        <v>26</v>
      </c>
      <c r="PTP1197" s="200">
        <v>7</v>
      </c>
      <c r="PTQ1197" s="200">
        <v>2</v>
      </c>
      <c r="PTR1197" s="201" t="s">
        <v>238</v>
      </c>
      <c r="PTS1197" s="202">
        <v>0</v>
      </c>
      <c r="PTT1197" s="202"/>
      <c r="PTU1197" s="259">
        <f t="shared" ref="PTU1197:PVY1197" si="389">PTU1198</f>
        <v>448.774</v>
      </c>
      <c r="PTV1197" s="240" t="s">
        <v>240</v>
      </c>
      <c r="PTW1197" s="258" t="s">
        <v>26</v>
      </c>
      <c r="PTX1197" s="200">
        <v>7</v>
      </c>
      <c r="PTY1197" s="200">
        <v>2</v>
      </c>
      <c r="PTZ1197" s="201" t="s">
        <v>238</v>
      </c>
      <c r="PUA1197" s="202">
        <v>0</v>
      </c>
      <c r="PUB1197" s="202"/>
      <c r="PUC1197" s="259">
        <f t="shared" si="389"/>
        <v>448.774</v>
      </c>
      <c r="PUD1197" s="240" t="s">
        <v>240</v>
      </c>
      <c r="PUE1197" s="258" t="s">
        <v>26</v>
      </c>
      <c r="PUF1197" s="200">
        <v>7</v>
      </c>
      <c r="PUG1197" s="200">
        <v>2</v>
      </c>
      <c r="PUH1197" s="201" t="s">
        <v>238</v>
      </c>
      <c r="PUI1197" s="202">
        <v>0</v>
      </c>
      <c r="PUJ1197" s="202"/>
      <c r="PUK1197" s="259">
        <f t="shared" si="389"/>
        <v>448.774</v>
      </c>
      <c r="PUL1197" s="240" t="s">
        <v>240</v>
      </c>
      <c r="PUM1197" s="258" t="s">
        <v>26</v>
      </c>
      <c r="PUN1197" s="200">
        <v>7</v>
      </c>
      <c r="PUO1197" s="200">
        <v>2</v>
      </c>
      <c r="PUP1197" s="201" t="s">
        <v>238</v>
      </c>
      <c r="PUQ1197" s="202">
        <v>0</v>
      </c>
      <c r="PUR1197" s="202"/>
      <c r="PUS1197" s="259">
        <f t="shared" si="389"/>
        <v>448.774</v>
      </c>
      <c r="PUT1197" s="240" t="s">
        <v>240</v>
      </c>
      <c r="PUU1197" s="258" t="s">
        <v>26</v>
      </c>
      <c r="PUV1197" s="200">
        <v>7</v>
      </c>
      <c r="PUW1197" s="200">
        <v>2</v>
      </c>
      <c r="PUX1197" s="201" t="s">
        <v>238</v>
      </c>
      <c r="PUY1197" s="202">
        <v>0</v>
      </c>
      <c r="PUZ1197" s="202"/>
      <c r="PVA1197" s="259">
        <f t="shared" si="389"/>
        <v>448.774</v>
      </c>
      <c r="PVB1197" s="240" t="s">
        <v>240</v>
      </c>
      <c r="PVC1197" s="258" t="s">
        <v>26</v>
      </c>
      <c r="PVD1197" s="200">
        <v>7</v>
      </c>
      <c r="PVE1197" s="200">
        <v>2</v>
      </c>
      <c r="PVF1197" s="201" t="s">
        <v>238</v>
      </c>
      <c r="PVG1197" s="202">
        <v>0</v>
      </c>
      <c r="PVH1197" s="202"/>
      <c r="PVI1197" s="259">
        <f t="shared" si="389"/>
        <v>448.774</v>
      </c>
      <c r="PVJ1197" s="240" t="s">
        <v>240</v>
      </c>
      <c r="PVK1197" s="258" t="s">
        <v>26</v>
      </c>
      <c r="PVL1197" s="200">
        <v>7</v>
      </c>
      <c r="PVM1197" s="200">
        <v>2</v>
      </c>
      <c r="PVN1197" s="201" t="s">
        <v>238</v>
      </c>
      <c r="PVO1197" s="202">
        <v>0</v>
      </c>
      <c r="PVP1197" s="202"/>
      <c r="PVQ1197" s="259">
        <f t="shared" si="389"/>
        <v>448.774</v>
      </c>
      <c r="PVR1197" s="240" t="s">
        <v>240</v>
      </c>
      <c r="PVS1197" s="258" t="s">
        <v>26</v>
      </c>
      <c r="PVT1197" s="200">
        <v>7</v>
      </c>
      <c r="PVU1197" s="200">
        <v>2</v>
      </c>
      <c r="PVV1197" s="201" t="s">
        <v>238</v>
      </c>
      <c r="PVW1197" s="202">
        <v>0</v>
      </c>
      <c r="PVX1197" s="202"/>
      <c r="PVY1197" s="259">
        <f t="shared" si="389"/>
        <v>448.774</v>
      </c>
      <c r="PVZ1197" s="240" t="s">
        <v>240</v>
      </c>
      <c r="PWA1197" s="258" t="s">
        <v>26</v>
      </c>
      <c r="PWB1197" s="200">
        <v>7</v>
      </c>
      <c r="PWC1197" s="200">
        <v>2</v>
      </c>
      <c r="PWD1197" s="201" t="s">
        <v>238</v>
      </c>
      <c r="PWE1197" s="202">
        <v>0</v>
      </c>
      <c r="PWF1197" s="202"/>
      <c r="PWG1197" s="259">
        <f t="shared" ref="PWG1197:PYK1197" si="390">PWG1198</f>
        <v>448.774</v>
      </c>
      <c r="PWH1197" s="240" t="s">
        <v>240</v>
      </c>
      <c r="PWI1197" s="258" t="s">
        <v>26</v>
      </c>
      <c r="PWJ1197" s="200">
        <v>7</v>
      </c>
      <c r="PWK1197" s="200">
        <v>2</v>
      </c>
      <c r="PWL1197" s="201" t="s">
        <v>238</v>
      </c>
      <c r="PWM1197" s="202">
        <v>0</v>
      </c>
      <c r="PWN1197" s="202"/>
      <c r="PWO1197" s="259">
        <f t="shared" si="390"/>
        <v>448.774</v>
      </c>
      <c r="PWP1197" s="240" t="s">
        <v>240</v>
      </c>
      <c r="PWQ1197" s="258" t="s">
        <v>26</v>
      </c>
      <c r="PWR1197" s="200">
        <v>7</v>
      </c>
      <c r="PWS1197" s="200">
        <v>2</v>
      </c>
      <c r="PWT1197" s="201" t="s">
        <v>238</v>
      </c>
      <c r="PWU1197" s="202">
        <v>0</v>
      </c>
      <c r="PWV1197" s="202"/>
      <c r="PWW1197" s="259">
        <f t="shared" si="390"/>
        <v>448.774</v>
      </c>
      <c r="PWX1197" s="240" t="s">
        <v>240</v>
      </c>
      <c r="PWY1197" s="258" t="s">
        <v>26</v>
      </c>
      <c r="PWZ1197" s="200">
        <v>7</v>
      </c>
      <c r="PXA1197" s="200">
        <v>2</v>
      </c>
      <c r="PXB1197" s="201" t="s">
        <v>238</v>
      </c>
      <c r="PXC1197" s="202">
        <v>0</v>
      </c>
      <c r="PXD1197" s="202"/>
      <c r="PXE1197" s="259">
        <f t="shared" si="390"/>
        <v>448.774</v>
      </c>
      <c r="PXF1197" s="240" t="s">
        <v>240</v>
      </c>
      <c r="PXG1197" s="258" t="s">
        <v>26</v>
      </c>
      <c r="PXH1197" s="200">
        <v>7</v>
      </c>
      <c r="PXI1197" s="200">
        <v>2</v>
      </c>
      <c r="PXJ1197" s="201" t="s">
        <v>238</v>
      </c>
      <c r="PXK1197" s="202">
        <v>0</v>
      </c>
      <c r="PXL1197" s="202"/>
      <c r="PXM1197" s="259">
        <f t="shared" si="390"/>
        <v>448.774</v>
      </c>
      <c r="PXN1197" s="240" t="s">
        <v>240</v>
      </c>
      <c r="PXO1197" s="258" t="s">
        <v>26</v>
      </c>
      <c r="PXP1197" s="200">
        <v>7</v>
      </c>
      <c r="PXQ1197" s="200">
        <v>2</v>
      </c>
      <c r="PXR1197" s="201" t="s">
        <v>238</v>
      </c>
      <c r="PXS1197" s="202">
        <v>0</v>
      </c>
      <c r="PXT1197" s="202"/>
      <c r="PXU1197" s="259">
        <f t="shared" si="390"/>
        <v>448.774</v>
      </c>
      <c r="PXV1197" s="240" t="s">
        <v>240</v>
      </c>
      <c r="PXW1197" s="258" t="s">
        <v>26</v>
      </c>
      <c r="PXX1197" s="200">
        <v>7</v>
      </c>
      <c r="PXY1197" s="200">
        <v>2</v>
      </c>
      <c r="PXZ1197" s="201" t="s">
        <v>238</v>
      </c>
      <c r="PYA1197" s="202">
        <v>0</v>
      </c>
      <c r="PYB1197" s="202"/>
      <c r="PYC1197" s="259">
        <f t="shared" si="390"/>
        <v>448.774</v>
      </c>
      <c r="PYD1197" s="240" t="s">
        <v>240</v>
      </c>
      <c r="PYE1197" s="258" t="s">
        <v>26</v>
      </c>
      <c r="PYF1197" s="200">
        <v>7</v>
      </c>
      <c r="PYG1197" s="200">
        <v>2</v>
      </c>
      <c r="PYH1197" s="201" t="s">
        <v>238</v>
      </c>
      <c r="PYI1197" s="202">
        <v>0</v>
      </c>
      <c r="PYJ1197" s="202"/>
      <c r="PYK1197" s="259">
        <f t="shared" si="390"/>
        <v>448.774</v>
      </c>
      <c r="PYL1197" s="240" t="s">
        <v>240</v>
      </c>
      <c r="PYM1197" s="258" t="s">
        <v>26</v>
      </c>
      <c r="PYN1197" s="200">
        <v>7</v>
      </c>
      <c r="PYO1197" s="200">
        <v>2</v>
      </c>
      <c r="PYP1197" s="201" t="s">
        <v>238</v>
      </c>
      <c r="PYQ1197" s="202">
        <v>0</v>
      </c>
      <c r="PYR1197" s="202"/>
      <c r="PYS1197" s="259">
        <f t="shared" ref="PYS1197:QAW1197" si="391">PYS1198</f>
        <v>448.774</v>
      </c>
      <c r="PYT1197" s="240" t="s">
        <v>240</v>
      </c>
      <c r="PYU1197" s="258" t="s">
        <v>26</v>
      </c>
      <c r="PYV1197" s="200">
        <v>7</v>
      </c>
      <c r="PYW1197" s="200">
        <v>2</v>
      </c>
      <c r="PYX1197" s="201" t="s">
        <v>238</v>
      </c>
      <c r="PYY1197" s="202">
        <v>0</v>
      </c>
      <c r="PYZ1197" s="202"/>
      <c r="PZA1197" s="259">
        <f t="shared" si="391"/>
        <v>448.774</v>
      </c>
      <c r="PZB1197" s="240" t="s">
        <v>240</v>
      </c>
      <c r="PZC1197" s="258" t="s">
        <v>26</v>
      </c>
      <c r="PZD1197" s="200">
        <v>7</v>
      </c>
      <c r="PZE1197" s="200">
        <v>2</v>
      </c>
      <c r="PZF1197" s="201" t="s">
        <v>238</v>
      </c>
      <c r="PZG1197" s="202">
        <v>0</v>
      </c>
      <c r="PZH1197" s="202"/>
      <c r="PZI1197" s="259">
        <f t="shared" si="391"/>
        <v>448.774</v>
      </c>
      <c r="PZJ1197" s="240" t="s">
        <v>240</v>
      </c>
      <c r="PZK1197" s="258" t="s">
        <v>26</v>
      </c>
      <c r="PZL1197" s="200">
        <v>7</v>
      </c>
      <c r="PZM1197" s="200">
        <v>2</v>
      </c>
      <c r="PZN1197" s="201" t="s">
        <v>238</v>
      </c>
      <c r="PZO1197" s="202">
        <v>0</v>
      </c>
      <c r="PZP1197" s="202"/>
      <c r="PZQ1197" s="259">
        <f t="shared" si="391"/>
        <v>448.774</v>
      </c>
      <c r="PZR1197" s="240" t="s">
        <v>240</v>
      </c>
      <c r="PZS1197" s="258" t="s">
        <v>26</v>
      </c>
      <c r="PZT1197" s="200">
        <v>7</v>
      </c>
      <c r="PZU1197" s="200">
        <v>2</v>
      </c>
      <c r="PZV1197" s="201" t="s">
        <v>238</v>
      </c>
      <c r="PZW1197" s="202">
        <v>0</v>
      </c>
      <c r="PZX1197" s="202"/>
      <c r="PZY1197" s="259">
        <f t="shared" si="391"/>
        <v>448.774</v>
      </c>
      <c r="PZZ1197" s="240" t="s">
        <v>240</v>
      </c>
      <c r="QAA1197" s="258" t="s">
        <v>26</v>
      </c>
      <c r="QAB1197" s="200">
        <v>7</v>
      </c>
      <c r="QAC1197" s="200">
        <v>2</v>
      </c>
      <c r="QAD1197" s="201" t="s">
        <v>238</v>
      </c>
      <c r="QAE1197" s="202">
        <v>0</v>
      </c>
      <c r="QAF1197" s="202"/>
      <c r="QAG1197" s="259">
        <f t="shared" si="391"/>
        <v>448.774</v>
      </c>
      <c r="QAH1197" s="240" t="s">
        <v>240</v>
      </c>
      <c r="QAI1197" s="258" t="s">
        <v>26</v>
      </c>
      <c r="QAJ1197" s="200">
        <v>7</v>
      </c>
      <c r="QAK1197" s="200">
        <v>2</v>
      </c>
      <c r="QAL1197" s="201" t="s">
        <v>238</v>
      </c>
      <c r="QAM1197" s="202">
        <v>0</v>
      </c>
      <c r="QAN1197" s="202"/>
      <c r="QAO1197" s="259">
        <f t="shared" si="391"/>
        <v>448.774</v>
      </c>
      <c r="QAP1197" s="240" t="s">
        <v>240</v>
      </c>
      <c r="QAQ1197" s="258" t="s">
        <v>26</v>
      </c>
      <c r="QAR1197" s="200">
        <v>7</v>
      </c>
      <c r="QAS1197" s="200">
        <v>2</v>
      </c>
      <c r="QAT1197" s="201" t="s">
        <v>238</v>
      </c>
      <c r="QAU1197" s="202">
        <v>0</v>
      </c>
      <c r="QAV1197" s="202"/>
      <c r="QAW1197" s="259">
        <f t="shared" si="391"/>
        <v>448.774</v>
      </c>
      <c r="QAX1197" s="240" t="s">
        <v>240</v>
      </c>
      <c r="QAY1197" s="258" t="s">
        <v>26</v>
      </c>
      <c r="QAZ1197" s="200">
        <v>7</v>
      </c>
      <c r="QBA1197" s="200">
        <v>2</v>
      </c>
      <c r="QBB1197" s="201" t="s">
        <v>238</v>
      </c>
      <c r="QBC1197" s="202">
        <v>0</v>
      </c>
      <c r="QBD1197" s="202"/>
      <c r="QBE1197" s="259">
        <f t="shared" ref="QBE1197:QDI1197" si="392">QBE1198</f>
        <v>448.774</v>
      </c>
      <c r="QBF1197" s="240" t="s">
        <v>240</v>
      </c>
      <c r="QBG1197" s="258" t="s">
        <v>26</v>
      </c>
      <c r="QBH1197" s="200">
        <v>7</v>
      </c>
      <c r="QBI1197" s="200">
        <v>2</v>
      </c>
      <c r="QBJ1197" s="201" t="s">
        <v>238</v>
      </c>
      <c r="QBK1197" s="202">
        <v>0</v>
      </c>
      <c r="QBL1197" s="202"/>
      <c r="QBM1197" s="259">
        <f t="shared" si="392"/>
        <v>448.774</v>
      </c>
      <c r="QBN1197" s="240" t="s">
        <v>240</v>
      </c>
      <c r="QBO1197" s="258" t="s">
        <v>26</v>
      </c>
      <c r="QBP1197" s="200">
        <v>7</v>
      </c>
      <c r="QBQ1197" s="200">
        <v>2</v>
      </c>
      <c r="QBR1197" s="201" t="s">
        <v>238</v>
      </c>
      <c r="QBS1197" s="202">
        <v>0</v>
      </c>
      <c r="QBT1197" s="202"/>
      <c r="QBU1197" s="259">
        <f t="shared" si="392"/>
        <v>448.774</v>
      </c>
      <c r="QBV1197" s="240" t="s">
        <v>240</v>
      </c>
      <c r="QBW1197" s="258" t="s">
        <v>26</v>
      </c>
      <c r="QBX1197" s="200">
        <v>7</v>
      </c>
      <c r="QBY1197" s="200">
        <v>2</v>
      </c>
      <c r="QBZ1197" s="201" t="s">
        <v>238</v>
      </c>
      <c r="QCA1197" s="202">
        <v>0</v>
      </c>
      <c r="QCB1197" s="202"/>
      <c r="QCC1197" s="259">
        <f t="shared" si="392"/>
        <v>448.774</v>
      </c>
      <c r="QCD1197" s="240" t="s">
        <v>240</v>
      </c>
      <c r="QCE1197" s="258" t="s">
        <v>26</v>
      </c>
      <c r="QCF1197" s="200">
        <v>7</v>
      </c>
      <c r="QCG1197" s="200">
        <v>2</v>
      </c>
      <c r="QCH1197" s="201" t="s">
        <v>238</v>
      </c>
      <c r="QCI1197" s="202">
        <v>0</v>
      </c>
      <c r="QCJ1197" s="202"/>
      <c r="QCK1197" s="259">
        <f t="shared" si="392"/>
        <v>448.774</v>
      </c>
      <c r="QCL1197" s="240" t="s">
        <v>240</v>
      </c>
      <c r="QCM1197" s="258" t="s">
        <v>26</v>
      </c>
      <c r="QCN1197" s="200">
        <v>7</v>
      </c>
      <c r="QCO1197" s="200">
        <v>2</v>
      </c>
      <c r="QCP1197" s="201" t="s">
        <v>238</v>
      </c>
      <c r="QCQ1197" s="202">
        <v>0</v>
      </c>
      <c r="QCR1197" s="202"/>
      <c r="QCS1197" s="259">
        <f t="shared" si="392"/>
        <v>448.774</v>
      </c>
      <c r="QCT1197" s="240" t="s">
        <v>240</v>
      </c>
      <c r="QCU1197" s="258" t="s">
        <v>26</v>
      </c>
      <c r="QCV1197" s="200">
        <v>7</v>
      </c>
      <c r="QCW1197" s="200">
        <v>2</v>
      </c>
      <c r="QCX1197" s="201" t="s">
        <v>238</v>
      </c>
      <c r="QCY1197" s="202">
        <v>0</v>
      </c>
      <c r="QCZ1197" s="202"/>
      <c r="QDA1197" s="259">
        <f t="shared" si="392"/>
        <v>448.774</v>
      </c>
      <c r="QDB1197" s="240" t="s">
        <v>240</v>
      </c>
      <c r="QDC1197" s="258" t="s">
        <v>26</v>
      </c>
      <c r="QDD1197" s="200">
        <v>7</v>
      </c>
      <c r="QDE1197" s="200">
        <v>2</v>
      </c>
      <c r="QDF1197" s="201" t="s">
        <v>238</v>
      </c>
      <c r="QDG1197" s="202">
        <v>0</v>
      </c>
      <c r="QDH1197" s="202"/>
      <c r="QDI1197" s="259">
        <f t="shared" si="392"/>
        <v>448.774</v>
      </c>
      <c r="QDJ1197" s="240" t="s">
        <v>240</v>
      </c>
      <c r="QDK1197" s="258" t="s">
        <v>26</v>
      </c>
      <c r="QDL1197" s="200">
        <v>7</v>
      </c>
      <c r="QDM1197" s="200">
        <v>2</v>
      </c>
      <c r="QDN1197" s="201" t="s">
        <v>238</v>
      </c>
      <c r="QDO1197" s="202">
        <v>0</v>
      </c>
      <c r="QDP1197" s="202"/>
      <c r="QDQ1197" s="259">
        <f t="shared" ref="QDQ1197:QFU1197" si="393">QDQ1198</f>
        <v>448.774</v>
      </c>
      <c r="QDR1197" s="240" t="s">
        <v>240</v>
      </c>
      <c r="QDS1197" s="258" t="s">
        <v>26</v>
      </c>
      <c r="QDT1197" s="200">
        <v>7</v>
      </c>
      <c r="QDU1197" s="200">
        <v>2</v>
      </c>
      <c r="QDV1197" s="201" t="s">
        <v>238</v>
      </c>
      <c r="QDW1197" s="202">
        <v>0</v>
      </c>
      <c r="QDX1197" s="202"/>
      <c r="QDY1197" s="259">
        <f t="shared" si="393"/>
        <v>448.774</v>
      </c>
      <c r="QDZ1197" s="240" t="s">
        <v>240</v>
      </c>
      <c r="QEA1197" s="258" t="s">
        <v>26</v>
      </c>
      <c r="QEB1197" s="200">
        <v>7</v>
      </c>
      <c r="QEC1197" s="200">
        <v>2</v>
      </c>
      <c r="QED1197" s="201" t="s">
        <v>238</v>
      </c>
      <c r="QEE1197" s="202">
        <v>0</v>
      </c>
      <c r="QEF1197" s="202"/>
      <c r="QEG1197" s="259">
        <f t="shared" si="393"/>
        <v>448.774</v>
      </c>
      <c r="QEH1197" s="240" t="s">
        <v>240</v>
      </c>
      <c r="QEI1197" s="258" t="s">
        <v>26</v>
      </c>
      <c r="QEJ1197" s="200">
        <v>7</v>
      </c>
      <c r="QEK1197" s="200">
        <v>2</v>
      </c>
      <c r="QEL1197" s="201" t="s">
        <v>238</v>
      </c>
      <c r="QEM1197" s="202">
        <v>0</v>
      </c>
      <c r="QEN1197" s="202"/>
      <c r="QEO1197" s="259">
        <f t="shared" si="393"/>
        <v>448.774</v>
      </c>
      <c r="QEP1197" s="240" t="s">
        <v>240</v>
      </c>
      <c r="QEQ1197" s="258" t="s">
        <v>26</v>
      </c>
      <c r="QER1197" s="200">
        <v>7</v>
      </c>
      <c r="QES1197" s="200">
        <v>2</v>
      </c>
      <c r="QET1197" s="201" t="s">
        <v>238</v>
      </c>
      <c r="QEU1197" s="202">
        <v>0</v>
      </c>
      <c r="QEV1197" s="202"/>
      <c r="QEW1197" s="259">
        <f t="shared" si="393"/>
        <v>448.774</v>
      </c>
      <c r="QEX1197" s="240" t="s">
        <v>240</v>
      </c>
      <c r="QEY1197" s="258" t="s">
        <v>26</v>
      </c>
      <c r="QEZ1197" s="200">
        <v>7</v>
      </c>
      <c r="QFA1197" s="200">
        <v>2</v>
      </c>
      <c r="QFB1197" s="201" t="s">
        <v>238</v>
      </c>
      <c r="QFC1197" s="202">
        <v>0</v>
      </c>
      <c r="QFD1197" s="202"/>
      <c r="QFE1197" s="259">
        <f t="shared" si="393"/>
        <v>448.774</v>
      </c>
      <c r="QFF1197" s="240" t="s">
        <v>240</v>
      </c>
      <c r="QFG1197" s="258" t="s">
        <v>26</v>
      </c>
      <c r="QFH1197" s="200">
        <v>7</v>
      </c>
      <c r="QFI1197" s="200">
        <v>2</v>
      </c>
      <c r="QFJ1197" s="201" t="s">
        <v>238</v>
      </c>
      <c r="QFK1197" s="202">
        <v>0</v>
      </c>
      <c r="QFL1197" s="202"/>
      <c r="QFM1197" s="259">
        <f t="shared" si="393"/>
        <v>448.774</v>
      </c>
      <c r="QFN1197" s="240" t="s">
        <v>240</v>
      </c>
      <c r="QFO1197" s="258" t="s">
        <v>26</v>
      </c>
      <c r="QFP1197" s="200">
        <v>7</v>
      </c>
      <c r="QFQ1197" s="200">
        <v>2</v>
      </c>
      <c r="QFR1197" s="201" t="s">
        <v>238</v>
      </c>
      <c r="QFS1197" s="202">
        <v>0</v>
      </c>
      <c r="QFT1197" s="202"/>
      <c r="QFU1197" s="259">
        <f t="shared" si="393"/>
        <v>448.774</v>
      </c>
      <c r="QFV1197" s="240" t="s">
        <v>240</v>
      </c>
      <c r="QFW1197" s="258" t="s">
        <v>26</v>
      </c>
      <c r="QFX1197" s="200">
        <v>7</v>
      </c>
      <c r="QFY1197" s="200">
        <v>2</v>
      </c>
      <c r="QFZ1197" s="201" t="s">
        <v>238</v>
      </c>
      <c r="QGA1197" s="202">
        <v>0</v>
      </c>
      <c r="QGB1197" s="202"/>
      <c r="QGC1197" s="259">
        <f t="shared" ref="QGC1197:QIG1197" si="394">QGC1198</f>
        <v>448.774</v>
      </c>
      <c r="QGD1197" s="240" t="s">
        <v>240</v>
      </c>
      <c r="QGE1197" s="258" t="s">
        <v>26</v>
      </c>
      <c r="QGF1197" s="200">
        <v>7</v>
      </c>
      <c r="QGG1197" s="200">
        <v>2</v>
      </c>
      <c r="QGH1197" s="201" t="s">
        <v>238</v>
      </c>
      <c r="QGI1197" s="202">
        <v>0</v>
      </c>
      <c r="QGJ1197" s="202"/>
      <c r="QGK1197" s="259">
        <f t="shared" si="394"/>
        <v>448.774</v>
      </c>
      <c r="QGL1197" s="240" t="s">
        <v>240</v>
      </c>
      <c r="QGM1197" s="258" t="s">
        <v>26</v>
      </c>
      <c r="QGN1197" s="200">
        <v>7</v>
      </c>
      <c r="QGO1197" s="200">
        <v>2</v>
      </c>
      <c r="QGP1197" s="201" t="s">
        <v>238</v>
      </c>
      <c r="QGQ1197" s="202">
        <v>0</v>
      </c>
      <c r="QGR1197" s="202"/>
      <c r="QGS1197" s="259">
        <f t="shared" si="394"/>
        <v>448.774</v>
      </c>
      <c r="QGT1197" s="240" t="s">
        <v>240</v>
      </c>
      <c r="QGU1197" s="258" t="s">
        <v>26</v>
      </c>
      <c r="QGV1197" s="200">
        <v>7</v>
      </c>
      <c r="QGW1197" s="200">
        <v>2</v>
      </c>
      <c r="QGX1197" s="201" t="s">
        <v>238</v>
      </c>
      <c r="QGY1197" s="202">
        <v>0</v>
      </c>
      <c r="QGZ1197" s="202"/>
      <c r="QHA1197" s="259">
        <f t="shared" si="394"/>
        <v>448.774</v>
      </c>
      <c r="QHB1197" s="240" t="s">
        <v>240</v>
      </c>
      <c r="QHC1197" s="258" t="s">
        <v>26</v>
      </c>
      <c r="QHD1197" s="200">
        <v>7</v>
      </c>
      <c r="QHE1197" s="200">
        <v>2</v>
      </c>
      <c r="QHF1197" s="201" t="s">
        <v>238</v>
      </c>
      <c r="QHG1197" s="202">
        <v>0</v>
      </c>
      <c r="QHH1197" s="202"/>
      <c r="QHI1197" s="259">
        <f t="shared" si="394"/>
        <v>448.774</v>
      </c>
      <c r="QHJ1197" s="240" t="s">
        <v>240</v>
      </c>
      <c r="QHK1197" s="258" t="s">
        <v>26</v>
      </c>
      <c r="QHL1197" s="200">
        <v>7</v>
      </c>
      <c r="QHM1197" s="200">
        <v>2</v>
      </c>
      <c r="QHN1197" s="201" t="s">
        <v>238</v>
      </c>
      <c r="QHO1197" s="202">
        <v>0</v>
      </c>
      <c r="QHP1197" s="202"/>
      <c r="QHQ1197" s="259">
        <f t="shared" si="394"/>
        <v>448.774</v>
      </c>
      <c r="QHR1197" s="240" t="s">
        <v>240</v>
      </c>
      <c r="QHS1197" s="258" t="s">
        <v>26</v>
      </c>
      <c r="QHT1197" s="200">
        <v>7</v>
      </c>
      <c r="QHU1197" s="200">
        <v>2</v>
      </c>
      <c r="QHV1197" s="201" t="s">
        <v>238</v>
      </c>
      <c r="QHW1197" s="202">
        <v>0</v>
      </c>
      <c r="QHX1197" s="202"/>
      <c r="QHY1197" s="259">
        <f t="shared" si="394"/>
        <v>448.774</v>
      </c>
      <c r="QHZ1197" s="240" t="s">
        <v>240</v>
      </c>
      <c r="QIA1197" s="258" t="s">
        <v>26</v>
      </c>
      <c r="QIB1197" s="200">
        <v>7</v>
      </c>
      <c r="QIC1197" s="200">
        <v>2</v>
      </c>
      <c r="QID1197" s="201" t="s">
        <v>238</v>
      </c>
      <c r="QIE1197" s="202">
        <v>0</v>
      </c>
      <c r="QIF1197" s="202"/>
      <c r="QIG1197" s="259">
        <f t="shared" si="394"/>
        <v>448.774</v>
      </c>
      <c r="QIH1197" s="240" t="s">
        <v>240</v>
      </c>
      <c r="QII1197" s="258" t="s">
        <v>26</v>
      </c>
      <c r="QIJ1197" s="200">
        <v>7</v>
      </c>
      <c r="QIK1197" s="200">
        <v>2</v>
      </c>
      <c r="QIL1197" s="201" t="s">
        <v>238</v>
      </c>
      <c r="QIM1197" s="202">
        <v>0</v>
      </c>
      <c r="QIN1197" s="202"/>
      <c r="QIO1197" s="259">
        <f t="shared" ref="QIO1197:QKS1197" si="395">QIO1198</f>
        <v>448.774</v>
      </c>
      <c r="QIP1197" s="240" t="s">
        <v>240</v>
      </c>
      <c r="QIQ1197" s="258" t="s">
        <v>26</v>
      </c>
      <c r="QIR1197" s="200">
        <v>7</v>
      </c>
      <c r="QIS1197" s="200">
        <v>2</v>
      </c>
      <c r="QIT1197" s="201" t="s">
        <v>238</v>
      </c>
      <c r="QIU1197" s="202">
        <v>0</v>
      </c>
      <c r="QIV1197" s="202"/>
      <c r="QIW1197" s="259">
        <f t="shared" si="395"/>
        <v>448.774</v>
      </c>
      <c r="QIX1197" s="240" t="s">
        <v>240</v>
      </c>
      <c r="QIY1197" s="258" t="s">
        <v>26</v>
      </c>
      <c r="QIZ1197" s="200">
        <v>7</v>
      </c>
      <c r="QJA1197" s="200">
        <v>2</v>
      </c>
      <c r="QJB1197" s="201" t="s">
        <v>238</v>
      </c>
      <c r="QJC1197" s="202">
        <v>0</v>
      </c>
      <c r="QJD1197" s="202"/>
      <c r="QJE1197" s="259">
        <f t="shared" si="395"/>
        <v>448.774</v>
      </c>
      <c r="QJF1197" s="240" t="s">
        <v>240</v>
      </c>
      <c r="QJG1197" s="258" t="s">
        <v>26</v>
      </c>
      <c r="QJH1197" s="200">
        <v>7</v>
      </c>
      <c r="QJI1197" s="200">
        <v>2</v>
      </c>
      <c r="QJJ1197" s="201" t="s">
        <v>238</v>
      </c>
      <c r="QJK1197" s="202">
        <v>0</v>
      </c>
      <c r="QJL1197" s="202"/>
      <c r="QJM1197" s="259">
        <f t="shared" si="395"/>
        <v>448.774</v>
      </c>
      <c r="QJN1197" s="240" t="s">
        <v>240</v>
      </c>
      <c r="QJO1197" s="258" t="s">
        <v>26</v>
      </c>
      <c r="QJP1197" s="200">
        <v>7</v>
      </c>
      <c r="QJQ1197" s="200">
        <v>2</v>
      </c>
      <c r="QJR1197" s="201" t="s">
        <v>238</v>
      </c>
      <c r="QJS1197" s="202">
        <v>0</v>
      </c>
      <c r="QJT1197" s="202"/>
      <c r="QJU1197" s="259">
        <f t="shared" si="395"/>
        <v>448.774</v>
      </c>
      <c r="QJV1197" s="240" t="s">
        <v>240</v>
      </c>
      <c r="QJW1197" s="258" t="s">
        <v>26</v>
      </c>
      <c r="QJX1197" s="200">
        <v>7</v>
      </c>
      <c r="QJY1197" s="200">
        <v>2</v>
      </c>
      <c r="QJZ1197" s="201" t="s">
        <v>238</v>
      </c>
      <c r="QKA1197" s="202">
        <v>0</v>
      </c>
      <c r="QKB1197" s="202"/>
      <c r="QKC1197" s="259">
        <f t="shared" si="395"/>
        <v>448.774</v>
      </c>
      <c r="QKD1197" s="240" t="s">
        <v>240</v>
      </c>
      <c r="QKE1197" s="258" t="s">
        <v>26</v>
      </c>
      <c r="QKF1197" s="200">
        <v>7</v>
      </c>
      <c r="QKG1197" s="200">
        <v>2</v>
      </c>
      <c r="QKH1197" s="201" t="s">
        <v>238</v>
      </c>
      <c r="QKI1197" s="202">
        <v>0</v>
      </c>
      <c r="QKJ1197" s="202"/>
      <c r="QKK1197" s="259">
        <f t="shared" si="395"/>
        <v>448.774</v>
      </c>
      <c r="QKL1197" s="240" t="s">
        <v>240</v>
      </c>
      <c r="QKM1197" s="258" t="s">
        <v>26</v>
      </c>
      <c r="QKN1197" s="200">
        <v>7</v>
      </c>
      <c r="QKO1197" s="200">
        <v>2</v>
      </c>
      <c r="QKP1197" s="201" t="s">
        <v>238</v>
      </c>
      <c r="QKQ1197" s="202">
        <v>0</v>
      </c>
      <c r="QKR1197" s="202"/>
      <c r="QKS1197" s="259">
        <f t="shared" si="395"/>
        <v>448.774</v>
      </c>
      <c r="QKT1197" s="240" t="s">
        <v>240</v>
      </c>
      <c r="QKU1197" s="258" t="s">
        <v>26</v>
      </c>
      <c r="QKV1197" s="200">
        <v>7</v>
      </c>
      <c r="QKW1197" s="200">
        <v>2</v>
      </c>
      <c r="QKX1197" s="201" t="s">
        <v>238</v>
      </c>
      <c r="QKY1197" s="202">
        <v>0</v>
      </c>
      <c r="QKZ1197" s="202"/>
      <c r="QLA1197" s="259">
        <f t="shared" ref="QLA1197:QNE1197" si="396">QLA1198</f>
        <v>448.774</v>
      </c>
      <c r="QLB1197" s="240" t="s">
        <v>240</v>
      </c>
      <c r="QLC1197" s="258" t="s">
        <v>26</v>
      </c>
      <c r="QLD1197" s="200">
        <v>7</v>
      </c>
      <c r="QLE1197" s="200">
        <v>2</v>
      </c>
      <c r="QLF1197" s="201" t="s">
        <v>238</v>
      </c>
      <c r="QLG1197" s="202">
        <v>0</v>
      </c>
      <c r="QLH1197" s="202"/>
      <c r="QLI1197" s="259">
        <f t="shared" si="396"/>
        <v>448.774</v>
      </c>
      <c r="QLJ1197" s="240" t="s">
        <v>240</v>
      </c>
      <c r="QLK1197" s="258" t="s">
        <v>26</v>
      </c>
      <c r="QLL1197" s="200">
        <v>7</v>
      </c>
      <c r="QLM1197" s="200">
        <v>2</v>
      </c>
      <c r="QLN1197" s="201" t="s">
        <v>238</v>
      </c>
      <c r="QLO1197" s="202">
        <v>0</v>
      </c>
      <c r="QLP1197" s="202"/>
      <c r="QLQ1197" s="259">
        <f t="shared" si="396"/>
        <v>448.774</v>
      </c>
      <c r="QLR1197" s="240" t="s">
        <v>240</v>
      </c>
      <c r="QLS1197" s="258" t="s">
        <v>26</v>
      </c>
      <c r="QLT1197" s="200">
        <v>7</v>
      </c>
      <c r="QLU1197" s="200">
        <v>2</v>
      </c>
      <c r="QLV1197" s="201" t="s">
        <v>238</v>
      </c>
      <c r="QLW1197" s="202">
        <v>0</v>
      </c>
      <c r="QLX1197" s="202"/>
      <c r="QLY1197" s="259">
        <f t="shared" si="396"/>
        <v>448.774</v>
      </c>
      <c r="QLZ1197" s="240" t="s">
        <v>240</v>
      </c>
      <c r="QMA1197" s="258" t="s">
        <v>26</v>
      </c>
      <c r="QMB1197" s="200">
        <v>7</v>
      </c>
      <c r="QMC1197" s="200">
        <v>2</v>
      </c>
      <c r="QMD1197" s="201" t="s">
        <v>238</v>
      </c>
      <c r="QME1197" s="202">
        <v>0</v>
      </c>
      <c r="QMF1197" s="202"/>
      <c r="QMG1197" s="259">
        <f t="shared" si="396"/>
        <v>448.774</v>
      </c>
      <c r="QMH1197" s="240" t="s">
        <v>240</v>
      </c>
      <c r="QMI1197" s="258" t="s">
        <v>26</v>
      </c>
      <c r="QMJ1197" s="200">
        <v>7</v>
      </c>
      <c r="QMK1197" s="200">
        <v>2</v>
      </c>
      <c r="QML1197" s="201" t="s">
        <v>238</v>
      </c>
      <c r="QMM1197" s="202">
        <v>0</v>
      </c>
      <c r="QMN1197" s="202"/>
      <c r="QMO1197" s="259">
        <f t="shared" si="396"/>
        <v>448.774</v>
      </c>
      <c r="QMP1197" s="240" t="s">
        <v>240</v>
      </c>
      <c r="QMQ1197" s="258" t="s">
        <v>26</v>
      </c>
      <c r="QMR1197" s="200">
        <v>7</v>
      </c>
      <c r="QMS1197" s="200">
        <v>2</v>
      </c>
      <c r="QMT1197" s="201" t="s">
        <v>238</v>
      </c>
      <c r="QMU1197" s="202">
        <v>0</v>
      </c>
      <c r="QMV1197" s="202"/>
      <c r="QMW1197" s="259">
        <f t="shared" si="396"/>
        <v>448.774</v>
      </c>
      <c r="QMX1197" s="240" t="s">
        <v>240</v>
      </c>
      <c r="QMY1197" s="258" t="s">
        <v>26</v>
      </c>
      <c r="QMZ1197" s="200">
        <v>7</v>
      </c>
      <c r="QNA1197" s="200">
        <v>2</v>
      </c>
      <c r="QNB1197" s="201" t="s">
        <v>238</v>
      </c>
      <c r="QNC1197" s="202">
        <v>0</v>
      </c>
      <c r="QND1197" s="202"/>
      <c r="QNE1197" s="259">
        <f t="shared" si="396"/>
        <v>448.774</v>
      </c>
      <c r="QNF1197" s="240" t="s">
        <v>240</v>
      </c>
      <c r="QNG1197" s="258" t="s">
        <v>26</v>
      </c>
      <c r="QNH1197" s="200">
        <v>7</v>
      </c>
      <c r="QNI1197" s="200">
        <v>2</v>
      </c>
      <c r="QNJ1197" s="201" t="s">
        <v>238</v>
      </c>
      <c r="QNK1197" s="202">
        <v>0</v>
      </c>
      <c r="QNL1197" s="202"/>
      <c r="QNM1197" s="259">
        <f t="shared" ref="QNM1197:QPQ1197" si="397">QNM1198</f>
        <v>448.774</v>
      </c>
      <c r="QNN1197" s="240" t="s">
        <v>240</v>
      </c>
      <c r="QNO1197" s="258" t="s">
        <v>26</v>
      </c>
      <c r="QNP1197" s="200">
        <v>7</v>
      </c>
      <c r="QNQ1197" s="200">
        <v>2</v>
      </c>
      <c r="QNR1197" s="201" t="s">
        <v>238</v>
      </c>
      <c r="QNS1197" s="202">
        <v>0</v>
      </c>
      <c r="QNT1197" s="202"/>
      <c r="QNU1197" s="259">
        <f t="shared" si="397"/>
        <v>448.774</v>
      </c>
      <c r="QNV1197" s="240" t="s">
        <v>240</v>
      </c>
      <c r="QNW1197" s="258" t="s">
        <v>26</v>
      </c>
      <c r="QNX1197" s="200">
        <v>7</v>
      </c>
      <c r="QNY1197" s="200">
        <v>2</v>
      </c>
      <c r="QNZ1197" s="201" t="s">
        <v>238</v>
      </c>
      <c r="QOA1197" s="202">
        <v>0</v>
      </c>
      <c r="QOB1197" s="202"/>
      <c r="QOC1197" s="259">
        <f t="shared" si="397"/>
        <v>448.774</v>
      </c>
      <c r="QOD1197" s="240" t="s">
        <v>240</v>
      </c>
      <c r="QOE1197" s="258" t="s">
        <v>26</v>
      </c>
      <c r="QOF1197" s="200">
        <v>7</v>
      </c>
      <c r="QOG1197" s="200">
        <v>2</v>
      </c>
      <c r="QOH1197" s="201" t="s">
        <v>238</v>
      </c>
      <c r="QOI1197" s="202">
        <v>0</v>
      </c>
      <c r="QOJ1197" s="202"/>
      <c r="QOK1197" s="259">
        <f t="shared" si="397"/>
        <v>448.774</v>
      </c>
      <c r="QOL1197" s="240" t="s">
        <v>240</v>
      </c>
      <c r="QOM1197" s="258" t="s">
        <v>26</v>
      </c>
      <c r="QON1197" s="200">
        <v>7</v>
      </c>
      <c r="QOO1197" s="200">
        <v>2</v>
      </c>
      <c r="QOP1197" s="201" t="s">
        <v>238</v>
      </c>
      <c r="QOQ1197" s="202">
        <v>0</v>
      </c>
      <c r="QOR1197" s="202"/>
      <c r="QOS1197" s="259">
        <f t="shared" si="397"/>
        <v>448.774</v>
      </c>
      <c r="QOT1197" s="240" t="s">
        <v>240</v>
      </c>
      <c r="QOU1197" s="258" t="s">
        <v>26</v>
      </c>
      <c r="QOV1197" s="200">
        <v>7</v>
      </c>
      <c r="QOW1197" s="200">
        <v>2</v>
      </c>
      <c r="QOX1197" s="201" t="s">
        <v>238</v>
      </c>
      <c r="QOY1197" s="202">
        <v>0</v>
      </c>
      <c r="QOZ1197" s="202"/>
      <c r="QPA1197" s="259">
        <f t="shared" si="397"/>
        <v>448.774</v>
      </c>
      <c r="QPB1197" s="240" t="s">
        <v>240</v>
      </c>
      <c r="QPC1197" s="258" t="s">
        <v>26</v>
      </c>
      <c r="QPD1197" s="200">
        <v>7</v>
      </c>
      <c r="QPE1197" s="200">
        <v>2</v>
      </c>
      <c r="QPF1197" s="201" t="s">
        <v>238</v>
      </c>
      <c r="QPG1197" s="202">
        <v>0</v>
      </c>
      <c r="QPH1197" s="202"/>
      <c r="QPI1197" s="259">
        <f t="shared" si="397"/>
        <v>448.774</v>
      </c>
      <c r="QPJ1197" s="240" t="s">
        <v>240</v>
      </c>
      <c r="QPK1197" s="258" t="s">
        <v>26</v>
      </c>
      <c r="QPL1197" s="200">
        <v>7</v>
      </c>
      <c r="QPM1197" s="200">
        <v>2</v>
      </c>
      <c r="QPN1197" s="201" t="s">
        <v>238</v>
      </c>
      <c r="QPO1197" s="202">
        <v>0</v>
      </c>
      <c r="QPP1197" s="202"/>
      <c r="QPQ1197" s="259">
        <f t="shared" si="397"/>
        <v>448.774</v>
      </c>
      <c r="QPR1197" s="240" t="s">
        <v>240</v>
      </c>
      <c r="QPS1197" s="258" t="s">
        <v>26</v>
      </c>
      <c r="QPT1197" s="200">
        <v>7</v>
      </c>
      <c r="QPU1197" s="200">
        <v>2</v>
      </c>
      <c r="QPV1197" s="201" t="s">
        <v>238</v>
      </c>
      <c r="QPW1197" s="202">
        <v>0</v>
      </c>
      <c r="QPX1197" s="202"/>
      <c r="QPY1197" s="259">
        <f t="shared" ref="QPY1197:QSC1197" si="398">QPY1198</f>
        <v>448.774</v>
      </c>
      <c r="QPZ1197" s="240" t="s">
        <v>240</v>
      </c>
      <c r="QQA1197" s="258" t="s">
        <v>26</v>
      </c>
      <c r="QQB1197" s="200">
        <v>7</v>
      </c>
      <c r="QQC1197" s="200">
        <v>2</v>
      </c>
      <c r="QQD1197" s="201" t="s">
        <v>238</v>
      </c>
      <c r="QQE1197" s="202">
        <v>0</v>
      </c>
      <c r="QQF1197" s="202"/>
      <c r="QQG1197" s="259">
        <f t="shared" si="398"/>
        <v>448.774</v>
      </c>
      <c r="QQH1197" s="240" t="s">
        <v>240</v>
      </c>
      <c r="QQI1197" s="258" t="s">
        <v>26</v>
      </c>
      <c r="QQJ1197" s="200">
        <v>7</v>
      </c>
      <c r="QQK1197" s="200">
        <v>2</v>
      </c>
      <c r="QQL1197" s="201" t="s">
        <v>238</v>
      </c>
      <c r="QQM1197" s="202">
        <v>0</v>
      </c>
      <c r="QQN1197" s="202"/>
      <c r="QQO1197" s="259">
        <f t="shared" si="398"/>
        <v>448.774</v>
      </c>
      <c r="QQP1197" s="240" t="s">
        <v>240</v>
      </c>
      <c r="QQQ1197" s="258" t="s">
        <v>26</v>
      </c>
      <c r="QQR1197" s="200">
        <v>7</v>
      </c>
      <c r="QQS1197" s="200">
        <v>2</v>
      </c>
      <c r="QQT1197" s="201" t="s">
        <v>238</v>
      </c>
      <c r="QQU1197" s="202">
        <v>0</v>
      </c>
      <c r="QQV1197" s="202"/>
      <c r="QQW1197" s="259">
        <f t="shared" si="398"/>
        <v>448.774</v>
      </c>
      <c r="QQX1197" s="240" t="s">
        <v>240</v>
      </c>
      <c r="QQY1197" s="258" t="s">
        <v>26</v>
      </c>
      <c r="QQZ1197" s="200">
        <v>7</v>
      </c>
      <c r="QRA1197" s="200">
        <v>2</v>
      </c>
      <c r="QRB1197" s="201" t="s">
        <v>238</v>
      </c>
      <c r="QRC1197" s="202">
        <v>0</v>
      </c>
      <c r="QRD1197" s="202"/>
      <c r="QRE1197" s="259">
        <f t="shared" si="398"/>
        <v>448.774</v>
      </c>
      <c r="QRF1197" s="240" t="s">
        <v>240</v>
      </c>
      <c r="QRG1197" s="258" t="s">
        <v>26</v>
      </c>
      <c r="QRH1197" s="200">
        <v>7</v>
      </c>
      <c r="QRI1197" s="200">
        <v>2</v>
      </c>
      <c r="QRJ1197" s="201" t="s">
        <v>238</v>
      </c>
      <c r="QRK1197" s="202">
        <v>0</v>
      </c>
      <c r="QRL1197" s="202"/>
      <c r="QRM1197" s="259">
        <f t="shared" si="398"/>
        <v>448.774</v>
      </c>
      <c r="QRN1197" s="240" t="s">
        <v>240</v>
      </c>
      <c r="QRO1197" s="258" t="s">
        <v>26</v>
      </c>
      <c r="QRP1197" s="200">
        <v>7</v>
      </c>
      <c r="QRQ1197" s="200">
        <v>2</v>
      </c>
      <c r="QRR1197" s="201" t="s">
        <v>238</v>
      </c>
      <c r="QRS1197" s="202">
        <v>0</v>
      </c>
      <c r="QRT1197" s="202"/>
      <c r="QRU1197" s="259">
        <f t="shared" si="398"/>
        <v>448.774</v>
      </c>
      <c r="QRV1197" s="240" t="s">
        <v>240</v>
      </c>
      <c r="QRW1197" s="258" t="s">
        <v>26</v>
      </c>
      <c r="QRX1197" s="200">
        <v>7</v>
      </c>
      <c r="QRY1197" s="200">
        <v>2</v>
      </c>
      <c r="QRZ1197" s="201" t="s">
        <v>238</v>
      </c>
      <c r="QSA1197" s="202">
        <v>0</v>
      </c>
      <c r="QSB1197" s="202"/>
      <c r="QSC1197" s="259">
        <f t="shared" si="398"/>
        <v>448.774</v>
      </c>
      <c r="QSD1197" s="240" t="s">
        <v>240</v>
      </c>
      <c r="QSE1197" s="258" t="s">
        <v>26</v>
      </c>
      <c r="QSF1197" s="200">
        <v>7</v>
      </c>
      <c r="QSG1197" s="200">
        <v>2</v>
      </c>
      <c r="QSH1197" s="201" t="s">
        <v>238</v>
      </c>
      <c r="QSI1197" s="202">
        <v>0</v>
      </c>
      <c r="QSJ1197" s="202"/>
      <c r="QSK1197" s="259">
        <f t="shared" ref="QSK1197:QUO1197" si="399">QSK1198</f>
        <v>448.774</v>
      </c>
      <c r="QSL1197" s="240" t="s">
        <v>240</v>
      </c>
      <c r="QSM1197" s="258" t="s">
        <v>26</v>
      </c>
      <c r="QSN1197" s="200">
        <v>7</v>
      </c>
      <c r="QSO1197" s="200">
        <v>2</v>
      </c>
      <c r="QSP1197" s="201" t="s">
        <v>238</v>
      </c>
      <c r="QSQ1197" s="202">
        <v>0</v>
      </c>
      <c r="QSR1197" s="202"/>
      <c r="QSS1197" s="259">
        <f t="shared" si="399"/>
        <v>448.774</v>
      </c>
      <c r="QST1197" s="240" t="s">
        <v>240</v>
      </c>
      <c r="QSU1197" s="258" t="s">
        <v>26</v>
      </c>
      <c r="QSV1197" s="200">
        <v>7</v>
      </c>
      <c r="QSW1197" s="200">
        <v>2</v>
      </c>
      <c r="QSX1197" s="201" t="s">
        <v>238</v>
      </c>
      <c r="QSY1197" s="202">
        <v>0</v>
      </c>
      <c r="QSZ1197" s="202"/>
      <c r="QTA1197" s="259">
        <f t="shared" si="399"/>
        <v>448.774</v>
      </c>
      <c r="QTB1197" s="240" t="s">
        <v>240</v>
      </c>
      <c r="QTC1197" s="258" t="s">
        <v>26</v>
      </c>
      <c r="QTD1197" s="200">
        <v>7</v>
      </c>
      <c r="QTE1197" s="200">
        <v>2</v>
      </c>
      <c r="QTF1197" s="201" t="s">
        <v>238</v>
      </c>
      <c r="QTG1197" s="202">
        <v>0</v>
      </c>
      <c r="QTH1197" s="202"/>
      <c r="QTI1197" s="259">
        <f t="shared" si="399"/>
        <v>448.774</v>
      </c>
      <c r="QTJ1197" s="240" t="s">
        <v>240</v>
      </c>
      <c r="QTK1197" s="258" t="s">
        <v>26</v>
      </c>
      <c r="QTL1197" s="200">
        <v>7</v>
      </c>
      <c r="QTM1197" s="200">
        <v>2</v>
      </c>
      <c r="QTN1197" s="201" t="s">
        <v>238</v>
      </c>
      <c r="QTO1197" s="202">
        <v>0</v>
      </c>
      <c r="QTP1197" s="202"/>
      <c r="QTQ1197" s="259">
        <f t="shared" si="399"/>
        <v>448.774</v>
      </c>
      <c r="QTR1197" s="240" t="s">
        <v>240</v>
      </c>
      <c r="QTS1197" s="258" t="s">
        <v>26</v>
      </c>
      <c r="QTT1197" s="200">
        <v>7</v>
      </c>
      <c r="QTU1197" s="200">
        <v>2</v>
      </c>
      <c r="QTV1197" s="201" t="s">
        <v>238</v>
      </c>
      <c r="QTW1197" s="202">
        <v>0</v>
      </c>
      <c r="QTX1197" s="202"/>
      <c r="QTY1197" s="259">
        <f t="shared" si="399"/>
        <v>448.774</v>
      </c>
      <c r="QTZ1197" s="240" t="s">
        <v>240</v>
      </c>
      <c r="QUA1197" s="258" t="s">
        <v>26</v>
      </c>
      <c r="QUB1197" s="200">
        <v>7</v>
      </c>
      <c r="QUC1197" s="200">
        <v>2</v>
      </c>
      <c r="QUD1197" s="201" t="s">
        <v>238</v>
      </c>
      <c r="QUE1197" s="202">
        <v>0</v>
      </c>
      <c r="QUF1197" s="202"/>
      <c r="QUG1197" s="259">
        <f t="shared" si="399"/>
        <v>448.774</v>
      </c>
      <c r="QUH1197" s="240" t="s">
        <v>240</v>
      </c>
      <c r="QUI1197" s="258" t="s">
        <v>26</v>
      </c>
      <c r="QUJ1197" s="200">
        <v>7</v>
      </c>
      <c r="QUK1197" s="200">
        <v>2</v>
      </c>
      <c r="QUL1197" s="201" t="s">
        <v>238</v>
      </c>
      <c r="QUM1197" s="202">
        <v>0</v>
      </c>
      <c r="QUN1197" s="202"/>
      <c r="QUO1197" s="259">
        <f t="shared" si="399"/>
        <v>448.774</v>
      </c>
      <c r="QUP1197" s="240" t="s">
        <v>240</v>
      </c>
      <c r="QUQ1197" s="258" t="s">
        <v>26</v>
      </c>
      <c r="QUR1197" s="200">
        <v>7</v>
      </c>
      <c r="QUS1197" s="200">
        <v>2</v>
      </c>
      <c r="QUT1197" s="201" t="s">
        <v>238</v>
      </c>
      <c r="QUU1197" s="202">
        <v>0</v>
      </c>
      <c r="QUV1197" s="202"/>
      <c r="QUW1197" s="259">
        <f t="shared" ref="QUW1197:QXA1197" si="400">QUW1198</f>
        <v>448.774</v>
      </c>
      <c r="QUX1197" s="240" t="s">
        <v>240</v>
      </c>
      <c r="QUY1197" s="258" t="s">
        <v>26</v>
      </c>
      <c r="QUZ1197" s="200">
        <v>7</v>
      </c>
      <c r="QVA1197" s="200">
        <v>2</v>
      </c>
      <c r="QVB1197" s="201" t="s">
        <v>238</v>
      </c>
      <c r="QVC1197" s="202">
        <v>0</v>
      </c>
      <c r="QVD1197" s="202"/>
      <c r="QVE1197" s="259">
        <f t="shared" si="400"/>
        <v>448.774</v>
      </c>
      <c r="QVF1197" s="240" t="s">
        <v>240</v>
      </c>
      <c r="QVG1197" s="258" t="s">
        <v>26</v>
      </c>
      <c r="QVH1197" s="200">
        <v>7</v>
      </c>
      <c r="QVI1197" s="200">
        <v>2</v>
      </c>
      <c r="QVJ1197" s="201" t="s">
        <v>238</v>
      </c>
      <c r="QVK1197" s="202">
        <v>0</v>
      </c>
      <c r="QVL1197" s="202"/>
      <c r="QVM1197" s="259">
        <f t="shared" si="400"/>
        <v>448.774</v>
      </c>
      <c r="QVN1197" s="240" t="s">
        <v>240</v>
      </c>
      <c r="QVO1197" s="258" t="s">
        <v>26</v>
      </c>
      <c r="QVP1197" s="200">
        <v>7</v>
      </c>
      <c r="QVQ1197" s="200">
        <v>2</v>
      </c>
      <c r="QVR1197" s="201" t="s">
        <v>238</v>
      </c>
      <c r="QVS1197" s="202">
        <v>0</v>
      </c>
      <c r="QVT1197" s="202"/>
      <c r="QVU1197" s="259">
        <f t="shared" si="400"/>
        <v>448.774</v>
      </c>
      <c r="QVV1197" s="240" t="s">
        <v>240</v>
      </c>
      <c r="QVW1197" s="258" t="s">
        <v>26</v>
      </c>
      <c r="QVX1197" s="200">
        <v>7</v>
      </c>
      <c r="QVY1197" s="200">
        <v>2</v>
      </c>
      <c r="QVZ1197" s="201" t="s">
        <v>238</v>
      </c>
      <c r="QWA1197" s="202">
        <v>0</v>
      </c>
      <c r="QWB1197" s="202"/>
      <c r="QWC1197" s="259">
        <f t="shared" si="400"/>
        <v>448.774</v>
      </c>
      <c r="QWD1197" s="240" t="s">
        <v>240</v>
      </c>
      <c r="QWE1197" s="258" t="s">
        <v>26</v>
      </c>
      <c r="QWF1197" s="200">
        <v>7</v>
      </c>
      <c r="QWG1197" s="200">
        <v>2</v>
      </c>
      <c r="QWH1197" s="201" t="s">
        <v>238</v>
      </c>
      <c r="QWI1197" s="202">
        <v>0</v>
      </c>
      <c r="QWJ1197" s="202"/>
      <c r="QWK1197" s="259">
        <f t="shared" si="400"/>
        <v>448.774</v>
      </c>
      <c r="QWL1197" s="240" t="s">
        <v>240</v>
      </c>
      <c r="QWM1197" s="258" t="s">
        <v>26</v>
      </c>
      <c r="QWN1197" s="200">
        <v>7</v>
      </c>
      <c r="QWO1197" s="200">
        <v>2</v>
      </c>
      <c r="QWP1197" s="201" t="s">
        <v>238</v>
      </c>
      <c r="QWQ1197" s="202">
        <v>0</v>
      </c>
      <c r="QWR1197" s="202"/>
      <c r="QWS1197" s="259">
        <f t="shared" si="400"/>
        <v>448.774</v>
      </c>
      <c r="QWT1197" s="240" t="s">
        <v>240</v>
      </c>
      <c r="QWU1197" s="258" t="s">
        <v>26</v>
      </c>
      <c r="QWV1197" s="200">
        <v>7</v>
      </c>
      <c r="QWW1197" s="200">
        <v>2</v>
      </c>
      <c r="QWX1197" s="201" t="s">
        <v>238</v>
      </c>
      <c r="QWY1197" s="202">
        <v>0</v>
      </c>
      <c r="QWZ1197" s="202"/>
      <c r="QXA1197" s="259">
        <f t="shared" si="400"/>
        <v>448.774</v>
      </c>
      <c r="QXB1197" s="240" t="s">
        <v>240</v>
      </c>
      <c r="QXC1197" s="258" t="s">
        <v>26</v>
      </c>
      <c r="QXD1197" s="200">
        <v>7</v>
      </c>
      <c r="QXE1197" s="200">
        <v>2</v>
      </c>
      <c r="QXF1197" s="201" t="s">
        <v>238</v>
      </c>
      <c r="QXG1197" s="202">
        <v>0</v>
      </c>
      <c r="QXH1197" s="202"/>
      <c r="QXI1197" s="259">
        <f t="shared" ref="QXI1197:QZM1197" si="401">QXI1198</f>
        <v>448.774</v>
      </c>
      <c r="QXJ1197" s="240" t="s">
        <v>240</v>
      </c>
      <c r="QXK1197" s="258" t="s">
        <v>26</v>
      </c>
      <c r="QXL1197" s="200">
        <v>7</v>
      </c>
      <c r="QXM1197" s="200">
        <v>2</v>
      </c>
      <c r="QXN1197" s="201" t="s">
        <v>238</v>
      </c>
      <c r="QXO1197" s="202">
        <v>0</v>
      </c>
      <c r="QXP1197" s="202"/>
      <c r="QXQ1197" s="259">
        <f t="shared" si="401"/>
        <v>448.774</v>
      </c>
      <c r="QXR1197" s="240" t="s">
        <v>240</v>
      </c>
      <c r="QXS1197" s="258" t="s">
        <v>26</v>
      </c>
      <c r="QXT1197" s="200">
        <v>7</v>
      </c>
      <c r="QXU1197" s="200">
        <v>2</v>
      </c>
      <c r="QXV1197" s="201" t="s">
        <v>238</v>
      </c>
      <c r="QXW1197" s="202">
        <v>0</v>
      </c>
      <c r="QXX1197" s="202"/>
      <c r="QXY1197" s="259">
        <f t="shared" si="401"/>
        <v>448.774</v>
      </c>
      <c r="QXZ1197" s="240" t="s">
        <v>240</v>
      </c>
      <c r="QYA1197" s="258" t="s">
        <v>26</v>
      </c>
      <c r="QYB1197" s="200">
        <v>7</v>
      </c>
      <c r="QYC1197" s="200">
        <v>2</v>
      </c>
      <c r="QYD1197" s="201" t="s">
        <v>238</v>
      </c>
      <c r="QYE1197" s="202">
        <v>0</v>
      </c>
      <c r="QYF1197" s="202"/>
      <c r="QYG1197" s="259">
        <f t="shared" si="401"/>
        <v>448.774</v>
      </c>
      <c r="QYH1197" s="240" t="s">
        <v>240</v>
      </c>
      <c r="QYI1197" s="258" t="s">
        <v>26</v>
      </c>
      <c r="QYJ1197" s="200">
        <v>7</v>
      </c>
      <c r="QYK1197" s="200">
        <v>2</v>
      </c>
      <c r="QYL1197" s="201" t="s">
        <v>238</v>
      </c>
      <c r="QYM1197" s="202">
        <v>0</v>
      </c>
      <c r="QYN1197" s="202"/>
      <c r="QYO1197" s="259">
        <f t="shared" si="401"/>
        <v>448.774</v>
      </c>
      <c r="QYP1197" s="240" t="s">
        <v>240</v>
      </c>
      <c r="QYQ1197" s="258" t="s">
        <v>26</v>
      </c>
      <c r="QYR1197" s="200">
        <v>7</v>
      </c>
      <c r="QYS1197" s="200">
        <v>2</v>
      </c>
      <c r="QYT1197" s="201" t="s">
        <v>238</v>
      </c>
      <c r="QYU1197" s="202">
        <v>0</v>
      </c>
      <c r="QYV1197" s="202"/>
      <c r="QYW1197" s="259">
        <f t="shared" si="401"/>
        <v>448.774</v>
      </c>
      <c r="QYX1197" s="240" t="s">
        <v>240</v>
      </c>
      <c r="QYY1197" s="258" t="s">
        <v>26</v>
      </c>
      <c r="QYZ1197" s="200">
        <v>7</v>
      </c>
      <c r="QZA1197" s="200">
        <v>2</v>
      </c>
      <c r="QZB1197" s="201" t="s">
        <v>238</v>
      </c>
      <c r="QZC1197" s="202">
        <v>0</v>
      </c>
      <c r="QZD1197" s="202"/>
      <c r="QZE1197" s="259">
        <f t="shared" si="401"/>
        <v>448.774</v>
      </c>
      <c r="QZF1197" s="240" t="s">
        <v>240</v>
      </c>
      <c r="QZG1197" s="258" t="s">
        <v>26</v>
      </c>
      <c r="QZH1197" s="200">
        <v>7</v>
      </c>
      <c r="QZI1197" s="200">
        <v>2</v>
      </c>
      <c r="QZJ1197" s="201" t="s">
        <v>238</v>
      </c>
      <c r="QZK1197" s="202">
        <v>0</v>
      </c>
      <c r="QZL1197" s="202"/>
      <c r="QZM1197" s="259">
        <f t="shared" si="401"/>
        <v>448.774</v>
      </c>
      <c r="QZN1197" s="240" t="s">
        <v>240</v>
      </c>
      <c r="QZO1197" s="258" t="s">
        <v>26</v>
      </c>
      <c r="QZP1197" s="200">
        <v>7</v>
      </c>
      <c r="QZQ1197" s="200">
        <v>2</v>
      </c>
      <c r="QZR1197" s="201" t="s">
        <v>238</v>
      </c>
      <c r="QZS1197" s="202">
        <v>0</v>
      </c>
      <c r="QZT1197" s="202"/>
      <c r="QZU1197" s="259">
        <f t="shared" ref="QZU1197:RBY1197" si="402">QZU1198</f>
        <v>448.774</v>
      </c>
      <c r="QZV1197" s="240" t="s">
        <v>240</v>
      </c>
      <c r="QZW1197" s="258" t="s">
        <v>26</v>
      </c>
      <c r="QZX1197" s="200">
        <v>7</v>
      </c>
      <c r="QZY1197" s="200">
        <v>2</v>
      </c>
      <c r="QZZ1197" s="201" t="s">
        <v>238</v>
      </c>
      <c r="RAA1197" s="202">
        <v>0</v>
      </c>
      <c r="RAB1197" s="202"/>
      <c r="RAC1197" s="259">
        <f t="shared" si="402"/>
        <v>448.774</v>
      </c>
      <c r="RAD1197" s="240" t="s">
        <v>240</v>
      </c>
      <c r="RAE1197" s="258" t="s">
        <v>26</v>
      </c>
      <c r="RAF1197" s="200">
        <v>7</v>
      </c>
      <c r="RAG1197" s="200">
        <v>2</v>
      </c>
      <c r="RAH1197" s="201" t="s">
        <v>238</v>
      </c>
      <c r="RAI1197" s="202">
        <v>0</v>
      </c>
      <c r="RAJ1197" s="202"/>
      <c r="RAK1197" s="259">
        <f t="shared" si="402"/>
        <v>448.774</v>
      </c>
      <c r="RAL1197" s="240" t="s">
        <v>240</v>
      </c>
      <c r="RAM1197" s="258" t="s">
        <v>26</v>
      </c>
      <c r="RAN1197" s="200">
        <v>7</v>
      </c>
      <c r="RAO1197" s="200">
        <v>2</v>
      </c>
      <c r="RAP1197" s="201" t="s">
        <v>238</v>
      </c>
      <c r="RAQ1197" s="202">
        <v>0</v>
      </c>
      <c r="RAR1197" s="202"/>
      <c r="RAS1197" s="259">
        <f t="shared" si="402"/>
        <v>448.774</v>
      </c>
      <c r="RAT1197" s="240" t="s">
        <v>240</v>
      </c>
      <c r="RAU1197" s="258" t="s">
        <v>26</v>
      </c>
      <c r="RAV1197" s="200">
        <v>7</v>
      </c>
      <c r="RAW1197" s="200">
        <v>2</v>
      </c>
      <c r="RAX1197" s="201" t="s">
        <v>238</v>
      </c>
      <c r="RAY1197" s="202">
        <v>0</v>
      </c>
      <c r="RAZ1197" s="202"/>
      <c r="RBA1197" s="259">
        <f t="shared" si="402"/>
        <v>448.774</v>
      </c>
      <c r="RBB1197" s="240" t="s">
        <v>240</v>
      </c>
      <c r="RBC1197" s="258" t="s">
        <v>26</v>
      </c>
      <c r="RBD1197" s="200">
        <v>7</v>
      </c>
      <c r="RBE1197" s="200">
        <v>2</v>
      </c>
      <c r="RBF1197" s="201" t="s">
        <v>238</v>
      </c>
      <c r="RBG1197" s="202">
        <v>0</v>
      </c>
      <c r="RBH1197" s="202"/>
      <c r="RBI1197" s="259">
        <f t="shared" si="402"/>
        <v>448.774</v>
      </c>
      <c r="RBJ1197" s="240" t="s">
        <v>240</v>
      </c>
      <c r="RBK1197" s="258" t="s">
        <v>26</v>
      </c>
      <c r="RBL1197" s="200">
        <v>7</v>
      </c>
      <c r="RBM1197" s="200">
        <v>2</v>
      </c>
      <c r="RBN1197" s="201" t="s">
        <v>238</v>
      </c>
      <c r="RBO1197" s="202">
        <v>0</v>
      </c>
      <c r="RBP1197" s="202"/>
      <c r="RBQ1197" s="259">
        <f t="shared" si="402"/>
        <v>448.774</v>
      </c>
      <c r="RBR1197" s="240" t="s">
        <v>240</v>
      </c>
      <c r="RBS1197" s="258" t="s">
        <v>26</v>
      </c>
      <c r="RBT1197" s="200">
        <v>7</v>
      </c>
      <c r="RBU1197" s="200">
        <v>2</v>
      </c>
      <c r="RBV1197" s="201" t="s">
        <v>238</v>
      </c>
      <c r="RBW1197" s="202">
        <v>0</v>
      </c>
      <c r="RBX1197" s="202"/>
      <c r="RBY1197" s="259">
        <f t="shared" si="402"/>
        <v>448.774</v>
      </c>
      <c r="RBZ1197" s="240" t="s">
        <v>240</v>
      </c>
      <c r="RCA1197" s="258" t="s">
        <v>26</v>
      </c>
      <c r="RCB1197" s="200">
        <v>7</v>
      </c>
      <c r="RCC1197" s="200">
        <v>2</v>
      </c>
      <c r="RCD1197" s="201" t="s">
        <v>238</v>
      </c>
      <c r="RCE1197" s="202">
        <v>0</v>
      </c>
      <c r="RCF1197" s="202"/>
      <c r="RCG1197" s="259">
        <f t="shared" ref="RCG1197:REK1197" si="403">RCG1198</f>
        <v>448.774</v>
      </c>
      <c r="RCH1197" s="240" t="s">
        <v>240</v>
      </c>
      <c r="RCI1197" s="258" t="s">
        <v>26</v>
      </c>
      <c r="RCJ1197" s="200">
        <v>7</v>
      </c>
      <c r="RCK1197" s="200">
        <v>2</v>
      </c>
      <c r="RCL1197" s="201" t="s">
        <v>238</v>
      </c>
      <c r="RCM1197" s="202">
        <v>0</v>
      </c>
      <c r="RCN1197" s="202"/>
      <c r="RCO1197" s="259">
        <f t="shared" si="403"/>
        <v>448.774</v>
      </c>
      <c r="RCP1197" s="240" t="s">
        <v>240</v>
      </c>
      <c r="RCQ1197" s="258" t="s">
        <v>26</v>
      </c>
      <c r="RCR1197" s="200">
        <v>7</v>
      </c>
      <c r="RCS1197" s="200">
        <v>2</v>
      </c>
      <c r="RCT1197" s="201" t="s">
        <v>238</v>
      </c>
      <c r="RCU1197" s="202">
        <v>0</v>
      </c>
      <c r="RCV1197" s="202"/>
      <c r="RCW1197" s="259">
        <f t="shared" si="403"/>
        <v>448.774</v>
      </c>
      <c r="RCX1197" s="240" t="s">
        <v>240</v>
      </c>
      <c r="RCY1197" s="258" t="s">
        <v>26</v>
      </c>
      <c r="RCZ1197" s="200">
        <v>7</v>
      </c>
      <c r="RDA1197" s="200">
        <v>2</v>
      </c>
      <c r="RDB1197" s="201" t="s">
        <v>238</v>
      </c>
      <c r="RDC1197" s="202">
        <v>0</v>
      </c>
      <c r="RDD1197" s="202"/>
      <c r="RDE1197" s="259">
        <f t="shared" si="403"/>
        <v>448.774</v>
      </c>
      <c r="RDF1197" s="240" t="s">
        <v>240</v>
      </c>
      <c r="RDG1197" s="258" t="s">
        <v>26</v>
      </c>
      <c r="RDH1197" s="200">
        <v>7</v>
      </c>
      <c r="RDI1197" s="200">
        <v>2</v>
      </c>
      <c r="RDJ1197" s="201" t="s">
        <v>238</v>
      </c>
      <c r="RDK1197" s="202">
        <v>0</v>
      </c>
      <c r="RDL1197" s="202"/>
      <c r="RDM1197" s="259">
        <f t="shared" si="403"/>
        <v>448.774</v>
      </c>
      <c r="RDN1197" s="240" t="s">
        <v>240</v>
      </c>
      <c r="RDO1197" s="258" t="s">
        <v>26</v>
      </c>
      <c r="RDP1197" s="200">
        <v>7</v>
      </c>
      <c r="RDQ1197" s="200">
        <v>2</v>
      </c>
      <c r="RDR1197" s="201" t="s">
        <v>238</v>
      </c>
      <c r="RDS1197" s="202">
        <v>0</v>
      </c>
      <c r="RDT1197" s="202"/>
      <c r="RDU1197" s="259">
        <f t="shared" si="403"/>
        <v>448.774</v>
      </c>
      <c r="RDV1197" s="240" t="s">
        <v>240</v>
      </c>
      <c r="RDW1197" s="258" t="s">
        <v>26</v>
      </c>
      <c r="RDX1197" s="200">
        <v>7</v>
      </c>
      <c r="RDY1197" s="200">
        <v>2</v>
      </c>
      <c r="RDZ1197" s="201" t="s">
        <v>238</v>
      </c>
      <c r="REA1197" s="202">
        <v>0</v>
      </c>
      <c r="REB1197" s="202"/>
      <c r="REC1197" s="259">
        <f t="shared" si="403"/>
        <v>448.774</v>
      </c>
      <c r="RED1197" s="240" t="s">
        <v>240</v>
      </c>
      <c r="REE1197" s="258" t="s">
        <v>26</v>
      </c>
      <c r="REF1197" s="200">
        <v>7</v>
      </c>
      <c r="REG1197" s="200">
        <v>2</v>
      </c>
      <c r="REH1197" s="201" t="s">
        <v>238</v>
      </c>
      <c r="REI1197" s="202">
        <v>0</v>
      </c>
      <c r="REJ1197" s="202"/>
      <c r="REK1197" s="259">
        <f t="shared" si="403"/>
        <v>448.774</v>
      </c>
      <c r="REL1197" s="240" t="s">
        <v>240</v>
      </c>
      <c r="REM1197" s="258" t="s">
        <v>26</v>
      </c>
      <c r="REN1197" s="200">
        <v>7</v>
      </c>
      <c r="REO1197" s="200">
        <v>2</v>
      </c>
      <c r="REP1197" s="201" t="s">
        <v>238</v>
      </c>
      <c r="REQ1197" s="202">
        <v>0</v>
      </c>
      <c r="RER1197" s="202"/>
      <c r="RES1197" s="259">
        <f t="shared" ref="RES1197:RGW1197" si="404">RES1198</f>
        <v>448.774</v>
      </c>
      <c r="RET1197" s="240" t="s">
        <v>240</v>
      </c>
      <c r="REU1197" s="258" t="s">
        <v>26</v>
      </c>
      <c r="REV1197" s="200">
        <v>7</v>
      </c>
      <c r="REW1197" s="200">
        <v>2</v>
      </c>
      <c r="REX1197" s="201" t="s">
        <v>238</v>
      </c>
      <c r="REY1197" s="202">
        <v>0</v>
      </c>
      <c r="REZ1197" s="202"/>
      <c r="RFA1197" s="259">
        <f t="shared" si="404"/>
        <v>448.774</v>
      </c>
      <c r="RFB1197" s="240" t="s">
        <v>240</v>
      </c>
      <c r="RFC1197" s="258" t="s">
        <v>26</v>
      </c>
      <c r="RFD1197" s="200">
        <v>7</v>
      </c>
      <c r="RFE1197" s="200">
        <v>2</v>
      </c>
      <c r="RFF1197" s="201" t="s">
        <v>238</v>
      </c>
      <c r="RFG1197" s="202">
        <v>0</v>
      </c>
      <c r="RFH1197" s="202"/>
      <c r="RFI1197" s="259">
        <f t="shared" si="404"/>
        <v>448.774</v>
      </c>
      <c r="RFJ1197" s="240" t="s">
        <v>240</v>
      </c>
      <c r="RFK1197" s="258" t="s">
        <v>26</v>
      </c>
      <c r="RFL1197" s="200">
        <v>7</v>
      </c>
      <c r="RFM1197" s="200">
        <v>2</v>
      </c>
      <c r="RFN1197" s="201" t="s">
        <v>238</v>
      </c>
      <c r="RFO1197" s="202">
        <v>0</v>
      </c>
      <c r="RFP1197" s="202"/>
      <c r="RFQ1197" s="259">
        <f t="shared" si="404"/>
        <v>448.774</v>
      </c>
      <c r="RFR1197" s="240" t="s">
        <v>240</v>
      </c>
      <c r="RFS1197" s="258" t="s">
        <v>26</v>
      </c>
      <c r="RFT1197" s="200">
        <v>7</v>
      </c>
      <c r="RFU1197" s="200">
        <v>2</v>
      </c>
      <c r="RFV1197" s="201" t="s">
        <v>238</v>
      </c>
      <c r="RFW1197" s="202">
        <v>0</v>
      </c>
      <c r="RFX1197" s="202"/>
      <c r="RFY1197" s="259">
        <f t="shared" si="404"/>
        <v>448.774</v>
      </c>
      <c r="RFZ1197" s="240" t="s">
        <v>240</v>
      </c>
      <c r="RGA1197" s="258" t="s">
        <v>26</v>
      </c>
      <c r="RGB1197" s="200">
        <v>7</v>
      </c>
      <c r="RGC1197" s="200">
        <v>2</v>
      </c>
      <c r="RGD1197" s="201" t="s">
        <v>238</v>
      </c>
      <c r="RGE1197" s="202">
        <v>0</v>
      </c>
      <c r="RGF1197" s="202"/>
      <c r="RGG1197" s="259">
        <f t="shared" si="404"/>
        <v>448.774</v>
      </c>
      <c r="RGH1197" s="240" t="s">
        <v>240</v>
      </c>
      <c r="RGI1197" s="258" t="s">
        <v>26</v>
      </c>
      <c r="RGJ1197" s="200">
        <v>7</v>
      </c>
      <c r="RGK1197" s="200">
        <v>2</v>
      </c>
      <c r="RGL1197" s="201" t="s">
        <v>238</v>
      </c>
      <c r="RGM1197" s="202">
        <v>0</v>
      </c>
      <c r="RGN1197" s="202"/>
      <c r="RGO1197" s="259">
        <f t="shared" si="404"/>
        <v>448.774</v>
      </c>
      <c r="RGP1197" s="240" t="s">
        <v>240</v>
      </c>
      <c r="RGQ1197" s="258" t="s">
        <v>26</v>
      </c>
      <c r="RGR1197" s="200">
        <v>7</v>
      </c>
      <c r="RGS1197" s="200">
        <v>2</v>
      </c>
      <c r="RGT1197" s="201" t="s">
        <v>238</v>
      </c>
      <c r="RGU1197" s="202">
        <v>0</v>
      </c>
      <c r="RGV1197" s="202"/>
      <c r="RGW1197" s="259">
        <f t="shared" si="404"/>
        <v>448.774</v>
      </c>
      <c r="RGX1197" s="240" t="s">
        <v>240</v>
      </c>
      <c r="RGY1197" s="258" t="s">
        <v>26</v>
      </c>
      <c r="RGZ1197" s="200">
        <v>7</v>
      </c>
      <c r="RHA1197" s="200">
        <v>2</v>
      </c>
      <c r="RHB1197" s="201" t="s">
        <v>238</v>
      </c>
      <c r="RHC1197" s="202">
        <v>0</v>
      </c>
      <c r="RHD1197" s="202"/>
      <c r="RHE1197" s="259">
        <f t="shared" ref="RHE1197:RJI1197" si="405">RHE1198</f>
        <v>448.774</v>
      </c>
      <c r="RHF1197" s="240" t="s">
        <v>240</v>
      </c>
      <c r="RHG1197" s="258" t="s">
        <v>26</v>
      </c>
      <c r="RHH1197" s="200">
        <v>7</v>
      </c>
      <c r="RHI1197" s="200">
        <v>2</v>
      </c>
      <c r="RHJ1197" s="201" t="s">
        <v>238</v>
      </c>
      <c r="RHK1197" s="202">
        <v>0</v>
      </c>
      <c r="RHL1197" s="202"/>
      <c r="RHM1197" s="259">
        <f t="shared" si="405"/>
        <v>448.774</v>
      </c>
      <c r="RHN1197" s="240" t="s">
        <v>240</v>
      </c>
      <c r="RHO1197" s="258" t="s">
        <v>26</v>
      </c>
      <c r="RHP1197" s="200">
        <v>7</v>
      </c>
      <c r="RHQ1197" s="200">
        <v>2</v>
      </c>
      <c r="RHR1197" s="201" t="s">
        <v>238</v>
      </c>
      <c r="RHS1197" s="202">
        <v>0</v>
      </c>
      <c r="RHT1197" s="202"/>
      <c r="RHU1197" s="259">
        <f t="shared" si="405"/>
        <v>448.774</v>
      </c>
      <c r="RHV1197" s="240" t="s">
        <v>240</v>
      </c>
      <c r="RHW1197" s="258" t="s">
        <v>26</v>
      </c>
      <c r="RHX1197" s="200">
        <v>7</v>
      </c>
      <c r="RHY1197" s="200">
        <v>2</v>
      </c>
      <c r="RHZ1197" s="201" t="s">
        <v>238</v>
      </c>
      <c r="RIA1197" s="202">
        <v>0</v>
      </c>
      <c r="RIB1197" s="202"/>
      <c r="RIC1197" s="259">
        <f t="shared" si="405"/>
        <v>448.774</v>
      </c>
      <c r="RID1197" s="240" t="s">
        <v>240</v>
      </c>
      <c r="RIE1197" s="258" t="s">
        <v>26</v>
      </c>
      <c r="RIF1197" s="200">
        <v>7</v>
      </c>
      <c r="RIG1197" s="200">
        <v>2</v>
      </c>
      <c r="RIH1197" s="201" t="s">
        <v>238</v>
      </c>
      <c r="RII1197" s="202">
        <v>0</v>
      </c>
      <c r="RIJ1197" s="202"/>
      <c r="RIK1197" s="259">
        <f t="shared" si="405"/>
        <v>448.774</v>
      </c>
      <c r="RIL1197" s="240" t="s">
        <v>240</v>
      </c>
      <c r="RIM1197" s="258" t="s">
        <v>26</v>
      </c>
      <c r="RIN1197" s="200">
        <v>7</v>
      </c>
      <c r="RIO1197" s="200">
        <v>2</v>
      </c>
      <c r="RIP1197" s="201" t="s">
        <v>238</v>
      </c>
      <c r="RIQ1197" s="202">
        <v>0</v>
      </c>
      <c r="RIR1197" s="202"/>
      <c r="RIS1197" s="259">
        <f t="shared" si="405"/>
        <v>448.774</v>
      </c>
      <c r="RIT1197" s="240" t="s">
        <v>240</v>
      </c>
      <c r="RIU1197" s="258" t="s">
        <v>26</v>
      </c>
      <c r="RIV1197" s="200">
        <v>7</v>
      </c>
      <c r="RIW1197" s="200">
        <v>2</v>
      </c>
      <c r="RIX1197" s="201" t="s">
        <v>238</v>
      </c>
      <c r="RIY1197" s="202">
        <v>0</v>
      </c>
      <c r="RIZ1197" s="202"/>
      <c r="RJA1197" s="259">
        <f t="shared" si="405"/>
        <v>448.774</v>
      </c>
      <c r="RJB1197" s="240" t="s">
        <v>240</v>
      </c>
      <c r="RJC1197" s="258" t="s">
        <v>26</v>
      </c>
      <c r="RJD1197" s="200">
        <v>7</v>
      </c>
      <c r="RJE1197" s="200">
        <v>2</v>
      </c>
      <c r="RJF1197" s="201" t="s">
        <v>238</v>
      </c>
      <c r="RJG1197" s="202">
        <v>0</v>
      </c>
      <c r="RJH1197" s="202"/>
      <c r="RJI1197" s="259">
        <f t="shared" si="405"/>
        <v>448.774</v>
      </c>
      <c r="RJJ1197" s="240" t="s">
        <v>240</v>
      </c>
      <c r="RJK1197" s="258" t="s">
        <v>26</v>
      </c>
      <c r="RJL1197" s="200">
        <v>7</v>
      </c>
      <c r="RJM1197" s="200">
        <v>2</v>
      </c>
      <c r="RJN1197" s="201" t="s">
        <v>238</v>
      </c>
      <c r="RJO1197" s="202">
        <v>0</v>
      </c>
      <c r="RJP1197" s="202"/>
      <c r="RJQ1197" s="259">
        <f t="shared" ref="RJQ1197:RLU1197" si="406">RJQ1198</f>
        <v>448.774</v>
      </c>
      <c r="RJR1197" s="240" t="s">
        <v>240</v>
      </c>
      <c r="RJS1197" s="258" t="s">
        <v>26</v>
      </c>
      <c r="RJT1197" s="200">
        <v>7</v>
      </c>
      <c r="RJU1197" s="200">
        <v>2</v>
      </c>
      <c r="RJV1197" s="201" t="s">
        <v>238</v>
      </c>
      <c r="RJW1197" s="202">
        <v>0</v>
      </c>
      <c r="RJX1197" s="202"/>
      <c r="RJY1197" s="259">
        <f t="shared" si="406"/>
        <v>448.774</v>
      </c>
      <c r="RJZ1197" s="240" t="s">
        <v>240</v>
      </c>
      <c r="RKA1197" s="258" t="s">
        <v>26</v>
      </c>
      <c r="RKB1197" s="200">
        <v>7</v>
      </c>
      <c r="RKC1197" s="200">
        <v>2</v>
      </c>
      <c r="RKD1197" s="201" t="s">
        <v>238</v>
      </c>
      <c r="RKE1197" s="202">
        <v>0</v>
      </c>
      <c r="RKF1197" s="202"/>
      <c r="RKG1197" s="259">
        <f t="shared" si="406"/>
        <v>448.774</v>
      </c>
      <c r="RKH1197" s="240" t="s">
        <v>240</v>
      </c>
      <c r="RKI1197" s="258" t="s">
        <v>26</v>
      </c>
      <c r="RKJ1197" s="200">
        <v>7</v>
      </c>
      <c r="RKK1197" s="200">
        <v>2</v>
      </c>
      <c r="RKL1197" s="201" t="s">
        <v>238</v>
      </c>
      <c r="RKM1197" s="202">
        <v>0</v>
      </c>
      <c r="RKN1197" s="202"/>
      <c r="RKO1197" s="259">
        <f t="shared" si="406"/>
        <v>448.774</v>
      </c>
      <c r="RKP1197" s="240" t="s">
        <v>240</v>
      </c>
      <c r="RKQ1197" s="258" t="s">
        <v>26</v>
      </c>
      <c r="RKR1197" s="200">
        <v>7</v>
      </c>
      <c r="RKS1197" s="200">
        <v>2</v>
      </c>
      <c r="RKT1197" s="201" t="s">
        <v>238</v>
      </c>
      <c r="RKU1197" s="202">
        <v>0</v>
      </c>
      <c r="RKV1197" s="202"/>
      <c r="RKW1197" s="259">
        <f t="shared" si="406"/>
        <v>448.774</v>
      </c>
      <c r="RKX1197" s="240" t="s">
        <v>240</v>
      </c>
      <c r="RKY1197" s="258" t="s">
        <v>26</v>
      </c>
      <c r="RKZ1197" s="200">
        <v>7</v>
      </c>
      <c r="RLA1197" s="200">
        <v>2</v>
      </c>
      <c r="RLB1197" s="201" t="s">
        <v>238</v>
      </c>
      <c r="RLC1197" s="202">
        <v>0</v>
      </c>
      <c r="RLD1197" s="202"/>
      <c r="RLE1197" s="259">
        <f t="shared" si="406"/>
        <v>448.774</v>
      </c>
      <c r="RLF1197" s="240" t="s">
        <v>240</v>
      </c>
      <c r="RLG1197" s="258" t="s">
        <v>26</v>
      </c>
      <c r="RLH1197" s="200">
        <v>7</v>
      </c>
      <c r="RLI1197" s="200">
        <v>2</v>
      </c>
      <c r="RLJ1197" s="201" t="s">
        <v>238</v>
      </c>
      <c r="RLK1197" s="202">
        <v>0</v>
      </c>
      <c r="RLL1197" s="202"/>
      <c r="RLM1197" s="259">
        <f t="shared" si="406"/>
        <v>448.774</v>
      </c>
      <c r="RLN1197" s="240" t="s">
        <v>240</v>
      </c>
      <c r="RLO1197" s="258" t="s">
        <v>26</v>
      </c>
      <c r="RLP1197" s="200">
        <v>7</v>
      </c>
      <c r="RLQ1197" s="200">
        <v>2</v>
      </c>
      <c r="RLR1197" s="201" t="s">
        <v>238</v>
      </c>
      <c r="RLS1197" s="202">
        <v>0</v>
      </c>
      <c r="RLT1197" s="202"/>
      <c r="RLU1197" s="259">
        <f t="shared" si="406"/>
        <v>448.774</v>
      </c>
      <c r="RLV1197" s="240" t="s">
        <v>240</v>
      </c>
      <c r="RLW1197" s="258" t="s">
        <v>26</v>
      </c>
      <c r="RLX1197" s="200">
        <v>7</v>
      </c>
      <c r="RLY1197" s="200">
        <v>2</v>
      </c>
      <c r="RLZ1197" s="201" t="s">
        <v>238</v>
      </c>
      <c r="RMA1197" s="202">
        <v>0</v>
      </c>
      <c r="RMB1197" s="202"/>
      <c r="RMC1197" s="259">
        <f t="shared" ref="RMC1197:ROG1197" si="407">RMC1198</f>
        <v>448.774</v>
      </c>
      <c r="RMD1197" s="240" t="s">
        <v>240</v>
      </c>
      <c r="RME1197" s="258" t="s">
        <v>26</v>
      </c>
      <c r="RMF1197" s="200">
        <v>7</v>
      </c>
      <c r="RMG1197" s="200">
        <v>2</v>
      </c>
      <c r="RMH1197" s="201" t="s">
        <v>238</v>
      </c>
      <c r="RMI1197" s="202">
        <v>0</v>
      </c>
      <c r="RMJ1197" s="202"/>
      <c r="RMK1197" s="259">
        <f t="shared" si="407"/>
        <v>448.774</v>
      </c>
      <c r="RML1197" s="240" t="s">
        <v>240</v>
      </c>
      <c r="RMM1197" s="258" t="s">
        <v>26</v>
      </c>
      <c r="RMN1197" s="200">
        <v>7</v>
      </c>
      <c r="RMO1197" s="200">
        <v>2</v>
      </c>
      <c r="RMP1197" s="201" t="s">
        <v>238</v>
      </c>
      <c r="RMQ1197" s="202">
        <v>0</v>
      </c>
      <c r="RMR1197" s="202"/>
      <c r="RMS1197" s="259">
        <f t="shared" si="407"/>
        <v>448.774</v>
      </c>
      <c r="RMT1197" s="240" t="s">
        <v>240</v>
      </c>
      <c r="RMU1197" s="258" t="s">
        <v>26</v>
      </c>
      <c r="RMV1197" s="200">
        <v>7</v>
      </c>
      <c r="RMW1197" s="200">
        <v>2</v>
      </c>
      <c r="RMX1197" s="201" t="s">
        <v>238</v>
      </c>
      <c r="RMY1197" s="202">
        <v>0</v>
      </c>
      <c r="RMZ1197" s="202"/>
      <c r="RNA1197" s="259">
        <f t="shared" si="407"/>
        <v>448.774</v>
      </c>
      <c r="RNB1197" s="240" t="s">
        <v>240</v>
      </c>
      <c r="RNC1197" s="258" t="s">
        <v>26</v>
      </c>
      <c r="RND1197" s="200">
        <v>7</v>
      </c>
      <c r="RNE1197" s="200">
        <v>2</v>
      </c>
      <c r="RNF1197" s="201" t="s">
        <v>238</v>
      </c>
      <c r="RNG1197" s="202">
        <v>0</v>
      </c>
      <c r="RNH1197" s="202"/>
      <c r="RNI1197" s="259">
        <f t="shared" si="407"/>
        <v>448.774</v>
      </c>
      <c r="RNJ1197" s="240" t="s">
        <v>240</v>
      </c>
      <c r="RNK1197" s="258" t="s">
        <v>26</v>
      </c>
      <c r="RNL1197" s="200">
        <v>7</v>
      </c>
      <c r="RNM1197" s="200">
        <v>2</v>
      </c>
      <c r="RNN1197" s="201" t="s">
        <v>238</v>
      </c>
      <c r="RNO1197" s="202">
        <v>0</v>
      </c>
      <c r="RNP1197" s="202"/>
      <c r="RNQ1197" s="259">
        <f t="shared" si="407"/>
        <v>448.774</v>
      </c>
      <c r="RNR1197" s="240" t="s">
        <v>240</v>
      </c>
      <c r="RNS1197" s="258" t="s">
        <v>26</v>
      </c>
      <c r="RNT1197" s="200">
        <v>7</v>
      </c>
      <c r="RNU1197" s="200">
        <v>2</v>
      </c>
      <c r="RNV1197" s="201" t="s">
        <v>238</v>
      </c>
      <c r="RNW1197" s="202">
        <v>0</v>
      </c>
      <c r="RNX1197" s="202"/>
      <c r="RNY1197" s="259">
        <f t="shared" si="407"/>
        <v>448.774</v>
      </c>
      <c r="RNZ1197" s="240" t="s">
        <v>240</v>
      </c>
      <c r="ROA1197" s="258" t="s">
        <v>26</v>
      </c>
      <c r="ROB1197" s="200">
        <v>7</v>
      </c>
      <c r="ROC1197" s="200">
        <v>2</v>
      </c>
      <c r="ROD1197" s="201" t="s">
        <v>238</v>
      </c>
      <c r="ROE1197" s="202">
        <v>0</v>
      </c>
      <c r="ROF1197" s="202"/>
      <c r="ROG1197" s="259">
        <f t="shared" si="407"/>
        <v>448.774</v>
      </c>
      <c r="ROH1197" s="240" t="s">
        <v>240</v>
      </c>
      <c r="ROI1197" s="258" t="s">
        <v>26</v>
      </c>
      <c r="ROJ1197" s="200">
        <v>7</v>
      </c>
      <c r="ROK1197" s="200">
        <v>2</v>
      </c>
      <c r="ROL1197" s="201" t="s">
        <v>238</v>
      </c>
      <c r="ROM1197" s="202">
        <v>0</v>
      </c>
      <c r="RON1197" s="202"/>
      <c r="ROO1197" s="259">
        <f t="shared" ref="ROO1197:RQS1197" si="408">ROO1198</f>
        <v>448.774</v>
      </c>
      <c r="ROP1197" s="240" t="s">
        <v>240</v>
      </c>
      <c r="ROQ1197" s="258" t="s">
        <v>26</v>
      </c>
      <c r="ROR1197" s="200">
        <v>7</v>
      </c>
      <c r="ROS1197" s="200">
        <v>2</v>
      </c>
      <c r="ROT1197" s="201" t="s">
        <v>238</v>
      </c>
      <c r="ROU1197" s="202">
        <v>0</v>
      </c>
      <c r="ROV1197" s="202"/>
      <c r="ROW1197" s="259">
        <f t="shared" si="408"/>
        <v>448.774</v>
      </c>
      <c r="ROX1197" s="240" t="s">
        <v>240</v>
      </c>
      <c r="ROY1197" s="258" t="s">
        <v>26</v>
      </c>
      <c r="ROZ1197" s="200">
        <v>7</v>
      </c>
      <c r="RPA1197" s="200">
        <v>2</v>
      </c>
      <c r="RPB1197" s="201" t="s">
        <v>238</v>
      </c>
      <c r="RPC1197" s="202">
        <v>0</v>
      </c>
      <c r="RPD1197" s="202"/>
      <c r="RPE1197" s="259">
        <f t="shared" si="408"/>
        <v>448.774</v>
      </c>
      <c r="RPF1197" s="240" t="s">
        <v>240</v>
      </c>
      <c r="RPG1197" s="258" t="s">
        <v>26</v>
      </c>
      <c r="RPH1197" s="200">
        <v>7</v>
      </c>
      <c r="RPI1197" s="200">
        <v>2</v>
      </c>
      <c r="RPJ1197" s="201" t="s">
        <v>238</v>
      </c>
      <c r="RPK1197" s="202">
        <v>0</v>
      </c>
      <c r="RPL1197" s="202"/>
      <c r="RPM1197" s="259">
        <f t="shared" si="408"/>
        <v>448.774</v>
      </c>
      <c r="RPN1197" s="240" t="s">
        <v>240</v>
      </c>
      <c r="RPO1197" s="258" t="s">
        <v>26</v>
      </c>
      <c r="RPP1197" s="200">
        <v>7</v>
      </c>
      <c r="RPQ1197" s="200">
        <v>2</v>
      </c>
      <c r="RPR1197" s="201" t="s">
        <v>238</v>
      </c>
      <c r="RPS1197" s="202">
        <v>0</v>
      </c>
      <c r="RPT1197" s="202"/>
      <c r="RPU1197" s="259">
        <f t="shared" si="408"/>
        <v>448.774</v>
      </c>
      <c r="RPV1197" s="240" t="s">
        <v>240</v>
      </c>
      <c r="RPW1197" s="258" t="s">
        <v>26</v>
      </c>
      <c r="RPX1197" s="200">
        <v>7</v>
      </c>
      <c r="RPY1197" s="200">
        <v>2</v>
      </c>
      <c r="RPZ1197" s="201" t="s">
        <v>238</v>
      </c>
      <c r="RQA1197" s="202">
        <v>0</v>
      </c>
      <c r="RQB1197" s="202"/>
      <c r="RQC1197" s="259">
        <f t="shared" si="408"/>
        <v>448.774</v>
      </c>
      <c r="RQD1197" s="240" t="s">
        <v>240</v>
      </c>
      <c r="RQE1197" s="258" t="s">
        <v>26</v>
      </c>
      <c r="RQF1197" s="200">
        <v>7</v>
      </c>
      <c r="RQG1197" s="200">
        <v>2</v>
      </c>
      <c r="RQH1197" s="201" t="s">
        <v>238</v>
      </c>
      <c r="RQI1197" s="202">
        <v>0</v>
      </c>
      <c r="RQJ1197" s="202"/>
      <c r="RQK1197" s="259">
        <f t="shared" si="408"/>
        <v>448.774</v>
      </c>
      <c r="RQL1197" s="240" t="s">
        <v>240</v>
      </c>
      <c r="RQM1197" s="258" t="s">
        <v>26</v>
      </c>
      <c r="RQN1197" s="200">
        <v>7</v>
      </c>
      <c r="RQO1197" s="200">
        <v>2</v>
      </c>
      <c r="RQP1197" s="201" t="s">
        <v>238</v>
      </c>
      <c r="RQQ1197" s="202">
        <v>0</v>
      </c>
      <c r="RQR1197" s="202"/>
      <c r="RQS1197" s="259">
        <f t="shared" si="408"/>
        <v>448.774</v>
      </c>
      <c r="RQT1197" s="240" t="s">
        <v>240</v>
      </c>
      <c r="RQU1197" s="258" t="s">
        <v>26</v>
      </c>
      <c r="RQV1197" s="200">
        <v>7</v>
      </c>
      <c r="RQW1197" s="200">
        <v>2</v>
      </c>
      <c r="RQX1197" s="201" t="s">
        <v>238</v>
      </c>
      <c r="RQY1197" s="202">
        <v>0</v>
      </c>
      <c r="RQZ1197" s="202"/>
      <c r="RRA1197" s="259">
        <f t="shared" ref="RRA1197:RTE1197" si="409">RRA1198</f>
        <v>448.774</v>
      </c>
      <c r="RRB1197" s="240" t="s">
        <v>240</v>
      </c>
      <c r="RRC1197" s="258" t="s">
        <v>26</v>
      </c>
      <c r="RRD1197" s="200">
        <v>7</v>
      </c>
      <c r="RRE1197" s="200">
        <v>2</v>
      </c>
      <c r="RRF1197" s="201" t="s">
        <v>238</v>
      </c>
      <c r="RRG1197" s="202">
        <v>0</v>
      </c>
      <c r="RRH1197" s="202"/>
      <c r="RRI1197" s="259">
        <f t="shared" si="409"/>
        <v>448.774</v>
      </c>
      <c r="RRJ1197" s="240" t="s">
        <v>240</v>
      </c>
      <c r="RRK1197" s="258" t="s">
        <v>26</v>
      </c>
      <c r="RRL1197" s="200">
        <v>7</v>
      </c>
      <c r="RRM1197" s="200">
        <v>2</v>
      </c>
      <c r="RRN1197" s="201" t="s">
        <v>238</v>
      </c>
      <c r="RRO1197" s="202">
        <v>0</v>
      </c>
      <c r="RRP1197" s="202"/>
      <c r="RRQ1197" s="259">
        <f t="shared" si="409"/>
        <v>448.774</v>
      </c>
      <c r="RRR1197" s="240" t="s">
        <v>240</v>
      </c>
      <c r="RRS1197" s="258" t="s">
        <v>26</v>
      </c>
      <c r="RRT1197" s="200">
        <v>7</v>
      </c>
      <c r="RRU1197" s="200">
        <v>2</v>
      </c>
      <c r="RRV1197" s="201" t="s">
        <v>238</v>
      </c>
      <c r="RRW1197" s="202">
        <v>0</v>
      </c>
      <c r="RRX1197" s="202"/>
      <c r="RRY1197" s="259">
        <f t="shared" si="409"/>
        <v>448.774</v>
      </c>
      <c r="RRZ1197" s="240" t="s">
        <v>240</v>
      </c>
      <c r="RSA1197" s="258" t="s">
        <v>26</v>
      </c>
      <c r="RSB1197" s="200">
        <v>7</v>
      </c>
      <c r="RSC1197" s="200">
        <v>2</v>
      </c>
      <c r="RSD1197" s="201" t="s">
        <v>238</v>
      </c>
      <c r="RSE1197" s="202">
        <v>0</v>
      </c>
      <c r="RSF1197" s="202"/>
      <c r="RSG1197" s="259">
        <f t="shared" si="409"/>
        <v>448.774</v>
      </c>
      <c r="RSH1197" s="240" t="s">
        <v>240</v>
      </c>
      <c r="RSI1197" s="258" t="s">
        <v>26</v>
      </c>
      <c r="RSJ1197" s="200">
        <v>7</v>
      </c>
      <c r="RSK1197" s="200">
        <v>2</v>
      </c>
      <c r="RSL1197" s="201" t="s">
        <v>238</v>
      </c>
      <c r="RSM1197" s="202">
        <v>0</v>
      </c>
      <c r="RSN1197" s="202"/>
      <c r="RSO1197" s="259">
        <f t="shared" si="409"/>
        <v>448.774</v>
      </c>
      <c r="RSP1197" s="240" t="s">
        <v>240</v>
      </c>
      <c r="RSQ1197" s="258" t="s">
        <v>26</v>
      </c>
      <c r="RSR1197" s="200">
        <v>7</v>
      </c>
      <c r="RSS1197" s="200">
        <v>2</v>
      </c>
      <c r="RST1197" s="201" t="s">
        <v>238</v>
      </c>
      <c r="RSU1197" s="202">
        <v>0</v>
      </c>
      <c r="RSV1197" s="202"/>
      <c r="RSW1197" s="259">
        <f t="shared" si="409"/>
        <v>448.774</v>
      </c>
      <c r="RSX1197" s="240" t="s">
        <v>240</v>
      </c>
      <c r="RSY1197" s="258" t="s">
        <v>26</v>
      </c>
      <c r="RSZ1197" s="200">
        <v>7</v>
      </c>
      <c r="RTA1197" s="200">
        <v>2</v>
      </c>
      <c r="RTB1197" s="201" t="s">
        <v>238</v>
      </c>
      <c r="RTC1197" s="202">
        <v>0</v>
      </c>
      <c r="RTD1197" s="202"/>
      <c r="RTE1197" s="259">
        <f t="shared" si="409"/>
        <v>448.774</v>
      </c>
      <c r="RTF1197" s="240" t="s">
        <v>240</v>
      </c>
      <c r="RTG1197" s="258" t="s">
        <v>26</v>
      </c>
      <c r="RTH1197" s="200">
        <v>7</v>
      </c>
      <c r="RTI1197" s="200">
        <v>2</v>
      </c>
      <c r="RTJ1197" s="201" t="s">
        <v>238</v>
      </c>
      <c r="RTK1197" s="202">
        <v>0</v>
      </c>
      <c r="RTL1197" s="202"/>
      <c r="RTM1197" s="259">
        <f t="shared" ref="RTM1197:RVQ1197" si="410">RTM1198</f>
        <v>448.774</v>
      </c>
      <c r="RTN1197" s="240" t="s">
        <v>240</v>
      </c>
      <c r="RTO1197" s="258" t="s">
        <v>26</v>
      </c>
      <c r="RTP1197" s="200">
        <v>7</v>
      </c>
      <c r="RTQ1197" s="200">
        <v>2</v>
      </c>
      <c r="RTR1197" s="201" t="s">
        <v>238</v>
      </c>
      <c r="RTS1197" s="202">
        <v>0</v>
      </c>
      <c r="RTT1197" s="202"/>
      <c r="RTU1197" s="259">
        <f t="shared" si="410"/>
        <v>448.774</v>
      </c>
      <c r="RTV1197" s="240" t="s">
        <v>240</v>
      </c>
      <c r="RTW1197" s="258" t="s">
        <v>26</v>
      </c>
      <c r="RTX1197" s="200">
        <v>7</v>
      </c>
      <c r="RTY1197" s="200">
        <v>2</v>
      </c>
      <c r="RTZ1197" s="201" t="s">
        <v>238</v>
      </c>
      <c r="RUA1197" s="202">
        <v>0</v>
      </c>
      <c r="RUB1197" s="202"/>
      <c r="RUC1197" s="259">
        <f t="shared" si="410"/>
        <v>448.774</v>
      </c>
      <c r="RUD1197" s="240" t="s">
        <v>240</v>
      </c>
      <c r="RUE1197" s="258" t="s">
        <v>26</v>
      </c>
      <c r="RUF1197" s="200">
        <v>7</v>
      </c>
      <c r="RUG1197" s="200">
        <v>2</v>
      </c>
      <c r="RUH1197" s="201" t="s">
        <v>238</v>
      </c>
      <c r="RUI1197" s="202">
        <v>0</v>
      </c>
      <c r="RUJ1197" s="202"/>
      <c r="RUK1197" s="259">
        <f t="shared" si="410"/>
        <v>448.774</v>
      </c>
      <c r="RUL1197" s="240" t="s">
        <v>240</v>
      </c>
      <c r="RUM1197" s="258" t="s">
        <v>26</v>
      </c>
      <c r="RUN1197" s="200">
        <v>7</v>
      </c>
      <c r="RUO1197" s="200">
        <v>2</v>
      </c>
      <c r="RUP1197" s="201" t="s">
        <v>238</v>
      </c>
      <c r="RUQ1197" s="202">
        <v>0</v>
      </c>
      <c r="RUR1197" s="202"/>
      <c r="RUS1197" s="259">
        <f t="shared" si="410"/>
        <v>448.774</v>
      </c>
      <c r="RUT1197" s="240" t="s">
        <v>240</v>
      </c>
      <c r="RUU1197" s="258" t="s">
        <v>26</v>
      </c>
      <c r="RUV1197" s="200">
        <v>7</v>
      </c>
      <c r="RUW1197" s="200">
        <v>2</v>
      </c>
      <c r="RUX1197" s="201" t="s">
        <v>238</v>
      </c>
      <c r="RUY1197" s="202">
        <v>0</v>
      </c>
      <c r="RUZ1197" s="202"/>
      <c r="RVA1197" s="259">
        <f t="shared" si="410"/>
        <v>448.774</v>
      </c>
      <c r="RVB1197" s="240" t="s">
        <v>240</v>
      </c>
      <c r="RVC1197" s="258" t="s">
        <v>26</v>
      </c>
      <c r="RVD1197" s="200">
        <v>7</v>
      </c>
      <c r="RVE1197" s="200">
        <v>2</v>
      </c>
      <c r="RVF1197" s="201" t="s">
        <v>238</v>
      </c>
      <c r="RVG1197" s="202">
        <v>0</v>
      </c>
      <c r="RVH1197" s="202"/>
      <c r="RVI1197" s="259">
        <f t="shared" si="410"/>
        <v>448.774</v>
      </c>
      <c r="RVJ1197" s="240" t="s">
        <v>240</v>
      </c>
      <c r="RVK1197" s="258" t="s">
        <v>26</v>
      </c>
      <c r="RVL1197" s="200">
        <v>7</v>
      </c>
      <c r="RVM1197" s="200">
        <v>2</v>
      </c>
      <c r="RVN1197" s="201" t="s">
        <v>238</v>
      </c>
      <c r="RVO1197" s="202">
        <v>0</v>
      </c>
      <c r="RVP1197" s="202"/>
      <c r="RVQ1197" s="259">
        <f t="shared" si="410"/>
        <v>448.774</v>
      </c>
      <c r="RVR1197" s="240" t="s">
        <v>240</v>
      </c>
      <c r="RVS1197" s="258" t="s">
        <v>26</v>
      </c>
      <c r="RVT1197" s="200">
        <v>7</v>
      </c>
      <c r="RVU1197" s="200">
        <v>2</v>
      </c>
      <c r="RVV1197" s="201" t="s">
        <v>238</v>
      </c>
      <c r="RVW1197" s="202">
        <v>0</v>
      </c>
      <c r="RVX1197" s="202"/>
      <c r="RVY1197" s="259">
        <f t="shared" ref="RVY1197:RYC1197" si="411">RVY1198</f>
        <v>448.774</v>
      </c>
      <c r="RVZ1197" s="240" t="s">
        <v>240</v>
      </c>
      <c r="RWA1197" s="258" t="s">
        <v>26</v>
      </c>
      <c r="RWB1197" s="200">
        <v>7</v>
      </c>
      <c r="RWC1197" s="200">
        <v>2</v>
      </c>
      <c r="RWD1197" s="201" t="s">
        <v>238</v>
      </c>
      <c r="RWE1197" s="202">
        <v>0</v>
      </c>
      <c r="RWF1197" s="202"/>
      <c r="RWG1197" s="259">
        <f t="shared" si="411"/>
        <v>448.774</v>
      </c>
      <c r="RWH1197" s="240" t="s">
        <v>240</v>
      </c>
      <c r="RWI1197" s="258" t="s">
        <v>26</v>
      </c>
      <c r="RWJ1197" s="200">
        <v>7</v>
      </c>
      <c r="RWK1197" s="200">
        <v>2</v>
      </c>
      <c r="RWL1197" s="201" t="s">
        <v>238</v>
      </c>
      <c r="RWM1197" s="202">
        <v>0</v>
      </c>
      <c r="RWN1197" s="202"/>
      <c r="RWO1197" s="259">
        <f t="shared" si="411"/>
        <v>448.774</v>
      </c>
      <c r="RWP1197" s="240" t="s">
        <v>240</v>
      </c>
      <c r="RWQ1197" s="258" t="s">
        <v>26</v>
      </c>
      <c r="RWR1197" s="200">
        <v>7</v>
      </c>
      <c r="RWS1197" s="200">
        <v>2</v>
      </c>
      <c r="RWT1197" s="201" t="s">
        <v>238</v>
      </c>
      <c r="RWU1197" s="202">
        <v>0</v>
      </c>
      <c r="RWV1197" s="202"/>
      <c r="RWW1197" s="259">
        <f t="shared" si="411"/>
        <v>448.774</v>
      </c>
      <c r="RWX1197" s="240" t="s">
        <v>240</v>
      </c>
      <c r="RWY1197" s="258" t="s">
        <v>26</v>
      </c>
      <c r="RWZ1197" s="200">
        <v>7</v>
      </c>
      <c r="RXA1197" s="200">
        <v>2</v>
      </c>
      <c r="RXB1197" s="201" t="s">
        <v>238</v>
      </c>
      <c r="RXC1197" s="202">
        <v>0</v>
      </c>
      <c r="RXD1197" s="202"/>
      <c r="RXE1197" s="259">
        <f t="shared" si="411"/>
        <v>448.774</v>
      </c>
      <c r="RXF1197" s="240" t="s">
        <v>240</v>
      </c>
      <c r="RXG1197" s="258" t="s">
        <v>26</v>
      </c>
      <c r="RXH1197" s="200">
        <v>7</v>
      </c>
      <c r="RXI1197" s="200">
        <v>2</v>
      </c>
      <c r="RXJ1197" s="201" t="s">
        <v>238</v>
      </c>
      <c r="RXK1197" s="202">
        <v>0</v>
      </c>
      <c r="RXL1197" s="202"/>
      <c r="RXM1197" s="259">
        <f t="shared" si="411"/>
        <v>448.774</v>
      </c>
      <c r="RXN1197" s="240" t="s">
        <v>240</v>
      </c>
      <c r="RXO1197" s="258" t="s">
        <v>26</v>
      </c>
      <c r="RXP1197" s="200">
        <v>7</v>
      </c>
      <c r="RXQ1197" s="200">
        <v>2</v>
      </c>
      <c r="RXR1197" s="201" t="s">
        <v>238</v>
      </c>
      <c r="RXS1197" s="202">
        <v>0</v>
      </c>
      <c r="RXT1197" s="202"/>
      <c r="RXU1197" s="259">
        <f t="shared" si="411"/>
        <v>448.774</v>
      </c>
      <c r="RXV1197" s="240" t="s">
        <v>240</v>
      </c>
      <c r="RXW1197" s="258" t="s">
        <v>26</v>
      </c>
      <c r="RXX1197" s="200">
        <v>7</v>
      </c>
      <c r="RXY1197" s="200">
        <v>2</v>
      </c>
      <c r="RXZ1197" s="201" t="s">
        <v>238</v>
      </c>
      <c r="RYA1197" s="202">
        <v>0</v>
      </c>
      <c r="RYB1197" s="202"/>
      <c r="RYC1197" s="259">
        <f t="shared" si="411"/>
        <v>448.774</v>
      </c>
      <c r="RYD1197" s="240" t="s">
        <v>240</v>
      </c>
      <c r="RYE1197" s="258" t="s">
        <v>26</v>
      </c>
      <c r="RYF1197" s="200">
        <v>7</v>
      </c>
      <c r="RYG1197" s="200">
        <v>2</v>
      </c>
      <c r="RYH1197" s="201" t="s">
        <v>238</v>
      </c>
      <c r="RYI1197" s="202">
        <v>0</v>
      </c>
      <c r="RYJ1197" s="202"/>
      <c r="RYK1197" s="259">
        <f t="shared" ref="RYK1197:SAO1197" si="412">RYK1198</f>
        <v>448.774</v>
      </c>
      <c r="RYL1197" s="240" t="s">
        <v>240</v>
      </c>
      <c r="RYM1197" s="258" t="s">
        <v>26</v>
      </c>
      <c r="RYN1197" s="200">
        <v>7</v>
      </c>
      <c r="RYO1197" s="200">
        <v>2</v>
      </c>
      <c r="RYP1197" s="201" t="s">
        <v>238</v>
      </c>
      <c r="RYQ1197" s="202">
        <v>0</v>
      </c>
      <c r="RYR1197" s="202"/>
      <c r="RYS1197" s="259">
        <f t="shared" si="412"/>
        <v>448.774</v>
      </c>
      <c r="RYT1197" s="240" t="s">
        <v>240</v>
      </c>
      <c r="RYU1197" s="258" t="s">
        <v>26</v>
      </c>
      <c r="RYV1197" s="200">
        <v>7</v>
      </c>
      <c r="RYW1197" s="200">
        <v>2</v>
      </c>
      <c r="RYX1197" s="201" t="s">
        <v>238</v>
      </c>
      <c r="RYY1197" s="202">
        <v>0</v>
      </c>
      <c r="RYZ1197" s="202"/>
      <c r="RZA1197" s="259">
        <f t="shared" si="412"/>
        <v>448.774</v>
      </c>
      <c r="RZB1197" s="240" t="s">
        <v>240</v>
      </c>
      <c r="RZC1197" s="258" t="s">
        <v>26</v>
      </c>
      <c r="RZD1197" s="200">
        <v>7</v>
      </c>
      <c r="RZE1197" s="200">
        <v>2</v>
      </c>
      <c r="RZF1197" s="201" t="s">
        <v>238</v>
      </c>
      <c r="RZG1197" s="202">
        <v>0</v>
      </c>
      <c r="RZH1197" s="202"/>
      <c r="RZI1197" s="259">
        <f t="shared" si="412"/>
        <v>448.774</v>
      </c>
      <c r="RZJ1197" s="240" t="s">
        <v>240</v>
      </c>
      <c r="RZK1197" s="258" t="s">
        <v>26</v>
      </c>
      <c r="RZL1197" s="200">
        <v>7</v>
      </c>
      <c r="RZM1197" s="200">
        <v>2</v>
      </c>
      <c r="RZN1197" s="201" t="s">
        <v>238</v>
      </c>
      <c r="RZO1197" s="202">
        <v>0</v>
      </c>
      <c r="RZP1197" s="202"/>
      <c r="RZQ1197" s="259">
        <f t="shared" si="412"/>
        <v>448.774</v>
      </c>
      <c r="RZR1197" s="240" t="s">
        <v>240</v>
      </c>
      <c r="RZS1197" s="258" t="s">
        <v>26</v>
      </c>
      <c r="RZT1197" s="200">
        <v>7</v>
      </c>
      <c r="RZU1197" s="200">
        <v>2</v>
      </c>
      <c r="RZV1197" s="201" t="s">
        <v>238</v>
      </c>
      <c r="RZW1197" s="202">
        <v>0</v>
      </c>
      <c r="RZX1197" s="202"/>
      <c r="RZY1197" s="259">
        <f t="shared" si="412"/>
        <v>448.774</v>
      </c>
      <c r="RZZ1197" s="240" t="s">
        <v>240</v>
      </c>
      <c r="SAA1197" s="258" t="s">
        <v>26</v>
      </c>
      <c r="SAB1197" s="200">
        <v>7</v>
      </c>
      <c r="SAC1197" s="200">
        <v>2</v>
      </c>
      <c r="SAD1197" s="201" t="s">
        <v>238</v>
      </c>
      <c r="SAE1197" s="202">
        <v>0</v>
      </c>
      <c r="SAF1197" s="202"/>
      <c r="SAG1197" s="259">
        <f t="shared" si="412"/>
        <v>448.774</v>
      </c>
      <c r="SAH1197" s="240" t="s">
        <v>240</v>
      </c>
      <c r="SAI1197" s="258" t="s">
        <v>26</v>
      </c>
      <c r="SAJ1197" s="200">
        <v>7</v>
      </c>
      <c r="SAK1197" s="200">
        <v>2</v>
      </c>
      <c r="SAL1197" s="201" t="s">
        <v>238</v>
      </c>
      <c r="SAM1197" s="202">
        <v>0</v>
      </c>
      <c r="SAN1197" s="202"/>
      <c r="SAO1197" s="259">
        <f t="shared" si="412"/>
        <v>448.774</v>
      </c>
      <c r="SAP1197" s="240" t="s">
        <v>240</v>
      </c>
      <c r="SAQ1197" s="258" t="s">
        <v>26</v>
      </c>
      <c r="SAR1197" s="200">
        <v>7</v>
      </c>
      <c r="SAS1197" s="200">
        <v>2</v>
      </c>
      <c r="SAT1197" s="201" t="s">
        <v>238</v>
      </c>
      <c r="SAU1197" s="202">
        <v>0</v>
      </c>
      <c r="SAV1197" s="202"/>
      <c r="SAW1197" s="259">
        <f t="shared" ref="SAW1197:SDA1197" si="413">SAW1198</f>
        <v>448.774</v>
      </c>
      <c r="SAX1197" s="240" t="s">
        <v>240</v>
      </c>
      <c r="SAY1197" s="258" t="s">
        <v>26</v>
      </c>
      <c r="SAZ1197" s="200">
        <v>7</v>
      </c>
      <c r="SBA1197" s="200">
        <v>2</v>
      </c>
      <c r="SBB1197" s="201" t="s">
        <v>238</v>
      </c>
      <c r="SBC1197" s="202">
        <v>0</v>
      </c>
      <c r="SBD1197" s="202"/>
      <c r="SBE1197" s="259">
        <f t="shared" si="413"/>
        <v>448.774</v>
      </c>
      <c r="SBF1197" s="240" t="s">
        <v>240</v>
      </c>
      <c r="SBG1197" s="258" t="s">
        <v>26</v>
      </c>
      <c r="SBH1197" s="200">
        <v>7</v>
      </c>
      <c r="SBI1197" s="200">
        <v>2</v>
      </c>
      <c r="SBJ1197" s="201" t="s">
        <v>238</v>
      </c>
      <c r="SBK1197" s="202">
        <v>0</v>
      </c>
      <c r="SBL1197" s="202"/>
      <c r="SBM1197" s="259">
        <f t="shared" si="413"/>
        <v>448.774</v>
      </c>
      <c r="SBN1197" s="240" t="s">
        <v>240</v>
      </c>
      <c r="SBO1197" s="258" t="s">
        <v>26</v>
      </c>
      <c r="SBP1197" s="200">
        <v>7</v>
      </c>
      <c r="SBQ1197" s="200">
        <v>2</v>
      </c>
      <c r="SBR1197" s="201" t="s">
        <v>238</v>
      </c>
      <c r="SBS1197" s="202">
        <v>0</v>
      </c>
      <c r="SBT1197" s="202"/>
      <c r="SBU1197" s="259">
        <f t="shared" si="413"/>
        <v>448.774</v>
      </c>
      <c r="SBV1197" s="240" t="s">
        <v>240</v>
      </c>
      <c r="SBW1197" s="258" t="s">
        <v>26</v>
      </c>
      <c r="SBX1197" s="200">
        <v>7</v>
      </c>
      <c r="SBY1197" s="200">
        <v>2</v>
      </c>
      <c r="SBZ1197" s="201" t="s">
        <v>238</v>
      </c>
      <c r="SCA1197" s="202">
        <v>0</v>
      </c>
      <c r="SCB1197" s="202"/>
      <c r="SCC1197" s="259">
        <f t="shared" si="413"/>
        <v>448.774</v>
      </c>
      <c r="SCD1197" s="240" t="s">
        <v>240</v>
      </c>
      <c r="SCE1197" s="258" t="s">
        <v>26</v>
      </c>
      <c r="SCF1197" s="200">
        <v>7</v>
      </c>
      <c r="SCG1197" s="200">
        <v>2</v>
      </c>
      <c r="SCH1197" s="201" t="s">
        <v>238</v>
      </c>
      <c r="SCI1197" s="202">
        <v>0</v>
      </c>
      <c r="SCJ1197" s="202"/>
      <c r="SCK1197" s="259">
        <f t="shared" si="413"/>
        <v>448.774</v>
      </c>
      <c r="SCL1197" s="240" t="s">
        <v>240</v>
      </c>
      <c r="SCM1197" s="258" t="s">
        <v>26</v>
      </c>
      <c r="SCN1197" s="200">
        <v>7</v>
      </c>
      <c r="SCO1197" s="200">
        <v>2</v>
      </c>
      <c r="SCP1197" s="201" t="s">
        <v>238</v>
      </c>
      <c r="SCQ1197" s="202">
        <v>0</v>
      </c>
      <c r="SCR1197" s="202"/>
      <c r="SCS1197" s="259">
        <f t="shared" si="413"/>
        <v>448.774</v>
      </c>
      <c r="SCT1197" s="240" t="s">
        <v>240</v>
      </c>
      <c r="SCU1197" s="258" t="s">
        <v>26</v>
      </c>
      <c r="SCV1197" s="200">
        <v>7</v>
      </c>
      <c r="SCW1197" s="200">
        <v>2</v>
      </c>
      <c r="SCX1197" s="201" t="s">
        <v>238</v>
      </c>
      <c r="SCY1197" s="202">
        <v>0</v>
      </c>
      <c r="SCZ1197" s="202"/>
      <c r="SDA1197" s="259">
        <f t="shared" si="413"/>
        <v>448.774</v>
      </c>
      <c r="SDB1197" s="240" t="s">
        <v>240</v>
      </c>
      <c r="SDC1197" s="258" t="s">
        <v>26</v>
      </c>
      <c r="SDD1197" s="200">
        <v>7</v>
      </c>
      <c r="SDE1197" s="200">
        <v>2</v>
      </c>
      <c r="SDF1197" s="201" t="s">
        <v>238</v>
      </c>
      <c r="SDG1197" s="202">
        <v>0</v>
      </c>
      <c r="SDH1197" s="202"/>
      <c r="SDI1197" s="259">
        <f t="shared" ref="SDI1197:SFM1197" si="414">SDI1198</f>
        <v>448.774</v>
      </c>
      <c r="SDJ1197" s="240" t="s">
        <v>240</v>
      </c>
      <c r="SDK1197" s="258" t="s">
        <v>26</v>
      </c>
      <c r="SDL1197" s="200">
        <v>7</v>
      </c>
      <c r="SDM1197" s="200">
        <v>2</v>
      </c>
      <c r="SDN1197" s="201" t="s">
        <v>238</v>
      </c>
      <c r="SDO1197" s="202">
        <v>0</v>
      </c>
      <c r="SDP1197" s="202"/>
      <c r="SDQ1197" s="259">
        <f t="shared" si="414"/>
        <v>448.774</v>
      </c>
      <c r="SDR1197" s="240" t="s">
        <v>240</v>
      </c>
      <c r="SDS1197" s="258" t="s">
        <v>26</v>
      </c>
      <c r="SDT1197" s="200">
        <v>7</v>
      </c>
      <c r="SDU1197" s="200">
        <v>2</v>
      </c>
      <c r="SDV1197" s="201" t="s">
        <v>238</v>
      </c>
      <c r="SDW1197" s="202">
        <v>0</v>
      </c>
      <c r="SDX1197" s="202"/>
      <c r="SDY1197" s="259">
        <f t="shared" si="414"/>
        <v>448.774</v>
      </c>
      <c r="SDZ1197" s="240" t="s">
        <v>240</v>
      </c>
      <c r="SEA1197" s="258" t="s">
        <v>26</v>
      </c>
      <c r="SEB1197" s="200">
        <v>7</v>
      </c>
      <c r="SEC1197" s="200">
        <v>2</v>
      </c>
      <c r="SED1197" s="201" t="s">
        <v>238</v>
      </c>
      <c r="SEE1197" s="202">
        <v>0</v>
      </c>
      <c r="SEF1197" s="202"/>
      <c r="SEG1197" s="259">
        <f t="shared" si="414"/>
        <v>448.774</v>
      </c>
      <c r="SEH1197" s="240" t="s">
        <v>240</v>
      </c>
      <c r="SEI1197" s="258" t="s">
        <v>26</v>
      </c>
      <c r="SEJ1197" s="200">
        <v>7</v>
      </c>
      <c r="SEK1197" s="200">
        <v>2</v>
      </c>
      <c r="SEL1197" s="201" t="s">
        <v>238</v>
      </c>
      <c r="SEM1197" s="202">
        <v>0</v>
      </c>
      <c r="SEN1197" s="202"/>
      <c r="SEO1197" s="259">
        <f t="shared" si="414"/>
        <v>448.774</v>
      </c>
      <c r="SEP1197" s="240" t="s">
        <v>240</v>
      </c>
      <c r="SEQ1197" s="258" t="s">
        <v>26</v>
      </c>
      <c r="SER1197" s="200">
        <v>7</v>
      </c>
      <c r="SES1197" s="200">
        <v>2</v>
      </c>
      <c r="SET1197" s="201" t="s">
        <v>238</v>
      </c>
      <c r="SEU1197" s="202">
        <v>0</v>
      </c>
      <c r="SEV1197" s="202"/>
      <c r="SEW1197" s="259">
        <f t="shared" si="414"/>
        <v>448.774</v>
      </c>
      <c r="SEX1197" s="240" t="s">
        <v>240</v>
      </c>
      <c r="SEY1197" s="258" t="s">
        <v>26</v>
      </c>
      <c r="SEZ1197" s="200">
        <v>7</v>
      </c>
      <c r="SFA1197" s="200">
        <v>2</v>
      </c>
      <c r="SFB1197" s="201" t="s">
        <v>238</v>
      </c>
      <c r="SFC1197" s="202">
        <v>0</v>
      </c>
      <c r="SFD1197" s="202"/>
      <c r="SFE1197" s="259">
        <f t="shared" si="414"/>
        <v>448.774</v>
      </c>
      <c r="SFF1197" s="240" t="s">
        <v>240</v>
      </c>
      <c r="SFG1197" s="258" t="s">
        <v>26</v>
      </c>
      <c r="SFH1197" s="200">
        <v>7</v>
      </c>
      <c r="SFI1197" s="200">
        <v>2</v>
      </c>
      <c r="SFJ1197" s="201" t="s">
        <v>238</v>
      </c>
      <c r="SFK1197" s="202">
        <v>0</v>
      </c>
      <c r="SFL1197" s="202"/>
      <c r="SFM1197" s="259">
        <f t="shared" si="414"/>
        <v>448.774</v>
      </c>
      <c r="SFN1197" s="240" t="s">
        <v>240</v>
      </c>
      <c r="SFO1197" s="258" t="s">
        <v>26</v>
      </c>
      <c r="SFP1197" s="200">
        <v>7</v>
      </c>
      <c r="SFQ1197" s="200">
        <v>2</v>
      </c>
      <c r="SFR1197" s="201" t="s">
        <v>238</v>
      </c>
      <c r="SFS1197" s="202">
        <v>0</v>
      </c>
      <c r="SFT1197" s="202"/>
      <c r="SFU1197" s="259">
        <f t="shared" ref="SFU1197:SHY1197" si="415">SFU1198</f>
        <v>448.774</v>
      </c>
      <c r="SFV1197" s="240" t="s">
        <v>240</v>
      </c>
      <c r="SFW1197" s="258" t="s">
        <v>26</v>
      </c>
      <c r="SFX1197" s="200">
        <v>7</v>
      </c>
      <c r="SFY1197" s="200">
        <v>2</v>
      </c>
      <c r="SFZ1197" s="201" t="s">
        <v>238</v>
      </c>
      <c r="SGA1197" s="202">
        <v>0</v>
      </c>
      <c r="SGB1197" s="202"/>
      <c r="SGC1197" s="259">
        <f t="shared" si="415"/>
        <v>448.774</v>
      </c>
      <c r="SGD1197" s="240" t="s">
        <v>240</v>
      </c>
      <c r="SGE1197" s="258" t="s">
        <v>26</v>
      </c>
      <c r="SGF1197" s="200">
        <v>7</v>
      </c>
      <c r="SGG1197" s="200">
        <v>2</v>
      </c>
      <c r="SGH1197" s="201" t="s">
        <v>238</v>
      </c>
      <c r="SGI1197" s="202">
        <v>0</v>
      </c>
      <c r="SGJ1197" s="202"/>
      <c r="SGK1197" s="259">
        <f t="shared" si="415"/>
        <v>448.774</v>
      </c>
      <c r="SGL1197" s="240" t="s">
        <v>240</v>
      </c>
      <c r="SGM1197" s="258" t="s">
        <v>26</v>
      </c>
      <c r="SGN1197" s="200">
        <v>7</v>
      </c>
      <c r="SGO1197" s="200">
        <v>2</v>
      </c>
      <c r="SGP1197" s="201" t="s">
        <v>238</v>
      </c>
      <c r="SGQ1197" s="202">
        <v>0</v>
      </c>
      <c r="SGR1197" s="202"/>
      <c r="SGS1197" s="259">
        <f t="shared" si="415"/>
        <v>448.774</v>
      </c>
      <c r="SGT1197" s="240" t="s">
        <v>240</v>
      </c>
      <c r="SGU1197" s="258" t="s">
        <v>26</v>
      </c>
      <c r="SGV1197" s="200">
        <v>7</v>
      </c>
      <c r="SGW1197" s="200">
        <v>2</v>
      </c>
      <c r="SGX1197" s="201" t="s">
        <v>238</v>
      </c>
      <c r="SGY1197" s="202">
        <v>0</v>
      </c>
      <c r="SGZ1197" s="202"/>
      <c r="SHA1197" s="259">
        <f t="shared" si="415"/>
        <v>448.774</v>
      </c>
      <c r="SHB1197" s="240" t="s">
        <v>240</v>
      </c>
      <c r="SHC1197" s="258" t="s">
        <v>26</v>
      </c>
      <c r="SHD1197" s="200">
        <v>7</v>
      </c>
      <c r="SHE1197" s="200">
        <v>2</v>
      </c>
      <c r="SHF1197" s="201" t="s">
        <v>238</v>
      </c>
      <c r="SHG1197" s="202">
        <v>0</v>
      </c>
      <c r="SHH1197" s="202"/>
      <c r="SHI1197" s="259">
        <f t="shared" si="415"/>
        <v>448.774</v>
      </c>
      <c r="SHJ1197" s="240" t="s">
        <v>240</v>
      </c>
      <c r="SHK1197" s="258" t="s">
        <v>26</v>
      </c>
      <c r="SHL1197" s="200">
        <v>7</v>
      </c>
      <c r="SHM1197" s="200">
        <v>2</v>
      </c>
      <c r="SHN1197" s="201" t="s">
        <v>238</v>
      </c>
      <c r="SHO1197" s="202">
        <v>0</v>
      </c>
      <c r="SHP1197" s="202"/>
      <c r="SHQ1197" s="259">
        <f t="shared" si="415"/>
        <v>448.774</v>
      </c>
      <c r="SHR1197" s="240" t="s">
        <v>240</v>
      </c>
      <c r="SHS1197" s="258" t="s">
        <v>26</v>
      </c>
      <c r="SHT1197" s="200">
        <v>7</v>
      </c>
      <c r="SHU1197" s="200">
        <v>2</v>
      </c>
      <c r="SHV1197" s="201" t="s">
        <v>238</v>
      </c>
      <c r="SHW1197" s="202">
        <v>0</v>
      </c>
      <c r="SHX1197" s="202"/>
      <c r="SHY1197" s="259">
        <f t="shared" si="415"/>
        <v>448.774</v>
      </c>
      <c r="SHZ1197" s="240" t="s">
        <v>240</v>
      </c>
      <c r="SIA1197" s="258" t="s">
        <v>26</v>
      </c>
      <c r="SIB1197" s="200">
        <v>7</v>
      </c>
      <c r="SIC1197" s="200">
        <v>2</v>
      </c>
      <c r="SID1197" s="201" t="s">
        <v>238</v>
      </c>
      <c r="SIE1197" s="202">
        <v>0</v>
      </c>
      <c r="SIF1197" s="202"/>
      <c r="SIG1197" s="259">
        <f t="shared" ref="SIG1197:SKK1197" si="416">SIG1198</f>
        <v>448.774</v>
      </c>
      <c r="SIH1197" s="240" t="s">
        <v>240</v>
      </c>
      <c r="SII1197" s="258" t="s">
        <v>26</v>
      </c>
      <c r="SIJ1197" s="200">
        <v>7</v>
      </c>
      <c r="SIK1197" s="200">
        <v>2</v>
      </c>
      <c r="SIL1197" s="201" t="s">
        <v>238</v>
      </c>
      <c r="SIM1197" s="202">
        <v>0</v>
      </c>
      <c r="SIN1197" s="202"/>
      <c r="SIO1197" s="259">
        <f t="shared" si="416"/>
        <v>448.774</v>
      </c>
      <c r="SIP1197" s="240" t="s">
        <v>240</v>
      </c>
      <c r="SIQ1197" s="258" t="s">
        <v>26</v>
      </c>
      <c r="SIR1197" s="200">
        <v>7</v>
      </c>
      <c r="SIS1197" s="200">
        <v>2</v>
      </c>
      <c r="SIT1197" s="201" t="s">
        <v>238</v>
      </c>
      <c r="SIU1197" s="202">
        <v>0</v>
      </c>
      <c r="SIV1197" s="202"/>
      <c r="SIW1197" s="259">
        <f t="shared" si="416"/>
        <v>448.774</v>
      </c>
      <c r="SIX1197" s="240" t="s">
        <v>240</v>
      </c>
      <c r="SIY1197" s="258" t="s">
        <v>26</v>
      </c>
      <c r="SIZ1197" s="200">
        <v>7</v>
      </c>
      <c r="SJA1197" s="200">
        <v>2</v>
      </c>
      <c r="SJB1197" s="201" t="s">
        <v>238</v>
      </c>
      <c r="SJC1197" s="202">
        <v>0</v>
      </c>
      <c r="SJD1197" s="202"/>
      <c r="SJE1197" s="259">
        <f t="shared" si="416"/>
        <v>448.774</v>
      </c>
      <c r="SJF1197" s="240" t="s">
        <v>240</v>
      </c>
      <c r="SJG1197" s="258" t="s">
        <v>26</v>
      </c>
      <c r="SJH1197" s="200">
        <v>7</v>
      </c>
      <c r="SJI1197" s="200">
        <v>2</v>
      </c>
      <c r="SJJ1197" s="201" t="s">
        <v>238</v>
      </c>
      <c r="SJK1197" s="202">
        <v>0</v>
      </c>
      <c r="SJL1197" s="202"/>
      <c r="SJM1197" s="259">
        <f t="shared" si="416"/>
        <v>448.774</v>
      </c>
      <c r="SJN1197" s="240" t="s">
        <v>240</v>
      </c>
      <c r="SJO1197" s="258" t="s">
        <v>26</v>
      </c>
      <c r="SJP1197" s="200">
        <v>7</v>
      </c>
      <c r="SJQ1197" s="200">
        <v>2</v>
      </c>
      <c r="SJR1197" s="201" t="s">
        <v>238</v>
      </c>
      <c r="SJS1197" s="202">
        <v>0</v>
      </c>
      <c r="SJT1197" s="202"/>
      <c r="SJU1197" s="259">
        <f t="shared" si="416"/>
        <v>448.774</v>
      </c>
      <c r="SJV1197" s="240" t="s">
        <v>240</v>
      </c>
      <c r="SJW1197" s="258" t="s">
        <v>26</v>
      </c>
      <c r="SJX1197" s="200">
        <v>7</v>
      </c>
      <c r="SJY1197" s="200">
        <v>2</v>
      </c>
      <c r="SJZ1197" s="201" t="s">
        <v>238</v>
      </c>
      <c r="SKA1197" s="202">
        <v>0</v>
      </c>
      <c r="SKB1197" s="202"/>
      <c r="SKC1197" s="259">
        <f t="shared" si="416"/>
        <v>448.774</v>
      </c>
      <c r="SKD1197" s="240" t="s">
        <v>240</v>
      </c>
      <c r="SKE1197" s="258" t="s">
        <v>26</v>
      </c>
      <c r="SKF1197" s="200">
        <v>7</v>
      </c>
      <c r="SKG1197" s="200">
        <v>2</v>
      </c>
      <c r="SKH1197" s="201" t="s">
        <v>238</v>
      </c>
      <c r="SKI1197" s="202">
        <v>0</v>
      </c>
      <c r="SKJ1197" s="202"/>
      <c r="SKK1197" s="259">
        <f t="shared" si="416"/>
        <v>448.774</v>
      </c>
      <c r="SKL1197" s="240" t="s">
        <v>240</v>
      </c>
      <c r="SKM1197" s="258" t="s">
        <v>26</v>
      </c>
      <c r="SKN1197" s="200">
        <v>7</v>
      </c>
      <c r="SKO1197" s="200">
        <v>2</v>
      </c>
      <c r="SKP1197" s="201" t="s">
        <v>238</v>
      </c>
      <c r="SKQ1197" s="202">
        <v>0</v>
      </c>
      <c r="SKR1197" s="202"/>
      <c r="SKS1197" s="259">
        <f t="shared" ref="SKS1197:SMW1197" si="417">SKS1198</f>
        <v>448.774</v>
      </c>
      <c r="SKT1197" s="240" t="s">
        <v>240</v>
      </c>
      <c r="SKU1197" s="258" t="s">
        <v>26</v>
      </c>
      <c r="SKV1197" s="200">
        <v>7</v>
      </c>
      <c r="SKW1197" s="200">
        <v>2</v>
      </c>
      <c r="SKX1197" s="201" t="s">
        <v>238</v>
      </c>
      <c r="SKY1197" s="202">
        <v>0</v>
      </c>
      <c r="SKZ1197" s="202"/>
      <c r="SLA1197" s="259">
        <f t="shared" si="417"/>
        <v>448.774</v>
      </c>
      <c r="SLB1197" s="240" t="s">
        <v>240</v>
      </c>
      <c r="SLC1197" s="258" t="s">
        <v>26</v>
      </c>
      <c r="SLD1197" s="200">
        <v>7</v>
      </c>
      <c r="SLE1197" s="200">
        <v>2</v>
      </c>
      <c r="SLF1197" s="201" t="s">
        <v>238</v>
      </c>
      <c r="SLG1197" s="202">
        <v>0</v>
      </c>
      <c r="SLH1197" s="202"/>
      <c r="SLI1197" s="259">
        <f t="shared" si="417"/>
        <v>448.774</v>
      </c>
      <c r="SLJ1197" s="240" t="s">
        <v>240</v>
      </c>
      <c r="SLK1197" s="258" t="s">
        <v>26</v>
      </c>
      <c r="SLL1197" s="200">
        <v>7</v>
      </c>
      <c r="SLM1197" s="200">
        <v>2</v>
      </c>
      <c r="SLN1197" s="201" t="s">
        <v>238</v>
      </c>
      <c r="SLO1197" s="202">
        <v>0</v>
      </c>
      <c r="SLP1197" s="202"/>
      <c r="SLQ1197" s="259">
        <f t="shared" si="417"/>
        <v>448.774</v>
      </c>
      <c r="SLR1197" s="240" t="s">
        <v>240</v>
      </c>
      <c r="SLS1197" s="258" t="s">
        <v>26</v>
      </c>
      <c r="SLT1197" s="200">
        <v>7</v>
      </c>
      <c r="SLU1197" s="200">
        <v>2</v>
      </c>
      <c r="SLV1197" s="201" t="s">
        <v>238</v>
      </c>
      <c r="SLW1197" s="202">
        <v>0</v>
      </c>
      <c r="SLX1197" s="202"/>
      <c r="SLY1197" s="259">
        <f t="shared" si="417"/>
        <v>448.774</v>
      </c>
      <c r="SLZ1197" s="240" t="s">
        <v>240</v>
      </c>
      <c r="SMA1197" s="258" t="s">
        <v>26</v>
      </c>
      <c r="SMB1197" s="200">
        <v>7</v>
      </c>
      <c r="SMC1197" s="200">
        <v>2</v>
      </c>
      <c r="SMD1197" s="201" t="s">
        <v>238</v>
      </c>
      <c r="SME1197" s="202">
        <v>0</v>
      </c>
      <c r="SMF1197" s="202"/>
      <c r="SMG1197" s="259">
        <f t="shared" si="417"/>
        <v>448.774</v>
      </c>
      <c r="SMH1197" s="240" t="s">
        <v>240</v>
      </c>
      <c r="SMI1197" s="258" t="s">
        <v>26</v>
      </c>
      <c r="SMJ1197" s="200">
        <v>7</v>
      </c>
      <c r="SMK1197" s="200">
        <v>2</v>
      </c>
      <c r="SML1197" s="201" t="s">
        <v>238</v>
      </c>
      <c r="SMM1197" s="202">
        <v>0</v>
      </c>
      <c r="SMN1197" s="202"/>
      <c r="SMO1197" s="259">
        <f t="shared" si="417"/>
        <v>448.774</v>
      </c>
      <c r="SMP1197" s="240" t="s">
        <v>240</v>
      </c>
      <c r="SMQ1197" s="258" t="s">
        <v>26</v>
      </c>
      <c r="SMR1197" s="200">
        <v>7</v>
      </c>
      <c r="SMS1197" s="200">
        <v>2</v>
      </c>
      <c r="SMT1197" s="201" t="s">
        <v>238</v>
      </c>
      <c r="SMU1197" s="202">
        <v>0</v>
      </c>
      <c r="SMV1197" s="202"/>
      <c r="SMW1197" s="259">
        <f t="shared" si="417"/>
        <v>448.774</v>
      </c>
      <c r="SMX1197" s="240" t="s">
        <v>240</v>
      </c>
      <c r="SMY1197" s="258" t="s">
        <v>26</v>
      </c>
      <c r="SMZ1197" s="200">
        <v>7</v>
      </c>
      <c r="SNA1197" s="200">
        <v>2</v>
      </c>
      <c r="SNB1197" s="201" t="s">
        <v>238</v>
      </c>
      <c r="SNC1197" s="202">
        <v>0</v>
      </c>
      <c r="SND1197" s="202"/>
      <c r="SNE1197" s="259">
        <f t="shared" ref="SNE1197:SPI1197" si="418">SNE1198</f>
        <v>448.774</v>
      </c>
      <c r="SNF1197" s="240" t="s">
        <v>240</v>
      </c>
      <c r="SNG1197" s="258" t="s">
        <v>26</v>
      </c>
      <c r="SNH1197" s="200">
        <v>7</v>
      </c>
      <c r="SNI1197" s="200">
        <v>2</v>
      </c>
      <c r="SNJ1197" s="201" t="s">
        <v>238</v>
      </c>
      <c r="SNK1197" s="202">
        <v>0</v>
      </c>
      <c r="SNL1197" s="202"/>
      <c r="SNM1197" s="259">
        <f t="shared" si="418"/>
        <v>448.774</v>
      </c>
      <c r="SNN1197" s="240" t="s">
        <v>240</v>
      </c>
      <c r="SNO1197" s="258" t="s">
        <v>26</v>
      </c>
      <c r="SNP1197" s="200">
        <v>7</v>
      </c>
      <c r="SNQ1197" s="200">
        <v>2</v>
      </c>
      <c r="SNR1197" s="201" t="s">
        <v>238</v>
      </c>
      <c r="SNS1197" s="202">
        <v>0</v>
      </c>
      <c r="SNT1197" s="202"/>
      <c r="SNU1197" s="259">
        <f t="shared" si="418"/>
        <v>448.774</v>
      </c>
      <c r="SNV1197" s="240" t="s">
        <v>240</v>
      </c>
      <c r="SNW1197" s="258" t="s">
        <v>26</v>
      </c>
      <c r="SNX1197" s="200">
        <v>7</v>
      </c>
      <c r="SNY1197" s="200">
        <v>2</v>
      </c>
      <c r="SNZ1197" s="201" t="s">
        <v>238</v>
      </c>
      <c r="SOA1197" s="202">
        <v>0</v>
      </c>
      <c r="SOB1197" s="202"/>
      <c r="SOC1197" s="259">
        <f t="shared" si="418"/>
        <v>448.774</v>
      </c>
      <c r="SOD1197" s="240" t="s">
        <v>240</v>
      </c>
      <c r="SOE1197" s="258" t="s">
        <v>26</v>
      </c>
      <c r="SOF1197" s="200">
        <v>7</v>
      </c>
      <c r="SOG1197" s="200">
        <v>2</v>
      </c>
      <c r="SOH1197" s="201" t="s">
        <v>238</v>
      </c>
      <c r="SOI1197" s="202">
        <v>0</v>
      </c>
      <c r="SOJ1197" s="202"/>
      <c r="SOK1197" s="259">
        <f t="shared" si="418"/>
        <v>448.774</v>
      </c>
      <c r="SOL1197" s="240" t="s">
        <v>240</v>
      </c>
      <c r="SOM1197" s="258" t="s">
        <v>26</v>
      </c>
      <c r="SON1197" s="200">
        <v>7</v>
      </c>
      <c r="SOO1197" s="200">
        <v>2</v>
      </c>
      <c r="SOP1197" s="201" t="s">
        <v>238</v>
      </c>
      <c r="SOQ1197" s="202">
        <v>0</v>
      </c>
      <c r="SOR1197" s="202"/>
      <c r="SOS1197" s="259">
        <f t="shared" si="418"/>
        <v>448.774</v>
      </c>
      <c r="SOT1197" s="240" t="s">
        <v>240</v>
      </c>
      <c r="SOU1197" s="258" t="s">
        <v>26</v>
      </c>
      <c r="SOV1197" s="200">
        <v>7</v>
      </c>
      <c r="SOW1197" s="200">
        <v>2</v>
      </c>
      <c r="SOX1197" s="201" t="s">
        <v>238</v>
      </c>
      <c r="SOY1197" s="202">
        <v>0</v>
      </c>
      <c r="SOZ1197" s="202"/>
      <c r="SPA1197" s="259">
        <f t="shared" si="418"/>
        <v>448.774</v>
      </c>
      <c r="SPB1197" s="240" t="s">
        <v>240</v>
      </c>
      <c r="SPC1197" s="258" t="s">
        <v>26</v>
      </c>
      <c r="SPD1197" s="200">
        <v>7</v>
      </c>
      <c r="SPE1197" s="200">
        <v>2</v>
      </c>
      <c r="SPF1197" s="201" t="s">
        <v>238</v>
      </c>
      <c r="SPG1197" s="202">
        <v>0</v>
      </c>
      <c r="SPH1197" s="202"/>
      <c r="SPI1197" s="259">
        <f t="shared" si="418"/>
        <v>448.774</v>
      </c>
      <c r="SPJ1197" s="240" t="s">
        <v>240</v>
      </c>
      <c r="SPK1197" s="258" t="s">
        <v>26</v>
      </c>
      <c r="SPL1197" s="200">
        <v>7</v>
      </c>
      <c r="SPM1197" s="200">
        <v>2</v>
      </c>
      <c r="SPN1197" s="201" t="s">
        <v>238</v>
      </c>
      <c r="SPO1197" s="202">
        <v>0</v>
      </c>
      <c r="SPP1197" s="202"/>
      <c r="SPQ1197" s="259">
        <f t="shared" ref="SPQ1197:SRU1197" si="419">SPQ1198</f>
        <v>448.774</v>
      </c>
      <c r="SPR1197" s="240" t="s">
        <v>240</v>
      </c>
      <c r="SPS1197" s="258" t="s">
        <v>26</v>
      </c>
      <c r="SPT1197" s="200">
        <v>7</v>
      </c>
      <c r="SPU1197" s="200">
        <v>2</v>
      </c>
      <c r="SPV1197" s="201" t="s">
        <v>238</v>
      </c>
      <c r="SPW1197" s="202">
        <v>0</v>
      </c>
      <c r="SPX1197" s="202"/>
      <c r="SPY1197" s="259">
        <f t="shared" si="419"/>
        <v>448.774</v>
      </c>
      <c r="SPZ1197" s="240" t="s">
        <v>240</v>
      </c>
      <c r="SQA1197" s="258" t="s">
        <v>26</v>
      </c>
      <c r="SQB1197" s="200">
        <v>7</v>
      </c>
      <c r="SQC1197" s="200">
        <v>2</v>
      </c>
      <c r="SQD1197" s="201" t="s">
        <v>238</v>
      </c>
      <c r="SQE1197" s="202">
        <v>0</v>
      </c>
      <c r="SQF1197" s="202"/>
      <c r="SQG1197" s="259">
        <f t="shared" si="419"/>
        <v>448.774</v>
      </c>
      <c r="SQH1197" s="240" t="s">
        <v>240</v>
      </c>
      <c r="SQI1197" s="258" t="s">
        <v>26</v>
      </c>
      <c r="SQJ1197" s="200">
        <v>7</v>
      </c>
      <c r="SQK1197" s="200">
        <v>2</v>
      </c>
      <c r="SQL1197" s="201" t="s">
        <v>238</v>
      </c>
      <c r="SQM1197" s="202">
        <v>0</v>
      </c>
      <c r="SQN1197" s="202"/>
      <c r="SQO1197" s="259">
        <f t="shared" si="419"/>
        <v>448.774</v>
      </c>
      <c r="SQP1197" s="240" t="s">
        <v>240</v>
      </c>
      <c r="SQQ1197" s="258" t="s">
        <v>26</v>
      </c>
      <c r="SQR1197" s="200">
        <v>7</v>
      </c>
      <c r="SQS1197" s="200">
        <v>2</v>
      </c>
      <c r="SQT1197" s="201" t="s">
        <v>238</v>
      </c>
      <c r="SQU1197" s="202">
        <v>0</v>
      </c>
      <c r="SQV1197" s="202"/>
      <c r="SQW1197" s="259">
        <f t="shared" si="419"/>
        <v>448.774</v>
      </c>
      <c r="SQX1197" s="240" t="s">
        <v>240</v>
      </c>
      <c r="SQY1197" s="258" t="s">
        <v>26</v>
      </c>
      <c r="SQZ1197" s="200">
        <v>7</v>
      </c>
      <c r="SRA1197" s="200">
        <v>2</v>
      </c>
      <c r="SRB1197" s="201" t="s">
        <v>238</v>
      </c>
      <c r="SRC1197" s="202">
        <v>0</v>
      </c>
      <c r="SRD1197" s="202"/>
      <c r="SRE1197" s="259">
        <f t="shared" si="419"/>
        <v>448.774</v>
      </c>
      <c r="SRF1197" s="240" t="s">
        <v>240</v>
      </c>
      <c r="SRG1197" s="258" t="s">
        <v>26</v>
      </c>
      <c r="SRH1197" s="200">
        <v>7</v>
      </c>
      <c r="SRI1197" s="200">
        <v>2</v>
      </c>
      <c r="SRJ1197" s="201" t="s">
        <v>238</v>
      </c>
      <c r="SRK1197" s="202">
        <v>0</v>
      </c>
      <c r="SRL1197" s="202"/>
      <c r="SRM1197" s="259">
        <f t="shared" si="419"/>
        <v>448.774</v>
      </c>
      <c r="SRN1197" s="240" t="s">
        <v>240</v>
      </c>
      <c r="SRO1197" s="258" t="s">
        <v>26</v>
      </c>
      <c r="SRP1197" s="200">
        <v>7</v>
      </c>
      <c r="SRQ1197" s="200">
        <v>2</v>
      </c>
      <c r="SRR1197" s="201" t="s">
        <v>238</v>
      </c>
      <c r="SRS1197" s="202">
        <v>0</v>
      </c>
      <c r="SRT1197" s="202"/>
      <c r="SRU1197" s="259">
        <f t="shared" si="419"/>
        <v>448.774</v>
      </c>
      <c r="SRV1197" s="240" t="s">
        <v>240</v>
      </c>
      <c r="SRW1197" s="258" t="s">
        <v>26</v>
      </c>
      <c r="SRX1197" s="200">
        <v>7</v>
      </c>
      <c r="SRY1197" s="200">
        <v>2</v>
      </c>
      <c r="SRZ1197" s="201" t="s">
        <v>238</v>
      </c>
      <c r="SSA1197" s="202">
        <v>0</v>
      </c>
      <c r="SSB1197" s="202"/>
      <c r="SSC1197" s="259">
        <f t="shared" ref="SSC1197:SUG1197" si="420">SSC1198</f>
        <v>448.774</v>
      </c>
      <c r="SSD1197" s="240" t="s">
        <v>240</v>
      </c>
      <c r="SSE1197" s="258" t="s">
        <v>26</v>
      </c>
      <c r="SSF1197" s="200">
        <v>7</v>
      </c>
      <c r="SSG1197" s="200">
        <v>2</v>
      </c>
      <c r="SSH1197" s="201" t="s">
        <v>238</v>
      </c>
      <c r="SSI1197" s="202">
        <v>0</v>
      </c>
      <c r="SSJ1197" s="202"/>
      <c r="SSK1197" s="259">
        <f t="shared" si="420"/>
        <v>448.774</v>
      </c>
      <c r="SSL1197" s="240" t="s">
        <v>240</v>
      </c>
      <c r="SSM1197" s="258" t="s">
        <v>26</v>
      </c>
      <c r="SSN1197" s="200">
        <v>7</v>
      </c>
      <c r="SSO1197" s="200">
        <v>2</v>
      </c>
      <c r="SSP1197" s="201" t="s">
        <v>238</v>
      </c>
      <c r="SSQ1197" s="202">
        <v>0</v>
      </c>
      <c r="SSR1197" s="202"/>
      <c r="SSS1197" s="259">
        <f t="shared" si="420"/>
        <v>448.774</v>
      </c>
      <c r="SST1197" s="240" t="s">
        <v>240</v>
      </c>
      <c r="SSU1197" s="258" t="s">
        <v>26</v>
      </c>
      <c r="SSV1197" s="200">
        <v>7</v>
      </c>
      <c r="SSW1197" s="200">
        <v>2</v>
      </c>
      <c r="SSX1197" s="201" t="s">
        <v>238</v>
      </c>
      <c r="SSY1197" s="202">
        <v>0</v>
      </c>
      <c r="SSZ1197" s="202"/>
      <c r="STA1197" s="259">
        <f t="shared" si="420"/>
        <v>448.774</v>
      </c>
      <c r="STB1197" s="240" t="s">
        <v>240</v>
      </c>
      <c r="STC1197" s="258" t="s">
        <v>26</v>
      </c>
      <c r="STD1197" s="200">
        <v>7</v>
      </c>
      <c r="STE1197" s="200">
        <v>2</v>
      </c>
      <c r="STF1197" s="201" t="s">
        <v>238</v>
      </c>
      <c r="STG1197" s="202">
        <v>0</v>
      </c>
      <c r="STH1197" s="202"/>
      <c r="STI1197" s="259">
        <f t="shared" si="420"/>
        <v>448.774</v>
      </c>
      <c r="STJ1197" s="240" t="s">
        <v>240</v>
      </c>
      <c r="STK1197" s="258" t="s">
        <v>26</v>
      </c>
      <c r="STL1197" s="200">
        <v>7</v>
      </c>
      <c r="STM1197" s="200">
        <v>2</v>
      </c>
      <c r="STN1197" s="201" t="s">
        <v>238</v>
      </c>
      <c r="STO1197" s="202">
        <v>0</v>
      </c>
      <c r="STP1197" s="202"/>
      <c r="STQ1197" s="259">
        <f t="shared" si="420"/>
        <v>448.774</v>
      </c>
      <c r="STR1197" s="240" t="s">
        <v>240</v>
      </c>
      <c r="STS1197" s="258" t="s">
        <v>26</v>
      </c>
      <c r="STT1197" s="200">
        <v>7</v>
      </c>
      <c r="STU1197" s="200">
        <v>2</v>
      </c>
      <c r="STV1197" s="201" t="s">
        <v>238</v>
      </c>
      <c r="STW1197" s="202">
        <v>0</v>
      </c>
      <c r="STX1197" s="202"/>
      <c r="STY1197" s="259">
        <f t="shared" si="420"/>
        <v>448.774</v>
      </c>
      <c r="STZ1197" s="240" t="s">
        <v>240</v>
      </c>
      <c r="SUA1197" s="258" t="s">
        <v>26</v>
      </c>
      <c r="SUB1197" s="200">
        <v>7</v>
      </c>
      <c r="SUC1197" s="200">
        <v>2</v>
      </c>
      <c r="SUD1197" s="201" t="s">
        <v>238</v>
      </c>
      <c r="SUE1197" s="202">
        <v>0</v>
      </c>
      <c r="SUF1197" s="202"/>
      <c r="SUG1197" s="259">
        <f t="shared" si="420"/>
        <v>448.774</v>
      </c>
      <c r="SUH1197" s="240" t="s">
        <v>240</v>
      </c>
      <c r="SUI1197" s="258" t="s">
        <v>26</v>
      </c>
      <c r="SUJ1197" s="200">
        <v>7</v>
      </c>
      <c r="SUK1197" s="200">
        <v>2</v>
      </c>
      <c r="SUL1197" s="201" t="s">
        <v>238</v>
      </c>
      <c r="SUM1197" s="202">
        <v>0</v>
      </c>
      <c r="SUN1197" s="202"/>
      <c r="SUO1197" s="259">
        <f t="shared" ref="SUO1197:SWS1197" si="421">SUO1198</f>
        <v>448.774</v>
      </c>
      <c r="SUP1197" s="240" t="s">
        <v>240</v>
      </c>
      <c r="SUQ1197" s="258" t="s">
        <v>26</v>
      </c>
      <c r="SUR1197" s="200">
        <v>7</v>
      </c>
      <c r="SUS1197" s="200">
        <v>2</v>
      </c>
      <c r="SUT1197" s="201" t="s">
        <v>238</v>
      </c>
      <c r="SUU1197" s="202">
        <v>0</v>
      </c>
      <c r="SUV1197" s="202"/>
      <c r="SUW1197" s="259">
        <f t="shared" si="421"/>
        <v>448.774</v>
      </c>
      <c r="SUX1197" s="240" t="s">
        <v>240</v>
      </c>
      <c r="SUY1197" s="258" t="s">
        <v>26</v>
      </c>
      <c r="SUZ1197" s="200">
        <v>7</v>
      </c>
      <c r="SVA1197" s="200">
        <v>2</v>
      </c>
      <c r="SVB1197" s="201" t="s">
        <v>238</v>
      </c>
      <c r="SVC1197" s="202">
        <v>0</v>
      </c>
      <c r="SVD1197" s="202"/>
      <c r="SVE1197" s="259">
        <f t="shared" si="421"/>
        <v>448.774</v>
      </c>
      <c r="SVF1197" s="240" t="s">
        <v>240</v>
      </c>
      <c r="SVG1197" s="258" t="s">
        <v>26</v>
      </c>
      <c r="SVH1197" s="200">
        <v>7</v>
      </c>
      <c r="SVI1197" s="200">
        <v>2</v>
      </c>
      <c r="SVJ1197" s="201" t="s">
        <v>238</v>
      </c>
      <c r="SVK1197" s="202">
        <v>0</v>
      </c>
      <c r="SVL1197" s="202"/>
      <c r="SVM1197" s="259">
        <f t="shared" si="421"/>
        <v>448.774</v>
      </c>
      <c r="SVN1197" s="240" t="s">
        <v>240</v>
      </c>
      <c r="SVO1197" s="258" t="s">
        <v>26</v>
      </c>
      <c r="SVP1197" s="200">
        <v>7</v>
      </c>
      <c r="SVQ1197" s="200">
        <v>2</v>
      </c>
      <c r="SVR1197" s="201" t="s">
        <v>238</v>
      </c>
      <c r="SVS1197" s="202">
        <v>0</v>
      </c>
      <c r="SVT1197" s="202"/>
      <c r="SVU1197" s="259">
        <f t="shared" si="421"/>
        <v>448.774</v>
      </c>
      <c r="SVV1197" s="240" t="s">
        <v>240</v>
      </c>
      <c r="SVW1197" s="258" t="s">
        <v>26</v>
      </c>
      <c r="SVX1197" s="200">
        <v>7</v>
      </c>
      <c r="SVY1197" s="200">
        <v>2</v>
      </c>
      <c r="SVZ1197" s="201" t="s">
        <v>238</v>
      </c>
      <c r="SWA1197" s="202">
        <v>0</v>
      </c>
      <c r="SWB1197" s="202"/>
      <c r="SWC1197" s="259">
        <f t="shared" si="421"/>
        <v>448.774</v>
      </c>
      <c r="SWD1197" s="240" t="s">
        <v>240</v>
      </c>
      <c r="SWE1197" s="258" t="s">
        <v>26</v>
      </c>
      <c r="SWF1197" s="200">
        <v>7</v>
      </c>
      <c r="SWG1197" s="200">
        <v>2</v>
      </c>
      <c r="SWH1197" s="201" t="s">
        <v>238</v>
      </c>
      <c r="SWI1197" s="202">
        <v>0</v>
      </c>
      <c r="SWJ1197" s="202"/>
      <c r="SWK1197" s="259">
        <f t="shared" si="421"/>
        <v>448.774</v>
      </c>
      <c r="SWL1197" s="240" t="s">
        <v>240</v>
      </c>
      <c r="SWM1197" s="258" t="s">
        <v>26</v>
      </c>
      <c r="SWN1197" s="200">
        <v>7</v>
      </c>
      <c r="SWO1197" s="200">
        <v>2</v>
      </c>
      <c r="SWP1197" s="201" t="s">
        <v>238</v>
      </c>
      <c r="SWQ1197" s="202">
        <v>0</v>
      </c>
      <c r="SWR1197" s="202"/>
      <c r="SWS1197" s="259">
        <f t="shared" si="421"/>
        <v>448.774</v>
      </c>
      <c r="SWT1197" s="240" t="s">
        <v>240</v>
      </c>
      <c r="SWU1197" s="258" t="s">
        <v>26</v>
      </c>
      <c r="SWV1197" s="200">
        <v>7</v>
      </c>
      <c r="SWW1197" s="200">
        <v>2</v>
      </c>
      <c r="SWX1197" s="201" t="s">
        <v>238</v>
      </c>
      <c r="SWY1197" s="202">
        <v>0</v>
      </c>
      <c r="SWZ1197" s="202"/>
      <c r="SXA1197" s="259">
        <f t="shared" ref="SXA1197:SZE1197" si="422">SXA1198</f>
        <v>448.774</v>
      </c>
      <c r="SXB1197" s="240" t="s">
        <v>240</v>
      </c>
      <c r="SXC1197" s="258" t="s">
        <v>26</v>
      </c>
      <c r="SXD1197" s="200">
        <v>7</v>
      </c>
      <c r="SXE1197" s="200">
        <v>2</v>
      </c>
      <c r="SXF1197" s="201" t="s">
        <v>238</v>
      </c>
      <c r="SXG1197" s="202">
        <v>0</v>
      </c>
      <c r="SXH1197" s="202"/>
      <c r="SXI1197" s="259">
        <f t="shared" si="422"/>
        <v>448.774</v>
      </c>
      <c r="SXJ1197" s="240" t="s">
        <v>240</v>
      </c>
      <c r="SXK1197" s="258" t="s">
        <v>26</v>
      </c>
      <c r="SXL1197" s="200">
        <v>7</v>
      </c>
      <c r="SXM1197" s="200">
        <v>2</v>
      </c>
      <c r="SXN1197" s="201" t="s">
        <v>238</v>
      </c>
      <c r="SXO1197" s="202">
        <v>0</v>
      </c>
      <c r="SXP1197" s="202"/>
      <c r="SXQ1197" s="259">
        <f t="shared" si="422"/>
        <v>448.774</v>
      </c>
      <c r="SXR1197" s="240" t="s">
        <v>240</v>
      </c>
      <c r="SXS1197" s="258" t="s">
        <v>26</v>
      </c>
      <c r="SXT1197" s="200">
        <v>7</v>
      </c>
      <c r="SXU1197" s="200">
        <v>2</v>
      </c>
      <c r="SXV1197" s="201" t="s">
        <v>238</v>
      </c>
      <c r="SXW1197" s="202">
        <v>0</v>
      </c>
      <c r="SXX1197" s="202"/>
      <c r="SXY1197" s="259">
        <f t="shared" si="422"/>
        <v>448.774</v>
      </c>
      <c r="SXZ1197" s="240" t="s">
        <v>240</v>
      </c>
      <c r="SYA1197" s="258" t="s">
        <v>26</v>
      </c>
      <c r="SYB1197" s="200">
        <v>7</v>
      </c>
      <c r="SYC1197" s="200">
        <v>2</v>
      </c>
      <c r="SYD1197" s="201" t="s">
        <v>238</v>
      </c>
      <c r="SYE1197" s="202">
        <v>0</v>
      </c>
      <c r="SYF1197" s="202"/>
      <c r="SYG1197" s="259">
        <f t="shared" si="422"/>
        <v>448.774</v>
      </c>
      <c r="SYH1197" s="240" t="s">
        <v>240</v>
      </c>
      <c r="SYI1197" s="258" t="s">
        <v>26</v>
      </c>
      <c r="SYJ1197" s="200">
        <v>7</v>
      </c>
      <c r="SYK1197" s="200">
        <v>2</v>
      </c>
      <c r="SYL1197" s="201" t="s">
        <v>238</v>
      </c>
      <c r="SYM1197" s="202">
        <v>0</v>
      </c>
      <c r="SYN1197" s="202"/>
      <c r="SYO1197" s="259">
        <f t="shared" si="422"/>
        <v>448.774</v>
      </c>
      <c r="SYP1197" s="240" t="s">
        <v>240</v>
      </c>
      <c r="SYQ1197" s="258" t="s">
        <v>26</v>
      </c>
      <c r="SYR1197" s="200">
        <v>7</v>
      </c>
      <c r="SYS1197" s="200">
        <v>2</v>
      </c>
      <c r="SYT1197" s="201" t="s">
        <v>238</v>
      </c>
      <c r="SYU1197" s="202">
        <v>0</v>
      </c>
      <c r="SYV1197" s="202"/>
      <c r="SYW1197" s="259">
        <f t="shared" si="422"/>
        <v>448.774</v>
      </c>
      <c r="SYX1197" s="240" t="s">
        <v>240</v>
      </c>
      <c r="SYY1197" s="258" t="s">
        <v>26</v>
      </c>
      <c r="SYZ1197" s="200">
        <v>7</v>
      </c>
      <c r="SZA1197" s="200">
        <v>2</v>
      </c>
      <c r="SZB1197" s="201" t="s">
        <v>238</v>
      </c>
      <c r="SZC1197" s="202">
        <v>0</v>
      </c>
      <c r="SZD1197" s="202"/>
      <c r="SZE1197" s="259">
        <f t="shared" si="422"/>
        <v>448.774</v>
      </c>
      <c r="SZF1197" s="240" t="s">
        <v>240</v>
      </c>
      <c r="SZG1197" s="258" t="s">
        <v>26</v>
      </c>
      <c r="SZH1197" s="200">
        <v>7</v>
      </c>
      <c r="SZI1197" s="200">
        <v>2</v>
      </c>
      <c r="SZJ1197" s="201" t="s">
        <v>238</v>
      </c>
      <c r="SZK1197" s="202">
        <v>0</v>
      </c>
      <c r="SZL1197" s="202"/>
      <c r="SZM1197" s="259">
        <f t="shared" ref="SZM1197:TBQ1197" si="423">SZM1198</f>
        <v>448.774</v>
      </c>
      <c r="SZN1197" s="240" t="s">
        <v>240</v>
      </c>
      <c r="SZO1197" s="258" t="s">
        <v>26</v>
      </c>
      <c r="SZP1197" s="200">
        <v>7</v>
      </c>
      <c r="SZQ1197" s="200">
        <v>2</v>
      </c>
      <c r="SZR1197" s="201" t="s">
        <v>238</v>
      </c>
      <c r="SZS1197" s="202">
        <v>0</v>
      </c>
      <c r="SZT1197" s="202"/>
      <c r="SZU1197" s="259">
        <f t="shared" si="423"/>
        <v>448.774</v>
      </c>
      <c r="SZV1197" s="240" t="s">
        <v>240</v>
      </c>
      <c r="SZW1197" s="258" t="s">
        <v>26</v>
      </c>
      <c r="SZX1197" s="200">
        <v>7</v>
      </c>
      <c r="SZY1197" s="200">
        <v>2</v>
      </c>
      <c r="SZZ1197" s="201" t="s">
        <v>238</v>
      </c>
      <c r="TAA1197" s="202">
        <v>0</v>
      </c>
      <c r="TAB1197" s="202"/>
      <c r="TAC1197" s="259">
        <f t="shared" si="423"/>
        <v>448.774</v>
      </c>
      <c r="TAD1197" s="240" t="s">
        <v>240</v>
      </c>
      <c r="TAE1197" s="258" t="s">
        <v>26</v>
      </c>
      <c r="TAF1197" s="200">
        <v>7</v>
      </c>
      <c r="TAG1197" s="200">
        <v>2</v>
      </c>
      <c r="TAH1197" s="201" t="s">
        <v>238</v>
      </c>
      <c r="TAI1197" s="202">
        <v>0</v>
      </c>
      <c r="TAJ1197" s="202"/>
      <c r="TAK1197" s="259">
        <f t="shared" si="423"/>
        <v>448.774</v>
      </c>
      <c r="TAL1197" s="240" t="s">
        <v>240</v>
      </c>
      <c r="TAM1197" s="258" t="s">
        <v>26</v>
      </c>
      <c r="TAN1197" s="200">
        <v>7</v>
      </c>
      <c r="TAO1197" s="200">
        <v>2</v>
      </c>
      <c r="TAP1197" s="201" t="s">
        <v>238</v>
      </c>
      <c r="TAQ1197" s="202">
        <v>0</v>
      </c>
      <c r="TAR1197" s="202"/>
      <c r="TAS1197" s="259">
        <f t="shared" si="423"/>
        <v>448.774</v>
      </c>
      <c r="TAT1197" s="240" t="s">
        <v>240</v>
      </c>
      <c r="TAU1197" s="258" t="s">
        <v>26</v>
      </c>
      <c r="TAV1197" s="200">
        <v>7</v>
      </c>
      <c r="TAW1197" s="200">
        <v>2</v>
      </c>
      <c r="TAX1197" s="201" t="s">
        <v>238</v>
      </c>
      <c r="TAY1197" s="202">
        <v>0</v>
      </c>
      <c r="TAZ1197" s="202"/>
      <c r="TBA1197" s="259">
        <f t="shared" si="423"/>
        <v>448.774</v>
      </c>
      <c r="TBB1197" s="240" t="s">
        <v>240</v>
      </c>
      <c r="TBC1197" s="258" t="s">
        <v>26</v>
      </c>
      <c r="TBD1197" s="200">
        <v>7</v>
      </c>
      <c r="TBE1197" s="200">
        <v>2</v>
      </c>
      <c r="TBF1197" s="201" t="s">
        <v>238</v>
      </c>
      <c r="TBG1197" s="202">
        <v>0</v>
      </c>
      <c r="TBH1197" s="202"/>
      <c r="TBI1197" s="259">
        <f t="shared" si="423"/>
        <v>448.774</v>
      </c>
      <c r="TBJ1197" s="240" t="s">
        <v>240</v>
      </c>
      <c r="TBK1197" s="258" t="s">
        <v>26</v>
      </c>
      <c r="TBL1197" s="200">
        <v>7</v>
      </c>
      <c r="TBM1197" s="200">
        <v>2</v>
      </c>
      <c r="TBN1197" s="201" t="s">
        <v>238</v>
      </c>
      <c r="TBO1197" s="202">
        <v>0</v>
      </c>
      <c r="TBP1197" s="202"/>
      <c r="TBQ1197" s="259">
        <f t="shared" si="423"/>
        <v>448.774</v>
      </c>
      <c r="TBR1197" s="240" t="s">
        <v>240</v>
      </c>
      <c r="TBS1197" s="258" t="s">
        <v>26</v>
      </c>
      <c r="TBT1197" s="200">
        <v>7</v>
      </c>
      <c r="TBU1197" s="200">
        <v>2</v>
      </c>
      <c r="TBV1197" s="201" t="s">
        <v>238</v>
      </c>
      <c r="TBW1197" s="202">
        <v>0</v>
      </c>
      <c r="TBX1197" s="202"/>
      <c r="TBY1197" s="259">
        <f t="shared" ref="TBY1197:TEC1197" si="424">TBY1198</f>
        <v>448.774</v>
      </c>
      <c r="TBZ1197" s="240" t="s">
        <v>240</v>
      </c>
      <c r="TCA1197" s="258" t="s">
        <v>26</v>
      </c>
      <c r="TCB1197" s="200">
        <v>7</v>
      </c>
      <c r="TCC1197" s="200">
        <v>2</v>
      </c>
      <c r="TCD1197" s="201" t="s">
        <v>238</v>
      </c>
      <c r="TCE1197" s="202">
        <v>0</v>
      </c>
      <c r="TCF1197" s="202"/>
      <c r="TCG1197" s="259">
        <f t="shared" si="424"/>
        <v>448.774</v>
      </c>
      <c r="TCH1197" s="240" t="s">
        <v>240</v>
      </c>
      <c r="TCI1197" s="258" t="s">
        <v>26</v>
      </c>
      <c r="TCJ1197" s="200">
        <v>7</v>
      </c>
      <c r="TCK1197" s="200">
        <v>2</v>
      </c>
      <c r="TCL1197" s="201" t="s">
        <v>238</v>
      </c>
      <c r="TCM1197" s="202">
        <v>0</v>
      </c>
      <c r="TCN1197" s="202"/>
      <c r="TCO1197" s="259">
        <f t="shared" si="424"/>
        <v>448.774</v>
      </c>
      <c r="TCP1197" s="240" t="s">
        <v>240</v>
      </c>
      <c r="TCQ1197" s="258" t="s">
        <v>26</v>
      </c>
      <c r="TCR1197" s="200">
        <v>7</v>
      </c>
      <c r="TCS1197" s="200">
        <v>2</v>
      </c>
      <c r="TCT1197" s="201" t="s">
        <v>238</v>
      </c>
      <c r="TCU1197" s="202">
        <v>0</v>
      </c>
      <c r="TCV1197" s="202"/>
      <c r="TCW1197" s="259">
        <f t="shared" si="424"/>
        <v>448.774</v>
      </c>
      <c r="TCX1197" s="240" t="s">
        <v>240</v>
      </c>
      <c r="TCY1197" s="258" t="s">
        <v>26</v>
      </c>
      <c r="TCZ1197" s="200">
        <v>7</v>
      </c>
      <c r="TDA1197" s="200">
        <v>2</v>
      </c>
      <c r="TDB1197" s="201" t="s">
        <v>238</v>
      </c>
      <c r="TDC1197" s="202">
        <v>0</v>
      </c>
      <c r="TDD1197" s="202"/>
      <c r="TDE1197" s="259">
        <f t="shared" si="424"/>
        <v>448.774</v>
      </c>
      <c r="TDF1197" s="240" t="s">
        <v>240</v>
      </c>
      <c r="TDG1197" s="258" t="s">
        <v>26</v>
      </c>
      <c r="TDH1197" s="200">
        <v>7</v>
      </c>
      <c r="TDI1197" s="200">
        <v>2</v>
      </c>
      <c r="TDJ1197" s="201" t="s">
        <v>238</v>
      </c>
      <c r="TDK1197" s="202">
        <v>0</v>
      </c>
      <c r="TDL1197" s="202"/>
      <c r="TDM1197" s="259">
        <f t="shared" si="424"/>
        <v>448.774</v>
      </c>
      <c r="TDN1197" s="240" t="s">
        <v>240</v>
      </c>
      <c r="TDO1197" s="258" t="s">
        <v>26</v>
      </c>
      <c r="TDP1197" s="200">
        <v>7</v>
      </c>
      <c r="TDQ1197" s="200">
        <v>2</v>
      </c>
      <c r="TDR1197" s="201" t="s">
        <v>238</v>
      </c>
      <c r="TDS1197" s="202">
        <v>0</v>
      </c>
      <c r="TDT1197" s="202"/>
      <c r="TDU1197" s="259">
        <f t="shared" si="424"/>
        <v>448.774</v>
      </c>
      <c r="TDV1197" s="240" t="s">
        <v>240</v>
      </c>
      <c r="TDW1197" s="258" t="s">
        <v>26</v>
      </c>
      <c r="TDX1197" s="200">
        <v>7</v>
      </c>
      <c r="TDY1197" s="200">
        <v>2</v>
      </c>
      <c r="TDZ1197" s="201" t="s">
        <v>238</v>
      </c>
      <c r="TEA1197" s="202">
        <v>0</v>
      </c>
      <c r="TEB1197" s="202"/>
      <c r="TEC1197" s="259">
        <f t="shared" si="424"/>
        <v>448.774</v>
      </c>
      <c r="TED1197" s="240" t="s">
        <v>240</v>
      </c>
      <c r="TEE1197" s="258" t="s">
        <v>26</v>
      </c>
      <c r="TEF1197" s="200">
        <v>7</v>
      </c>
      <c r="TEG1197" s="200">
        <v>2</v>
      </c>
      <c r="TEH1197" s="201" t="s">
        <v>238</v>
      </c>
      <c r="TEI1197" s="202">
        <v>0</v>
      </c>
      <c r="TEJ1197" s="202"/>
      <c r="TEK1197" s="259">
        <f t="shared" ref="TEK1197:TGO1197" si="425">TEK1198</f>
        <v>448.774</v>
      </c>
      <c r="TEL1197" s="240" t="s">
        <v>240</v>
      </c>
      <c r="TEM1197" s="258" t="s">
        <v>26</v>
      </c>
      <c r="TEN1197" s="200">
        <v>7</v>
      </c>
      <c r="TEO1197" s="200">
        <v>2</v>
      </c>
      <c r="TEP1197" s="201" t="s">
        <v>238</v>
      </c>
      <c r="TEQ1197" s="202">
        <v>0</v>
      </c>
      <c r="TER1197" s="202"/>
      <c r="TES1197" s="259">
        <f t="shared" si="425"/>
        <v>448.774</v>
      </c>
      <c r="TET1197" s="240" t="s">
        <v>240</v>
      </c>
      <c r="TEU1197" s="258" t="s">
        <v>26</v>
      </c>
      <c r="TEV1197" s="200">
        <v>7</v>
      </c>
      <c r="TEW1197" s="200">
        <v>2</v>
      </c>
      <c r="TEX1197" s="201" t="s">
        <v>238</v>
      </c>
      <c r="TEY1197" s="202">
        <v>0</v>
      </c>
      <c r="TEZ1197" s="202"/>
      <c r="TFA1197" s="259">
        <f t="shared" si="425"/>
        <v>448.774</v>
      </c>
      <c r="TFB1197" s="240" t="s">
        <v>240</v>
      </c>
      <c r="TFC1197" s="258" t="s">
        <v>26</v>
      </c>
      <c r="TFD1197" s="200">
        <v>7</v>
      </c>
      <c r="TFE1197" s="200">
        <v>2</v>
      </c>
      <c r="TFF1197" s="201" t="s">
        <v>238</v>
      </c>
      <c r="TFG1197" s="202">
        <v>0</v>
      </c>
      <c r="TFH1197" s="202"/>
      <c r="TFI1197" s="259">
        <f t="shared" si="425"/>
        <v>448.774</v>
      </c>
      <c r="TFJ1197" s="240" t="s">
        <v>240</v>
      </c>
      <c r="TFK1197" s="258" t="s">
        <v>26</v>
      </c>
      <c r="TFL1197" s="200">
        <v>7</v>
      </c>
      <c r="TFM1197" s="200">
        <v>2</v>
      </c>
      <c r="TFN1197" s="201" t="s">
        <v>238</v>
      </c>
      <c r="TFO1197" s="202">
        <v>0</v>
      </c>
      <c r="TFP1197" s="202"/>
      <c r="TFQ1197" s="259">
        <f t="shared" si="425"/>
        <v>448.774</v>
      </c>
      <c r="TFR1197" s="240" t="s">
        <v>240</v>
      </c>
      <c r="TFS1197" s="258" t="s">
        <v>26</v>
      </c>
      <c r="TFT1197" s="200">
        <v>7</v>
      </c>
      <c r="TFU1197" s="200">
        <v>2</v>
      </c>
      <c r="TFV1197" s="201" t="s">
        <v>238</v>
      </c>
      <c r="TFW1197" s="202">
        <v>0</v>
      </c>
      <c r="TFX1197" s="202"/>
      <c r="TFY1197" s="259">
        <f t="shared" si="425"/>
        <v>448.774</v>
      </c>
      <c r="TFZ1197" s="240" t="s">
        <v>240</v>
      </c>
      <c r="TGA1197" s="258" t="s">
        <v>26</v>
      </c>
      <c r="TGB1197" s="200">
        <v>7</v>
      </c>
      <c r="TGC1197" s="200">
        <v>2</v>
      </c>
      <c r="TGD1197" s="201" t="s">
        <v>238</v>
      </c>
      <c r="TGE1197" s="202">
        <v>0</v>
      </c>
      <c r="TGF1197" s="202"/>
      <c r="TGG1197" s="259">
        <f t="shared" si="425"/>
        <v>448.774</v>
      </c>
      <c r="TGH1197" s="240" t="s">
        <v>240</v>
      </c>
      <c r="TGI1197" s="258" t="s">
        <v>26</v>
      </c>
      <c r="TGJ1197" s="200">
        <v>7</v>
      </c>
      <c r="TGK1197" s="200">
        <v>2</v>
      </c>
      <c r="TGL1197" s="201" t="s">
        <v>238</v>
      </c>
      <c r="TGM1197" s="202">
        <v>0</v>
      </c>
      <c r="TGN1197" s="202"/>
      <c r="TGO1197" s="259">
        <f t="shared" si="425"/>
        <v>448.774</v>
      </c>
      <c r="TGP1197" s="240" t="s">
        <v>240</v>
      </c>
      <c r="TGQ1197" s="258" t="s">
        <v>26</v>
      </c>
      <c r="TGR1197" s="200">
        <v>7</v>
      </c>
      <c r="TGS1197" s="200">
        <v>2</v>
      </c>
      <c r="TGT1197" s="201" t="s">
        <v>238</v>
      </c>
      <c r="TGU1197" s="202">
        <v>0</v>
      </c>
      <c r="TGV1197" s="202"/>
      <c r="TGW1197" s="259">
        <f t="shared" ref="TGW1197:TJA1197" si="426">TGW1198</f>
        <v>448.774</v>
      </c>
      <c r="TGX1197" s="240" t="s">
        <v>240</v>
      </c>
      <c r="TGY1197" s="258" t="s">
        <v>26</v>
      </c>
      <c r="TGZ1197" s="200">
        <v>7</v>
      </c>
      <c r="THA1197" s="200">
        <v>2</v>
      </c>
      <c r="THB1197" s="201" t="s">
        <v>238</v>
      </c>
      <c r="THC1197" s="202">
        <v>0</v>
      </c>
      <c r="THD1197" s="202"/>
      <c r="THE1197" s="259">
        <f t="shared" si="426"/>
        <v>448.774</v>
      </c>
      <c r="THF1197" s="240" t="s">
        <v>240</v>
      </c>
      <c r="THG1197" s="258" t="s">
        <v>26</v>
      </c>
      <c r="THH1197" s="200">
        <v>7</v>
      </c>
      <c r="THI1197" s="200">
        <v>2</v>
      </c>
      <c r="THJ1197" s="201" t="s">
        <v>238</v>
      </c>
      <c r="THK1197" s="202">
        <v>0</v>
      </c>
      <c r="THL1197" s="202"/>
      <c r="THM1197" s="259">
        <f t="shared" si="426"/>
        <v>448.774</v>
      </c>
      <c r="THN1197" s="240" t="s">
        <v>240</v>
      </c>
      <c r="THO1197" s="258" t="s">
        <v>26</v>
      </c>
      <c r="THP1197" s="200">
        <v>7</v>
      </c>
      <c r="THQ1197" s="200">
        <v>2</v>
      </c>
      <c r="THR1197" s="201" t="s">
        <v>238</v>
      </c>
      <c r="THS1197" s="202">
        <v>0</v>
      </c>
      <c r="THT1197" s="202"/>
      <c r="THU1197" s="259">
        <f t="shared" si="426"/>
        <v>448.774</v>
      </c>
      <c r="THV1197" s="240" t="s">
        <v>240</v>
      </c>
      <c r="THW1197" s="258" t="s">
        <v>26</v>
      </c>
      <c r="THX1197" s="200">
        <v>7</v>
      </c>
      <c r="THY1197" s="200">
        <v>2</v>
      </c>
      <c r="THZ1197" s="201" t="s">
        <v>238</v>
      </c>
      <c r="TIA1197" s="202">
        <v>0</v>
      </c>
      <c r="TIB1197" s="202"/>
      <c r="TIC1197" s="259">
        <f t="shared" si="426"/>
        <v>448.774</v>
      </c>
      <c r="TID1197" s="240" t="s">
        <v>240</v>
      </c>
      <c r="TIE1197" s="258" t="s">
        <v>26</v>
      </c>
      <c r="TIF1197" s="200">
        <v>7</v>
      </c>
      <c r="TIG1197" s="200">
        <v>2</v>
      </c>
      <c r="TIH1197" s="201" t="s">
        <v>238</v>
      </c>
      <c r="TII1197" s="202">
        <v>0</v>
      </c>
      <c r="TIJ1197" s="202"/>
      <c r="TIK1197" s="259">
        <f t="shared" si="426"/>
        <v>448.774</v>
      </c>
      <c r="TIL1197" s="240" t="s">
        <v>240</v>
      </c>
      <c r="TIM1197" s="258" t="s">
        <v>26</v>
      </c>
      <c r="TIN1197" s="200">
        <v>7</v>
      </c>
      <c r="TIO1197" s="200">
        <v>2</v>
      </c>
      <c r="TIP1197" s="201" t="s">
        <v>238</v>
      </c>
      <c r="TIQ1197" s="202">
        <v>0</v>
      </c>
      <c r="TIR1197" s="202"/>
      <c r="TIS1197" s="259">
        <f t="shared" si="426"/>
        <v>448.774</v>
      </c>
      <c r="TIT1197" s="240" t="s">
        <v>240</v>
      </c>
      <c r="TIU1197" s="258" t="s">
        <v>26</v>
      </c>
      <c r="TIV1197" s="200">
        <v>7</v>
      </c>
      <c r="TIW1197" s="200">
        <v>2</v>
      </c>
      <c r="TIX1197" s="201" t="s">
        <v>238</v>
      </c>
      <c r="TIY1197" s="202">
        <v>0</v>
      </c>
      <c r="TIZ1197" s="202"/>
      <c r="TJA1197" s="259">
        <f t="shared" si="426"/>
        <v>448.774</v>
      </c>
      <c r="TJB1197" s="240" t="s">
        <v>240</v>
      </c>
      <c r="TJC1197" s="258" t="s">
        <v>26</v>
      </c>
      <c r="TJD1197" s="200">
        <v>7</v>
      </c>
      <c r="TJE1197" s="200">
        <v>2</v>
      </c>
      <c r="TJF1197" s="201" t="s">
        <v>238</v>
      </c>
      <c r="TJG1197" s="202">
        <v>0</v>
      </c>
      <c r="TJH1197" s="202"/>
      <c r="TJI1197" s="259">
        <f t="shared" ref="TJI1197:TLM1197" si="427">TJI1198</f>
        <v>448.774</v>
      </c>
      <c r="TJJ1197" s="240" t="s">
        <v>240</v>
      </c>
      <c r="TJK1197" s="258" t="s">
        <v>26</v>
      </c>
      <c r="TJL1197" s="200">
        <v>7</v>
      </c>
      <c r="TJM1197" s="200">
        <v>2</v>
      </c>
      <c r="TJN1197" s="201" t="s">
        <v>238</v>
      </c>
      <c r="TJO1197" s="202">
        <v>0</v>
      </c>
      <c r="TJP1197" s="202"/>
      <c r="TJQ1197" s="259">
        <f t="shared" si="427"/>
        <v>448.774</v>
      </c>
      <c r="TJR1197" s="240" t="s">
        <v>240</v>
      </c>
      <c r="TJS1197" s="258" t="s">
        <v>26</v>
      </c>
      <c r="TJT1197" s="200">
        <v>7</v>
      </c>
      <c r="TJU1197" s="200">
        <v>2</v>
      </c>
      <c r="TJV1197" s="201" t="s">
        <v>238</v>
      </c>
      <c r="TJW1197" s="202">
        <v>0</v>
      </c>
      <c r="TJX1197" s="202"/>
      <c r="TJY1197" s="259">
        <f t="shared" si="427"/>
        <v>448.774</v>
      </c>
      <c r="TJZ1197" s="240" t="s">
        <v>240</v>
      </c>
      <c r="TKA1197" s="258" t="s">
        <v>26</v>
      </c>
      <c r="TKB1197" s="200">
        <v>7</v>
      </c>
      <c r="TKC1197" s="200">
        <v>2</v>
      </c>
      <c r="TKD1197" s="201" t="s">
        <v>238</v>
      </c>
      <c r="TKE1197" s="202">
        <v>0</v>
      </c>
      <c r="TKF1197" s="202"/>
      <c r="TKG1197" s="259">
        <f t="shared" si="427"/>
        <v>448.774</v>
      </c>
      <c r="TKH1197" s="240" t="s">
        <v>240</v>
      </c>
      <c r="TKI1197" s="258" t="s">
        <v>26</v>
      </c>
      <c r="TKJ1197" s="200">
        <v>7</v>
      </c>
      <c r="TKK1197" s="200">
        <v>2</v>
      </c>
      <c r="TKL1197" s="201" t="s">
        <v>238</v>
      </c>
      <c r="TKM1197" s="202">
        <v>0</v>
      </c>
      <c r="TKN1197" s="202"/>
      <c r="TKO1197" s="259">
        <f t="shared" si="427"/>
        <v>448.774</v>
      </c>
      <c r="TKP1197" s="240" t="s">
        <v>240</v>
      </c>
      <c r="TKQ1197" s="258" t="s">
        <v>26</v>
      </c>
      <c r="TKR1197" s="200">
        <v>7</v>
      </c>
      <c r="TKS1197" s="200">
        <v>2</v>
      </c>
      <c r="TKT1197" s="201" t="s">
        <v>238</v>
      </c>
      <c r="TKU1197" s="202">
        <v>0</v>
      </c>
      <c r="TKV1197" s="202"/>
      <c r="TKW1197" s="259">
        <f t="shared" si="427"/>
        <v>448.774</v>
      </c>
      <c r="TKX1197" s="240" t="s">
        <v>240</v>
      </c>
      <c r="TKY1197" s="258" t="s">
        <v>26</v>
      </c>
      <c r="TKZ1197" s="200">
        <v>7</v>
      </c>
      <c r="TLA1197" s="200">
        <v>2</v>
      </c>
      <c r="TLB1197" s="201" t="s">
        <v>238</v>
      </c>
      <c r="TLC1197" s="202">
        <v>0</v>
      </c>
      <c r="TLD1197" s="202"/>
      <c r="TLE1197" s="259">
        <f t="shared" si="427"/>
        <v>448.774</v>
      </c>
      <c r="TLF1197" s="240" t="s">
        <v>240</v>
      </c>
      <c r="TLG1197" s="258" t="s">
        <v>26</v>
      </c>
      <c r="TLH1197" s="200">
        <v>7</v>
      </c>
      <c r="TLI1197" s="200">
        <v>2</v>
      </c>
      <c r="TLJ1197" s="201" t="s">
        <v>238</v>
      </c>
      <c r="TLK1197" s="202">
        <v>0</v>
      </c>
      <c r="TLL1197" s="202"/>
      <c r="TLM1197" s="259">
        <f t="shared" si="427"/>
        <v>448.774</v>
      </c>
      <c r="TLN1197" s="240" t="s">
        <v>240</v>
      </c>
      <c r="TLO1197" s="258" t="s">
        <v>26</v>
      </c>
      <c r="TLP1197" s="200">
        <v>7</v>
      </c>
      <c r="TLQ1197" s="200">
        <v>2</v>
      </c>
      <c r="TLR1197" s="201" t="s">
        <v>238</v>
      </c>
      <c r="TLS1197" s="202">
        <v>0</v>
      </c>
      <c r="TLT1197" s="202"/>
      <c r="TLU1197" s="259">
        <f t="shared" ref="TLU1197:TNY1197" si="428">TLU1198</f>
        <v>448.774</v>
      </c>
      <c r="TLV1197" s="240" t="s">
        <v>240</v>
      </c>
      <c r="TLW1197" s="258" t="s">
        <v>26</v>
      </c>
      <c r="TLX1197" s="200">
        <v>7</v>
      </c>
      <c r="TLY1197" s="200">
        <v>2</v>
      </c>
      <c r="TLZ1197" s="201" t="s">
        <v>238</v>
      </c>
      <c r="TMA1197" s="202">
        <v>0</v>
      </c>
      <c r="TMB1197" s="202"/>
      <c r="TMC1197" s="259">
        <f t="shared" si="428"/>
        <v>448.774</v>
      </c>
      <c r="TMD1197" s="240" t="s">
        <v>240</v>
      </c>
      <c r="TME1197" s="258" t="s">
        <v>26</v>
      </c>
      <c r="TMF1197" s="200">
        <v>7</v>
      </c>
      <c r="TMG1197" s="200">
        <v>2</v>
      </c>
      <c r="TMH1197" s="201" t="s">
        <v>238</v>
      </c>
      <c r="TMI1197" s="202">
        <v>0</v>
      </c>
      <c r="TMJ1197" s="202"/>
      <c r="TMK1197" s="259">
        <f t="shared" si="428"/>
        <v>448.774</v>
      </c>
      <c r="TML1197" s="240" t="s">
        <v>240</v>
      </c>
      <c r="TMM1197" s="258" t="s">
        <v>26</v>
      </c>
      <c r="TMN1197" s="200">
        <v>7</v>
      </c>
      <c r="TMO1197" s="200">
        <v>2</v>
      </c>
      <c r="TMP1197" s="201" t="s">
        <v>238</v>
      </c>
      <c r="TMQ1197" s="202">
        <v>0</v>
      </c>
      <c r="TMR1197" s="202"/>
      <c r="TMS1197" s="259">
        <f t="shared" si="428"/>
        <v>448.774</v>
      </c>
      <c r="TMT1197" s="240" t="s">
        <v>240</v>
      </c>
      <c r="TMU1197" s="258" t="s">
        <v>26</v>
      </c>
      <c r="TMV1197" s="200">
        <v>7</v>
      </c>
      <c r="TMW1197" s="200">
        <v>2</v>
      </c>
      <c r="TMX1197" s="201" t="s">
        <v>238</v>
      </c>
      <c r="TMY1197" s="202">
        <v>0</v>
      </c>
      <c r="TMZ1197" s="202"/>
      <c r="TNA1197" s="259">
        <f t="shared" si="428"/>
        <v>448.774</v>
      </c>
      <c r="TNB1197" s="240" t="s">
        <v>240</v>
      </c>
      <c r="TNC1197" s="258" t="s">
        <v>26</v>
      </c>
      <c r="TND1197" s="200">
        <v>7</v>
      </c>
      <c r="TNE1197" s="200">
        <v>2</v>
      </c>
      <c r="TNF1197" s="201" t="s">
        <v>238</v>
      </c>
      <c r="TNG1197" s="202">
        <v>0</v>
      </c>
      <c r="TNH1197" s="202"/>
      <c r="TNI1197" s="259">
        <f t="shared" si="428"/>
        <v>448.774</v>
      </c>
      <c r="TNJ1197" s="240" t="s">
        <v>240</v>
      </c>
      <c r="TNK1197" s="258" t="s">
        <v>26</v>
      </c>
      <c r="TNL1197" s="200">
        <v>7</v>
      </c>
      <c r="TNM1197" s="200">
        <v>2</v>
      </c>
      <c r="TNN1197" s="201" t="s">
        <v>238</v>
      </c>
      <c r="TNO1197" s="202">
        <v>0</v>
      </c>
      <c r="TNP1197" s="202"/>
      <c r="TNQ1197" s="259">
        <f t="shared" si="428"/>
        <v>448.774</v>
      </c>
      <c r="TNR1197" s="240" t="s">
        <v>240</v>
      </c>
      <c r="TNS1197" s="258" t="s">
        <v>26</v>
      </c>
      <c r="TNT1197" s="200">
        <v>7</v>
      </c>
      <c r="TNU1197" s="200">
        <v>2</v>
      </c>
      <c r="TNV1197" s="201" t="s">
        <v>238</v>
      </c>
      <c r="TNW1197" s="202">
        <v>0</v>
      </c>
      <c r="TNX1197" s="202"/>
      <c r="TNY1197" s="259">
        <f t="shared" si="428"/>
        <v>448.774</v>
      </c>
      <c r="TNZ1197" s="240" t="s">
        <v>240</v>
      </c>
      <c r="TOA1197" s="258" t="s">
        <v>26</v>
      </c>
      <c r="TOB1197" s="200">
        <v>7</v>
      </c>
      <c r="TOC1197" s="200">
        <v>2</v>
      </c>
      <c r="TOD1197" s="201" t="s">
        <v>238</v>
      </c>
      <c r="TOE1197" s="202">
        <v>0</v>
      </c>
      <c r="TOF1197" s="202"/>
      <c r="TOG1197" s="259">
        <f t="shared" ref="TOG1197:TQK1197" si="429">TOG1198</f>
        <v>448.774</v>
      </c>
      <c r="TOH1197" s="240" t="s">
        <v>240</v>
      </c>
      <c r="TOI1197" s="258" t="s">
        <v>26</v>
      </c>
      <c r="TOJ1197" s="200">
        <v>7</v>
      </c>
      <c r="TOK1197" s="200">
        <v>2</v>
      </c>
      <c r="TOL1197" s="201" t="s">
        <v>238</v>
      </c>
      <c r="TOM1197" s="202">
        <v>0</v>
      </c>
      <c r="TON1197" s="202"/>
      <c r="TOO1197" s="259">
        <f t="shared" si="429"/>
        <v>448.774</v>
      </c>
      <c r="TOP1197" s="240" t="s">
        <v>240</v>
      </c>
      <c r="TOQ1197" s="258" t="s">
        <v>26</v>
      </c>
      <c r="TOR1197" s="200">
        <v>7</v>
      </c>
      <c r="TOS1197" s="200">
        <v>2</v>
      </c>
      <c r="TOT1197" s="201" t="s">
        <v>238</v>
      </c>
      <c r="TOU1197" s="202">
        <v>0</v>
      </c>
      <c r="TOV1197" s="202"/>
      <c r="TOW1197" s="259">
        <f t="shared" si="429"/>
        <v>448.774</v>
      </c>
      <c r="TOX1197" s="240" t="s">
        <v>240</v>
      </c>
      <c r="TOY1197" s="258" t="s">
        <v>26</v>
      </c>
      <c r="TOZ1197" s="200">
        <v>7</v>
      </c>
      <c r="TPA1197" s="200">
        <v>2</v>
      </c>
      <c r="TPB1197" s="201" t="s">
        <v>238</v>
      </c>
      <c r="TPC1197" s="202">
        <v>0</v>
      </c>
      <c r="TPD1197" s="202"/>
      <c r="TPE1197" s="259">
        <f t="shared" si="429"/>
        <v>448.774</v>
      </c>
      <c r="TPF1197" s="240" t="s">
        <v>240</v>
      </c>
      <c r="TPG1197" s="258" t="s">
        <v>26</v>
      </c>
      <c r="TPH1197" s="200">
        <v>7</v>
      </c>
      <c r="TPI1197" s="200">
        <v>2</v>
      </c>
      <c r="TPJ1197" s="201" t="s">
        <v>238</v>
      </c>
      <c r="TPK1197" s="202">
        <v>0</v>
      </c>
      <c r="TPL1197" s="202"/>
      <c r="TPM1197" s="259">
        <f t="shared" si="429"/>
        <v>448.774</v>
      </c>
      <c r="TPN1197" s="240" t="s">
        <v>240</v>
      </c>
      <c r="TPO1197" s="258" t="s">
        <v>26</v>
      </c>
      <c r="TPP1197" s="200">
        <v>7</v>
      </c>
      <c r="TPQ1197" s="200">
        <v>2</v>
      </c>
      <c r="TPR1197" s="201" t="s">
        <v>238</v>
      </c>
      <c r="TPS1197" s="202">
        <v>0</v>
      </c>
      <c r="TPT1197" s="202"/>
      <c r="TPU1197" s="259">
        <f t="shared" si="429"/>
        <v>448.774</v>
      </c>
      <c r="TPV1197" s="240" t="s">
        <v>240</v>
      </c>
      <c r="TPW1197" s="258" t="s">
        <v>26</v>
      </c>
      <c r="TPX1197" s="200">
        <v>7</v>
      </c>
      <c r="TPY1197" s="200">
        <v>2</v>
      </c>
      <c r="TPZ1197" s="201" t="s">
        <v>238</v>
      </c>
      <c r="TQA1197" s="202">
        <v>0</v>
      </c>
      <c r="TQB1197" s="202"/>
      <c r="TQC1197" s="259">
        <f t="shared" si="429"/>
        <v>448.774</v>
      </c>
      <c r="TQD1197" s="240" t="s">
        <v>240</v>
      </c>
      <c r="TQE1197" s="258" t="s">
        <v>26</v>
      </c>
      <c r="TQF1197" s="200">
        <v>7</v>
      </c>
      <c r="TQG1197" s="200">
        <v>2</v>
      </c>
      <c r="TQH1197" s="201" t="s">
        <v>238</v>
      </c>
      <c r="TQI1197" s="202">
        <v>0</v>
      </c>
      <c r="TQJ1197" s="202"/>
      <c r="TQK1197" s="259">
        <f t="shared" si="429"/>
        <v>448.774</v>
      </c>
      <c r="TQL1197" s="240" t="s">
        <v>240</v>
      </c>
      <c r="TQM1197" s="258" t="s">
        <v>26</v>
      </c>
      <c r="TQN1197" s="200">
        <v>7</v>
      </c>
      <c r="TQO1197" s="200">
        <v>2</v>
      </c>
      <c r="TQP1197" s="201" t="s">
        <v>238</v>
      </c>
      <c r="TQQ1197" s="202">
        <v>0</v>
      </c>
      <c r="TQR1197" s="202"/>
      <c r="TQS1197" s="259">
        <f t="shared" ref="TQS1197:TSW1197" si="430">TQS1198</f>
        <v>448.774</v>
      </c>
      <c r="TQT1197" s="240" t="s">
        <v>240</v>
      </c>
      <c r="TQU1197" s="258" t="s">
        <v>26</v>
      </c>
      <c r="TQV1197" s="200">
        <v>7</v>
      </c>
      <c r="TQW1197" s="200">
        <v>2</v>
      </c>
      <c r="TQX1197" s="201" t="s">
        <v>238</v>
      </c>
      <c r="TQY1197" s="202">
        <v>0</v>
      </c>
      <c r="TQZ1197" s="202"/>
      <c r="TRA1197" s="259">
        <f t="shared" si="430"/>
        <v>448.774</v>
      </c>
      <c r="TRB1197" s="240" t="s">
        <v>240</v>
      </c>
      <c r="TRC1197" s="258" t="s">
        <v>26</v>
      </c>
      <c r="TRD1197" s="200">
        <v>7</v>
      </c>
      <c r="TRE1197" s="200">
        <v>2</v>
      </c>
      <c r="TRF1197" s="201" t="s">
        <v>238</v>
      </c>
      <c r="TRG1197" s="202">
        <v>0</v>
      </c>
      <c r="TRH1197" s="202"/>
      <c r="TRI1197" s="259">
        <f t="shared" si="430"/>
        <v>448.774</v>
      </c>
      <c r="TRJ1197" s="240" t="s">
        <v>240</v>
      </c>
      <c r="TRK1197" s="258" t="s">
        <v>26</v>
      </c>
      <c r="TRL1197" s="200">
        <v>7</v>
      </c>
      <c r="TRM1197" s="200">
        <v>2</v>
      </c>
      <c r="TRN1197" s="201" t="s">
        <v>238</v>
      </c>
      <c r="TRO1197" s="202">
        <v>0</v>
      </c>
      <c r="TRP1197" s="202"/>
      <c r="TRQ1197" s="259">
        <f t="shared" si="430"/>
        <v>448.774</v>
      </c>
      <c r="TRR1197" s="240" t="s">
        <v>240</v>
      </c>
      <c r="TRS1197" s="258" t="s">
        <v>26</v>
      </c>
      <c r="TRT1197" s="200">
        <v>7</v>
      </c>
      <c r="TRU1197" s="200">
        <v>2</v>
      </c>
      <c r="TRV1197" s="201" t="s">
        <v>238</v>
      </c>
      <c r="TRW1197" s="202">
        <v>0</v>
      </c>
      <c r="TRX1197" s="202"/>
      <c r="TRY1197" s="259">
        <f t="shared" si="430"/>
        <v>448.774</v>
      </c>
      <c r="TRZ1197" s="240" t="s">
        <v>240</v>
      </c>
      <c r="TSA1197" s="258" t="s">
        <v>26</v>
      </c>
      <c r="TSB1197" s="200">
        <v>7</v>
      </c>
      <c r="TSC1197" s="200">
        <v>2</v>
      </c>
      <c r="TSD1197" s="201" t="s">
        <v>238</v>
      </c>
      <c r="TSE1197" s="202">
        <v>0</v>
      </c>
      <c r="TSF1197" s="202"/>
      <c r="TSG1197" s="259">
        <f t="shared" si="430"/>
        <v>448.774</v>
      </c>
      <c r="TSH1197" s="240" t="s">
        <v>240</v>
      </c>
      <c r="TSI1197" s="258" t="s">
        <v>26</v>
      </c>
      <c r="TSJ1197" s="200">
        <v>7</v>
      </c>
      <c r="TSK1197" s="200">
        <v>2</v>
      </c>
      <c r="TSL1197" s="201" t="s">
        <v>238</v>
      </c>
      <c r="TSM1197" s="202">
        <v>0</v>
      </c>
      <c r="TSN1197" s="202"/>
      <c r="TSO1197" s="259">
        <f t="shared" si="430"/>
        <v>448.774</v>
      </c>
      <c r="TSP1197" s="240" t="s">
        <v>240</v>
      </c>
      <c r="TSQ1197" s="258" t="s">
        <v>26</v>
      </c>
      <c r="TSR1197" s="200">
        <v>7</v>
      </c>
      <c r="TSS1197" s="200">
        <v>2</v>
      </c>
      <c r="TST1197" s="201" t="s">
        <v>238</v>
      </c>
      <c r="TSU1197" s="202">
        <v>0</v>
      </c>
      <c r="TSV1197" s="202"/>
      <c r="TSW1197" s="259">
        <f t="shared" si="430"/>
        <v>448.774</v>
      </c>
      <c r="TSX1197" s="240" t="s">
        <v>240</v>
      </c>
      <c r="TSY1197" s="258" t="s">
        <v>26</v>
      </c>
      <c r="TSZ1197" s="200">
        <v>7</v>
      </c>
      <c r="TTA1197" s="200">
        <v>2</v>
      </c>
      <c r="TTB1197" s="201" t="s">
        <v>238</v>
      </c>
      <c r="TTC1197" s="202">
        <v>0</v>
      </c>
      <c r="TTD1197" s="202"/>
      <c r="TTE1197" s="259">
        <f t="shared" ref="TTE1197:TVI1197" si="431">TTE1198</f>
        <v>448.774</v>
      </c>
      <c r="TTF1197" s="240" t="s">
        <v>240</v>
      </c>
      <c r="TTG1197" s="258" t="s">
        <v>26</v>
      </c>
      <c r="TTH1197" s="200">
        <v>7</v>
      </c>
      <c r="TTI1197" s="200">
        <v>2</v>
      </c>
      <c r="TTJ1197" s="201" t="s">
        <v>238</v>
      </c>
      <c r="TTK1197" s="202">
        <v>0</v>
      </c>
      <c r="TTL1197" s="202"/>
      <c r="TTM1197" s="259">
        <f t="shared" si="431"/>
        <v>448.774</v>
      </c>
      <c r="TTN1197" s="240" t="s">
        <v>240</v>
      </c>
      <c r="TTO1197" s="258" t="s">
        <v>26</v>
      </c>
      <c r="TTP1197" s="200">
        <v>7</v>
      </c>
      <c r="TTQ1197" s="200">
        <v>2</v>
      </c>
      <c r="TTR1197" s="201" t="s">
        <v>238</v>
      </c>
      <c r="TTS1197" s="202">
        <v>0</v>
      </c>
      <c r="TTT1197" s="202"/>
      <c r="TTU1197" s="259">
        <f t="shared" si="431"/>
        <v>448.774</v>
      </c>
      <c r="TTV1197" s="240" t="s">
        <v>240</v>
      </c>
      <c r="TTW1197" s="258" t="s">
        <v>26</v>
      </c>
      <c r="TTX1197" s="200">
        <v>7</v>
      </c>
      <c r="TTY1197" s="200">
        <v>2</v>
      </c>
      <c r="TTZ1197" s="201" t="s">
        <v>238</v>
      </c>
      <c r="TUA1197" s="202">
        <v>0</v>
      </c>
      <c r="TUB1197" s="202"/>
      <c r="TUC1197" s="259">
        <f t="shared" si="431"/>
        <v>448.774</v>
      </c>
      <c r="TUD1197" s="240" t="s">
        <v>240</v>
      </c>
      <c r="TUE1197" s="258" t="s">
        <v>26</v>
      </c>
      <c r="TUF1197" s="200">
        <v>7</v>
      </c>
      <c r="TUG1197" s="200">
        <v>2</v>
      </c>
      <c r="TUH1197" s="201" t="s">
        <v>238</v>
      </c>
      <c r="TUI1197" s="202">
        <v>0</v>
      </c>
      <c r="TUJ1197" s="202"/>
      <c r="TUK1197" s="259">
        <f t="shared" si="431"/>
        <v>448.774</v>
      </c>
      <c r="TUL1197" s="240" t="s">
        <v>240</v>
      </c>
      <c r="TUM1197" s="258" t="s">
        <v>26</v>
      </c>
      <c r="TUN1197" s="200">
        <v>7</v>
      </c>
      <c r="TUO1197" s="200">
        <v>2</v>
      </c>
      <c r="TUP1197" s="201" t="s">
        <v>238</v>
      </c>
      <c r="TUQ1197" s="202">
        <v>0</v>
      </c>
      <c r="TUR1197" s="202"/>
      <c r="TUS1197" s="259">
        <f t="shared" si="431"/>
        <v>448.774</v>
      </c>
      <c r="TUT1197" s="240" t="s">
        <v>240</v>
      </c>
      <c r="TUU1197" s="258" t="s">
        <v>26</v>
      </c>
      <c r="TUV1197" s="200">
        <v>7</v>
      </c>
      <c r="TUW1197" s="200">
        <v>2</v>
      </c>
      <c r="TUX1197" s="201" t="s">
        <v>238</v>
      </c>
      <c r="TUY1197" s="202">
        <v>0</v>
      </c>
      <c r="TUZ1197" s="202"/>
      <c r="TVA1197" s="259">
        <f t="shared" si="431"/>
        <v>448.774</v>
      </c>
      <c r="TVB1197" s="240" t="s">
        <v>240</v>
      </c>
      <c r="TVC1197" s="258" t="s">
        <v>26</v>
      </c>
      <c r="TVD1197" s="200">
        <v>7</v>
      </c>
      <c r="TVE1197" s="200">
        <v>2</v>
      </c>
      <c r="TVF1197" s="201" t="s">
        <v>238</v>
      </c>
      <c r="TVG1197" s="202">
        <v>0</v>
      </c>
      <c r="TVH1197" s="202"/>
      <c r="TVI1197" s="259">
        <f t="shared" si="431"/>
        <v>448.774</v>
      </c>
      <c r="TVJ1197" s="240" t="s">
        <v>240</v>
      </c>
      <c r="TVK1197" s="258" t="s">
        <v>26</v>
      </c>
      <c r="TVL1197" s="200">
        <v>7</v>
      </c>
      <c r="TVM1197" s="200">
        <v>2</v>
      </c>
      <c r="TVN1197" s="201" t="s">
        <v>238</v>
      </c>
      <c r="TVO1197" s="202">
        <v>0</v>
      </c>
      <c r="TVP1197" s="202"/>
      <c r="TVQ1197" s="259">
        <f t="shared" ref="TVQ1197:TXU1197" si="432">TVQ1198</f>
        <v>448.774</v>
      </c>
      <c r="TVR1197" s="240" t="s">
        <v>240</v>
      </c>
      <c r="TVS1197" s="258" t="s">
        <v>26</v>
      </c>
      <c r="TVT1197" s="200">
        <v>7</v>
      </c>
      <c r="TVU1197" s="200">
        <v>2</v>
      </c>
      <c r="TVV1197" s="201" t="s">
        <v>238</v>
      </c>
      <c r="TVW1197" s="202">
        <v>0</v>
      </c>
      <c r="TVX1197" s="202"/>
      <c r="TVY1197" s="259">
        <f t="shared" si="432"/>
        <v>448.774</v>
      </c>
      <c r="TVZ1197" s="240" t="s">
        <v>240</v>
      </c>
      <c r="TWA1197" s="258" t="s">
        <v>26</v>
      </c>
      <c r="TWB1197" s="200">
        <v>7</v>
      </c>
      <c r="TWC1197" s="200">
        <v>2</v>
      </c>
      <c r="TWD1197" s="201" t="s">
        <v>238</v>
      </c>
      <c r="TWE1197" s="202">
        <v>0</v>
      </c>
      <c r="TWF1197" s="202"/>
      <c r="TWG1197" s="259">
        <f t="shared" si="432"/>
        <v>448.774</v>
      </c>
      <c r="TWH1197" s="240" t="s">
        <v>240</v>
      </c>
      <c r="TWI1197" s="258" t="s">
        <v>26</v>
      </c>
      <c r="TWJ1197" s="200">
        <v>7</v>
      </c>
      <c r="TWK1197" s="200">
        <v>2</v>
      </c>
      <c r="TWL1197" s="201" t="s">
        <v>238</v>
      </c>
      <c r="TWM1197" s="202">
        <v>0</v>
      </c>
      <c r="TWN1197" s="202"/>
      <c r="TWO1197" s="259">
        <f t="shared" si="432"/>
        <v>448.774</v>
      </c>
      <c r="TWP1197" s="240" t="s">
        <v>240</v>
      </c>
      <c r="TWQ1197" s="258" t="s">
        <v>26</v>
      </c>
      <c r="TWR1197" s="200">
        <v>7</v>
      </c>
      <c r="TWS1197" s="200">
        <v>2</v>
      </c>
      <c r="TWT1197" s="201" t="s">
        <v>238</v>
      </c>
      <c r="TWU1197" s="202">
        <v>0</v>
      </c>
      <c r="TWV1197" s="202"/>
      <c r="TWW1197" s="259">
        <f t="shared" si="432"/>
        <v>448.774</v>
      </c>
      <c r="TWX1197" s="240" t="s">
        <v>240</v>
      </c>
      <c r="TWY1197" s="258" t="s">
        <v>26</v>
      </c>
      <c r="TWZ1197" s="200">
        <v>7</v>
      </c>
      <c r="TXA1197" s="200">
        <v>2</v>
      </c>
      <c r="TXB1197" s="201" t="s">
        <v>238</v>
      </c>
      <c r="TXC1197" s="202">
        <v>0</v>
      </c>
      <c r="TXD1197" s="202"/>
      <c r="TXE1197" s="259">
        <f t="shared" si="432"/>
        <v>448.774</v>
      </c>
      <c r="TXF1197" s="240" t="s">
        <v>240</v>
      </c>
      <c r="TXG1197" s="258" t="s">
        <v>26</v>
      </c>
      <c r="TXH1197" s="200">
        <v>7</v>
      </c>
      <c r="TXI1197" s="200">
        <v>2</v>
      </c>
      <c r="TXJ1197" s="201" t="s">
        <v>238</v>
      </c>
      <c r="TXK1197" s="202">
        <v>0</v>
      </c>
      <c r="TXL1197" s="202"/>
      <c r="TXM1197" s="259">
        <f t="shared" si="432"/>
        <v>448.774</v>
      </c>
      <c r="TXN1197" s="240" t="s">
        <v>240</v>
      </c>
      <c r="TXO1197" s="258" t="s">
        <v>26</v>
      </c>
      <c r="TXP1197" s="200">
        <v>7</v>
      </c>
      <c r="TXQ1197" s="200">
        <v>2</v>
      </c>
      <c r="TXR1197" s="201" t="s">
        <v>238</v>
      </c>
      <c r="TXS1197" s="202">
        <v>0</v>
      </c>
      <c r="TXT1197" s="202"/>
      <c r="TXU1197" s="259">
        <f t="shared" si="432"/>
        <v>448.774</v>
      </c>
      <c r="TXV1197" s="240" t="s">
        <v>240</v>
      </c>
      <c r="TXW1197" s="258" t="s">
        <v>26</v>
      </c>
      <c r="TXX1197" s="200">
        <v>7</v>
      </c>
      <c r="TXY1197" s="200">
        <v>2</v>
      </c>
      <c r="TXZ1197" s="201" t="s">
        <v>238</v>
      </c>
      <c r="TYA1197" s="202">
        <v>0</v>
      </c>
      <c r="TYB1197" s="202"/>
      <c r="TYC1197" s="259">
        <f t="shared" ref="TYC1197:UAG1197" si="433">TYC1198</f>
        <v>448.774</v>
      </c>
      <c r="TYD1197" s="240" t="s">
        <v>240</v>
      </c>
      <c r="TYE1197" s="258" t="s">
        <v>26</v>
      </c>
      <c r="TYF1197" s="200">
        <v>7</v>
      </c>
      <c r="TYG1197" s="200">
        <v>2</v>
      </c>
      <c r="TYH1197" s="201" t="s">
        <v>238</v>
      </c>
      <c r="TYI1197" s="202">
        <v>0</v>
      </c>
      <c r="TYJ1197" s="202"/>
      <c r="TYK1197" s="259">
        <f t="shared" si="433"/>
        <v>448.774</v>
      </c>
      <c r="TYL1197" s="240" t="s">
        <v>240</v>
      </c>
      <c r="TYM1197" s="258" t="s">
        <v>26</v>
      </c>
      <c r="TYN1197" s="200">
        <v>7</v>
      </c>
      <c r="TYO1197" s="200">
        <v>2</v>
      </c>
      <c r="TYP1197" s="201" t="s">
        <v>238</v>
      </c>
      <c r="TYQ1197" s="202">
        <v>0</v>
      </c>
      <c r="TYR1197" s="202"/>
      <c r="TYS1197" s="259">
        <f t="shared" si="433"/>
        <v>448.774</v>
      </c>
      <c r="TYT1197" s="240" t="s">
        <v>240</v>
      </c>
      <c r="TYU1197" s="258" t="s">
        <v>26</v>
      </c>
      <c r="TYV1197" s="200">
        <v>7</v>
      </c>
      <c r="TYW1197" s="200">
        <v>2</v>
      </c>
      <c r="TYX1197" s="201" t="s">
        <v>238</v>
      </c>
      <c r="TYY1197" s="202">
        <v>0</v>
      </c>
      <c r="TYZ1197" s="202"/>
      <c r="TZA1197" s="259">
        <f t="shared" si="433"/>
        <v>448.774</v>
      </c>
      <c r="TZB1197" s="240" t="s">
        <v>240</v>
      </c>
      <c r="TZC1197" s="258" t="s">
        <v>26</v>
      </c>
      <c r="TZD1197" s="200">
        <v>7</v>
      </c>
      <c r="TZE1197" s="200">
        <v>2</v>
      </c>
      <c r="TZF1197" s="201" t="s">
        <v>238</v>
      </c>
      <c r="TZG1197" s="202">
        <v>0</v>
      </c>
      <c r="TZH1197" s="202"/>
      <c r="TZI1197" s="259">
        <f t="shared" si="433"/>
        <v>448.774</v>
      </c>
      <c r="TZJ1197" s="240" t="s">
        <v>240</v>
      </c>
      <c r="TZK1197" s="258" t="s">
        <v>26</v>
      </c>
      <c r="TZL1197" s="200">
        <v>7</v>
      </c>
      <c r="TZM1197" s="200">
        <v>2</v>
      </c>
      <c r="TZN1197" s="201" t="s">
        <v>238</v>
      </c>
      <c r="TZO1197" s="202">
        <v>0</v>
      </c>
      <c r="TZP1197" s="202"/>
      <c r="TZQ1197" s="259">
        <f t="shared" si="433"/>
        <v>448.774</v>
      </c>
      <c r="TZR1197" s="240" t="s">
        <v>240</v>
      </c>
      <c r="TZS1197" s="258" t="s">
        <v>26</v>
      </c>
      <c r="TZT1197" s="200">
        <v>7</v>
      </c>
      <c r="TZU1197" s="200">
        <v>2</v>
      </c>
      <c r="TZV1197" s="201" t="s">
        <v>238</v>
      </c>
      <c r="TZW1197" s="202">
        <v>0</v>
      </c>
      <c r="TZX1197" s="202"/>
      <c r="TZY1197" s="259">
        <f t="shared" si="433"/>
        <v>448.774</v>
      </c>
      <c r="TZZ1197" s="240" t="s">
        <v>240</v>
      </c>
      <c r="UAA1197" s="258" t="s">
        <v>26</v>
      </c>
      <c r="UAB1197" s="200">
        <v>7</v>
      </c>
      <c r="UAC1197" s="200">
        <v>2</v>
      </c>
      <c r="UAD1197" s="201" t="s">
        <v>238</v>
      </c>
      <c r="UAE1197" s="202">
        <v>0</v>
      </c>
      <c r="UAF1197" s="202"/>
      <c r="UAG1197" s="259">
        <f t="shared" si="433"/>
        <v>448.774</v>
      </c>
      <c r="UAH1197" s="240" t="s">
        <v>240</v>
      </c>
      <c r="UAI1197" s="258" t="s">
        <v>26</v>
      </c>
      <c r="UAJ1197" s="200">
        <v>7</v>
      </c>
      <c r="UAK1197" s="200">
        <v>2</v>
      </c>
      <c r="UAL1197" s="201" t="s">
        <v>238</v>
      </c>
      <c r="UAM1197" s="202">
        <v>0</v>
      </c>
      <c r="UAN1197" s="202"/>
      <c r="UAO1197" s="259">
        <f t="shared" ref="UAO1197:UCS1197" si="434">UAO1198</f>
        <v>448.774</v>
      </c>
      <c r="UAP1197" s="240" t="s">
        <v>240</v>
      </c>
      <c r="UAQ1197" s="258" t="s">
        <v>26</v>
      </c>
      <c r="UAR1197" s="200">
        <v>7</v>
      </c>
      <c r="UAS1197" s="200">
        <v>2</v>
      </c>
      <c r="UAT1197" s="201" t="s">
        <v>238</v>
      </c>
      <c r="UAU1197" s="202">
        <v>0</v>
      </c>
      <c r="UAV1197" s="202"/>
      <c r="UAW1197" s="259">
        <f t="shared" si="434"/>
        <v>448.774</v>
      </c>
      <c r="UAX1197" s="240" t="s">
        <v>240</v>
      </c>
      <c r="UAY1197" s="258" t="s">
        <v>26</v>
      </c>
      <c r="UAZ1197" s="200">
        <v>7</v>
      </c>
      <c r="UBA1197" s="200">
        <v>2</v>
      </c>
      <c r="UBB1197" s="201" t="s">
        <v>238</v>
      </c>
      <c r="UBC1197" s="202">
        <v>0</v>
      </c>
      <c r="UBD1197" s="202"/>
      <c r="UBE1197" s="259">
        <f t="shared" si="434"/>
        <v>448.774</v>
      </c>
      <c r="UBF1197" s="240" t="s">
        <v>240</v>
      </c>
      <c r="UBG1197" s="258" t="s">
        <v>26</v>
      </c>
      <c r="UBH1197" s="200">
        <v>7</v>
      </c>
      <c r="UBI1197" s="200">
        <v>2</v>
      </c>
      <c r="UBJ1197" s="201" t="s">
        <v>238</v>
      </c>
      <c r="UBK1197" s="202">
        <v>0</v>
      </c>
      <c r="UBL1197" s="202"/>
      <c r="UBM1197" s="259">
        <f t="shared" si="434"/>
        <v>448.774</v>
      </c>
      <c r="UBN1197" s="240" t="s">
        <v>240</v>
      </c>
      <c r="UBO1197" s="258" t="s">
        <v>26</v>
      </c>
      <c r="UBP1197" s="200">
        <v>7</v>
      </c>
      <c r="UBQ1197" s="200">
        <v>2</v>
      </c>
      <c r="UBR1197" s="201" t="s">
        <v>238</v>
      </c>
      <c r="UBS1197" s="202">
        <v>0</v>
      </c>
      <c r="UBT1197" s="202"/>
      <c r="UBU1197" s="259">
        <f t="shared" si="434"/>
        <v>448.774</v>
      </c>
      <c r="UBV1197" s="240" t="s">
        <v>240</v>
      </c>
      <c r="UBW1197" s="258" t="s">
        <v>26</v>
      </c>
      <c r="UBX1197" s="200">
        <v>7</v>
      </c>
      <c r="UBY1197" s="200">
        <v>2</v>
      </c>
      <c r="UBZ1197" s="201" t="s">
        <v>238</v>
      </c>
      <c r="UCA1197" s="202">
        <v>0</v>
      </c>
      <c r="UCB1197" s="202"/>
      <c r="UCC1197" s="259">
        <f t="shared" si="434"/>
        <v>448.774</v>
      </c>
      <c r="UCD1197" s="240" t="s">
        <v>240</v>
      </c>
      <c r="UCE1197" s="258" t="s">
        <v>26</v>
      </c>
      <c r="UCF1197" s="200">
        <v>7</v>
      </c>
      <c r="UCG1197" s="200">
        <v>2</v>
      </c>
      <c r="UCH1197" s="201" t="s">
        <v>238</v>
      </c>
      <c r="UCI1197" s="202">
        <v>0</v>
      </c>
      <c r="UCJ1197" s="202"/>
      <c r="UCK1197" s="259">
        <f t="shared" si="434"/>
        <v>448.774</v>
      </c>
      <c r="UCL1197" s="240" t="s">
        <v>240</v>
      </c>
      <c r="UCM1197" s="258" t="s">
        <v>26</v>
      </c>
      <c r="UCN1197" s="200">
        <v>7</v>
      </c>
      <c r="UCO1197" s="200">
        <v>2</v>
      </c>
      <c r="UCP1197" s="201" t="s">
        <v>238</v>
      </c>
      <c r="UCQ1197" s="202">
        <v>0</v>
      </c>
      <c r="UCR1197" s="202"/>
      <c r="UCS1197" s="259">
        <f t="shared" si="434"/>
        <v>448.774</v>
      </c>
      <c r="UCT1197" s="240" t="s">
        <v>240</v>
      </c>
      <c r="UCU1197" s="258" t="s">
        <v>26</v>
      </c>
      <c r="UCV1197" s="200">
        <v>7</v>
      </c>
      <c r="UCW1197" s="200">
        <v>2</v>
      </c>
      <c r="UCX1197" s="201" t="s">
        <v>238</v>
      </c>
      <c r="UCY1197" s="202">
        <v>0</v>
      </c>
      <c r="UCZ1197" s="202"/>
      <c r="UDA1197" s="259">
        <f t="shared" ref="UDA1197:UFE1197" si="435">UDA1198</f>
        <v>448.774</v>
      </c>
      <c r="UDB1197" s="240" t="s">
        <v>240</v>
      </c>
      <c r="UDC1197" s="258" t="s">
        <v>26</v>
      </c>
      <c r="UDD1197" s="200">
        <v>7</v>
      </c>
      <c r="UDE1197" s="200">
        <v>2</v>
      </c>
      <c r="UDF1197" s="201" t="s">
        <v>238</v>
      </c>
      <c r="UDG1197" s="202">
        <v>0</v>
      </c>
      <c r="UDH1197" s="202"/>
      <c r="UDI1197" s="259">
        <f t="shared" si="435"/>
        <v>448.774</v>
      </c>
      <c r="UDJ1197" s="240" t="s">
        <v>240</v>
      </c>
      <c r="UDK1197" s="258" t="s">
        <v>26</v>
      </c>
      <c r="UDL1197" s="200">
        <v>7</v>
      </c>
      <c r="UDM1197" s="200">
        <v>2</v>
      </c>
      <c r="UDN1197" s="201" t="s">
        <v>238</v>
      </c>
      <c r="UDO1197" s="202">
        <v>0</v>
      </c>
      <c r="UDP1197" s="202"/>
      <c r="UDQ1197" s="259">
        <f t="shared" si="435"/>
        <v>448.774</v>
      </c>
      <c r="UDR1197" s="240" t="s">
        <v>240</v>
      </c>
      <c r="UDS1197" s="258" t="s">
        <v>26</v>
      </c>
      <c r="UDT1197" s="200">
        <v>7</v>
      </c>
      <c r="UDU1197" s="200">
        <v>2</v>
      </c>
      <c r="UDV1197" s="201" t="s">
        <v>238</v>
      </c>
      <c r="UDW1197" s="202">
        <v>0</v>
      </c>
      <c r="UDX1197" s="202"/>
      <c r="UDY1197" s="259">
        <f t="shared" si="435"/>
        <v>448.774</v>
      </c>
      <c r="UDZ1197" s="240" t="s">
        <v>240</v>
      </c>
      <c r="UEA1197" s="258" t="s">
        <v>26</v>
      </c>
      <c r="UEB1197" s="200">
        <v>7</v>
      </c>
      <c r="UEC1197" s="200">
        <v>2</v>
      </c>
      <c r="UED1197" s="201" t="s">
        <v>238</v>
      </c>
      <c r="UEE1197" s="202">
        <v>0</v>
      </c>
      <c r="UEF1197" s="202"/>
      <c r="UEG1197" s="259">
        <f t="shared" si="435"/>
        <v>448.774</v>
      </c>
      <c r="UEH1197" s="240" t="s">
        <v>240</v>
      </c>
      <c r="UEI1197" s="258" t="s">
        <v>26</v>
      </c>
      <c r="UEJ1197" s="200">
        <v>7</v>
      </c>
      <c r="UEK1197" s="200">
        <v>2</v>
      </c>
      <c r="UEL1197" s="201" t="s">
        <v>238</v>
      </c>
      <c r="UEM1197" s="202">
        <v>0</v>
      </c>
      <c r="UEN1197" s="202"/>
      <c r="UEO1197" s="259">
        <f t="shared" si="435"/>
        <v>448.774</v>
      </c>
      <c r="UEP1197" s="240" t="s">
        <v>240</v>
      </c>
      <c r="UEQ1197" s="258" t="s">
        <v>26</v>
      </c>
      <c r="UER1197" s="200">
        <v>7</v>
      </c>
      <c r="UES1197" s="200">
        <v>2</v>
      </c>
      <c r="UET1197" s="201" t="s">
        <v>238</v>
      </c>
      <c r="UEU1197" s="202">
        <v>0</v>
      </c>
      <c r="UEV1197" s="202"/>
      <c r="UEW1197" s="259">
        <f t="shared" si="435"/>
        <v>448.774</v>
      </c>
      <c r="UEX1197" s="240" t="s">
        <v>240</v>
      </c>
      <c r="UEY1197" s="258" t="s">
        <v>26</v>
      </c>
      <c r="UEZ1197" s="200">
        <v>7</v>
      </c>
      <c r="UFA1197" s="200">
        <v>2</v>
      </c>
      <c r="UFB1197" s="201" t="s">
        <v>238</v>
      </c>
      <c r="UFC1197" s="202">
        <v>0</v>
      </c>
      <c r="UFD1197" s="202"/>
      <c r="UFE1197" s="259">
        <f t="shared" si="435"/>
        <v>448.774</v>
      </c>
      <c r="UFF1197" s="240" t="s">
        <v>240</v>
      </c>
      <c r="UFG1197" s="258" t="s">
        <v>26</v>
      </c>
      <c r="UFH1197" s="200">
        <v>7</v>
      </c>
      <c r="UFI1197" s="200">
        <v>2</v>
      </c>
      <c r="UFJ1197" s="201" t="s">
        <v>238</v>
      </c>
      <c r="UFK1197" s="202">
        <v>0</v>
      </c>
      <c r="UFL1197" s="202"/>
      <c r="UFM1197" s="259">
        <f t="shared" ref="UFM1197:UHQ1197" si="436">UFM1198</f>
        <v>448.774</v>
      </c>
      <c r="UFN1197" s="240" t="s">
        <v>240</v>
      </c>
      <c r="UFO1197" s="258" t="s">
        <v>26</v>
      </c>
      <c r="UFP1197" s="200">
        <v>7</v>
      </c>
      <c r="UFQ1197" s="200">
        <v>2</v>
      </c>
      <c r="UFR1197" s="201" t="s">
        <v>238</v>
      </c>
      <c r="UFS1197" s="202">
        <v>0</v>
      </c>
      <c r="UFT1197" s="202"/>
      <c r="UFU1197" s="259">
        <f t="shared" si="436"/>
        <v>448.774</v>
      </c>
      <c r="UFV1197" s="240" t="s">
        <v>240</v>
      </c>
      <c r="UFW1197" s="258" t="s">
        <v>26</v>
      </c>
      <c r="UFX1197" s="200">
        <v>7</v>
      </c>
      <c r="UFY1197" s="200">
        <v>2</v>
      </c>
      <c r="UFZ1197" s="201" t="s">
        <v>238</v>
      </c>
      <c r="UGA1197" s="202">
        <v>0</v>
      </c>
      <c r="UGB1197" s="202"/>
      <c r="UGC1197" s="259">
        <f t="shared" si="436"/>
        <v>448.774</v>
      </c>
      <c r="UGD1197" s="240" t="s">
        <v>240</v>
      </c>
      <c r="UGE1197" s="258" t="s">
        <v>26</v>
      </c>
      <c r="UGF1197" s="200">
        <v>7</v>
      </c>
      <c r="UGG1197" s="200">
        <v>2</v>
      </c>
      <c r="UGH1197" s="201" t="s">
        <v>238</v>
      </c>
      <c r="UGI1197" s="202">
        <v>0</v>
      </c>
      <c r="UGJ1197" s="202"/>
      <c r="UGK1197" s="259">
        <f t="shared" si="436"/>
        <v>448.774</v>
      </c>
      <c r="UGL1197" s="240" t="s">
        <v>240</v>
      </c>
      <c r="UGM1197" s="258" t="s">
        <v>26</v>
      </c>
      <c r="UGN1197" s="200">
        <v>7</v>
      </c>
      <c r="UGO1197" s="200">
        <v>2</v>
      </c>
      <c r="UGP1197" s="201" t="s">
        <v>238</v>
      </c>
      <c r="UGQ1197" s="202">
        <v>0</v>
      </c>
      <c r="UGR1197" s="202"/>
      <c r="UGS1197" s="259">
        <f t="shared" si="436"/>
        <v>448.774</v>
      </c>
      <c r="UGT1197" s="240" t="s">
        <v>240</v>
      </c>
      <c r="UGU1197" s="258" t="s">
        <v>26</v>
      </c>
      <c r="UGV1197" s="200">
        <v>7</v>
      </c>
      <c r="UGW1197" s="200">
        <v>2</v>
      </c>
      <c r="UGX1197" s="201" t="s">
        <v>238</v>
      </c>
      <c r="UGY1197" s="202">
        <v>0</v>
      </c>
      <c r="UGZ1197" s="202"/>
      <c r="UHA1197" s="259">
        <f t="shared" si="436"/>
        <v>448.774</v>
      </c>
      <c r="UHB1197" s="240" t="s">
        <v>240</v>
      </c>
      <c r="UHC1197" s="258" t="s">
        <v>26</v>
      </c>
      <c r="UHD1197" s="200">
        <v>7</v>
      </c>
      <c r="UHE1197" s="200">
        <v>2</v>
      </c>
      <c r="UHF1197" s="201" t="s">
        <v>238</v>
      </c>
      <c r="UHG1197" s="202">
        <v>0</v>
      </c>
      <c r="UHH1197" s="202"/>
      <c r="UHI1197" s="259">
        <f t="shared" si="436"/>
        <v>448.774</v>
      </c>
      <c r="UHJ1197" s="240" t="s">
        <v>240</v>
      </c>
      <c r="UHK1197" s="258" t="s">
        <v>26</v>
      </c>
      <c r="UHL1197" s="200">
        <v>7</v>
      </c>
      <c r="UHM1197" s="200">
        <v>2</v>
      </c>
      <c r="UHN1197" s="201" t="s">
        <v>238</v>
      </c>
      <c r="UHO1197" s="202">
        <v>0</v>
      </c>
      <c r="UHP1197" s="202"/>
      <c r="UHQ1197" s="259">
        <f t="shared" si="436"/>
        <v>448.774</v>
      </c>
      <c r="UHR1197" s="240" t="s">
        <v>240</v>
      </c>
      <c r="UHS1197" s="258" t="s">
        <v>26</v>
      </c>
      <c r="UHT1197" s="200">
        <v>7</v>
      </c>
      <c r="UHU1197" s="200">
        <v>2</v>
      </c>
      <c r="UHV1197" s="201" t="s">
        <v>238</v>
      </c>
      <c r="UHW1197" s="202">
        <v>0</v>
      </c>
      <c r="UHX1197" s="202"/>
      <c r="UHY1197" s="259">
        <f t="shared" ref="UHY1197:UKC1197" si="437">UHY1198</f>
        <v>448.774</v>
      </c>
      <c r="UHZ1197" s="240" t="s">
        <v>240</v>
      </c>
      <c r="UIA1197" s="258" t="s">
        <v>26</v>
      </c>
      <c r="UIB1197" s="200">
        <v>7</v>
      </c>
      <c r="UIC1197" s="200">
        <v>2</v>
      </c>
      <c r="UID1197" s="201" t="s">
        <v>238</v>
      </c>
      <c r="UIE1197" s="202">
        <v>0</v>
      </c>
      <c r="UIF1197" s="202"/>
      <c r="UIG1197" s="259">
        <f t="shared" si="437"/>
        <v>448.774</v>
      </c>
      <c r="UIH1197" s="240" t="s">
        <v>240</v>
      </c>
      <c r="UII1197" s="258" t="s">
        <v>26</v>
      </c>
      <c r="UIJ1197" s="200">
        <v>7</v>
      </c>
      <c r="UIK1197" s="200">
        <v>2</v>
      </c>
      <c r="UIL1197" s="201" t="s">
        <v>238</v>
      </c>
      <c r="UIM1197" s="202">
        <v>0</v>
      </c>
      <c r="UIN1197" s="202"/>
      <c r="UIO1197" s="259">
        <f t="shared" si="437"/>
        <v>448.774</v>
      </c>
      <c r="UIP1197" s="240" t="s">
        <v>240</v>
      </c>
      <c r="UIQ1197" s="258" t="s">
        <v>26</v>
      </c>
      <c r="UIR1197" s="200">
        <v>7</v>
      </c>
      <c r="UIS1197" s="200">
        <v>2</v>
      </c>
      <c r="UIT1197" s="201" t="s">
        <v>238</v>
      </c>
      <c r="UIU1197" s="202">
        <v>0</v>
      </c>
      <c r="UIV1197" s="202"/>
      <c r="UIW1197" s="259">
        <f t="shared" si="437"/>
        <v>448.774</v>
      </c>
      <c r="UIX1197" s="240" t="s">
        <v>240</v>
      </c>
      <c r="UIY1197" s="258" t="s">
        <v>26</v>
      </c>
      <c r="UIZ1197" s="200">
        <v>7</v>
      </c>
      <c r="UJA1197" s="200">
        <v>2</v>
      </c>
      <c r="UJB1197" s="201" t="s">
        <v>238</v>
      </c>
      <c r="UJC1197" s="202">
        <v>0</v>
      </c>
      <c r="UJD1197" s="202"/>
      <c r="UJE1197" s="259">
        <f t="shared" si="437"/>
        <v>448.774</v>
      </c>
      <c r="UJF1197" s="240" t="s">
        <v>240</v>
      </c>
      <c r="UJG1197" s="258" t="s">
        <v>26</v>
      </c>
      <c r="UJH1197" s="200">
        <v>7</v>
      </c>
      <c r="UJI1197" s="200">
        <v>2</v>
      </c>
      <c r="UJJ1197" s="201" t="s">
        <v>238</v>
      </c>
      <c r="UJK1197" s="202">
        <v>0</v>
      </c>
      <c r="UJL1197" s="202"/>
      <c r="UJM1197" s="259">
        <f t="shared" si="437"/>
        <v>448.774</v>
      </c>
      <c r="UJN1197" s="240" t="s">
        <v>240</v>
      </c>
      <c r="UJO1197" s="258" t="s">
        <v>26</v>
      </c>
      <c r="UJP1197" s="200">
        <v>7</v>
      </c>
      <c r="UJQ1197" s="200">
        <v>2</v>
      </c>
      <c r="UJR1197" s="201" t="s">
        <v>238</v>
      </c>
      <c r="UJS1197" s="202">
        <v>0</v>
      </c>
      <c r="UJT1197" s="202"/>
      <c r="UJU1197" s="259">
        <f t="shared" si="437"/>
        <v>448.774</v>
      </c>
      <c r="UJV1197" s="240" t="s">
        <v>240</v>
      </c>
      <c r="UJW1197" s="258" t="s">
        <v>26</v>
      </c>
      <c r="UJX1197" s="200">
        <v>7</v>
      </c>
      <c r="UJY1197" s="200">
        <v>2</v>
      </c>
      <c r="UJZ1197" s="201" t="s">
        <v>238</v>
      </c>
      <c r="UKA1197" s="202">
        <v>0</v>
      </c>
      <c r="UKB1197" s="202"/>
      <c r="UKC1197" s="259">
        <f t="shared" si="437"/>
        <v>448.774</v>
      </c>
      <c r="UKD1197" s="240" t="s">
        <v>240</v>
      </c>
      <c r="UKE1197" s="258" t="s">
        <v>26</v>
      </c>
      <c r="UKF1197" s="200">
        <v>7</v>
      </c>
      <c r="UKG1197" s="200">
        <v>2</v>
      </c>
      <c r="UKH1197" s="201" t="s">
        <v>238</v>
      </c>
      <c r="UKI1197" s="202">
        <v>0</v>
      </c>
      <c r="UKJ1197" s="202"/>
      <c r="UKK1197" s="259">
        <f t="shared" ref="UKK1197:UMO1197" si="438">UKK1198</f>
        <v>448.774</v>
      </c>
      <c r="UKL1197" s="240" t="s">
        <v>240</v>
      </c>
      <c r="UKM1197" s="258" t="s">
        <v>26</v>
      </c>
      <c r="UKN1197" s="200">
        <v>7</v>
      </c>
      <c r="UKO1197" s="200">
        <v>2</v>
      </c>
      <c r="UKP1197" s="201" t="s">
        <v>238</v>
      </c>
      <c r="UKQ1197" s="202">
        <v>0</v>
      </c>
      <c r="UKR1197" s="202"/>
      <c r="UKS1197" s="259">
        <f t="shared" si="438"/>
        <v>448.774</v>
      </c>
      <c r="UKT1197" s="240" t="s">
        <v>240</v>
      </c>
      <c r="UKU1197" s="258" t="s">
        <v>26</v>
      </c>
      <c r="UKV1197" s="200">
        <v>7</v>
      </c>
      <c r="UKW1197" s="200">
        <v>2</v>
      </c>
      <c r="UKX1197" s="201" t="s">
        <v>238</v>
      </c>
      <c r="UKY1197" s="202">
        <v>0</v>
      </c>
      <c r="UKZ1197" s="202"/>
      <c r="ULA1197" s="259">
        <f t="shared" si="438"/>
        <v>448.774</v>
      </c>
      <c r="ULB1197" s="240" t="s">
        <v>240</v>
      </c>
      <c r="ULC1197" s="258" t="s">
        <v>26</v>
      </c>
      <c r="ULD1197" s="200">
        <v>7</v>
      </c>
      <c r="ULE1197" s="200">
        <v>2</v>
      </c>
      <c r="ULF1197" s="201" t="s">
        <v>238</v>
      </c>
      <c r="ULG1197" s="202">
        <v>0</v>
      </c>
      <c r="ULH1197" s="202"/>
      <c r="ULI1197" s="259">
        <f t="shared" si="438"/>
        <v>448.774</v>
      </c>
      <c r="ULJ1197" s="240" t="s">
        <v>240</v>
      </c>
      <c r="ULK1197" s="258" t="s">
        <v>26</v>
      </c>
      <c r="ULL1197" s="200">
        <v>7</v>
      </c>
      <c r="ULM1197" s="200">
        <v>2</v>
      </c>
      <c r="ULN1197" s="201" t="s">
        <v>238</v>
      </c>
      <c r="ULO1197" s="202">
        <v>0</v>
      </c>
      <c r="ULP1197" s="202"/>
      <c r="ULQ1197" s="259">
        <f t="shared" si="438"/>
        <v>448.774</v>
      </c>
      <c r="ULR1197" s="240" t="s">
        <v>240</v>
      </c>
      <c r="ULS1197" s="258" t="s">
        <v>26</v>
      </c>
      <c r="ULT1197" s="200">
        <v>7</v>
      </c>
      <c r="ULU1197" s="200">
        <v>2</v>
      </c>
      <c r="ULV1197" s="201" t="s">
        <v>238</v>
      </c>
      <c r="ULW1197" s="202">
        <v>0</v>
      </c>
      <c r="ULX1197" s="202"/>
      <c r="ULY1197" s="259">
        <f t="shared" si="438"/>
        <v>448.774</v>
      </c>
      <c r="ULZ1197" s="240" t="s">
        <v>240</v>
      </c>
      <c r="UMA1197" s="258" t="s">
        <v>26</v>
      </c>
      <c r="UMB1197" s="200">
        <v>7</v>
      </c>
      <c r="UMC1197" s="200">
        <v>2</v>
      </c>
      <c r="UMD1197" s="201" t="s">
        <v>238</v>
      </c>
      <c r="UME1197" s="202">
        <v>0</v>
      </c>
      <c r="UMF1197" s="202"/>
      <c r="UMG1197" s="259">
        <f t="shared" si="438"/>
        <v>448.774</v>
      </c>
      <c r="UMH1197" s="240" t="s">
        <v>240</v>
      </c>
      <c r="UMI1197" s="258" t="s">
        <v>26</v>
      </c>
      <c r="UMJ1197" s="200">
        <v>7</v>
      </c>
      <c r="UMK1197" s="200">
        <v>2</v>
      </c>
      <c r="UML1197" s="201" t="s">
        <v>238</v>
      </c>
      <c r="UMM1197" s="202">
        <v>0</v>
      </c>
      <c r="UMN1197" s="202"/>
      <c r="UMO1197" s="259">
        <f t="shared" si="438"/>
        <v>448.774</v>
      </c>
      <c r="UMP1197" s="240" t="s">
        <v>240</v>
      </c>
      <c r="UMQ1197" s="258" t="s">
        <v>26</v>
      </c>
      <c r="UMR1197" s="200">
        <v>7</v>
      </c>
      <c r="UMS1197" s="200">
        <v>2</v>
      </c>
      <c r="UMT1197" s="201" t="s">
        <v>238</v>
      </c>
      <c r="UMU1197" s="202">
        <v>0</v>
      </c>
      <c r="UMV1197" s="202"/>
      <c r="UMW1197" s="259">
        <f t="shared" ref="UMW1197:UPA1197" si="439">UMW1198</f>
        <v>448.774</v>
      </c>
      <c r="UMX1197" s="240" t="s">
        <v>240</v>
      </c>
      <c r="UMY1197" s="258" t="s">
        <v>26</v>
      </c>
      <c r="UMZ1197" s="200">
        <v>7</v>
      </c>
      <c r="UNA1197" s="200">
        <v>2</v>
      </c>
      <c r="UNB1197" s="201" t="s">
        <v>238</v>
      </c>
      <c r="UNC1197" s="202">
        <v>0</v>
      </c>
      <c r="UND1197" s="202"/>
      <c r="UNE1197" s="259">
        <f t="shared" si="439"/>
        <v>448.774</v>
      </c>
      <c r="UNF1197" s="240" t="s">
        <v>240</v>
      </c>
      <c r="UNG1197" s="258" t="s">
        <v>26</v>
      </c>
      <c r="UNH1197" s="200">
        <v>7</v>
      </c>
      <c r="UNI1197" s="200">
        <v>2</v>
      </c>
      <c r="UNJ1197" s="201" t="s">
        <v>238</v>
      </c>
      <c r="UNK1197" s="202">
        <v>0</v>
      </c>
      <c r="UNL1197" s="202"/>
      <c r="UNM1197" s="259">
        <f t="shared" si="439"/>
        <v>448.774</v>
      </c>
      <c r="UNN1197" s="240" t="s">
        <v>240</v>
      </c>
      <c r="UNO1197" s="258" t="s">
        <v>26</v>
      </c>
      <c r="UNP1197" s="200">
        <v>7</v>
      </c>
      <c r="UNQ1197" s="200">
        <v>2</v>
      </c>
      <c r="UNR1197" s="201" t="s">
        <v>238</v>
      </c>
      <c r="UNS1197" s="202">
        <v>0</v>
      </c>
      <c r="UNT1197" s="202"/>
      <c r="UNU1197" s="259">
        <f t="shared" si="439"/>
        <v>448.774</v>
      </c>
      <c r="UNV1197" s="240" t="s">
        <v>240</v>
      </c>
      <c r="UNW1197" s="258" t="s">
        <v>26</v>
      </c>
      <c r="UNX1197" s="200">
        <v>7</v>
      </c>
      <c r="UNY1197" s="200">
        <v>2</v>
      </c>
      <c r="UNZ1197" s="201" t="s">
        <v>238</v>
      </c>
      <c r="UOA1197" s="202">
        <v>0</v>
      </c>
      <c r="UOB1197" s="202"/>
      <c r="UOC1197" s="259">
        <f t="shared" si="439"/>
        <v>448.774</v>
      </c>
      <c r="UOD1197" s="240" t="s">
        <v>240</v>
      </c>
      <c r="UOE1197" s="258" t="s">
        <v>26</v>
      </c>
      <c r="UOF1197" s="200">
        <v>7</v>
      </c>
      <c r="UOG1197" s="200">
        <v>2</v>
      </c>
      <c r="UOH1197" s="201" t="s">
        <v>238</v>
      </c>
      <c r="UOI1197" s="202">
        <v>0</v>
      </c>
      <c r="UOJ1197" s="202"/>
      <c r="UOK1197" s="259">
        <f t="shared" si="439"/>
        <v>448.774</v>
      </c>
      <c r="UOL1197" s="240" t="s">
        <v>240</v>
      </c>
      <c r="UOM1197" s="258" t="s">
        <v>26</v>
      </c>
      <c r="UON1197" s="200">
        <v>7</v>
      </c>
      <c r="UOO1197" s="200">
        <v>2</v>
      </c>
      <c r="UOP1197" s="201" t="s">
        <v>238</v>
      </c>
      <c r="UOQ1197" s="202">
        <v>0</v>
      </c>
      <c r="UOR1197" s="202"/>
      <c r="UOS1197" s="259">
        <f t="shared" si="439"/>
        <v>448.774</v>
      </c>
      <c r="UOT1197" s="240" t="s">
        <v>240</v>
      </c>
      <c r="UOU1197" s="258" t="s">
        <v>26</v>
      </c>
      <c r="UOV1197" s="200">
        <v>7</v>
      </c>
      <c r="UOW1197" s="200">
        <v>2</v>
      </c>
      <c r="UOX1197" s="201" t="s">
        <v>238</v>
      </c>
      <c r="UOY1197" s="202">
        <v>0</v>
      </c>
      <c r="UOZ1197" s="202"/>
      <c r="UPA1197" s="259">
        <f t="shared" si="439"/>
        <v>448.774</v>
      </c>
      <c r="UPB1197" s="240" t="s">
        <v>240</v>
      </c>
      <c r="UPC1197" s="258" t="s">
        <v>26</v>
      </c>
      <c r="UPD1197" s="200">
        <v>7</v>
      </c>
      <c r="UPE1197" s="200">
        <v>2</v>
      </c>
      <c r="UPF1197" s="201" t="s">
        <v>238</v>
      </c>
      <c r="UPG1197" s="202">
        <v>0</v>
      </c>
      <c r="UPH1197" s="202"/>
      <c r="UPI1197" s="259">
        <f t="shared" ref="UPI1197:URM1197" si="440">UPI1198</f>
        <v>448.774</v>
      </c>
      <c r="UPJ1197" s="240" t="s">
        <v>240</v>
      </c>
      <c r="UPK1197" s="258" t="s">
        <v>26</v>
      </c>
      <c r="UPL1197" s="200">
        <v>7</v>
      </c>
      <c r="UPM1197" s="200">
        <v>2</v>
      </c>
      <c r="UPN1197" s="201" t="s">
        <v>238</v>
      </c>
      <c r="UPO1197" s="202">
        <v>0</v>
      </c>
      <c r="UPP1197" s="202"/>
      <c r="UPQ1197" s="259">
        <f t="shared" si="440"/>
        <v>448.774</v>
      </c>
      <c r="UPR1197" s="240" t="s">
        <v>240</v>
      </c>
      <c r="UPS1197" s="258" t="s">
        <v>26</v>
      </c>
      <c r="UPT1197" s="200">
        <v>7</v>
      </c>
      <c r="UPU1197" s="200">
        <v>2</v>
      </c>
      <c r="UPV1197" s="201" t="s">
        <v>238</v>
      </c>
      <c r="UPW1197" s="202">
        <v>0</v>
      </c>
      <c r="UPX1197" s="202"/>
      <c r="UPY1197" s="259">
        <f t="shared" si="440"/>
        <v>448.774</v>
      </c>
      <c r="UPZ1197" s="240" t="s">
        <v>240</v>
      </c>
      <c r="UQA1197" s="258" t="s">
        <v>26</v>
      </c>
      <c r="UQB1197" s="200">
        <v>7</v>
      </c>
      <c r="UQC1197" s="200">
        <v>2</v>
      </c>
      <c r="UQD1197" s="201" t="s">
        <v>238</v>
      </c>
      <c r="UQE1197" s="202">
        <v>0</v>
      </c>
      <c r="UQF1197" s="202"/>
      <c r="UQG1197" s="259">
        <f t="shared" si="440"/>
        <v>448.774</v>
      </c>
      <c r="UQH1197" s="240" t="s">
        <v>240</v>
      </c>
      <c r="UQI1197" s="258" t="s">
        <v>26</v>
      </c>
      <c r="UQJ1197" s="200">
        <v>7</v>
      </c>
      <c r="UQK1197" s="200">
        <v>2</v>
      </c>
      <c r="UQL1197" s="201" t="s">
        <v>238</v>
      </c>
      <c r="UQM1197" s="202">
        <v>0</v>
      </c>
      <c r="UQN1197" s="202"/>
      <c r="UQO1197" s="259">
        <f t="shared" si="440"/>
        <v>448.774</v>
      </c>
      <c r="UQP1197" s="240" t="s">
        <v>240</v>
      </c>
      <c r="UQQ1197" s="258" t="s">
        <v>26</v>
      </c>
      <c r="UQR1197" s="200">
        <v>7</v>
      </c>
      <c r="UQS1197" s="200">
        <v>2</v>
      </c>
      <c r="UQT1197" s="201" t="s">
        <v>238</v>
      </c>
      <c r="UQU1197" s="202">
        <v>0</v>
      </c>
      <c r="UQV1197" s="202"/>
      <c r="UQW1197" s="259">
        <f t="shared" si="440"/>
        <v>448.774</v>
      </c>
      <c r="UQX1197" s="240" t="s">
        <v>240</v>
      </c>
      <c r="UQY1197" s="258" t="s">
        <v>26</v>
      </c>
      <c r="UQZ1197" s="200">
        <v>7</v>
      </c>
      <c r="URA1197" s="200">
        <v>2</v>
      </c>
      <c r="URB1197" s="201" t="s">
        <v>238</v>
      </c>
      <c r="URC1197" s="202">
        <v>0</v>
      </c>
      <c r="URD1197" s="202"/>
      <c r="URE1197" s="259">
        <f t="shared" si="440"/>
        <v>448.774</v>
      </c>
      <c r="URF1197" s="240" t="s">
        <v>240</v>
      </c>
      <c r="URG1197" s="258" t="s">
        <v>26</v>
      </c>
      <c r="URH1197" s="200">
        <v>7</v>
      </c>
      <c r="URI1197" s="200">
        <v>2</v>
      </c>
      <c r="URJ1197" s="201" t="s">
        <v>238</v>
      </c>
      <c r="URK1197" s="202">
        <v>0</v>
      </c>
      <c r="URL1197" s="202"/>
      <c r="URM1197" s="259">
        <f t="shared" si="440"/>
        <v>448.774</v>
      </c>
      <c r="URN1197" s="240" t="s">
        <v>240</v>
      </c>
      <c r="URO1197" s="258" t="s">
        <v>26</v>
      </c>
      <c r="URP1197" s="200">
        <v>7</v>
      </c>
      <c r="URQ1197" s="200">
        <v>2</v>
      </c>
      <c r="URR1197" s="201" t="s">
        <v>238</v>
      </c>
      <c r="URS1197" s="202">
        <v>0</v>
      </c>
      <c r="URT1197" s="202"/>
      <c r="URU1197" s="259">
        <f t="shared" ref="URU1197:UTY1197" si="441">URU1198</f>
        <v>448.774</v>
      </c>
      <c r="URV1197" s="240" t="s">
        <v>240</v>
      </c>
      <c r="URW1197" s="258" t="s">
        <v>26</v>
      </c>
      <c r="URX1197" s="200">
        <v>7</v>
      </c>
      <c r="URY1197" s="200">
        <v>2</v>
      </c>
      <c r="URZ1197" s="201" t="s">
        <v>238</v>
      </c>
      <c r="USA1197" s="202">
        <v>0</v>
      </c>
      <c r="USB1197" s="202"/>
      <c r="USC1197" s="259">
        <f t="shared" si="441"/>
        <v>448.774</v>
      </c>
      <c r="USD1197" s="240" t="s">
        <v>240</v>
      </c>
      <c r="USE1197" s="258" t="s">
        <v>26</v>
      </c>
      <c r="USF1197" s="200">
        <v>7</v>
      </c>
      <c r="USG1197" s="200">
        <v>2</v>
      </c>
      <c r="USH1197" s="201" t="s">
        <v>238</v>
      </c>
      <c r="USI1197" s="202">
        <v>0</v>
      </c>
      <c r="USJ1197" s="202"/>
      <c r="USK1197" s="259">
        <f t="shared" si="441"/>
        <v>448.774</v>
      </c>
      <c r="USL1197" s="240" t="s">
        <v>240</v>
      </c>
      <c r="USM1197" s="258" t="s">
        <v>26</v>
      </c>
      <c r="USN1197" s="200">
        <v>7</v>
      </c>
      <c r="USO1197" s="200">
        <v>2</v>
      </c>
      <c r="USP1197" s="201" t="s">
        <v>238</v>
      </c>
      <c r="USQ1197" s="202">
        <v>0</v>
      </c>
      <c r="USR1197" s="202"/>
      <c r="USS1197" s="259">
        <f t="shared" si="441"/>
        <v>448.774</v>
      </c>
      <c r="UST1197" s="240" t="s">
        <v>240</v>
      </c>
      <c r="USU1197" s="258" t="s">
        <v>26</v>
      </c>
      <c r="USV1197" s="200">
        <v>7</v>
      </c>
      <c r="USW1197" s="200">
        <v>2</v>
      </c>
      <c r="USX1197" s="201" t="s">
        <v>238</v>
      </c>
      <c r="USY1197" s="202">
        <v>0</v>
      </c>
      <c r="USZ1197" s="202"/>
      <c r="UTA1197" s="259">
        <f t="shared" si="441"/>
        <v>448.774</v>
      </c>
      <c r="UTB1197" s="240" t="s">
        <v>240</v>
      </c>
      <c r="UTC1197" s="258" t="s">
        <v>26</v>
      </c>
      <c r="UTD1197" s="200">
        <v>7</v>
      </c>
      <c r="UTE1197" s="200">
        <v>2</v>
      </c>
      <c r="UTF1197" s="201" t="s">
        <v>238</v>
      </c>
      <c r="UTG1197" s="202">
        <v>0</v>
      </c>
      <c r="UTH1197" s="202"/>
      <c r="UTI1197" s="259">
        <f t="shared" si="441"/>
        <v>448.774</v>
      </c>
      <c r="UTJ1197" s="240" t="s">
        <v>240</v>
      </c>
      <c r="UTK1197" s="258" t="s">
        <v>26</v>
      </c>
      <c r="UTL1197" s="200">
        <v>7</v>
      </c>
      <c r="UTM1197" s="200">
        <v>2</v>
      </c>
      <c r="UTN1197" s="201" t="s">
        <v>238</v>
      </c>
      <c r="UTO1197" s="202">
        <v>0</v>
      </c>
      <c r="UTP1197" s="202"/>
      <c r="UTQ1197" s="259">
        <f t="shared" si="441"/>
        <v>448.774</v>
      </c>
      <c r="UTR1197" s="240" t="s">
        <v>240</v>
      </c>
      <c r="UTS1197" s="258" t="s">
        <v>26</v>
      </c>
      <c r="UTT1197" s="200">
        <v>7</v>
      </c>
      <c r="UTU1197" s="200">
        <v>2</v>
      </c>
      <c r="UTV1197" s="201" t="s">
        <v>238</v>
      </c>
      <c r="UTW1197" s="202">
        <v>0</v>
      </c>
      <c r="UTX1197" s="202"/>
      <c r="UTY1197" s="259">
        <f t="shared" si="441"/>
        <v>448.774</v>
      </c>
      <c r="UTZ1197" s="240" t="s">
        <v>240</v>
      </c>
      <c r="UUA1197" s="258" t="s">
        <v>26</v>
      </c>
      <c r="UUB1197" s="200">
        <v>7</v>
      </c>
      <c r="UUC1197" s="200">
        <v>2</v>
      </c>
      <c r="UUD1197" s="201" t="s">
        <v>238</v>
      </c>
      <c r="UUE1197" s="202">
        <v>0</v>
      </c>
      <c r="UUF1197" s="202"/>
      <c r="UUG1197" s="259">
        <f t="shared" ref="UUG1197:UWK1197" si="442">UUG1198</f>
        <v>448.774</v>
      </c>
      <c r="UUH1197" s="240" t="s">
        <v>240</v>
      </c>
      <c r="UUI1197" s="258" t="s">
        <v>26</v>
      </c>
      <c r="UUJ1197" s="200">
        <v>7</v>
      </c>
      <c r="UUK1197" s="200">
        <v>2</v>
      </c>
      <c r="UUL1197" s="201" t="s">
        <v>238</v>
      </c>
      <c r="UUM1197" s="202">
        <v>0</v>
      </c>
      <c r="UUN1197" s="202"/>
      <c r="UUO1197" s="259">
        <f t="shared" si="442"/>
        <v>448.774</v>
      </c>
      <c r="UUP1197" s="240" t="s">
        <v>240</v>
      </c>
      <c r="UUQ1197" s="258" t="s">
        <v>26</v>
      </c>
      <c r="UUR1197" s="200">
        <v>7</v>
      </c>
      <c r="UUS1197" s="200">
        <v>2</v>
      </c>
      <c r="UUT1197" s="201" t="s">
        <v>238</v>
      </c>
      <c r="UUU1197" s="202">
        <v>0</v>
      </c>
      <c r="UUV1197" s="202"/>
      <c r="UUW1197" s="259">
        <f t="shared" si="442"/>
        <v>448.774</v>
      </c>
      <c r="UUX1197" s="240" t="s">
        <v>240</v>
      </c>
      <c r="UUY1197" s="258" t="s">
        <v>26</v>
      </c>
      <c r="UUZ1197" s="200">
        <v>7</v>
      </c>
      <c r="UVA1197" s="200">
        <v>2</v>
      </c>
      <c r="UVB1197" s="201" t="s">
        <v>238</v>
      </c>
      <c r="UVC1197" s="202">
        <v>0</v>
      </c>
      <c r="UVD1197" s="202"/>
      <c r="UVE1197" s="259">
        <f t="shared" si="442"/>
        <v>448.774</v>
      </c>
      <c r="UVF1197" s="240" t="s">
        <v>240</v>
      </c>
      <c r="UVG1197" s="258" t="s">
        <v>26</v>
      </c>
      <c r="UVH1197" s="200">
        <v>7</v>
      </c>
      <c r="UVI1197" s="200">
        <v>2</v>
      </c>
      <c r="UVJ1197" s="201" t="s">
        <v>238</v>
      </c>
      <c r="UVK1197" s="202">
        <v>0</v>
      </c>
      <c r="UVL1197" s="202"/>
      <c r="UVM1197" s="259">
        <f t="shared" si="442"/>
        <v>448.774</v>
      </c>
      <c r="UVN1197" s="240" t="s">
        <v>240</v>
      </c>
      <c r="UVO1197" s="258" t="s">
        <v>26</v>
      </c>
      <c r="UVP1197" s="200">
        <v>7</v>
      </c>
      <c r="UVQ1197" s="200">
        <v>2</v>
      </c>
      <c r="UVR1197" s="201" t="s">
        <v>238</v>
      </c>
      <c r="UVS1197" s="202">
        <v>0</v>
      </c>
      <c r="UVT1197" s="202"/>
      <c r="UVU1197" s="259">
        <f t="shared" si="442"/>
        <v>448.774</v>
      </c>
      <c r="UVV1197" s="240" t="s">
        <v>240</v>
      </c>
      <c r="UVW1197" s="258" t="s">
        <v>26</v>
      </c>
      <c r="UVX1197" s="200">
        <v>7</v>
      </c>
      <c r="UVY1197" s="200">
        <v>2</v>
      </c>
      <c r="UVZ1197" s="201" t="s">
        <v>238</v>
      </c>
      <c r="UWA1197" s="202">
        <v>0</v>
      </c>
      <c r="UWB1197" s="202"/>
      <c r="UWC1197" s="259">
        <f t="shared" si="442"/>
        <v>448.774</v>
      </c>
      <c r="UWD1197" s="240" t="s">
        <v>240</v>
      </c>
      <c r="UWE1197" s="258" t="s">
        <v>26</v>
      </c>
      <c r="UWF1197" s="200">
        <v>7</v>
      </c>
      <c r="UWG1197" s="200">
        <v>2</v>
      </c>
      <c r="UWH1197" s="201" t="s">
        <v>238</v>
      </c>
      <c r="UWI1197" s="202">
        <v>0</v>
      </c>
      <c r="UWJ1197" s="202"/>
      <c r="UWK1197" s="259">
        <f t="shared" si="442"/>
        <v>448.774</v>
      </c>
      <c r="UWL1197" s="240" t="s">
        <v>240</v>
      </c>
      <c r="UWM1197" s="258" t="s">
        <v>26</v>
      </c>
      <c r="UWN1197" s="200">
        <v>7</v>
      </c>
      <c r="UWO1197" s="200">
        <v>2</v>
      </c>
      <c r="UWP1197" s="201" t="s">
        <v>238</v>
      </c>
      <c r="UWQ1197" s="202">
        <v>0</v>
      </c>
      <c r="UWR1197" s="202"/>
      <c r="UWS1197" s="259">
        <f t="shared" ref="UWS1197:UYW1197" si="443">UWS1198</f>
        <v>448.774</v>
      </c>
      <c r="UWT1197" s="240" t="s">
        <v>240</v>
      </c>
      <c r="UWU1197" s="258" t="s">
        <v>26</v>
      </c>
      <c r="UWV1197" s="200">
        <v>7</v>
      </c>
      <c r="UWW1197" s="200">
        <v>2</v>
      </c>
      <c r="UWX1197" s="201" t="s">
        <v>238</v>
      </c>
      <c r="UWY1197" s="202">
        <v>0</v>
      </c>
      <c r="UWZ1197" s="202"/>
      <c r="UXA1197" s="259">
        <f t="shared" si="443"/>
        <v>448.774</v>
      </c>
      <c r="UXB1197" s="240" t="s">
        <v>240</v>
      </c>
      <c r="UXC1197" s="258" t="s">
        <v>26</v>
      </c>
      <c r="UXD1197" s="200">
        <v>7</v>
      </c>
      <c r="UXE1197" s="200">
        <v>2</v>
      </c>
      <c r="UXF1197" s="201" t="s">
        <v>238</v>
      </c>
      <c r="UXG1197" s="202">
        <v>0</v>
      </c>
      <c r="UXH1197" s="202"/>
      <c r="UXI1197" s="259">
        <f t="shared" si="443"/>
        <v>448.774</v>
      </c>
      <c r="UXJ1197" s="240" t="s">
        <v>240</v>
      </c>
      <c r="UXK1197" s="258" t="s">
        <v>26</v>
      </c>
      <c r="UXL1197" s="200">
        <v>7</v>
      </c>
      <c r="UXM1197" s="200">
        <v>2</v>
      </c>
      <c r="UXN1197" s="201" t="s">
        <v>238</v>
      </c>
      <c r="UXO1197" s="202">
        <v>0</v>
      </c>
      <c r="UXP1197" s="202"/>
      <c r="UXQ1197" s="259">
        <f t="shared" si="443"/>
        <v>448.774</v>
      </c>
      <c r="UXR1197" s="240" t="s">
        <v>240</v>
      </c>
      <c r="UXS1197" s="258" t="s">
        <v>26</v>
      </c>
      <c r="UXT1197" s="200">
        <v>7</v>
      </c>
      <c r="UXU1197" s="200">
        <v>2</v>
      </c>
      <c r="UXV1197" s="201" t="s">
        <v>238</v>
      </c>
      <c r="UXW1197" s="202">
        <v>0</v>
      </c>
      <c r="UXX1197" s="202"/>
      <c r="UXY1197" s="259">
        <f t="shared" si="443"/>
        <v>448.774</v>
      </c>
      <c r="UXZ1197" s="240" t="s">
        <v>240</v>
      </c>
      <c r="UYA1197" s="258" t="s">
        <v>26</v>
      </c>
      <c r="UYB1197" s="200">
        <v>7</v>
      </c>
      <c r="UYC1197" s="200">
        <v>2</v>
      </c>
      <c r="UYD1197" s="201" t="s">
        <v>238</v>
      </c>
      <c r="UYE1197" s="202">
        <v>0</v>
      </c>
      <c r="UYF1197" s="202"/>
      <c r="UYG1197" s="259">
        <f t="shared" si="443"/>
        <v>448.774</v>
      </c>
      <c r="UYH1197" s="240" t="s">
        <v>240</v>
      </c>
      <c r="UYI1197" s="258" t="s">
        <v>26</v>
      </c>
      <c r="UYJ1197" s="200">
        <v>7</v>
      </c>
      <c r="UYK1197" s="200">
        <v>2</v>
      </c>
      <c r="UYL1197" s="201" t="s">
        <v>238</v>
      </c>
      <c r="UYM1197" s="202">
        <v>0</v>
      </c>
      <c r="UYN1197" s="202"/>
      <c r="UYO1197" s="259">
        <f t="shared" si="443"/>
        <v>448.774</v>
      </c>
      <c r="UYP1197" s="240" t="s">
        <v>240</v>
      </c>
      <c r="UYQ1197" s="258" t="s">
        <v>26</v>
      </c>
      <c r="UYR1197" s="200">
        <v>7</v>
      </c>
      <c r="UYS1197" s="200">
        <v>2</v>
      </c>
      <c r="UYT1197" s="201" t="s">
        <v>238</v>
      </c>
      <c r="UYU1197" s="202">
        <v>0</v>
      </c>
      <c r="UYV1197" s="202"/>
      <c r="UYW1197" s="259">
        <f t="shared" si="443"/>
        <v>448.774</v>
      </c>
      <c r="UYX1197" s="240" t="s">
        <v>240</v>
      </c>
      <c r="UYY1197" s="258" t="s">
        <v>26</v>
      </c>
      <c r="UYZ1197" s="200">
        <v>7</v>
      </c>
      <c r="UZA1197" s="200">
        <v>2</v>
      </c>
      <c r="UZB1197" s="201" t="s">
        <v>238</v>
      </c>
      <c r="UZC1197" s="202">
        <v>0</v>
      </c>
      <c r="UZD1197" s="202"/>
      <c r="UZE1197" s="259">
        <f t="shared" ref="UZE1197:VBI1197" si="444">UZE1198</f>
        <v>448.774</v>
      </c>
      <c r="UZF1197" s="240" t="s">
        <v>240</v>
      </c>
      <c r="UZG1197" s="258" t="s">
        <v>26</v>
      </c>
      <c r="UZH1197" s="200">
        <v>7</v>
      </c>
      <c r="UZI1197" s="200">
        <v>2</v>
      </c>
      <c r="UZJ1197" s="201" t="s">
        <v>238</v>
      </c>
      <c r="UZK1197" s="202">
        <v>0</v>
      </c>
      <c r="UZL1197" s="202"/>
      <c r="UZM1197" s="259">
        <f t="shared" si="444"/>
        <v>448.774</v>
      </c>
      <c r="UZN1197" s="240" t="s">
        <v>240</v>
      </c>
      <c r="UZO1197" s="258" t="s">
        <v>26</v>
      </c>
      <c r="UZP1197" s="200">
        <v>7</v>
      </c>
      <c r="UZQ1197" s="200">
        <v>2</v>
      </c>
      <c r="UZR1197" s="201" t="s">
        <v>238</v>
      </c>
      <c r="UZS1197" s="202">
        <v>0</v>
      </c>
      <c r="UZT1197" s="202"/>
      <c r="UZU1197" s="259">
        <f t="shared" si="444"/>
        <v>448.774</v>
      </c>
      <c r="UZV1197" s="240" t="s">
        <v>240</v>
      </c>
      <c r="UZW1197" s="258" t="s">
        <v>26</v>
      </c>
      <c r="UZX1197" s="200">
        <v>7</v>
      </c>
      <c r="UZY1197" s="200">
        <v>2</v>
      </c>
      <c r="UZZ1197" s="201" t="s">
        <v>238</v>
      </c>
      <c r="VAA1197" s="202">
        <v>0</v>
      </c>
      <c r="VAB1197" s="202"/>
      <c r="VAC1197" s="259">
        <f t="shared" si="444"/>
        <v>448.774</v>
      </c>
      <c r="VAD1197" s="240" t="s">
        <v>240</v>
      </c>
      <c r="VAE1197" s="258" t="s">
        <v>26</v>
      </c>
      <c r="VAF1197" s="200">
        <v>7</v>
      </c>
      <c r="VAG1197" s="200">
        <v>2</v>
      </c>
      <c r="VAH1197" s="201" t="s">
        <v>238</v>
      </c>
      <c r="VAI1197" s="202">
        <v>0</v>
      </c>
      <c r="VAJ1197" s="202"/>
      <c r="VAK1197" s="259">
        <f t="shared" si="444"/>
        <v>448.774</v>
      </c>
      <c r="VAL1197" s="240" t="s">
        <v>240</v>
      </c>
      <c r="VAM1197" s="258" t="s">
        <v>26</v>
      </c>
      <c r="VAN1197" s="200">
        <v>7</v>
      </c>
      <c r="VAO1197" s="200">
        <v>2</v>
      </c>
      <c r="VAP1197" s="201" t="s">
        <v>238</v>
      </c>
      <c r="VAQ1197" s="202">
        <v>0</v>
      </c>
      <c r="VAR1197" s="202"/>
      <c r="VAS1197" s="259">
        <f t="shared" si="444"/>
        <v>448.774</v>
      </c>
      <c r="VAT1197" s="240" t="s">
        <v>240</v>
      </c>
      <c r="VAU1197" s="258" t="s">
        <v>26</v>
      </c>
      <c r="VAV1197" s="200">
        <v>7</v>
      </c>
      <c r="VAW1197" s="200">
        <v>2</v>
      </c>
      <c r="VAX1197" s="201" t="s">
        <v>238</v>
      </c>
      <c r="VAY1197" s="202">
        <v>0</v>
      </c>
      <c r="VAZ1197" s="202"/>
      <c r="VBA1197" s="259">
        <f t="shared" si="444"/>
        <v>448.774</v>
      </c>
      <c r="VBB1197" s="240" t="s">
        <v>240</v>
      </c>
      <c r="VBC1197" s="258" t="s">
        <v>26</v>
      </c>
      <c r="VBD1197" s="200">
        <v>7</v>
      </c>
      <c r="VBE1197" s="200">
        <v>2</v>
      </c>
      <c r="VBF1197" s="201" t="s">
        <v>238</v>
      </c>
      <c r="VBG1197" s="202">
        <v>0</v>
      </c>
      <c r="VBH1197" s="202"/>
      <c r="VBI1197" s="259">
        <f t="shared" si="444"/>
        <v>448.774</v>
      </c>
      <c r="VBJ1197" s="240" t="s">
        <v>240</v>
      </c>
      <c r="VBK1197" s="258" t="s">
        <v>26</v>
      </c>
      <c r="VBL1197" s="200">
        <v>7</v>
      </c>
      <c r="VBM1197" s="200">
        <v>2</v>
      </c>
      <c r="VBN1197" s="201" t="s">
        <v>238</v>
      </c>
      <c r="VBO1197" s="202">
        <v>0</v>
      </c>
      <c r="VBP1197" s="202"/>
      <c r="VBQ1197" s="259">
        <f t="shared" ref="VBQ1197:VDU1197" si="445">VBQ1198</f>
        <v>448.774</v>
      </c>
      <c r="VBR1197" s="240" t="s">
        <v>240</v>
      </c>
      <c r="VBS1197" s="258" t="s">
        <v>26</v>
      </c>
      <c r="VBT1197" s="200">
        <v>7</v>
      </c>
      <c r="VBU1197" s="200">
        <v>2</v>
      </c>
      <c r="VBV1197" s="201" t="s">
        <v>238</v>
      </c>
      <c r="VBW1197" s="202">
        <v>0</v>
      </c>
      <c r="VBX1197" s="202"/>
      <c r="VBY1197" s="259">
        <f t="shared" si="445"/>
        <v>448.774</v>
      </c>
      <c r="VBZ1197" s="240" t="s">
        <v>240</v>
      </c>
      <c r="VCA1197" s="258" t="s">
        <v>26</v>
      </c>
      <c r="VCB1197" s="200">
        <v>7</v>
      </c>
      <c r="VCC1197" s="200">
        <v>2</v>
      </c>
      <c r="VCD1197" s="201" t="s">
        <v>238</v>
      </c>
      <c r="VCE1197" s="202">
        <v>0</v>
      </c>
      <c r="VCF1197" s="202"/>
      <c r="VCG1197" s="259">
        <f t="shared" si="445"/>
        <v>448.774</v>
      </c>
      <c r="VCH1197" s="240" t="s">
        <v>240</v>
      </c>
      <c r="VCI1197" s="258" t="s">
        <v>26</v>
      </c>
      <c r="VCJ1197" s="200">
        <v>7</v>
      </c>
      <c r="VCK1197" s="200">
        <v>2</v>
      </c>
      <c r="VCL1197" s="201" t="s">
        <v>238</v>
      </c>
      <c r="VCM1197" s="202">
        <v>0</v>
      </c>
      <c r="VCN1197" s="202"/>
      <c r="VCO1197" s="259">
        <f t="shared" si="445"/>
        <v>448.774</v>
      </c>
      <c r="VCP1197" s="240" t="s">
        <v>240</v>
      </c>
      <c r="VCQ1197" s="258" t="s">
        <v>26</v>
      </c>
      <c r="VCR1197" s="200">
        <v>7</v>
      </c>
      <c r="VCS1197" s="200">
        <v>2</v>
      </c>
      <c r="VCT1197" s="201" t="s">
        <v>238</v>
      </c>
      <c r="VCU1197" s="202">
        <v>0</v>
      </c>
      <c r="VCV1197" s="202"/>
      <c r="VCW1197" s="259">
        <f t="shared" si="445"/>
        <v>448.774</v>
      </c>
      <c r="VCX1197" s="240" t="s">
        <v>240</v>
      </c>
      <c r="VCY1197" s="258" t="s">
        <v>26</v>
      </c>
      <c r="VCZ1197" s="200">
        <v>7</v>
      </c>
      <c r="VDA1197" s="200">
        <v>2</v>
      </c>
      <c r="VDB1197" s="201" t="s">
        <v>238</v>
      </c>
      <c r="VDC1197" s="202">
        <v>0</v>
      </c>
      <c r="VDD1197" s="202"/>
      <c r="VDE1197" s="259">
        <f t="shared" si="445"/>
        <v>448.774</v>
      </c>
      <c r="VDF1197" s="240" t="s">
        <v>240</v>
      </c>
      <c r="VDG1197" s="258" t="s">
        <v>26</v>
      </c>
      <c r="VDH1197" s="200">
        <v>7</v>
      </c>
      <c r="VDI1197" s="200">
        <v>2</v>
      </c>
      <c r="VDJ1197" s="201" t="s">
        <v>238</v>
      </c>
      <c r="VDK1197" s="202">
        <v>0</v>
      </c>
      <c r="VDL1197" s="202"/>
      <c r="VDM1197" s="259">
        <f t="shared" si="445"/>
        <v>448.774</v>
      </c>
      <c r="VDN1197" s="240" t="s">
        <v>240</v>
      </c>
      <c r="VDO1197" s="258" t="s">
        <v>26</v>
      </c>
      <c r="VDP1197" s="200">
        <v>7</v>
      </c>
      <c r="VDQ1197" s="200">
        <v>2</v>
      </c>
      <c r="VDR1197" s="201" t="s">
        <v>238</v>
      </c>
      <c r="VDS1197" s="202">
        <v>0</v>
      </c>
      <c r="VDT1197" s="202"/>
      <c r="VDU1197" s="259">
        <f t="shared" si="445"/>
        <v>448.774</v>
      </c>
      <c r="VDV1197" s="240" t="s">
        <v>240</v>
      </c>
      <c r="VDW1197" s="258" t="s">
        <v>26</v>
      </c>
      <c r="VDX1197" s="200">
        <v>7</v>
      </c>
      <c r="VDY1197" s="200">
        <v>2</v>
      </c>
      <c r="VDZ1197" s="201" t="s">
        <v>238</v>
      </c>
      <c r="VEA1197" s="202">
        <v>0</v>
      </c>
      <c r="VEB1197" s="202"/>
      <c r="VEC1197" s="259">
        <f t="shared" ref="VEC1197:VGG1197" si="446">VEC1198</f>
        <v>448.774</v>
      </c>
      <c r="VED1197" s="240" t="s">
        <v>240</v>
      </c>
      <c r="VEE1197" s="258" t="s">
        <v>26</v>
      </c>
      <c r="VEF1197" s="200">
        <v>7</v>
      </c>
      <c r="VEG1197" s="200">
        <v>2</v>
      </c>
      <c r="VEH1197" s="201" t="s">
        <v>238</v>
      </c>
      <c r="VEI1197" s="202">
        <v>0</v>
      </c>
      <c r="VEJ1197" s="202"/>
      <c r="VEK1197" s="259">
        <f t="shared" si="446"/>
        <v>448.774</v>
      </c>
      <c r="VEL1197" s="240" t="s">
        <v>240</v>
      </c>
      <c r="VEM1197" s="258" t="s">
        <v>26</v>
      </c>
      <c r="VEN1197" s="200">
        <v>7</v>
      </c>
      <c r="VEO1197" s="200">
        <v>2</v>
      </c>
      <c r="VEP1197" s="201" t="s">
        <v>238</v>
      </c>
      <c r="VEQ1197" s="202">
        <v>0</v>
      </c>
      <c r="VER1197" s="202"/>
      <c r="VES1197" s="259">
        <f t="shared" si="446"/>
        <v>448.774</v>
      </c>
      <c r="VET1197" s="240" t="s">
        <v>240</v>
      </c>
      <c r="VEU1197" s="258" t="s">
        <v>26</v>
      </c>
      <c r="VEV1197" s="200">
        <v>7</v>
      </c>
      <c r="VEW1197" s="200">
        <v>2</v>
      </c>
      <c r="VEX1197" s="201" t="s">
        <v>238</v>
      </c>
      <c r="VEY1197" s="202">
        <v>0</v>
      </c>
      <c r="VEZ1197" s="202"/>
      <c r="VFA1197" s="259">
        <f t="shared" si="446"/>
        <v>448.774</v>
      </c>
      <c r="VFB1197" s="240" t="s">
        <v>240</v>
      </c>
      <c r="VFC1197" s="258" t="s">
        <v>26</v>
      </c>
      <c r="VFD1197" s="200">
        <v>7</v>
      </c>
      <c r="VFE1197" s="200">
        <v>2</v>
      </c>
      <c r="VFF1197" s="201" t="s">
        <v>238</v>
      </c>
      <c r="VFG1197" s="202">
        <v>0</v>
      </c>
      <c r="VFH1197" s="202"/>
      <c r="VFI1197" s="259">
        <f t="shared" si="446"/>
        <v>448.774</v>
      </c>
      <c r="VFJ1197" s="240" t="s">
        <v>240</v>
      </c>
      <c r="VFK1197" s="258" t="s">
        <v>26</v>
      </c>
      <c r="VFL1197" s="200">
        <v>7</v>
      </c>
      <c r="VFM1197" s="200">
        <v>2</v>
      </c>
      <c r="VFN1197" s="201" t="s">
        <v>238</v>
      </c>
      <c r="VFO1197" s="202">
        <v>0</v>
      </c>
      <c r="VFP1197" s="202"/>
      <c r="VFQ1197" s="259">
        <f t="shared" si="446"/>
        <v>448.774</v>
      </c>
      <c r="VFR1197" s="240" t="s">
        <v>240</v>
      </c>
      <c r="VFS1197" s="258" t="s">
        <v>26</v>
      </c>
      <c r="VFT1197" s="200">
        <v>7</v>
      </c>
      <c r="VFU1197" s="200">
        <v>2</v>
      </c>
      <c r="VFV1197" s="201" t="s">
        <v>238</v>
      </c>
      <c r="VFW1197" s="202">
        <v>0</v>
      </c>
      <c r="VFX1197" s="202"/>
      <c r="VFY1197" s="259">
        <f t="shared" si="446"/>
        <v>448.774</v>
      </c>
      <c r="VFZ1197" s="240" t="s">
        <v>240</v>
      </c>
      <c r="VGA1197" s="258" t="s">
        <v>26</v>
      </c>
      <c r="VGB1197" s="200">
        <v>7</v>
      </c>
      <c r="VGC1197" s="200">
        <v>2</v>
      </c>
      <c r="VGD1197" s="201" t="s">
        <v>238</v>
      </c>
      <c r="VGE1197" s="202">
        <v>0</v>
      </c>
      <c r="VGF1197" s="202"/>
      <c r="VGG1197" s="259">
        <f t="shared" si="446"/>
        <v>448.774</v>
      </c>
      <c r="VGH1197" s="240" t="s">
        <v>240</v>
      </c>
      <c r="VGI1197" s="258" t="s">
        <v>26</v>
      </c>
      <c r="VGJ1197" s="200">
        <v>7</v>
      </c>
      <c r="VGK1197" s="200">
        <v>2</v>
      </c>
      <c r="VGL1197" s="201" t="s">
        <v>238</v>
      </c>
      <c r="VGM1197" s="202">
        <v>0</v>
      </c>
      <c r="VGN1197" s="202"/>
      <c r="VGO1197" s="259">
        <f t="shared" ref="VGO1197:VIS1197" si="447">VGO1198</f>
        <v>448.774</v>
      </c>
      <c r="VGP1197" s="240" t="s">
        <v>240</v>
      </c>
      <c r="VGQ1197" s="258" t="s">
        <v>26</v>
      </c>
      <c r="VGR1197" s="200">
        <v>7</v>
      </c>
      <c r="VGS1197" s="200">
        <v>2</v>
      </c>
      <c r="VGT1197" s="201" t="s">
        <v>238</v>
      </c>
      <c r="VGU1197" s="202">
        <v>0</v>
      </c>
      <c r="VGV1197" s="202"/>
      <c r="VGW1197" s="259">
        <f t="shared" si="447"/>
        <v>448.774</v>
      </c>
      <c r="VGX1197" s="240" t="s">
        <v>240</v>
      </c>
      <c r="VGY1197" s="258" t="s">
        <v>26</v>
      </c>
      <c r="VGZ1197" s="200">
        <v>7</v>
      </c>
      <c r="VHA1197" s="200">
        <v>2</v>
      </c>
      <c r="VHB1197" s="201" t="s">
        <v>238</v>
      </c>
      <c r="VHC1197" s="202">
        <v>0</v>
      </c>
      <c r="VHD1197" s="202"/>
      <c r="VHE1197" s="259">
        <f t="shared" si="447"/>
        <v>448.774</v>
      </c>
      <c r="VHF1197" s="240" t="s">
        <v>240</v>
      </c>
      <c r="VHG1197" s="258" t="s">
        <v>26</v>
      </c>
      <c r="VHH1197" s="200">
        <v>7</v>
      </c>
      <c r="VHI1197" s="200">
        <v>2</v>
      </c>
      <c r="VHJ1197" s="201" t="s">
        <v>238</v>
      </c>
      <c r="VHK1197" s="202">
        <v>0</v>
      </c>
      <c r="VHL1197" s="202"/>
      <c r="VHM1197" s="259">
        <f t="shared" si="447"/>
        <v>448.774</v>
      </c>
      <c r="VHN1197" s="240" t="s">
        <v>240</v>
      </c>
      <c r="VHO1197" s="258" t="s">
        <v>26</v>
      </c>
      <c r="VHP1197" s="200">
        <v>7</v>
      </c>
      <c r="VHQ1197" s="200">
        <v>2</v>
      </c>
      <c r="VHR1197" s="201" t="s">
        <v>238</v>
      </c>
      <c r="VHS1197" s="202">
        <v>0</v>
      </c>
      <c r="VHT1197" s="202"/>
      <c r="VHU1197" s="259">
        <f t="shared" si="447"/>
        <v>448.774</v>
      </c>
      <c r="VHV1197" s="240" t="s">
        <v>240</v>
      </c>
      <c r="VHW1197" s="258" t="s">
        <v>26</v>
      </c>
      <c r="VHX1197" s="200">
        <v>7</v>
      </c>
      <c r="VHY1197" s="200">
        <v>2</v>
      </c>
      <c r="VHZ1197" s="201" t="s">
        <v>238</v>
      </c>
      <c r="VIA1197" s="202">
        <v>0</v>
      </c>
      <c r="VIB1197" s="202"/>
      <c r="VIC1197" s="259">
        <f t="shared" si="447"/>
        <v>448.774</v>
      </c>
      <c r="VID1197" s="240" t="s">
        <v>240</v>
      </c>
      <c r="VIE1197" s="258" t="s">
        <v>26</v>
      </c>
      <c r="VIF1197" s="200">
        <v>7</v>
      </c>
      <c r="VIG1197" s="200">
        <v>2</v>
      </c>
      <c r="VIH1197" s="201" t="s">
        <v>238</v>
      </c>
      <c r="VII1197" s="202">
        <v>0</v>
      </c>
      <c r="VIJ1197" s="202"/>
      <c r="VIK1197" s="259">
        <f t="shared" si="447"/>
        <v>448.774</v>
      </c>
      <c r="VIL1197" s="240" t="s">
        <v>240</v>
      </c>
      <c r="VIM1197" s="258" t="s">
        <v>26</v>
      </c>
      <c r="VIN1197" s="200">
        <v>7</v>
      </c>
      <c r="VIO1197" s="200">
        <v>2</v>
      </c>
      <c r="VIP1197" s="201" t="s">
        <v>238</v>
      </c>
      <c r="VIQ1197" s="202">
        <v>0</v>
      </c>
      <c r="VIR1197" s="202"/>
      <c r="VIS1197" s="259">
        <f t="shared" si="447"/>
        <v>448.774</v>
      </c>
      <c r="VIT1197" s="240" t="s">
        <v>240</v>
      </c>
      <c r="VIU1197" s="258" t="s">
        <v>26</v>
      </c>
      <c r="VIV1197" s="200">
        <v>7</v>
      </c>
      <c r="VIW1197" s="200">
        <v>2</v>
      </c>
      <c r="VIX1197" s="201" t="s">
        <v>238</v>
      </c>
      <c r="VIY1197" s="202">
        <v>0</v>
      </c>
      <c r="VIZ1197" s="202"/>
      <c r="VJA1197" s="259">
        <f t="shared" ref="VJA1197:VLE1197" si="448">VJA1198</f>
        <v>448.774</v>
      </c>
      <c r="VJB1197" s="240" t="s">
        <v>240</v>
      </c>
      <c r="VJC1197" s="258" t="s">
        <v>26</v>
      </c>
      <c r="VJD1197" s="200">
        <v>7</v>
      </c>
      <c r="VJE1197" s="200">
        <v>2</v>
      </c>
      <c r="VJF1197" s="201" t="s">
        <v>238</v>
      </c>
      <c r="VJG1197" s="202">
        <v>0</v>
      </c>
      <c r="VJH1197" s="202"/>
      <c r="VJI1197" s="259">
        <f t="shared" si="448"/>
        <v>448.774</v>
      </c>
      <c r="VJJ1197" s="240" t="s">
        <v>240</v>
      </c>
      <c r="VJK1197" s="258" t="s">
        <v>26</v>
      </c>
      <c r="VJL1197" s="200">
        <v>7</v>
      </c>
      <c r="VJM1197" s="200">
        <v>2</v>
      </c>
      <c r="VJN1197" s="201" t="s">
        <v>238</v>
      </c>
      <c r="VJO1197" s="202">
        <v>0</v>
      </c>
      <c r="VJP1197" s="202"/>
      <c r="VJQ1197" s="259">
        <f t="shared" si="448"/>
        <v>448.774</v>
      </c>
      <c r="VJR1197" s="240" t="s">
        <v>240</v>
      </c>
      <c r="VJS1197" s="258" t="s">
        <v>26</v>
      </c>
      <c r="VJT1197" s="200">
        <v>7</v>
      </c>
      <c r="VJU1197" s="200">
        <v>2</v>
      </c>
      <c r="VJV1197" s="201" t="s">
        <v>238</v>
      </c>
      <c r="VJW1197" s="202">
        <v>0</v>
      </c>
      <c r="VJX1197" s="202"/>
      <c r="VJY1197" s="259">
        <f t="shared" si="448"/>
        <v>448.774</v>
      </c>
      <c r="VJZ1197" s="240" t="s">
        <v>240</v>
      </c>
      <c r="VKA1197" s="258" t="s">
        <v>26</v>
      </c>
      <c r="VKB1197" s="200">
        <v>7</v>
      </c>
      <c r="VKC1197" s="200">
        <v>2</v>
      </c>
      <c r="VKD1197" s="201" t="s">
        <v>238</v>
      </c>
      <c r="VKE1197" s="202">
        <v>0</v>
      </c>
      <c r="VKF1197" s="202"/>
      <c r="VKG1197" s="259">
        <f t="shared" si="448"/>
        <v>448.774</v>
      </c>
      <c r="VKH1197" s="240" t="s">
        <v>240</v>
      </c>
      <c r="VKI1197" s="258" t="s">
        <v>26</v>
      </c>
      <c r="VKJ1197" s="200">
        <v>7</v>
      </c>
      <c r="VKK1197" s="200">
        <v>2</v>
      </c>
      <c r="VKL1197" s="201" t="s">
        <v>238</v>
      </c>
      <c r="VKM1197" s="202">
        <v>0</v>
      </c>
      <c r="VKN1197" s="202"/>
      <c r="VKO1197" s="259">
        <f t="shared" si="448"/>
        <v>448.774</v>
      </c>
      <c r="VKP1197" s="240" t="s">
        <v>240</v>
      </c>
      <c r="VKQ1197" s="258" t="s">
        <v>26</v>
      </c>
      <c r="VKR1197" s="200">
        <v>7</v>
      </c>
      <c r="VKS1197" s="200">
        <v>2</v>
      </c>
      <c r="VKT1197" s="201" t="s">
        <v>238</v>
      </c>
      <c r="VKU1197" s="202">
        <v>0</v>
      </c>
      <c r="VKV1197" s="202"/>
      <c r="VKW1197" s="259">
        <f t="shared" si="448"/>
        <v>448.774</v>
      </c>
      <c r="VKX1197" s="240" t="s">
        <v>240</v>
      </c>
      <c r="VKY1197" s="258" t="s">
        <v>26</v>
      </c>
      <c r="VKZ1197" s="200">
        <v>7</v>
      </c>
      <c r="VLA1197" s="200">
        <v>2</v>
      </c>
      <c r="VLB1197" s="201" t="s">
        <v>238</v>
      </c>
      <c r="VLC1197" s="202">
        <v>0</v>
      </c>
      <c r="VLD1197" s="202"/>
      <c r="VLE1197" s="259">
        <f t="shared" si="448"/>
        <v>448.774</v>
      </c>
      <c r="VLF1197" s="240" t="s">
        <v>240</v>
      </c>
      <c r="VLG1197" s="258" t="s">
        <v>26</v>
      </c>
      <c r="VLH1197" s="200">
        <v>7</v>
      </c>
      <c r="VLI1197" s="200">
        <v>2</v>
      </c>
      <c r="VLJ1197" s="201" t="s">
        <v>238</v>
      </c>
      <c r="VLK1197" s="202">
        <v>0</v>
      </c>
      <c r="VLL1197" s="202"/>
      <c r="VLM1197" s="259">
        <f t="shared" ref="VLM1197:VNQ1197" si="449">VLM1198</f>
        <v>448.774</v>
      </c>
      <c r="VLN1197" s="240" t="s">
        <v>240</v>
      </c>
      <c r="VLO1197" s="258" t="s">
        <v>26</v>
      </c>
      <c r="VLP1197" s="200">
        <v>7</v>
      </c>
      <c r="VLQ1197" s="200">
        <v>2</v>
      </c>
      <c r="VLR1197" s="201" t="s">
        <v>238</v>
      </c>
      <c r="VLS1197" s="202">
        <v>0</v>
      </c>
      <c r="VLT1197" s="202"/>
      <c r="VLU1197" s="259">
        <f t="shared" si="449"/>
        <v>448.774</v>
      </c>
      <c r="VLV1197" s="240" t="s">
        <v>240</v>
      </c>
      <c r="VLW1197" s="258" t="s">
        <v>26</v>
      </c>
      <c r="VLX1197" s="200">
        <v>7</v>
      </c>
      <c r="VLY1197" s="200">
        <v>2</v>
      </c>
      <c r="VLZ1197" s="201" t="s">
        <v>238</v>
      </c>
      <c r="VMA1197" s="202">
        <v>0</v>
      </c>
      <c r="VMB1197" s="202"/>
      <c r="VMC1197" s="259">
        <f t="shared" si="449"/>
        <v>448.774</v>
      </c>
      <c r="VMD1197" s="240" t="s">
        <v>240</v>
      </c>
      <c r="VME1197" s="258" t="s">
        <v>26</v>
      </c>
      <c r="VMF1197" s="200">
        <v>7</v>
      </c>
      <c r="VMG1197" s="200">
        <v>2</v>
      </c>
      <c r="VMH1197" s="201" t="s">
        <v>238</v>
      </c>
      <c r="VMI1197" s="202">
        <v>0</v>
      </c>
      <c r="VMJ1197" s="202"/>
      <c r="VMK1197" s="259">
        <f t="shared" si="449"/>
        <v>448.774</v>
      </c>
      <c r="VML1197" s="240" t="s">
        <v>240</v>
      </c>
      <c r="VMM1197" s="258" t="s">
        <v>26</v>
      </c>
      <c r="VMN1197" s="200">
        <v>7</v>
      </c>
      <c r="VMO1197" s="200">
        <v>2</v>
      </c>
      <c r="VMP1197" s="201" t="s">
        <v>238</v>
      </c>
      <c r="VMQ1197" s="202">
        <v>0</v>
      </c>
      <c r="VMR1197" s="202"/>
      <c r="VMS1197" s="259">
        <f t="shared" si="449"/>
        <v>448.774</v>
      </c>
      <c r="VMT1197" s="240" t="s">
        <v>240</v>
      </c>
      <c r="VMU1197" s="258" t="s">
        <v>26</v>
      </c>
      <c r="VMV1197" s="200">
        <v>7</v>
      </c>
      <c r="VMW1197" s="200">
        <v>2</v>
      </c>
      <c r="VMX1197" s="201" t="s">
        <v>238</v>
      </c>
      <c r="VMY1197" s="202">
        <v>0</v>
      </c>
      <c r="VMZ1197" s="202"/>
      <c r="VNA1197" s="259">
        <f t="shared" si="449"/>
        <v>448.774</v>
      </c>
      <c r="VNB1197" s="240" t="s">
        <v>240</v>
      </c>
      <c r="VNC1197" s="258" t="s">
        <v>26</v>
      </c>
      <c r="VND1197" s="200">
        <v>7</v>
      </c>
      <c r="VNE1197" s="200">
        <v>2</v>
      </c>
      <c r="VNF1197" s="201" t="s">
        <v>238</v>
      </c>
      <c r="VNG1197" s="202">
        <v>0</v>
      </c>
      <c r="VNH1197" s="202"/>
      <c r="VNI1197" s="259">
        <f t="shared" si="449"/>
        <v>448.774</v>
      </c>
      <c r="VNJ1197" s="240" t="s">
        <v>240</v>
      </c>
      <c r="VNK1197" s="258" t="s">
        <v>26</v>
      </c>
      <c r="VNL1197" s="200">
        <v>7</v>
      </c>
      <c r="VNM1197" s="200">
        <v>2</v>
      </c>
      <c r="VNN1197" s="201" t="s">
        <v>238</v>
      </c>
      <c r="VNO1197" s="202">
        <v>0</v>
      </c>
      <c r="VNP1197" s="202"/>
      <c r="VNQ1197" s="259">
        <f t="shared" si="449"/>
        <v>448.774</v>
      </c>
      <c r="VNR1197" s="240" t="s">
        <v>240</v>
      </c>
      <c r="VNS1197" s="258" t="s">
        <v>26</v>
      </c>
      <c r="VNT1197" s="200">
        <v>7</v>
      </c>
      <c r="VNU1197" s="200">
        <v>2</v>
      </c>
      <c r="VNV1197" s="201" t="s">
        <v>238</v>
      </c>
      <c r="VNW1197" s="202">
        <v>0</v>
      </c>
      <c r="VNX1197" s="202"/>
      <c r="VNY1197" s="259">
        <f t="shared" ref="VNY1197:VQC1197" si="450">VNY1198</f>
        <v>448.774</v>
      </c>
      <c r="VNZ1197" s="240" t="s">
        <v>240</v>
      </c>
      <c r="VOA1197" s="258" t="s">
        <v>26</v>
      </c>
      <c r="VOB1197" s="200">
        <v>7</v>
      </c>
      <c r="VOC1197" s="200">
        <v>2</v>
      </c>
      <c r="VOD1197" s="201" t="s">
        <v>238</v>
      </c>
      <c r="VOE1197" s="202">
        <v>0</v>
      </c>
      <c r="VOF1197" s="202"/>
      <c r="VOG1197" s="259">
        <f t="shared" si="450"/>
        <v>448.774</v>
      </c>
      <c r="VOH1197" s="240" t="s">
        <v>240</v>
      </c>
      <c r="VOI1197" s="258" t="s">
        <v>26</v>
      </c>
      <c r="VOJ1197" s="200">
        <v>7</v>
      </c>
      <c r="VOK1197" s="200">
        <v>2</v>
      </c>
      <c r="VOL1197" s="201" t="s">
        <v>238</v>
      </c>
      <c r="VOM1197" s="202">
        <v>0</v>
      </c>
      <c r="VON1197" s="202"/>
      <c r="VOO1197" s="259">
        <f t="shared" si="450"/>
        <v>448.774</v>
      </c>
      <c r="VOP1197" s="240" t="s">
        <v>240</v>
      </c>
      <c r="VOQ1197" s="258" t="s">
        <v>26</v>
      </c>
      <c r="VOR1197" s="200">
        <v>7</v>
      </c>
      <c r="VOS1197" s="200">
        <v>2</v>
      </c>
      <c r="VOT1197" s="201" t="s">
        <v>238</v>
      </c>
      <c r="VOU1197" s="202">
        <v>0</v>
      </c>
      <c r="VOV1197" s="202"/>
      <c r="VOW1197" s="259">
        <f t="shared" si="450"/>
        <v>448.774</v>
      </c>
      <c r="VOX1197" s="240" t="s">
        <v>240</v>
      </c>
      <c r="VOY1197" s="258" t="s">
        <v>26</v>
      </c>
      <c r="VOZ1197" s="200">
        <v>7</v>
      </c>
      <c r="VPA1197" s="200">
        <v>2</v>
      </c>
      <c r="VPB1197" s="201" t="s">
        <v>238</v>
      </c>
      <c r="VPC1197" s="202">
        <v>0</v>
      </c>
      <c r="VPD1197" s="202"/>
      <c r="VPE1197" s="259">
        <f t="shared" si="450"/>
        <v>448.774</v>
      </c>
      <c r="VPF1197" s="240" t="s">
        <v>240</v>
      </c>
      <c r="VPG1197" s="258" t="s">
        <v>26</v>
      </c>
      <c r="VPH1197" s="200">
        <v>7</v>
      </c>
      <c r="VPI1197" s="200">
        <v>2</v>
      </c>
      <c r="VPJ1197" s="201" t="s">
        <v>238</v>
      </c>
      <c r="VPK1197" s="202">
        <v>0</v>
      </c>
      <c r="VPL1197" s="202"/>
      <c r="VPM1197" s="259">
        <f t="shared" si="450"/>
        <v>448.774</v>
      </c>
      <c r="VPN1197" s="240" t="s">
        <v>240</v>
      </c>
      <c r="VPO1197" s="258" t="s">
        <v>26</v>
      </c>
      <c r="VPP1197" s="200">
        <v>7</v>
      </c>
      <c r="VPQ1197" s="200">
        <v>2</v>
      </c>
      <c r="VPR1197" s="201" t="s">
        <v>238</v>
      </c>
      <c r="VPS1197" s="202">
        <v>0</v>
      </c>
      <c r="VPT1197" s="202"/>
      <c r="VPU1197" s="259">
        <f t="shared" si="450"/>
        <v>448.774</v>
      </c>
      <c r="VPV1197" s="240" t="s">
        <v>240</v>
      </c>
      <c r="VPW1197" s="258" t="s">
        <v>26</v>
      </c>
      <c r="VPX1197" s="200">
        <v>7</v>
      </c>
      <c r="VPY1197" s="200">
        <v>2</v>
      </c>
      <c r="VPZ1197" s="201" t="s">
        <v>238</v>
      </c>
      <c r="VQA1197" s="202">
        <v>0</v>
      </c>
      <c r="VQB1197" s="202"/>
      <c r="VQC1197" s="259">
        <f t="shared" si="450"/>
        <v>448.774</v>
      </c>
      <c r="VQD1197" s="240" t="s">
        <v>240</v>
      </c>
      <c r="VQE1197" s="258" t="s">
        <v>26</v>
      </c>
      <c r="VQF1197" s="200">
        <v>7</v>
      </c>
      <c r="VQG1197" s="200">
        <v>2</v>
      </c>
      <c r="VQH1197" s="201" t="s">
        <v>238</v>
      </c>
      <c r="VQI1197" s="202">
        <v>0</v>
      </c>
      <c r="VQJ1197" s="202"/>
      <c r="VQK1197" s="259">
        <f t="shared" ref="VQK1197:VSO1197" si="451">VQK1198</f>
        <v>448.774</v>
      </c>
      <c r="VQL1197" s="240" t="s">
        <v>240</v>
      </c>
      <c r="VQM1197" s="258" t="s">
        <v>26</v>
      </c>
      <c r="VQN1197" s="200">
        <v>7</v>
      </c>
      <c r="VQO1197" s="200">
        <v>2</v>
      </c>
      <c r="VQP1197" s="201" t="s">
        <v>238</v>
      </c>
      <c r="VQQ1197" s="202">
        <v>0</v>
      </c>
      <c r="VQR1197" s="202"/>
      <c r="VQS1197" s="259">
        <f t="shared" si="451"/>
        <v>448.774</v>
      </c>
      <c r="VQT1197" s="240" t="s">
        <v>240</v>
      </c>
      <c r="VQU1197" s="258" t="s">
        <v>26</v>
      </c>
      <c r="VQV1197" s="200">
        <v>7</v>
      </c>
      <c r="VQW1197" s="200">
        <v>2</v>
      </c>
      <c r="VQX1197" s="201" t="s">
        <v>238</v>
      </c>
      <c r="VQY1197" s="202">
        <v>0</v>
      </c>
      <c r="VQZ1197" s="202"/>
      <c r="VRA1197" s="259">
        <f t="shared" si="451"/>
        <v>448.774</v>
      </c>
      <c r="VRB1197" s="240" t="s">
        <v>240</v>
      </c>
      <c r="VRC1197" s="258" t="s">
        <v>26</v>
      </c>
      <c r="VRD1197" s="200">
        <v>7</v>
      </c>
      <c r="VRE1197" s="200">
        <v>2</v>
      </c>
      <c r="VRF1197" s="201" t="s">
        <v>238</v>
      </c>
      <c r="VRG1197" s="202">
        <v>0</v>
      </c>
      <c r="VRH1197" s="202"/>
      <c r="VRI1197" s="259">
        <f t="shared" si="451"/>
        <v>448.774</v>
      </c>
      <c r="VRJ1197" s="240" t="s">
        <v>240</v>
      </c>
      <c r="VRK1197" s="258" t="s">
        <v>26</v>
      </c>
      <c r="VRL1197" s="200">
        <v>7</v>
      </c>
      <c r="VRM1197" s="200">
        <v>2</v>
      </c>
      <c r="VRN1197" s="201" t="s">
        <v>238</v>
      </c>
      <c r="VRO1197" s="202">
        <v>0</v>
      </c>
      <c r="VRP1197" s="202"/>
      <c r="VRQ1197" s="259">
        <f t="shared" si="451"/>
        <v>448.774</v>
      </c>
      <c r="VRR1197" s="240" t="s">
        <v>240</v>
      </c>
      <c r="VRS1197" s="258" t="s">
        <v>26</v>
      </c>
      <c r="VRT1197" s="200">
        <v>7</v>
      </c>
      <c r="VRU1197" s="200">
        <v>2</v>
      </c>
      <c r="VRV1197" s="201" t="s">
        <v>238</v>
      </c>
      <c r="VRW1197" s="202">
        <v>0</v>
      </c>
      <c r="VRX1197" s="202"/>
      <c r="VRY1197" s="259">
        <f t="shared" si="451"/>
        <v>448.774</v>
      </c>
      <c r="VRZ1197" s="240" t="s">
        <v>240</v>
      </c>
      <c r="VSA1197" s="258" t="s">
        <v>26</v>
      </c>
      <c r="VSB1197" s="200">
        <v>7</v>
      </c>
      <c r="VSC1197" s="200">
        <v>2</v>
      </c>
      <c r="VSD1197" s="201" t="s">
        <v>238</v>
      </c>
      <c r="VSE1197" s="202">
        <v>0</v>
      </c>
      <c r="VSF1197" s="202"/>
      <c r="VSG1197" s="259">
        <f t="shared" si="451"/>
        <v>448.774</v>
      </c>
      <c r="VSH1197" s="240" t="s">
        <v>240</v>
      </c>
      <c r="VSI1197" s="258" t="s">
        <v>26</v>
      </c>
      <c r="VSJ1197" s="200">
        <v>7</v>
      </c>
      <c r="VSK1197" s="200">
        <v>2</v>
      </c>
      <c r="VSL1197" s="201" t="s">
        <v>238</v>
      </c>
      <c r="VSM1197" s="202">
        <v>0</v>
      </c>
      <c r="VSN1197" s="202"/>
      <c r="VSO1197" s="259">
        <f t="shared" si="451"/>
        <v>448.774</v>
      </c>
      <c r="VSP1197" s="240" t="s">
        <v>240</v>
      </c>
      <c r="VSQ1197" s="258" t="s">
        <v>26</v>
      </c>
      <c r="VSR1197" s="200">
        <v>7</v>
      </c>
      <c r="VSS1197" s="200">
        <v>2</v>
      </c>
      <c r="VST1197" s="201" t="s">
        <v>238</v>
      </c>
      <c r="VSU1197" s="202">
        <v>0</v>
      </c>
      <c r="VSV1197" s="202"/>
      <c r="VSW1197" s="259">
        <f t="shared" ref="VSW1197:VVA1197" si="452">VSW1198</f>
        <v>448.774</v>
      </c>
      <c r="VSX1197" s="240" t="s">
        <v>240</v>
      </c>
      <c r="VSY1197" s="258" t="s">
        <v>26</v>
      </c>
      <c r="VSZ1197" s="200">
        <v>7</v>
      </c>
      <c r="VTA1197" s="200">
        <v>2</v>
      </c>
      <c r="VTB1197" s="201" t="s">
        <v>238</v>
      </c>
      <c r="VTC1197" s="202">
        <v>0</v>
      </c>
      <c r="VTD1197" s="202"/>
      <c r="VTE1197" s="259">
        <f t="shared" si="452"/>
        <v>448.774</v>
      </c>
      <c r="VTF1197" s="240" t="s">
        <v>240</v>
      </c>
      <c r="VTG1197" s="258" t="s">
        <v>26</v>
      </c>
      <c r="VTH1197" s="200">
        <v>7</v>
      </c>
      <c r="VTI1197" s="200">
        <v>2</v>
      </c>
      <c r="VTJ1197" s="201" t="s">
        <v>238</v>
      </c>
      <c r="VTK1197" s="202">
        <v>0</v>
      </c>
      <c r="VTL1197" s="202"/>
      <c r="VTM1197" s="259">
        <f t="shared" si="452"/>
        <v>448.774</v>
      </c>
      <c r="VTN1197" s="240" t="s">
        <v>240</v>
      </c>
      <c r="VTO1197" s="258" t="s">
        <v>26</v>
      </c>
      <c r="VTP1197" s="200">
        <v>7</v>
      </c>
      <c r="VTQ1197" s="200">
        <v>2</v>
      </c>
      <c r="VTR1197" s="201" t="s">
        <v>238</v>
      </c>
      <c r="VTS1197" s="202">
        <v>0</v>
      </c>
      <c r="VTT1197" s="202"/>
      <c r="VTU1197" s="259">
        <f t="shared" si="452"/>
        <v>448.774</v>
      </c>
      <c r="VTV1197" s="240" t="s">
        <v>240</v>
      </c>
      <c r="VTW1197" s="258" t="s">
        <v>26</v>
      </c>
      <c r="VTX1197" s="200">
        <v>7</v>
      </c>
      <c r="VTY1197" s="200">
        <v>2</v>
      </c>
      <c r="VTZ1197" s="201" t="s">
        <v>238</v>
      </c>
      <c r="VUA1197" s="202">
        <v>0</v>
      </c>
      <c r="VUB1197" s="202"/>
      <c r="VUC1197" s="259">
        <f t="shared" si="452"/>
        <v>448.774</v>
      </c>
      <c r="VUD1197" s="240" t="s">
        <v>240</v>
      </c>
      <c r="VUE1197" s="258" t="s">
        <v>26</v>
      </c>
      <c r="VUF1197" s="200">
        <v>7</v>
      </c>
      <c r="VUG1197" s="200">
        <v>2</v>
      </c>
      <c r="VUH1197" s="201" t="s">
        <v>238</v>
      </c>
      <c r="VUI1197" s="202">
        <v>0</v>
      </c>
      <c r="VUJ1197" s="202"/>
      <c r="VUK1197" s="259">
        <f t="shared" si="452"/>
        <v>448.774</v>
      </c>
      <c r="VUL1197" s="240" t="s">
        <v>240</v>
      </c>
      <c r="VUM1197" s="258" t="s">
        <v>26</v>
      </c>
      <c r="VUN1197" s="200">
        <v>7</v>
      </c>
      <c r="VUO1197" s="200">
        <v>2</v>
      </c>
      <c r="VUP1197" s="201" t="s">
        <v>238</v>
      </c>
      <c r="VUQ1197" s="202">
        <v>0</v>
      </c>
      <c r="VUR1197" s="202"/>
      <c r="VUS1197" s="259">
        <f t="shared" si="452"/>
        <v>448.774</v>
      </c>
      <c r="VUT1197" s="240" t="s">
        <v>240</v>
      </c>
      <c r="VUU1197" s="258" t="s">
        <v>26</v>
      </c>
      <c r="VUV1197" s="200">
        <v>7</v>
      </c>
      <c r="VUW1197" s="200">
        <v>2</v>
      </c>
      <c r="VUX1197" s="201" t="s">
        <v>238</v>
      </c>
      <c r="VUY1197" s="202">
        <v>0</v>
      </c>
      <c r="VUZ1197" s="202"/>
      <c r="VVA1197" s="259">
        <f t="shared" si="452"/>
        <v>448.774</v>
      </c>
      <c r="VVB1197" s="240" t="s">
        <v>240</v>
      </c>
      <c r="VVC1197" s="258" t="s">
        <v>26</v>
      </c>
      <c r="VVD1197" s="200">
        <v>7</v>
      </c>
      <c r="VVE1197" s="200">
        <v>2</v>
      </c>
      <c r="VVF1197" s="201" t="s">
        <v>238</v>
      </c>
      <c r="VVG1197" s="202">
        <v>0</v>
      </c>
      <c r="VVH1197" s="202"/>
      <c r="VVI1197" s="259">
        <f t="shared" ref="VVI1197:VXM1197" si="453">VVI1198</f>
        <v>448.774</v>
      </c>
      <c r="VVJ1197" s="240" t="s">
        <v>240</v>
      </c>
      <c r="VVK1197" s="258" t="s">
        <v>26</v>
      </c>
      <c r="VVL1197" s="200">
        <v>7</v>
      </c>
      <c r="VVM1197" s="200">
        <v>2</v>
      </c>
      <c r="VVN1197" s="201" t="s">
        <v>238</v>
      </c>
      <c r="VVO1197" s="202">
        <v>0</v>
      </c>
      <c r="VVP1197" s="202"/>
      <c r="VVQ1197" s="259">
        <f t="shared" si="453"/>
        <v>448.774</v>
      </c>
      <c r="VVR1197" s="240" t="s">
        <v>240</v>
      </c>
      <c r="VVS1197" s="258" t="s">
        <v>26</v>
      </c>
      <c r="VVT1197" s="200">
        <v>7</v>
      </c>
      <c r="VVU1197" s="200">
        <v>2</v>
      </c>
      <c r="VVV1197" s="201" t="s">
        <v>238</v>
      </c>
      <c r="VVW1197" s="202">
        <v>0</v>
      </c>
      <c r="VVX1197" s="202"/>
      <c r="VVY1197" s="259">
        <f t="shared" si="453"/>
        <v>448.774</v>
      </c>
      <c r="VVZ1197" s="240" t="s">
        <v>240</v>
      </c>
      <c r="VWA1197" s="258" t="s">
        <v>26</v>
      </c>
      <c r="VWB1197" s="200">
        <v>7</v>
      </c>
      <c r="VWC1197" s="200">
        <v>2</v>
      </c>
      <c r="VWD1197" s="201" t="s">
        <v>238</v>
      </c>
      <c r="VWE1197" s="202">
        <v>0</v>
      </c>
      <c r="VWF1197" s="202"/>
      <c r="VWG1197" s="259">
        <f t="shared" si="453"/>
        <v>448.774</v>
      </c>
      <c r="VWH1197" s="240" t="s">
        <v>240</v>
      </c>
      <c r="VWI1197" s="258" t="s">
        <v>26</v>
      </c>
      <c r="VWJ1197" s="200">
        <v>7</v>
      </c>
      <c r="VWK1197" s="200">
        <v>2</v>
      </c>
      <c r="VWL1197" s="201" t="s">
        <v>238</v>
      </c>
      <c r="VWM1197" s="202">
        <v>0</v>
      </c>
      <c r="VWN1197" s="202"/>
      <c r="VWO1197" s="259">
        <f t="shared" si="453"/>
        <v>448.774</v>
      </c>
      <c r="VWP1197" s="240" t="s">
        <v>240</v>
      </c>
      <c r="VWQ1197" s="258" t="s">
        <v>26</v>
      </c>
      <c r="VWR1197" s="200">
        <v>7</v>
      </c>
      <c r="VWS1197" s="200">
        <v>2</v>
      </c>
      <c r="VWT1197" s="201" t="s">
        <v>238</v>
      </c>
      <c r="VWU1197" s="202">
        <v>0</v>
      </c>
      <c r="VWV1197" s="202"/>
      <c r="VWW1197" s="259">
        <f t="shared" si="453"/>
        <v>448.774</v>
      </c>
      <c r="VWX1197" s="240" t="s">
        <v>240</v>
      </c>
      <c r="VWY1197" s="258" t="s">
        <v>26</v>
      </c>
      <c r="VWZ1197" s="200">
        <v>7</v>
      </c>
      <c r="VXA1197" s="200">
        <v>2</v>
      </c>
      <c r="VXB1197" s="201" t="s">
        <v>238</v>
      </c>
      <c r="VXC1197" s="202">
        <v>0</v>
      </c>
      <c r="VXD1197" s="202"/>
      <c r="VXE1197" s="259">
        <f t="shared" si="453"/>
        <v>448.774</v>
      </c>
      <c r="VXF1197" s="240" t="s">
        <v>240</v>
      </c>
      <c r="VXG1197" s="258" t="s">
        <v>26</v>
      </c>
      <c r="VXH1197" s="200">
        <v>7</v>
      </c>
      <c r="VXI1197" s="200">
        <v>2</v>
      </c>
      <c r="VXJ1197" s="201" t="s">
        <v>238</v>
      </c>
      <c r="VXK1197" s="202">
        <v>0</v>
      </c>
      <c r="VXL1197" s="202"/>
      <c r="VXM1197" s="259">
        <f t="shared" si="453"/>
        <v>448.774</v>
      </c>
      <c r="VXN1197" s="240" t="s">
        <v>240</v>
      </c>
      <c r="VXO1197" s="258" t="s">
        <v>26</v>
      </c>
      <c r="VXP1197" s="200">
        <v>7</v>
      </c>
      <c r="VXQ1197" s="200">
        <v>2</v>
      </c>
      <c r="VXR1197" s="201" t="s">
        <v>238</v>
      </c>
      <c r="VXS1197" s="202">
        <v>0</v>
      </c>
      <c r="VXT1197" s="202"/>
      <c r="VXU1197" s="259">
        <f t="shared" ref="VXU1197:VZY1197" si="454">VXU1198</f>
        <v>448.774</v>
      </c>
      <c r="VXV1197" s="240" t="s">
        <v>240</v>
      </c>
      <c r="VXW1197" s="258" t="s">
        <v>26</v>
      </c>
      <c r="VXX1197" s="200">
        <v>7</v>
      </c>
      <c r="VXY1197" s="200">
        <v>2</v>
      </c>
      <c r="VXZ1197" s="201" t="s">
        <v>238</v>
      </c>
      <c r="VYA1197" s="202">
        <v>0</v>
      </c>
      <c r="VYB1197" s="202"/>
      <c r="VYC1197" s="259">
        <f t="shared" si="454"/>
        <v>448.774</v>
      </c>
      <c r="VYD1197" s="240" t="s">
        <v>240</v>
      </c>
      <c r="VYE1197" s="258" t="s">
        <v>26</v>
      </c>
      <c r="VYF1197" s="200">
        <v>7</v>
      </c>
      <c r="VYG1197" s="200">
        <v>2</v>
      </c>
      <c r="VYH1197" s="201" t="s">
        <v>238</v>
      </c>
      <c r="VYI1197" s="202">
        <v>0</v>
      </c>
      <c r="VYJ1197" s="202"/>
      <c r="VYK1197" s="259">
        <f t="shared" si="454"/>
        <v>448.774</v>
      </c>
      <c r="VYL1197" s="240" t="s">
        <v>240</v>
      </c>
      <c r="VYM1197" s="258" t="s">
        <v>26</v>
      </c>
      <c r="VYN1197" s="200">
        <v>7</v>
      </c>
      <c r="VYO1197" s="200">
        <v>2</v>
      </c>
      <c r="VYP1197" s="201" t="s">
        <v>238</v>
      </c>
      <c r="VYQ1197" s="202">
        <v>0</v>
      </c>
      <c r="VYR1197" s="202"/>
      <c r="VYS1197" s="259">
        <f t="shared" si="454"/>
        <v>448.774</v>
      </c>
      <c r="VYT1197" s="240" t="s">
        <v>240</v>
      </c>
      <c r="VYU1197" s="258" t="s">
        <v>26</v>
      </c>
      <c r="VYV1197" s="200">
        <v>7</v>
      </c>
      <c r="VYW1197" s="200">
        <v>2</v>
      </c>
      <c r="VYX1197" s="201" t="s">
        <v>238</v>
      </c>
      <c r="VYY1197" s="202">
        <v>0</v>
      </c>
      <c r="VYZ1197" s="202"/>
      <c r="VZA1197" s="259">
        <f t="shared" si="454"/>
        <v>448.774</v>
      </c>
      <c r="VZB1197" s="240" t="s">
        <v>240</v>
      </c>
      <c r="VZC1197" s="258" t="s">
        <v>26</v>
      </c>
      <c r="VZD1197" s="200">
        <v>7</v>
      </c>
      <c r="VZE1197" s="200">
        <v>2</v>
      </c>
      <c r="VZF1197" s="201" t="s">
        <v>238</v>
      </c>
      <c r="VZG1197" s="202">
        <v>0</v>
      </c>
      <c r="VZH1197" s="202"/>
      <c r="VZI1197" s="259">
        <f t="shared" si="454"/>
        <v>448.774</v>
      </c>
      <c r="VZJ1197" s="240" t="s">
        <v>240</v>
      </c>
      <c r="VZK1197" s="258" t="s">
        <v>26</v>
      </c>
      <c r="VZL1197" s="200">
        <v>7</v>
      </c>
      <c r="VZM1197" s="200">
        <v>2</v>
      </c>
      <c r="VZN1197" s="201" t="s">
        <v>238</v>
      </c>
      <c r="VZO1197" s="202">
        <v>0</v>
      </c>
      <c r="VZP1197" s="202"/>
      <c r="VZQ1197" s="259">
        <f t="shared" si="454"/>
        <v>448.774</v>
      </c>
      <c r="VZR1197" s="240" t="s">
        <v>240</v>
      </c>
      <c r="VZS1197" s="258" t="s">
        <v>26</v>
      </c>
      <c r="VZT1197" s="200">
        <v>7</v>
      </c>
      <c r="VZU1197" s="200">
        <v>2</v>
      </c>
      <c r="VZV1197" s="201" t="s">
        <v>238</v>
      </c>
      <c r="VZW1197" s="202">
        <v>0</v>
      </c>
      <c r="VZX1197" s="202"/>
      <c r="VZY1197" s="259">
        <f t="shared" si="454"/>
        <v>448.774</v>
      </c>
      <c r="VZZ1197" s="240" t="s">
        <v>240</v>
      </c>
      <c r="WAA1197" s="258" t="s">
        <v>26</v>
      </c>
      <c r="WAB1197" s="200">
        <v>7</v>
      </c>
      <c r="WAC1197" s="200">
        <v>2</v>
      </c>
      <c r="WAD1197" s="201" t="s">
        <v>238</v>
      </c>
      <c r="WAE1197" s="202">
        <v>0</v>
      </c>
      <c r="WAF1197" s="202"/>
      <c r="WAG1197" s="259">
        <f t="shared" ref="WAG1197:WCK1197" si="455">WAG1198</f>
        <v>448.774</v>
      </c>
      <c r="WAH1197" s="240" t="s">
        <v>240</v>
      </c>
      <c r="WAI1197" s="258" t="s">
        <v>26</v>
      </c>
      <c r="WAJ1197" s="200">
        <v>7</v>
      </c>
      <c r="WAK1197" s="200">
        <v>2</v>
      </c>
      <c r="WAL1197" s="201" t="s">
        <v>238</v>
      </c>
      <c r="WAM1197" s="202">
        <v>0</v>
      </c>
      <c r="WAN1197" s="202"/>
      <c r="WAO1197" s="259">
        <f t="shared" si="455"/>
        <v>448.774</v>
      </c>
      <c r="WAP1197" s="240" t="s">
        <v>240</v>
      </c>
      <c r="WAQ1197" s="258" t="s">
        <v>26</v>
      </c>
      <c r="WAR1197" s="200">
        <v>7</v>
      </c>
      <c r="WAS1197" s="200">
        <v>2</v>
      </c>
      <c r="WAT1197" s="201" t="s">
        <v>238</v>
      </c>
      <c r="WAU1197" s="202">
        <v>0</v>
      </c>
      <c r="WAV1197" s="202"/>
      <c r="WAW1197" s="259">
        <f t="shared" si="455"/>
        <v>448.774</v>
      </c>
      <c r="WAX1197" s="240" t="s">
        <v>240</v>
      </c>
      <c r="WAY1197" s="258" t="s">
        <v>26</v>
      </c>
      <c r="WAZ1197" s="200">
        <v>7</v>
      </c>
      <c r="WBA1197" s="200">
        <v>2</v>
      </c>
      <c r="WBB1197" s="201" t="s">
        <v>238</v>
      </c>
      <c r="WBC1197" s="202">
        <v>0</v>
      </c>
      <c r="WBD1197" s="202"/>
      <c r="WBE1197" s="259">
        <f t="shared" si="455"/>
        <v>448.774</v>
      </c>
      <c r="WBF1197" s="240" t="s">
        <v>240</v>
      </c>
      <c r="WBG1197" s="258" t="s">
        <v>26</v>
      </c>
      <c r="WBH1197" s="200">
        <v>7</v>
      </c>
      <c r="WBI1197" s="200">
        <v>2</v>
      </c>
      <c r="WBJ1197" s="201" t="s">
        <v>238</v>
      </c>
      <c r="WBK1197" s="202">
        <v>0</v>
      </c>
      <c r="WBL1197" s="202"/>
      <c r="WBM1197" s="259">
        <f t="shared" si="455"/>
        <v>448.774</v>
      </c>
      <c r="WBN1197" s="240" t="s">
        <v>240</v>
      </c>
      <c r="WBO1197" s="258" t="s">
        <v>26</v>
      </c>
      <c r="WBP1197" s="200">
        <v>7</v>
      </c>
      <c r="WBQ1197" s="200">
        <v>2</v>
      </c>
      <c r="WBR1197" s="201" t="s">
        <v>238</v>
      </c>
      <c r="WBS1197" s="202">
        <v>0</v>
      </c>
      <c r="WBT1197" s="202"/>
      <c r="WBU1197" s="259">
        <f t="shared" si="455"/>
        <v>448.774</v>
      </c>
      <c r="WBV1197" s="240" t="s">
        <v>240</v>
      </c>
      <c r="WBW1197" s="258" t="s">
        <v>26</v>
      </c>
      <c r="WBX1197" s="200">
        <v>7</v>
      </c>
      <c r="WBY1197" s="200">
        <v>2</v>
      </c>
      <c r="WBZ1197" s="201" t="s">
        <v>238</v>
      </c>
      <c r="WCA1197" s="202">
        <v>0</v>
      </c>
      <c r="WCB1197" s="202"/>
      <c r="WCC1197" s="259">
        <f t="shared" si="455"/>
        <v>448.774</v>
      </c>
      <c r="WCD1197" s="240" t="s">
        <v>240</v>
      </c>
      <c r="WCE1197" s="258" t="s">
        <v>26</v>
      </c>
      <c r="WCF1197" s="200">
        <v>7</v>
      </c>
      <c r="WCG1197" s="200">
        <v>2</v>
      </c>
      <c r="WCH1197" s="201" t="s">
        <v>238</v>
      </c>
      <c r="WCI1197" s="202">
        <v>0</v>
      </c>
      <c r="WCJ1197" s="202"/>
      <c r="WCK1197" s="259">
        <f t="shared" si="455"/>
        <v>448.774</v>
      </c>
      <c r="WCL1197" s="240" t="s">
        <v>240</v>
      </c>
      <c r="WCM1197" s="258" t="s">
        <v>26</v>
      </c>
      <c r="WCN1197" s="200">
        <v>7</v>
      </c>
      <c r="WCO1197" s="200">
        <v>2</v>
      </c>
      <c r="WCP1197" s="201" t="s">
        <v>238</v>
      </c>
      <c r="WCQ1197" s="202">
        <v>0</v>
      </c>
      <c r="WCR1197" s="202"/>
      <c r="WCS1197" s="259">
        <f t="shared" ref="WCS1197:WEW1197" si="456">WCS1198</f>
        <v>448.774</v>
      </c>
      <c r="WCT1197" s="240" t="s">
        <v>240</v>
      </c>
      <c r="WCU1197" s="258" t="s">
        <v>26</v>
      </c>
      <c r="WCV1197" s="200">
        <v>7</v>
      </c>
      <c r="WCW1197" s="200">
        <v>2</v>
      </c>
      <c r="WCX1197" s="201" t="s">
        <v>238</v>
      </c>
      <c r="WCY1197" s="202">
        <v>0</v>
      </c>
      <c r="WCZ1197" s="202"/>
      <c r="WDA1197" s="259">
        <f t="shared" si="456"/>
        <v>448.774</v>
      </c>
      <c r="WDB1197" s="240" t="s">
        <v>240</v>
      </c>
      <c r="WDC1197" s="258" t="s">
        <v>26</v>
      </c>
      <c r="WDD1197" s="200">
        <v>7</v>
      </c>
      <c r="WDE1197" s="200">
        <v>2</v>
      </c>
      <c r="WDF1197" s="201" t="s">
        <v>238</v>
      </c>
      <c r="WDG1197" s="202">
        <v>0</v>
      </c>
      <c r="WDH1197" s="202"/>
      <c r="WDI1197" s="259">
        <f t="shared" si="456"/>
        <v>448.774</v>
      </c>
      <c r="WDJ1197" s="240" t="s">
        <v>240</v>
      </c>
      <c r="WDK1197" s="258" t="s">
        <v>26</v>
      </c>
      <c r="WDL1197" s="200">
        <v>7</v>
      </c>
      <c r="WDM1197" s="200">
        <v>2</v>
      </c>
      <c r="WDN1197" s="201" t="s">
        <v>238</v>
      </c>
      <c r="WDO1197" s="202">
        <v>0</v>
      </c>
      <c r="WDP1197" s="202"/>
      <c r="WDQ1197" s="259">
        <f t="shared" si="456"/>
        <v>448.774</v>
      </c>
      <c r="WDR1197" s="240" t="s">
        <v>240</v>
      </c>
      <c r="WDS1197" s="258" t="s">
        <v>26</v>
      </c>
      <c r="WDT1197" s="200">
        <v>7</v>
      </c>
      <c r="WDU1197" s="200">
        <v>2</v>
      </c>
      <c r="WDV1197" s="201" t="s">
        <v>238</v>
      </c>
      <c r="WDW1197" s="202">
        <v>0</v>
      </c>
      <c r="WDX1197" s="202"/>
      <c r="WDY1197" s="259">
        <f t="shared" si="456"/>
        <v>448.774</v>
      </c>
      <c r="WDZ1197" s="240" t="s">
        <v>240</v>
      </c>
      <c r="WEA1197" s="258" t="s">
        <v>26</v>
      </c>
      <c r="WEB1197" s="200">
        <v>7</v>
      </c>
      <c r="WEC1197" s="200">
        <v>2</v>
      </c>
      <c r="WED1197" s="201" t="s">
        <v>238</v>
      </c>
      <c r="WEE1197" s="202">
        <v>0</v>
      </c>
      <c r="WEF1197" s="202"/>
      <c r="WEG1197" s="259">
        <f t="shared" si="456"/>
        <v>448.774</v>
      </c>
      <c r="WEH1197" s="240" t="s">
        <v>240</v>
      </c>
      <c r="WEI1197" s="258" t="s">
        <v>26</v>
      </c>
      <c r="WEJ1197" s="200">
        <v>7</v>
      </c>
      <c r="WEK1197" s="200">
        <v>2</v>
      </c>
      <c r="WEL1197" s="201" t="s">
        <v>238</v>
      </c>
      <c r="WEM1197" s="202">
        <v>0</v>
      </c>
      <c r="WEN1197" s="202"/>
      <c r="WEO1197" s="259">
        <f t="shared" si="456"/>
        <v>448.774</v>
      </c>
      <c r="WEP1197" s="240" t="s">
        <v>240</v>
      </c>
      <c r="WEQ1197" s="258" t="s">
        <v>26</v>
      </c>
      <c r="WER1197" s="200">
        <v>7</v>
      </c>
      <c r="WES1197" s="200">
        <v>2</v>
      </c>
      <c r="WET1197" s="201" t="s">
        <v>238</v>
      </c>
      <c r="WEU1197" s="202">
        <v>0</v>
      </c>
      <c r="WEV1197" s="202"/>
      <c r="WEW1197" s="259">
        <f t="shared" si="456"/>
        <v>448.774</v>
      </c>
      <c r="WEX1197" s="240" t="s">
        <v>240</v>
      </c>
      <c r="WEY1197" s="258" t="s">
        <v>26</v>
      </c>
      <c r="WEZ1197" s="200">
        <v>7</v>
      </c>
      <c r="WFA1197" s="200">
        <v>2</v>
      </c>
      <c r="WFB1197" s="201" t="s">
        <v>238</v>
      </c>
      <c r="WFC1197" s="202">
        <v>0</v>
      </c>
      <c r="WFD1197" s="202"/>
      <c r="WFE1197" s="259">
        <f t="shared" ref="WFE1197:WHI1197" si="457">WFE1198</f>
        <v>448.774</v>
      </c>
      <c r="WFF1197" s="240" t="s">
        <v>240</v>
      </c>
      <c r="WFG1197" s="258" t="s">
        <v>26</v>
      </c>
      <c r="WFH1197" s="200">
        <v>7</v>
      </c>
      <c r="WFI1197" s="200">
        <v>2</v>
      </c>
      <c r="WFJ1197" s="201" t="s">
        <v>238</v>
      </c>
      <c r="WFK1197" s="202">
        <v>0</v>
      </c>
      <c r="WFL1197" s="202"/>
      <c r="WFM1197" s="259">
        <f t="shared" si="457"/>
        <v>448.774</v>
      </c>
      <c r="WFN1197" s="240" t="s">
        <v>240</v>
      </c>
      <c r="WFO1197" s="258" t="s">
        <v>26</v>
      </c>
      <c r="WFP1197" s="200">
        <v>7</v>
      </c>
      <c r="WFQ1197" s="200">
        <v>2</v>
      </c>
      <c r="WFR1197" s="201" t="s">
        <v>238</v>
      </c>
      <c r="WFS1197" s="202">
        <v>0</v>
      </c>
      <c r="WFT1197" s="202"/>
      <c r="WFU1197" s="259">
        <f t="shared" si="457"/>
        <v>448.774</v>
      </c>
      <c r="WFV1197" s="240" t="s">
        <v>240</v>
      </c>
      <c r="WFW1197" s="258" t="s">
        <v>26</v>
      </c>
      <c r="WFX1197" s="200">
        <v>7</v>
      </c>
      <c r="WFY1197" s="200">
        <v>2</v>
      </c>
      <c r="WFZ1197" s="201" t="s">
        <v>238</v>
      </c>
      <c r="WGA1197" s="202">
        <v>0</v>
      </c>
      <c r="WGB1197" s="202"/>
      <c r="WGC1197" s="259">
        <f t="shared" si="457"/>
        <v>448.774</v>
      </c>
      <c r="WGD1197" s="240" t="s">
        <v>240</v>
      </c>
      <c r="WGE1197" s="258" t="s">
        <v>26</v>
      </c>
      <c r="WGF1197" s="200">
        <v>7</v>
      </c>
      <c r="WGG1197" s="200">
        <v>2</v>
      </c>
      <c r="WGH1197" s="201" t="s">
        <v>238</v>
      </c>
      <c r="WGI1197" s="202">
        <v>0</v>
      </c>
      <c r="WGJ1197" s="202"/>
      <c r="WGK1197" s="259">
        <f t="shared" si="457"/>
        <v>448.774</v>
      </c>
      <c r="WGL1197" s="240" t="s">
        <v>240</v>
      </c>
      <c r="WGM1197" s="258" t="s">
        <v>26</v>
      </c>
      <c r="WGN1197" s="200">
        <v>7</v>
      </c>
      <c r="WGO1197" s="200">
        <v>2</v>
      </c>
      <c r="WGP1197" s="201" t="s">
        <v>238</v>
      </c>
      <c r="WGQ1197" s="202">
        <v>0</v>
      </c>
      <c r="WGR1197" s="202"/>
      <c r="WGS1197" s="259">
        <f t="shared" si="457"/>
        <v>448.774</v>
      </c>
      <c r="WGT1197" s="240" t="s">
        <v>240</v>
      </c>
      <c r="WGU1197" s="258" t="s">
        <v>26</v>
      </c>
      <c r="WGV1197" s="200">
        <v>7</v>
      </c>
      <c r="WGW1197" s="200">
        <v>2</v>
      </c>
      <c r="WGX1197" s="201" t="s">
        <v>238</v>
      </c>
      <c r="WGY1197" s="202">
        <v>0</v>
      </c>
      <c r="WGZ1197" s="202"/>
      <c r="WHA1197" s="259">
        <f t="shared" si="457"/>
        <v>448.774</v>
      </c>
      <c r="WHB1197" s="240" t="s">
        <v>240</v>
      </c>
      <c r="WHC1197" s="258" t="s">
        <v>26</v>
      </c>
      <c r="WHD1197" s="200">
        <v>7</v>
      </c>
      <c r="WHE1197" s="200">
        <v>2</v>
      </c>
      <c r="WHF1197" s="201" t="s">
        <v>238</v>
      </c>
      <c r="WHG1197" s="202">
        <v>0</v>
      </c>
      <c r="WHH1197" s="202"/>
      <c r="WHI1197" s="259">
        <f t="shared" si="457"/>
        <v>448.774</v>
      </c>
      <c r="WHJ1197" s="240" t="s">
        <v>240</v>
      </c>
      <c r="WHK1197" s="258" t="s">
        <v>26</v>
      </c>
      <c r="WHL1197" s="200">
        <v>7</v>
      </c>
      <c r="WHM1197" s="200">
        <v>2</v>
      </c>
      <c r="WHN1197" s="201" t="s">
        <v>238</v>
      </c>
      <c r="WHO1197" s="202">
        <v>0</v>
      </c>
      <c r="WHP1197" s="202"/>
      <c r="WHQ1197" s="259">
        <f t="shared" ref="WHQ1197:WJU1197" si="458">WHQ1198</f>
        <v>448.774</v>
      </c>
      <c r="WHR1197" s="240" t="s">
        <v>240</v>
      </c>
      <c r="WHS1197" s="258" t="s">
        <v>26</v>
      </c>
      <c r="WHT1197" s="200">
        <v>7</v>
      </c>
      <c r="WHU1197" s="200">
        <v>2</v>
      </c>
      <c r="WHV1197" s="201" t="s">
        <v>238</v>
      </c>
      <c r="WHW1197" s="202">
        <v>0</v>
      </c>
      <c r="WHX1197" s="202"/>
      <c r="WHY1197" s="259">
        <f t="shared" si="458"/>
        <v>448.774</v>
      </c>
      <c r="WHZ1197" s="240" t="s">
        <v>240</v>
      </c>
      <c r="WIA1197" s="258" t="s">
        <v>26</v>
      </c>
      <c r="WIB1197" s="200">
        <v>7</v>
      </c>
      <c r="WIC1197" s="200">
        <v>2</v>
      </c>
      <c r="WID1197" s="201" t="s">
        <v>238</v>
      </c>
      <c r="WIE1197" s="202">
        <v>0</v>
      </c>
      <c r="WIF1197" s="202"/>
      <c r="WIG1197" s="259">
        <f t="shared" si="458"/>
        <v>448.774</v>
      </c>
      <c r="WIH1197" s="240" t="s">
        <v>240</v>
      </c>
      <c r="WII1197" s="258" t="s">
        <v>26</v>
      </c>
      <c r="WIJ1197" s="200">
        <v>7</v>
      </c>
      <c r="WIK1197" s="200">
        <v>2</v>
      </c>
      <c r="WIL1197" s="201" t="s">
        <v>238</v>
      </c>
      <c r="WIM1197" s="202">
        <v>0</v>
      </c>
      <c r="WIN1197" s="202"/>
      <c r="WIO1197" s="259">
        <f t="shared" si="458"/>
        <v>448.774</v>
      </c>
      <c r="WIP1197" s="240" t="s">
        <v>240</v>
      </c>
      <c r="WIQ1197" s="258" t="s">
        <v>26</v>
      </c>
      <c r="WIR1197" s="200">
        <v>7</v>
      </c>
      <c r="WIS1197" s="200">
        <v>2</v>
      </c>
      <c r="WIT1197" s="201" t="s">
        <v>238</v>
      </c>
      <c r="WIU1197" s="202">
        <v>0</v>
      </c>
      <c r="WIV1197" s="202"/>
      <c r="WIW1197" s="259">
        <f t="shared" si="458"/>
        <v>448.774</v>
      </c>
      <c r="WIX1197" s="240" t="s">
        <v>240</v>
      </c>
      <c r="WIY1197" s="258" t="s">
        <v>26</v>
      </c>
      <c r="WIZ1197" s="200">
        <v>7</v>
      </c>
      <c r="WJA1197" s="200">
        <v>2</v>
      </c>
      <c r="WJB1197" s="201" t="s">
        <v>238</v>
      </c>
      <c r="WJC1197" s="202">
        <v>0</v>
      </c>
      <c r="WJD1197" s="202"/>
      <c r="WJE1197" s="259">
        <f t="shared" si="458"/>
        <v>448.774</v>
      </c>
      <c r="WJF1197" s="240" t="s">
        <v>240</v>
      </c>
      <c r="WJG1197" s="258" t="s">
        <v>26</v>
      </c>
      <c r="WJH1197" s="200">
        <v>7</v>
      </c>
      <c r="WJI1197" s="200">
        <v>2</v>
      </c>
      <c r="WJJ1197" s="201" t="s">
        <v>238</v>
      </c>
      <c r="WJK1197" s="202">
        <v>0</v>
      </c>
      <c r="WJL1197" s="202"/>
      <c r="WJM1197" s="259">
        <f t="shared" si="458"/>
        <v>448.774</v>
      </c>
      <c r="WJN1197" s="240" t="s">
        <v>240</v>
      </c>
      <c r="WJO1197" s="258" t="s">
        <v>26</v>
      </c>
      <c r="WJP1197" s="200">
        <v>7</v>
      </c>
      <c r="WJQ1197" s="200">
        <v>2</v>
      </c>
      <c r="WJR1197" s="201" t="s">
        <v>238</v>
      </c>
      <c r="WJS1197" s="202">
        <v>0</v>
      </c>
      <c r="WJT1197" s="202"/>
      <c r="WJU1197" s="259">
        <f t="shared" si="458"/>
        <v>448.774</v>
      </c>
      <c r="WJV1197" s="240" t="s">
        <v>240</v>
      </c>
      <c r="WJW1197" s="258" t="s">
        <v>26</v>
      </c>
      <c r="WJX1197" s="200">
        <v>7</v>
      </c>
      <c r="WJY1197" s="200">
        <v>2</v>
      </c>
      <c r="WJZ1197" s="201" t="s">
        <v>238</v>
      </c>
      <c r="WKA1197" s="202">
        <v>0</v>
      </c>
      <c r="WKB1197" s="202"/>
      <c r="WKC1197" s="259">
        <f t="shared" ref="WKC1197:WMG1197" si="459">WKC1198</f>
        <v>448.774</v>
      </c>
      <c r="WKD1197" s="240" t="s">
        <v>240</v>
      </c>
      <c r="WKE1197" s="258" t="s">
        <v>26</v>
      </c>
      <c r="WKF1197" s="200">
        <v>7</v>
      </c>
      <c r="WKG1197" s="200">
        <v>2</v>
      </c>
      <c r="WKH1197" s="201" t="s">
        <v>238</v>
      </c>
      <c r="WKI1197" s="202">
        <v>0</v>
      </c>
      <c r="WKJ1197" s="202"/>
      <c r="WKK1197" s="259">
        <f t="shared" si="459"/>
        <v>448.774</v>
      </c>
      <c r="WKL1197" s="240" t="s">
        <v>240</v>
      </c>
      <c r="WKM1197" s="258" t="s">
        <v>26</v>
      </c>
      <c r="WKN1197" s="200">
        <v>7</v>
      </c>
      <c r="WKO1197" s="200">
        <v>2</v>
      </c>
      <c r="WKP1197" s="201" t="s">
        <v>238</v>
      </c>
      <c r="WKQ1197" s="202">
        <v>0</v>
      </c>
      <c r="WKR1197" s="202"/>
      <c r="WKS1197" s="259">
        <f t="shared" si="459"/>
        <v>448.774</v>
      </c>
      <c r="WKT1197" s="240" t="s">
        <v>240</v>
      </c>
      <c r="WKU1197" s="258" t="s">
        <v>26</v>
      </c>
      <c r="WKV1197" s="200">
        <v>7</v>
      </c>
      <c r="WKW1197" s="200">
        <v>2</v>
      </c>
      <c r="WKX1197" s="201" t="s">
        <v>238</v>
      </c>
      <c r="WKY1197" s="202">
        <v>0</v>
      </c>
      <c r="WKZ1197" s="202"/>
      <c r="WLA1197" s="259">
        <f t="shared" si="459"/>
        <v>448.774</v>
      </c>
      <c r="WLB1197" s="240" t="s">
        <v>240</v>
      </c>
      <c r="WLC1197" s="258" t="s">
        <v>26</v>
      </c>
      <c r="WLD1197" s="200">
        <v>7</v>
      </c>
      <c r="WLE1197" s="200">
        <v>2</v>
      </c>
      <c r="WLF1197" s="201" t="s">
        <v>238</v>
      </c>
      <c r="WLG1197" s="202">
        <v>0</v>
      </c>
      <c r="WLH1197" s="202"/>
      <c r="WLI1197" s="259">
        <f t="shared" si="459"/>
        <v>448.774</v>
      </c>
      <c r="WLJ1197" s="240" t="s">
        <v>240</v>
      </c>
      <c r="WLK1197" s="258" t="s">
        <v>26</v>
      </c>
      <c r="WLL1197" s="200">
        <v>7</v>
      </c>
      <c r="WLM1197" s="200">
        <v>2</v>
      </c>
      <c r="WLN1197" s="201" t="s">
        <v>238</v>
      </c>
      <c r="WLO1197" s="202">
        <v>0</v>
      </c>
      <c r="WLP1197" s="202"/>
      <c r="WLQ1197" s="259">
        <f t="shared" si="459"/>
        <v>448.774</v>
      </c>
      <c r="WLR1197" s="240" t="s">
        <v>240</v>
      </c>
      <c r="WLS1197" s="258" t="s">
        <v>26</v>
      </c>
      <c r="WLT1197" s="200">
        <v>7</v>
      </c>
      <c r="WLU1197" s="200">
        <v>2</v>
      </c>
      <c r="WLV1197" s="201" t="s">
        <v>238</v>
      </c>
      <c r="WLW1197" s="202">
        <v>0</v>
      </c>
      <c r="WLX1197" s="202"/>
      <c r="WLY1197" s="259">
        <f t="shared" si="459"/>
        <v>448.774</v>
      </c>
      <c r="WLZ1197" s="240" t="s">
        <v>240</v>
      </c>
      <c r="WMA1197" s="258" t="s">
        <v>26</v>
      </c>
      <c r="WMB1197" s="200">
        <v>7</v>
      </c>
      <c r="WMC1197" s="200">
        <v>2</v>
      </c>
      <c r="WMD1197" s="201" t="s">
        <v>238</v>
      </c>
      <c r="WME1197" s="202">
        <v>0</v>
      </c>
      <c r="WMF1197" s="202"/>
      <c r="WMG1197" s="259">
        <f t="shared" si="459"/>
        <v>448.774</v>
      </c>
      <c r="WMH1197" s="240" t="s">
        <v>240</v>
      </c>
      <c r="WMI1197" s="258" t="s">
        <v>26</v>
      </c>
      <c r="WMJ1197" s="200">
        <v>7</v>
      </c>
      <c r="WMK1197" s="200">
        <v>2</v>
      </c>
      <c r="WML1197" s="201" t="s">
        <v>238</v>
      </c>
      <c r="WMM1197" s="202">
        <v>0</v>
      </c>
      <c r="WMN1197" s="202"/>
      <c r="WMO1197" s="259">
        <f t="shared" ref="WMO1197:WOS1197" si="460">WMO1198</f>
        <v>448.774</v>
      </c>
      <c r="WMP1197" s="240" t="s">
        <v>240</v>
      </c>
      <c r="WMQ1197" s="258" t="s">
        <v>26</v>
      </c>
      <c r="WMR1197" s="200">
        <v>7</v>
      </c>
      <c r="WMS1197" s="200">
        <v>2</v>
      </c>
      <c r="WMT1197" s="201" t="s">
        <v>238</v>
      </c>
      <c r="WMU1197" s="202">
        <v>0</v>
      </c>
      <c r="WMV1197" s="202"/>
      <c r="WMW1197" s="259">
        <f t="shared" si="460"/>
        <v>448.774</v>
      </c>
      <c r="WMX1197" s="240" t="s">
        <v>240</v>
      </c>
      <c r="WMY1197" s="258" t="s">
        <v>26</v>
      </c>
      <c r="WMZ1197" s="200">
        <v>7</v>
      </c>
      <c r="WNA1197" s="200">
        <v>2</v>
      </c>
      <c r="WNB1197" s="201" t="s">
        <v>238</v>
      </c>
      <c r="WNC1197" s="202">
        <v>0</v>
      </c>
      <c r="WND1197" s="202"/>
      <c r="WNE1197" s="259">
        <f t="shared" si="460"/>
        <v>448.774</v>
      </c>
      <c r="WNF1197" s="240" t="s">
        <v>240</v>
      </c>
      <c r="WNG1197" s="258" t="s">
        <v>26</v>
      </c>
      <c r="WNH1197" s="200">
        <v>7</v>
      </c>
      <c r="WNI1197" s="200">
        <v>2</v>
      </c>
      <c r="WNJ1197" s="201" t="s">
        <v>238</v>
      </c>
      <c r="WNK1197" s="202">
        <v>0</v>
      </c>
      <c r="WNL1197" s="202"/>
      <c r="WNM1197" s="259">
        <f t="shared" si="460"/>
        <v>448.774</v>
      </c>
      <c r="WNN1197" s="240" t="s">
        <v>240</v>
      </c>
      <c r="WNO1197" s="258" t="s">
        <v>26</v>
      </c>
      <c r="WNP1197" s="200">
        <v>7</v>
      </c>
      <c r="WNQ1197" s="200">
        <v>2</v>
      </c>
      <c r="WNR1197" s="201" t="s">
        <v>238</v>
      </c>
      <c r="WNS1197" s="202">
        <v>0</v>
      </c>
      <c r="WNT1197" s="202"/>
      <c r="WNU1197" s="259">
        <f t="shared" si="460"/>
        <v>448.774</v>
      </c>
      <c r="WNV1197" s="240" t="s">
        <v>240</v>
      </c>
      <c r="WNW1197" s="258" t="s">
        <v>26</v>
      </c>
      <c r="WNX1197" s="200">
        <v>7</v>
      </c>
      <c r="WNY1197" s="200">
        <v>2</v>
      </c>
      <c r="WNZ1197" s="201" t="s">
        <v>238</v>
      </c>
      <c r="WOA1197" s="202">
        <v>0</v>
      </c>
      <c r="WOB1197" s="202"/>
      <c r="WOC1197" s="259">
        <f t="shared" si="460"/>
        <v>448.774</v>
      </c>
      <c r="WOD1197" s="240" t="s">
        <v>240</v>
      </c>
      <c r="WOE1197" s="258" t="s">
        <v>26</v>
      </c>
      <c r="WOF1197" s="200">
        <v>7</v>
      </c>
      <c r="WOG1197" s="200">
        <v>2</v>
      </c>
      <c r="WOH1197" s="201" t="s">
        <v>238</v>
      </c>
      <c r="WOI1197" s="202">
        <v>0</v>
      </c>
      <c r="WOJ1197" s="202"/>
      <c r="WOK1197" s="259">
        <f t="shared" si="460"/>
        <v>448.774</v>
      </c>
      <c r="WOL1197" s="240" t="s">
        <v>240</v>
      </c>
      <c r="WOM1197" s="258" t="s">
        <v>26</v>
      </c>
      <c r="WON1197" s="200">
        <v>7</v>
      </c>
      <c r="WOO1197" s="200">
        <v>2</v>
      </c>
      <c r="WOP1197" s="201" t="s">
        <v>238</v>
      </c>
      <c r="WOQ1197" s="202">
        <v>0</v>
      </c>
      <c r="WOR1197" s="202"/>
      <c r="WOS1197" s="259">
        <f t="shared" si="460"/>
        <v>448.774</v>
      </c>
      <c r="WOT1197" s="240" t="s">
        <v>240</v>
      </c>
      <c r="WOU1197" s="258" t="s">
        <v>26</v>
      </c>
      <c r="WOV1197" s="200">
        <v>7</v>
      </c>
      <c r="WOW1197" s="200">
        <v>2</v>
      </c>
      <c r="WOX1197" s="201" t="s">
        <v>238</v>
      </c>
      <c r="WOY1197" s="202">
        <v>0</v>
      </c>
      <c r="WOZ1197" s="202"/>
      <c r="WPA1197" s="259">
        <f t="shared" ref="WPA1197:WRE1197" si="461">WPA1198</f>
        <v>448.774</v>
      </c>
      <c r="WPB1197" s="240" t="s">
        <v>240</v>
      </c>
      <c r="WPC1197" s="258" t="s">
        <v>26</v>
      </c>
      <c r="WPD1197" s="200">
        <v>7</v>
      </c>
      <c r="WPE1197" s="200">
        <v>2</v>
      </c>
      <c r="WPF1197" s="201" t="s">
        <v>238</v>
      </c>
      <c r="WPG1197" s="202">
        <v>0</v>
      </c>
      <c r="WPH1197" s="202"/>
      <c r="WPI1197" s="259">
        <f t="shared" si="461"/>
        <v>448.774</v>
      </c>
      <c r="WPJ1197" s="240" t="s">
        <v>240</v>
      </c>
      <c r="WPK1197" s="258" t="s">
        <v>26</v>
      </c>
      <c r="WPL1197" s="200">
        <v>7</v>
      </c>
      <c r="WPM1197" s="200">
        <v>2</v>
      </c>
      <c r="WPN1197" s="201" t="s">
        <v>238</v>
      </c>
      <c r="WPO1197" s="202">
        <v>0</v>
      </c>
      <c r="WPP1197" s="202"/>
      <c r="WPQ1197" s="259">
        <f t="shared" si="461"/>
        <v>448.774</v>
      </c>
      <c r="WPR1197" s="240" t="s">
        <v>240</v>
      </c>
      <c r="WPS1197" s="258" t="s">
        <v>26</v>
      </c>
      <c r="WPT1197" s="200">
        <v>7</v>
      </c>
      <c r="WPU1197" s="200">
        <v>2</v>
      </c>
      <c r="WPV1197" s="201" t="s">
        <v>238</v>
      </c>
      <c r="WPW1197" s="202">
        <v>0</v>
      </c>
      <c r="WPX1197" s="202"/>
      <c r="WPY1197" s="259">
        <f t="shared" si="461"/>
        <v>448.774</v>
      </c>
      <c r="WPZ1197" s="240" t="s">
        <v>240</v>
      </c>
      <c r="WQA1197" s="258" t="s">
        <v>26</v>
      </c>
      <c r="WQB1197" s="200">
        <v>7</v>
      </c>
      <c r="WQC1197" s="200">
        <v>2</v>
      </c>
      <c r="WQD1197" s="201" t="s">
        <v>238</v>
      </c>
      <c r="WQE1197" s="202">
        <v>0</v>
      </c>
      <c r="WQF1197" s="202"/>
      <c r="WQG1197" s="259">
        <f t="shared" si="461"/>
        <v>448.774</v>
      </c>
      <c r="WQH1197" s="240" t="s">
        <v>240</v>
      </c>
      <c r="WQI1197" s="258" t="s">
        <v>26</v>
      </c>
      <c r="WQJ1197" s="200">
        <v>7</v>
      </c>
      <c r="WQK1197" s="200">
        <v>2</v>
      </c>
      <c r="WQL1197" s="201" t="s">
        <v>238</v>
      </c>
      <c r="WQM1197" s="202">
        <v>0</v>
      </c>
      <c r="WQN1197" s="202"/>
      <c r="WQO1197" s="259">
        <f t="shared" si="461"/>
        <v>448.774</v>
      </c>
      <c r="WQP1197" s="240" t="s">
        <v>240</v>
      </c>
      <c r="WQQ1197" s="258" t="s">
        <v>26</v>
      </c>
      <c r="WQR1197" s="200">
        <v>7</v>
      </c>
      <c r="WQS1197" s="200">
        <v>2</v>
      </c>
      <c r="WQT1197" s="201" t="s">
        <v>238</v>
      </c>
      <c r="WQU1197" s="202">
        <v>0</v>
      </c>
      <c r="WQV1197" s="202"/>
      <c r="WQW1197" s="259">
        <f t="shared" si="461"/>
        <v>448.774</v>
      </c>
      <c r="WQX1197" s="240" t="s">
        <v>240</v>
      </c>
      <c r="WQY1197" s="258" t="s">
        <v>26</v>
      </c>
      <c r="WQZ1197" s="200">
        <v>7</v>
      </c>
      <c r="WRA1197" s="200">
        <v>2</v>
      </c>
      <c r="WRB1197" s="201" t="s">
        <v>238</v>
      </c>
      <c r="WRC1197" s="202">
        <v>0</v>
      </c>
      <c r="WRD1197" s="202"/>
      <c r="WRE1197" s="259">
        <f t="shared" si="461"/>
        <v>448.774</v>
      </c>
      <c r="WRF1197" s="240" t="s">
        <v>240</v>
      </c>
      <c r="WRG1197" s="258" t="s">
        <v>26</v>
      </c>
      <c r="WRH1197" s="200">
        <v>7</v>
      </c>
      <c r="WRI1197" s="200">
        <v>2</v>
      </c>
      <c r="WRJ1197" s="201" t="s">
        <v>238</v>
      </c>
      <c r="WRK1197" s="202">
        <v>0</v>
      </c>
      <c r="WRL1197" s="202"/>
      <c r="WRM1197" s="259">
        <f t="shared" ref="WRM1197:WTQ1197" si="462">WRM1198</f>
        <v>448.774</v>
      </c>
      <c r="WRN1197" s="240" t="s">
        <v>240</v>
      </c>
      <c r="WRO1197" s="258" t="s">
        <v>26</v>
      </c>
      <c r="WRP1197" s="200">
        <v>7</v>
      </c>
      <c r="WRQ1197" s="200">
        <v>2</v>
      </c>
      <c r="WRR1197" s="201" t="s">
        <v>238</v>
      </c>
      <c r="WRS1197" s="202">
        <v>0</v>
      </c>
      <c r="WRT1197" s="202"/>
      <c r="WRU1197" s="259">
        <f t="shared" si="462"/>
        <v>448.774</v>
      </c>
      <c r="WRV1197" s="240" t="s">
        <v>240</v>
      </c>
      <c r="WRW1197" s="258" t="s">
        <v>26</v>
      </c>
      <c r="WRX1197" s="200">
        <v>7</v>
      </c>
      <c r="WRY1197" s="200">
        <v>2</v>
      </c>
      <c r="WRZ1197" s="201" t="s">
        <v>238</v>
      </c>
      <c r="WSA1197" s="202">
        <v>0</v>
      </c>
      <c r="WSB1197" s="202"/>
      <c r="WSC1197" s="259">
        <f t="shared" si="462"/>
        <v>448.774</v>
      </c>
      <c r="WSD1197" s="240" t="s">
        <v>240</v>
      </c>
      <c r="WSE1197" s="258" t="s">
        <v>26</v>
      </c>
      <c r="WSF1197" s="200">
        <v>7</v>
      </c>
      <c r="WSG1197" s="200">
        <v>2</v>
      </c>
      <c r="WSH1197" s="201" t="s">
        <v>238</v>
      </c>
      <c r="WSI1197" s="202">
        <v>0</v>
      </c>
      <c r="WSJ1197" s="202"/>
      <c r="WSK1197" s="259">
        <f t="shared" si="462"/>
        <v>448.774</v>
      </c>
      <c r="WSL1197" s="240" t="s">
        <v>240</v>
      </c>
      <c r="WSM1197" s="258" t="s">
        <v>26</v>
      </c>
      <c r="WSN1197" s="200">
        <v>7</v>
      </c>
      <c r="WSO1197" s="200">
        <v>2</v>
      </c>
      <c r="WSP1197" s="201" t="s">
        <v>238</v>
      </c>
      <c r="WSQ1197" s="202">
        <v>0</v>
      </c>
      <c r="WSR1197" s="202"/>
      <c r="WSS1197" s="259">
        <f t="shared" si="462"/>
        <v>448.774</v>
      </c>
      <c r="WST1197" s="240" t="s">
        <v>240</v>
      </c>
      <c r="WSU1197" s="258" t="s">
        <v>26</v>
      </c>
      <c r="WSV1197" s="200">
        <v>7</v>
      </c>
      <c r="WSW1197" s="200">
        <v>2</v>
      </c>
      <c r="WSX1197" s="201" t="s">
        <v>238</v>
      </c>
      <c r="WSY1197" s="202">
        <v>0</v>
      </c>
      <c r="WSZ1197" s="202"/>
      <c r="WTA1197" s="259">
        <f t="shared" si="462"/>
        <v>448.774</v>
      </c>
      <c r="WTB1197" s="240" t="s">
        <v>240</v>
      </c>
      <c r="WTC1197" s="258" t="s">
        <v>26</v>
      </c>
      <c r="WTD1197" s="200">
        <v>7</v>
      </c>
      <c r="WTE1197" s="200">
        <v>2</v>
      </c>
      <c r="WTF1197" s="201" t="s">
        <v>238</v>
      </c>
      <c r="WTG1197" s="202">
        <v>0</v>
      </c>
      <c r="WTH1197" s="202"/>
      <c r="WTI1197" s="259">
        <f t="shared" si="462"/>
        <v>448.774</v>
      </c>
      <c r="WTJ1197" s="240" t="s">
        <v>240</v>
      </c>
      <c r="WTK1197" s="258" t="s">
        <v>26</v>
      </c>
      <c r="WTL1197" s="200">
        <v>7</v>
      </c>
      <c r="WTM1197" s="200">
        <v>2</v>
      </c>
      <c r="WTN1197" s="201" t="s">
        <v>238</v>
      </c>
      <c r="WTO1197" s="202">
        <v>0</v>
      </c>
      <c r="WTP1197" s="202"/>
      <c r="WTQ1197" s="259">
        <f t="shared" si="462"/>
        <v>448.774</v>
      </c>
      <c r="WTR1197" s="240" t="s">
        <v>240</v>
      </c>
      <c r="WTS1197" s="258" t="s">
        <v>26</v>
      </c>
      <c r="WTT1197" s="200">
        <v>7</v>
      </c>
      <c r="WTU1197" s="200">
        <v>2</v>
      </c>
      <c r="WTV1197" s="201" t="s">
        <v>238</v>
      </c>
      <c r="WTW1197" s="202">
        <v>0</v>
      </c>
      <c r="WTX1197" s="202"/>
      <c r="WTY1197" s="259">
        <f t="shared" ref="WTY1197:WWC1197" si="463">WTY1198</f>
        <v>448.774</v>
      </c>
      <c r="WTZ1197" s="240" t="s">
        <v>240</v>
      </c>
      <c r="WUA1197" s="258" t="s">
        <v>26</v>
      </c>
      <c r="WUB1197" s="200">
        <v>7</v>
      </c>
      <c r="WUC1197" s="200">
        <v>2</v>
      </c>
      <c r="WUD1197" s="201" t="s">
        <v>238</v>
      </c>
      <c r="WUE1197" s="202">
        <v>0</v>
      </c>
      <c r="WUF1197" s="202"/>
      <c r="WUG1197" s="259">
        <f t="shared" si="463"/>
        <v>448.774</v>
      </c>
      <c r="WUH1197" s="240" t="s">
        <v>240</v>
      </c>
      <c r="WUI1197" s="258" t="s">
        <v>26</v>
      </c>
      <c r="WUJ1197" s="200">
        <v>7</v>
      </c>
      <c r="WUK1197" s="200">
        <v>2</v>
      </c>
      <c r="WUL1197" s="201" t="s">
        <v>238</v>
      </c>
      <c r="WUM1197" s="202">
        <v>0</v>
      </c>
      <c r="WUN1197" s="202"/>
      <c r="WUO1197" s="259">
        <f t="shared" si="463"/>
        <v>448.774</v>
      </c>
      <c r="WUP1197" s="240" t="s">
        <v>240</v>
      </c>
      <c r="WUQ1197" s="258" t="s">
        <v>26</v>
      </c>
      <c r="WUR1197" s="200">
        <v>7</v>
      </c>
      <c r="WUS1197" s="200">
        <v>2</v>
      </c>
      <c r="WUT1197" s="201" t="s">
        <v>238</v>
      </c>
      <c r="WUU1197" s="202">
        <v>0</v>
      </c>
      <c r="WUV1197" s="202"/>
      <c r="WUW1197" s="259">
        <f t="shared" si="463"/>
        <v>448.774</v>
      </c>
      <c r="WUX1197" s="240" t="s">
        <v>240</v>
      </c>
      <c r="WUY1197" s="258" t="s">
        <v>26</v>
      </c>
      <c r="WUZ1197" s="200">
        <v>7</v>
      </c>
      <c r="WVA1197" s="200">
        <v>2</v>
      </c>
      <c r="WVB1197" s="201" t="s">
        <v>238</v>
      </c>
      <c r="WVC1197" s="202">
        <v>0</v>
      </c>
      <c r="WVD1197" s="202"/>
      <c r="WVE1197" s="259">
        <f t="shared" si="463"/>
        <v>448.774</v>
      </c>
      <c r="WVF1197" s="240" t="s">
        <v>240</v>
      </c>
      <c r="WVG1197" s="258" t="s">
        <v>26</v>
      </c>
      <c r="WVH1197" s="200">
        <v>7</v>
      </c>
      <c r="WVI1197" s="200">
        <v>2</v>
      </c>
      <c r="WVJ1197" s="201" t="s">
        <v>238</v>
      </c>
      <c r="WVK1197" s="202">
        <v>0</v>
      </c>
      <c r="WVL1197" s="202"/>
      <c r="WVM1197" s="259">
        <f t="shared" si="463"/>
        <v>448.774</v>
      </c>
      <c r="WVN1197" s="240" t="s">
        <v>240</v>
      </c>
      <c r="WVO1197" s="258" t="s">
        <v>26</v>
      </c>
      <c r="WVP1197" s="200">
        <v>7</v>
      </c>
      <c r="WVQ1197" s="200">
        <v>2</v>
      </c>
      <c r="WVR1197" s="201" t="s">
        <v>238</v>
      </c>
      <c r="WVS1197" s="202">
        <v>0</v>
      </c>
      <c r="WVT1197" s="202"/>
      <c r="WVU1197" s="259">
        <f t="shared" si="463"/>
        <v>448.774</v>
      </c>
      <c r="WVV1197" s="240" t="s">
        <v>240</v>
      </c>
      <c r="WVW1197" s="258" t="s">
        <v>26</v>
      </c>
      <c r="WVX1197" s="200">
        <v>7</v>
      </c>
      <c r="WVY1197" s="200">
        <v>2</v>
      </c>
      <c r="WVZ1197" s="201" t="s">
        <v>238</v>
      </c>
      <c r="WWA1197" s="202">
        <v>0</v>
      </c>
      <c r="WWB1197" s="202"/>
      <c r="WWC1197" s="259">
        <f t="shared" si="463"/>
        <v>448.774</v>
      </c>
      <c r="WWD1197" s="240" t="s">
        <v>240</v>
      </c>
      <c r="WWE1197" s="258" t="s">
        <v>26</v>
      </c>
      <c r="WWF1197" s="200">
        <v>7</v>
      </c>
      <c r="WWG1197" s="200">
        <v>2</v>
      </c>
      <c r="WWH1197" s="201" t="s">
        <v>238</v>
      </c>
      <c r="WWI1197" s="202">
        <v>0</v>
      </c>
      <c r="WWJ1197" s="202"/>
      <c r="WWK1197" s="259">
        <f t="shared" ref="WWK1197:WYO1197" si="464">WWK1198</f>
        <v>448.774</v>
      </c>
      <c r="WWL1197" s="240" t="s">
        <v>240</v>
      </c>
      <c r="WWM1197" s="258" t="s">
        <v>26</v>
      </c>
      <c r="WWN1197" s="200">
        <v>7</v>
      </c>
      <c r="WWO1197" s="200">
        <v>2</v>
      </c>
      <c r="WWP1197" s="201" t="s">
        <v>238</v>
      </c>
      <c r="WWQ1197" s="202">
        <v>0</v>
      </c>
      <c r="WWR1197" s="202"/>
      <c r="WWS1197" s="259">
        <f t="shared" si="464"/>
        <v>448.774</v>
      </c>
      <c r="WWT1197" s="240" t="s">
        <v>240</v>
      </c>
      <c r="WWU1197" s="258" t="s">
        <v>26</v>
      </c>
      <c r="WWV1197" s="200">
        <v>7</v>
      </c>
      <c r="WWW1197" s="200">
        <v>2</v>
      </c>
      <c r="WWX1197" s="201" t="s">
        <v>238</v>
      </c>
      <c r="WWY1197" s="202">
        <v>0</v>
      </c>
      <c r="WWZ1197" s="202"/>
      <c r="WXA1197" s="259">
        <f t="shared" si="464"/>
        <v>448.774</v>
      </c>
      <c r="WXB1197" s="240" t="s">
        <v>240</v>
      </c>
      <c r="WXC1197" s="258" t="s">
        <v>26</v>
      </c>
      <c r="WXD1197" s="200">
        <v>7</v>
      </c>
      <c r="WXE1197" s="200">
        <v>2</v>
      </c>
      <c r="WXF1197" s="201" t="s">
        <v>238</v>
      </c>
      <c r="WXG1197" s="202">
        <v>0</v>
      </c>
      <c r="WXH1197" s="202"/>
      <c r="WXI1197" s="259">
        <f t="shared" si="464"/>
        <v>448.774</v>
      </c>
      <c r="WXJ1197" s="240" t="s">
        <v>240</v>
      </c>
      <c r="WXK1197" s="258" t="s">
        <v>26</v>
      </c>
      <c r="WXL1197" s="200">
        <v>7</v>
      </c>
      <c r="WXM1197" s="200">
        <v>2</v>
      </c>
      <c r="WXN1197" s="201" t="s">
        <v>238</v>
      </c>
      <c r="WXO1197" s="202">
        <v>0</v>
      </c>
      <c r="WXP1197" s="202"/>
      <c r="WXQ1197" s="259">
        <f t="shared" si="464"/>
        <v>448.774</v>
      </c>
      <c r="WXR1197" s="240" t="s">
        <v>240</v>
      </c>
      <c r="WXS1197" s="258" t="s">
        <v>26</v>
      </c>
      <c r="WXT1197" s="200">
        <v>7</v>
      </c>
      <c r="WXU1197" s="200">
        <v>2</v>
      </c>
      <c r="WXV1197" s="201" t="s">
        <v>238</v>
      </c>
      <c r="WXW1197" s="202">
        <v>0</v>
      </c>
      <c r="WXX1197" s="202"/>
      <c r="WXY1197" s="259">
        <f t="shared" si="464"/>
        <v>448.774</v>
      </c>
      <c r="WXZ1197" s="240" t="s">
        <v>240</v>
      </c>
      <c r="WYA1197" s="258" t="s">
        <v>26</v>
      </c>
      <c r="WYB1197" s="200">
        <v>7</v>
      </c>
      <c r="WYC1197" s="200">
        <v>2</v>
      </c>
      <c r="WYD1197" s="201" t="s">
        <v>238</v>
      </c>
      <c r="WYE1197" s="202">
        <v>0</v>
      </c>
      <c r="WYF1197" s="202"/>
      <c r="WYG1197" s="259">
        <f t="shared" si="464"/>
        <v>448.774</v>
      </c>
      <c r="WYH1197" s="240" t="s">
        <v>240</v>
      </c>
      <c r="WYI1197" s="258" t="s">
        <v>26</v>
      </c>
      <c r="WYJ1197" s="200">
        <v>7</v>
      </c>
      <c r="WYK1197" s="200">
        <v>2</v>
      </c>
      <c r="WYL1197" s="201" t="s">
        <v>238</v>
      </c>
      <c r="WYM1197" s="202">
        <v>0</v>
      </c>
      <c r="WYN1197" s="202"/>
      <c r="WYO1197" s="259">
        <f t="shared" si="464"/>
        <v>448.774</v>
      </c>
      <c r="WYP1197" s="240" t="s">
        <v>240</v>
      </c>
      <c r="WYQ1197" s="258" t="s">
        <v>26</v>
      </c>
      <c r="WYR1197" s="200">
        <v>7</v>
      </c>
      <c r="WYS1197" s="200">
        <v>2</v>
      </c>
      <c r="WYT1197" s="201" t="s">
        <v>238</v>
      </c>
      <c r="WYU1197" s="202">
        <v>0</v>
      </c>
      <c r="WYV1197" s="202"/>
      <c r="WYW1197" s="259">
        <f t="shared" ref="WYW1197:XBA1197" si="465">WYW1198</f>
        <v>448.774</v>
      </c>
      <c r="WYX1197" s="240" t="s">
        <v>240</v>
      </c>
      <c r="WYY1197" s="258" t="s">
        <v>26</v>
      </c>
      <c r="WYZ1197" s="200">
        <v>7</v>
      </c>
      <c r="WZA1197" s="200">
        <v>2</v>
      </c>
      <c r="WZB1197" s="201" t="s">
        <v>238</v>
      </c>
      <c r="WZC1197" s="202">
        <v>0</v>
      </c>
      <c r="WZD1197" s="202"/>
      <c r="WZE1197" s="259">
        <f t="shared" si="465"/>
        <v>448.774</v>
      </c>
      <c r="WZF1197" s="240" t="s">
        <v>240</v>
      </c>
      <c r="WZG1197" s="258" t="s">
        <v>26</v>
      </c>
      <c r="WZH1197" s="200">
        <v>7</v>
      </c>
      <c r="WZI1197" s="200">
        <v>2</v>
      </c>
      <c r="WZJ1197" s="201" t="s">
        <v>238</v>
      </c>
      <c r="WZK1197" s="202">
        <v>0</v>
      </c>
      <c r="WZL1197" s="202"/>
      <c r="WZM1197" s="259">
        <f t="shared" si="465"/>
        <v>448.774</v>
      </c>
      <c r="WZN1197" s="240" t="s">
        <v>240</v>
      </c>
      <c r="WZO1197" s="258" t="s">
        <v>26</v>
      </c>
      <c r="WZP1197" s="200">
        <v>7</v>
      </c>
      <c r="WZQ1197" s="200">
        <v>2</v>
      </c>
      <c r="WZR1197" s="201" t="s">
        <v>238</v>
      </c>
      <c r="WZS1197" s="202">
        <v>0</v>
      </c>
      <c r="WZT1197" s="202"/>
      <c r="WZU1197" s="259">
        <f t="shared" si="465"/>
        <v>448.774</v>
      </c>
      <c r="WZV1197" s="240" t="s">
        <v>240</v>
      </c>
      <c r="WZW1197" s="258" t="s">
        <v>26</v>
      </c>
      <c r="WZX1197" s="200">
        <v>7</v>
      </c>
      <c r="WZY1197" s="200">
        <v>2</v>
      </c>
      <c r="WZZ1197" s="201" t="s">
        <v>238</v>
      </c>
      <c r="XAA1197" s="202">
        <v>0</v>
      </c>
      <c r="XAB1197" s="202"/>
      <c r="XAC1197" s="259">
        <f t="shared" si="465"/>
        <v>448.774</v>
      </c>
      <c r="XAD1197" s="240" t="s">
        <v>240</v>
      </c>
      <c r="XAE1197" s="258" t="s">
        <v>26</v>
      </c>
      <c r="XAF1197" s="200">
        <v>7</v>
      </c>
      <c r="XAG1197" s="200">
        <v>2</v>
      </c>
      <c r="XAH1197" s="201" t="s">
        <v>238</v>
      </c>
      <c r="XAI1197" s="202">
        <v>0</v>
      </c>
      <c r="XAJ1197" s="202"/>
      <c r="XAK1197" s="259">
        <f t="shared" si="465"/>
        <v>448.774</v>
      </c>
      <c r="XAL1197" s="240" t="s">
        <v>240</v>
      </c>
      <c r="XAM1197" s="258" t="s">
        <v>26</v>
      </c>
      <c r="XAN1197" s="200">
        <v>7</v>
      </c>
      <c r="XAO1197" s="200">
        <v>2</v>
      </c>
      <c r="XAP1197" s="201" t="s">
        <v>238</v>
      </c>
      <c r="XAQ1197" s="202">
        <v>0</v>
      </c>
      <c r="XAR1197" s="202"/>
      <c r="XAS1197" s="259">
        <f t="shared" si="465"/>
        <v>448.774</v>
      </c>
      <c r="XAT1197" s="240" t="s">
        <v>240</v>
      </c>
      <c r="XAU1197" s="258" t="s">
        <v>26</v>
      </c>
      <c r="XAV1197" s="200">
        <v>7</v>
      </c>
      <c r="XAW1197" s="200">
        <v>2</v>
      </c>
      <c r="XAX1197" s="201" t="s">
        <v>238</v>
      </c>
      <c r="XAY1197" s="202">
        <v>0</v>
      </c>
      <c r="XAZ1197" s="202"/>
      <c r="XBA1197" s="259">
        <f t="shared" si="465"/>
        <v>448.774</v>
      </c>
      <c r="XBB1197" s="240" t="s">
        <v>240</v>
      </c>
      <c r="XBC1197" s="258" t="s">
        <v>26</v>
      </c>
      <c r="XBD1197" s="200">
        <v>7</v>
      </c>
      <c r="XBE1197" s="200">
        <v>2</v>
      </c>
      <c r="XBF1197" s="201" t="s">
        <v>238</v>
      </c>
      <c r="XBG1197" s="202">
        <v>0</v>
      </c>
      <c r="XBH1197" s="202"/>
      <c r="XBI1197" s="259">
        <f t="shared" ref="XBI1197:XDM1197" si="466">XBI1198</f>
        <v>448.774</v>
      </c>
      <c r="XBJ1197" s="240" t="s">
        <v>240</v>
      </c>
      <c r="XBK1197" s="258" t="s">
        <v>26</v>
      </c>
      <c r="XBL1197" s="200">
        <v>7</v>
      </c>
      <c r="XBM1197" s="200">
        <v>2</v>
      </c>
      <c r="XBN1197" s="201" t="s">
        <v>238</v>
      </c>
      <c r="XBO1197" s="202">
        <v>0</v>
      </c>
      <c r="XBP1197" s="202"/>
      <c r="XBQ1197" s="259">
        <f t="shared" si="466"/>
        <v>448.774</v>
      </c>
      <c r="XBR1197" s="240" t="s">
        <v>240</v>
      </c>
      <c r="XBS1197" s="258" t="s">
        <v>26</v>
      </c>
      <c r="XBT1197" s="200">
        <v>7</v>
      </c>
      <c r="XBU1197" s="200">
        <v>2</v>
      </c>
      <c r="XBV1197" s="201" t="s">
        <v>238</v>
      </c>
      <c r="XBW1197" s="202">
        <v>0</v>
      </c>
      <c r="XBX1197" s="202"/>
      <c r="XBY1197" s="259">
        <f t="shared" si="466"/>
        <v>448.774</v>
      </c>
      <c r="XBZ1197" s="240" t="s">
        <v>240</v>
      </c>
      <c r="XCA1197" s="258" t="s">
        <v>26</v>
      </c>
      <c r="XCB1197" s="200">
        <v>7</v>
      </c>
      <c r="XCC1197" s="200">
        <v>2</v>
      </c>
      <c r="XCD1197" s="201" t="s">
        <v>238</v>
      </c>
      <c r="XCE1197" s="202">
        <v>0</v>
      </c>
      <c r="XCF1197" s="202"/>
      <c r="XCG1197" s="259">
        <f t="shared" si="466"/>
        <v>448.774</v>
      </c>
      <c r="XCH1197" s="240" t="s">
        <v>240</v>
      </c>
      <c r="XCI1197" s="258" t="s">
        <v>26</v>
      </c>
      <c r="XCJ1197" s="200">
        <v>7</v>
      </c>
      <c r="XCK1197" s="200">
        <v>2</v>
      </c>
      <c r="XCL1197" s="201" t="s">
        <v>238</v>
      </c>
      <c r="XCM1197" s="202">
        <v>0</v>
      </c>
      <c r="XCN1197" s="202"/>
      <c r="XCO1197" s="259">
        <f t="shared" si="466"/>
        <v>448.774</v>
      </c>
      <c r="XCP1197" s="240" t="s">
        <v>240</v>
      </c>
      <c r="XCQ1197" s="258" t="s">
        <v>26</v>
      </c>
      <c r="XCR1197" s="200">
        <v>7</v>
      </c>
      <c r="XCS1197" s="200">
        <v>2</v>
      </c>
      <c r="XCT1197" s="201" t="s">
        <v>238</v>
      </c>
      <c r="XCU1197" s="202">
        <v>0</v>
      </c>
      <c r="XCV1197" s="202"/>
      <c r="XCW1197" s="259">
        <f t="shared" si="466"/>
        <v>448.774</v>
      </c>
      <c r="XCX1197" s="240" t="s">
        <v>240</v>
      </c>
      <c r="XCY1197" s="258" t="s">
        <v>26</v>
      </c>
      <c r="XCZ1197" s="200">
        <v>7</v>
      </c>
      <c r="XDA1197" s="200">
        <v>2</v>
      </c>
      <c r="XDB1197" s="201" t="s">
        <v>238</v>
      </c>
      <c r="XDC1197" s="202">
        <v>0</v>
      </c>
      <c r="XDD1197" s="202"/>
      <c r="XDE1197" s="259">
        <f t="shared" si="466"/>
        <v>448.774</v>
      </c>
      <c r="XDF1197" s="240" t="s">
        <v>240</v>
      </c>
      <c r="XDG1197" s="258" t="s">
        <v>26</v>
      </c>
      <c r="XDH1197" s="200">
        <v>7</v>
      </c>
      <c r="XDI1197" s="200">
        <v>2</v>
      </c>
      <c r="XDJ1197" s="201" t="s">
        <v>238</v>
      </c>
      <c r="XDK1197" s="202">
        <v>0</v>
      </c>
      <c r="XDL1197" s="202"/>
      <c r="XDM1197" s="259">
        <f t="shared" si="466"/>
        <v>448.774</v>
      </c>
    </row>
    <row r="1198" spans="1:16341" ht="15.75" customHeight="1" x14ac:dyDescent="0.25">
      <c r="A1198" s="176" t="s">
        <v>45</v>
      </c>
      <c r="B1198" s="457" t="s">
        <v>26</v>
      </c>
      <c r="C1198" s="283">
        <v>7</v>
      </c>
      <c r="D1198" s="283">
        <v>2</v>
      </c>
      <c r="E1198" s="128" t="s">
        <v>364</v>
      </c>
      <c r="F1198" s="284">
        <v>244</v>
      </c>
      <c r="G1198" s="285">
        <v>226</v>
      </c>
      <c r="H1198" s="1385">
        <v>480</v>
      </c>
      <c r="I1198" s="673"/>
      <c r="J1198" s="1199"/>
      <c r="K1198" s="206"/>
      <c r="L1198" s="206"/>
      <c r="M1198" s="75"/>
      <c r="N1198" s="203"/>
      <c r="O1198" s="260"/>
      <c r="P1198" s="204"/>
      <c r="Q1198" s="204"/>
      <c r="R1198" s="205"/>
      <c r="S1198" s="206"/>
      <c r="T1198" s="206"/>
      <c r="U1198" s="75"/>
      <c r="V1198" s="203"/>
      <c r="W1198" s="260"/>
      <c r="X1198" s="204"/>
      <c r="Y1198" s="204"/>
      <c r="Z1198" s="205"/>
      <c r="AA1198" s="206"/>
      <c r="AB1198" s="206"/>
      <c r="AC1198" s="75"/>
      <c r="AD1198" s="203"/>
      <c r="AE1198" s="260"/>
      <c r="AF1198" s="204"/>
      <c r="AG1198" s="204"/>
      <c r="AH1198" s="205"/>
      <c r="AI1198" s="206"/>
      <c r="AJ1198" s="206"/>
      <c r="AK1198" s="75"/>
      <c r="AL1198" s="203"/>
      <c r="AM1198" s="260"/>
      <c r="AN1198" s="204"/>
      <c r="AO1198" s="204"/>
      <c r="AP1198" s="205"/>
      <c r="AQ1198" s="206"/>
      <c r="AR1198" s="206"/>
      <c r="AS1198" s="75"/>
      <c r="AT1198" s="203"/>
      <c r="AU1198" s="260"/>
      <c r="AV1198" s="204"/>
      <c r="AW1198" s="204"/>
      <c r="AX1198" s="205"/>
      <c r="AY1198" s="206"/>
      <c r="AZ1198" s="206"/>
      <c r="BA1198" s="75"/>
      <c r="BB1198" s="203"/>
      <c r="BC1198" s="260"/>
      <c r="BD1198" s="204"/>
      <c r="BE1198" s="204"/>
      <c r="BF1198" s="205"/>
      <c r="BG1198" s="206"/>
      <c r="BH1198" s="206"/>
      <c r="BI1198" s="75"/>
      <c r="BJ1198" s="203"/>
      <c r="BK1198" s="260"/>
      <c r="BL1198" s="204"/>
      <c r="BM1198" s="204"/>
      <c r="BN1198" s="205"/>
      <c r="BO1198" s="206"/>
      <c r="BP1198" s="206"/>
      <c r="BQ1198" s="75"/>
      <c r="BR1198" s="203"/>
      <c r="BS1198" s="260"/>
      <c r="BT1198" s="204"/>
      <c r="BU1198" s="204"/>
      <c r="BV1198" s="205"/>
      <c r="BW1198" s="206"/>
      <c r="BX1198" s="206"/>
      <c r="BY1198" s="75"/>
      <c r="BZ1198" s="203"/>
      <c r="CA1198" s="260"/>
      <c r="CB1198" s="204"/>
      <c r="CC1198" s="204"/>
      <c r="CD1198" s="205"/>
      <c r="CE1198" s="206"/>
      <c r="CF1198" s="206"/>
      <c r="CG1198" s="75"/>
      <c r="CH1198" s="203"/>
      <c r="CI1198" s="260"/>
      <c r="CJ1198" s="204"/>
      <c r="CK1198" s="204"/>
      <c r="CL1198" s="205"/>
      <c r="CM1198" s="206"/>
      <c r="CN1198" s="206"/>
      <c r="CO1198" s="75"/>
      <c r="CP1198" s="203"/>
      <c r="CQ1198" s="260"/>
      <c r="CR1198" s="204"/>
      <c r="CS1198" s="204"/>
      <c r="CT1198" s="205"/>
      <c r="CU1198" s="206"/>
      <c r="CV1198" s="206"/>
      <c r="CW1198" s="75"/>
      <c r="CX1198" s="203"/>
      <c r="CY1198" s="260"/>
      <c r="CZ1198" s="204"/>
      <c r="DA1198" s="204"/>
      <c r="DB1198" s="205"/>
      <c r="DC1198" s="206"/>
      <c r="DD1198" s="206"/>
      <c r="DE1198" s="75"/>
      <c r="DF1198" s="203"/>
      <c r="DG1198" s="260"/>
      <c r="DH1198" s="204"/>
      <c r="DI1198" s="204"/>
      <c r="DJ1198" s="205"/>
      <c r="DK1198" s="206"/>
      <c r="DL1198" s="206"/>
      <c r="DM1198" s="75"/>
      <c r="DN1198" s="203"/>
      <c r="DO1198" s="260"/>
      <c r="DP1198" s="204"/>
      <c r="DQ1198" s="204"/>
      <c r="DR1198" s="205"/>
      <c r="DS1198" s="206"/>
      <c r="DT1198" s="206"/>
      <c r="DU1198" s="75"/>
      <c r="DV1198" s="203"/>
      <c r="DW1198" s="260"/>
      <c r="DX1198" s="204"/>
      <c r="DY1198" s="204"/>
      <c r="DZ1198" s="205"/>
      <c r="EA1198" s="206"/>
      <c r="EB1198" s="206"/>
      <c r="EC1198" s="75"/>
      <c r="ED1198" s="203"/>
      <c r="EE1198" s="260"/>
      <c r="EF1198" s="204"/>
      <c r="EG1198" s="204"/>
      <c r="EH1198" s="205"/>
      <c r="EI1198" s="206"/>
      <c r="EJ1198" s="206"/>
      <c r="EK1198" s="75"/>
      <c r="EL1198" s="203"/>
      <c r="EM1198" s="260"/>
      <c r="EN1198" s="204"/>
      <c r="EO1198" s="204"/>
      <c r="EP1198" s="205"/>
      <c r="EQ1198" s="206"/>
      <c r="ER1198" s="206"/>
      <c r="ES1198" s="75"/>
      <c r="ET1198" s="203"/>
      <c r="EU1198" s="260"/>
      <c r="EV1198" s="204"/>
      <c r="EW1198" s="204"/>
      <c r="EX1198" s="205"/>
      <c r="EY1198" s="206"/>
      <c r="EZ1198" s="206"/>
      <c r="FA1198" s="75"/>
      <c r="FB1198" s="203"/>
      <c r="FC1198" s="260"/>
      <c r="FD1198" s="204"/>
      <c r="FE1198" s="204"/>
      <c r="FF1198" s="205"/>
      <c r="FG1198" s="206"/>
      <c r="FH1198" s="206"/>
      <c r="FI1198" s="75"/>
      <c r="FJ1198" s="203"/>
      <c r="FK1198" s="260"/>
      <c r="FL1198" s="204"/>
      <c r="FM1198" s="204"/>
      <c r="FN1198" s="205"/>
      <c r="FO1198" s="206"/>
      <c r="FP1198" s="206"/>
      <c r="FQ1198" s="75"/>
      <c r="FR1198" s="203"/>
      <c r="FS1198" s="260"/>
      <c r="FT1198" s="204"/>
      <c r="FU1198" s="204"/>
      <c r="FV1198" s="205"/>
      <c r="FW1198" s="206"/>
      <c r="FX1198" s="206"/>
      <c r="FY1198" s="75"/>
      <c r="FZ1198" s="203"/>
      <c r="GA1198" s="260"/>
      <c r="GB1198" s="204"/>
      <c r="GC1198" s="204"/>
      <c r="GD1198" s="205"/>
      <c r="GE1198" s="206"/>
      <c r="GF1198" s="206"/>
      <c r="GG1198" s="75"/>
      <c r="GH1198" s="203"/>
      <c r="GI1198" s="260"/>
      <c r="GJ1198" s="204"/>
      <c r="GK1198" s="204"/>
      <c r="GL1198" s="205"/>
      <c r="GM1198" s="206"/>
      <c r="GN1198" s="206"/>
      <c r="GO1198" s="75"/>
      <c r="GP1198" s="203"/>
      <c r="GQ1198" s="260"/>
      <c r="GR1198" s="204"/>
      <c r="GS1198" s="204"/>
      <c r="GT1198" s="205"/>
      <c r="GU1198" s="206"/>
      <c r="GV1198" s="206"/>
      <c r="GW1198" s="75"/>
      <c r="GX1198" s="203"/>
      <c r="GY1198" s="260"/>
      <c r="GZ1198" s="204"/>
      <c r="HA1198" s="204"/>
      <c r="HB1198" s="205"/>
      <c r="HC1198" s="206"/>
      <c r="HD1198" s="206"/>
      <c r="HE1198" s="75"/>
      <c r="HF1198" s="203"/>
      <c r="HG1198" s="260"/>
      <c r="HH1198" s="204"/>
      <c r="HI1198" s="204"/>
      <c r="HJ1198" s="205"/>
      <c r="HK1198" s="206"/>
      <c r="HL1198" s="206"/>
      <c r="HM1198" s="75"/>
      <c r="HN1198" s="203"/>
      <c r="HO1198" s="260"/>
      <c r="HP1198" s="204"/>
      <c r="HQ1198" s="204"/>
      <c r="HR1198" s="205"/>
      <c r="HS1198" s="206"/>
      <c r="HT1198" s="206"/>
      <c r="HU1198" s="75"/>
      <c r="HV1198" s="203"/>
      <c r="HW1198" s="260"/>
      <c r="HX1198" s="204"/>
      <c r="HY1198" s="204"/>
      <c r="HZ1198" s="205"/>
      <c r="IA1198" s="206"/>
      <c r="IB1198" s="206"/>
      <c r="IC1198" s="75"/>
      <c r="ID1198" s="203"/>
      <c r="IE1198" s="260"/>
      <c r="IF1198" s="204"/>
      <c r="IG1198" s="204"/>
      <c r="IH1198" s="205"/>
      <c r="II1198" s="206"/>
      <c r="IJ1198" s="206"/>
      <c r="IK1198" s="75"/>
      <c r="IL1198" s="203"/>
      <c r="IM1198" s="260"/>
      <c r="IN1198" s="204"/>
      <c r="IO1198" s="204"/>
      <c r="IP1198" s="205"/>
      <c r="IQ1198" s="206"/>
      <c r="IR1198" s="206"/>
      <c r="IS1198" s="75"/>
      <c r="IT1198" s="203"/>
      <c r="IU1198" s="260"/>
      <c r="IV1198" s="204"/>
      <c r="IW1198" s="204"/>
      <c r="IX1198" s="205"/>
      <c r="IY1198" s="206"/>
      <c r="IZ1198" s="206"/>
      <c r="JA1198" s="75"/>
      <c r="JB1198" s="203"/>
      <c r="JC1198" s="260"/>
      <c r="JD1198" s="204"/>
      <c r="JE1198" s="204"/>
      <c r="JF1198" s="205"/>
      <c r="JG1198" s="206"/>
      <c r="JH1198" s="206"/>
      <c r="JI1198" s="75"/>
      <c r="JJ1198" s="203"/>
      <c r="JK1198" s="260"/>
      <c r="JL1198" s="204"/>
      <c r="JM1198" s="204"/>
      <c r="JN1198" s="205"/>
      <c r="JO1198" s="206"/>
      <c r="JP1198" s="206"/>
      <c r="JQ1198" s="75"/>
      <c r="JR1198" s="203"/>
      <c r="JS1198" s="260"/>
      <c r="JT1198" s="204"/>
      <c r="JU1198" s="204"/>
      <c r="JV1198" s="205"/>
      <c r="JW1198" s="206"/>
      <c r="JX1198" s="206"/>
      <c r="JY1198" s="75"/>
      <c r="JZ1198" s="203"/>
      <c r="KA1198" s="260"/>
      <c r="KB1198" s="204"/>
      <c r="KC1198" s="204"/>
      <c r="KD1198" s="205"/>
      <c r="KE1198" s="206"/>
      <c r="KF1198" s="206"/>
      <c r="KG1198" s="75"/>
      <c r="KH1198" s="203"/>
      <c r="KI1198" s="260"/>
      <c r="KJ1198" s="204"/>
      <c r="KK1198" s="204"/>
      <c r="KL1198" s="205"/>
      <c r="KM1198" s="206"/>
      <c r="KN1198" s="206"/>
      <c r="KO1198" s="75"/>
      <c r="KP1198" s="203"/>
      <c r="KQ1198" s="260"/>
      <c r="KR1198" s="204"/>
      <c r="KS1198" s="204"/>
      <c r="KT1198" s="205"/>
      <c r="KU1198" s="206"/>
      <c r="KV1198" s="206"/>
      <c r="KW1198" s="75"/>
      <c r="KX1198" s="203"/>
      <c r="KY1198" s="260"/>
      <c r="KZ1198" s="204"/>
      <c r="LA1198" s="204"/>
      <c r="LB1198" s="205"/>
      <c r="LC1198" s="206"/>
      <c r="LD1198" s="206"/>
      <c r="LE1198" s="75"/>
      <c r="LF1198" s="203"/>
      <c r="LG1198" s="260"/>
      <c r="LH1198" s="204"/>
      <c r="LI1198" s="204"/>
      <c r="LJ1198" s="205"/>
      <c r="LK1198" s="206"/>
      <c r="LL1198" s="206"/>
      <c r="LM1198" s="75"/>
      <c r="LN1198" s="203"/>
      <c r="LO1198" s="260"/>
      <c r="LP1198" s="204"/>
      <c r="LQ1198" s="204"/>
      <c r="LR1198" s="205"/>
      <c r="LS1198" s="206"/>
      <c r="LT1198" s="206"/>
      <c r="LU1198" s="75"/>
      <c r="LV1198" s="203"/>
      <c r="LW1198" s="260"/>
      <c r="LX1198" s="204"/>
      <c r="LY1198" s="204"/>
      <c r="LZ1198" s="205"/>
      <c r="MA1198" s="206"/>
      <c r="MB1198" s="206"/>
      <c r="MC1198" s="75"/>
      <c r="MD1198" s="203"/>
      <c r="ME1198" s="260"/>
      <c r="MF1198" s="204"/>
      <c r="MG1198" s="204"/>
      <c r="MH1198" s="205"/>
      <c r="MI1198" s="206"/>
      <c r="MJ1198" s="206"/>
      <c r="MK1198" s="75"/>
      <c r="ML1198" s="203"/>
      <c r="MM1198" s="260"/>
      <c r="MN1198" s="204"/>
      <c r="MO1198" s="204"/>
      <c r="MP1198" s="205"/>
      <c r="MQ1198" s="206"/>
      <c r="MR1198" s="206"/>
      <c r="MS1198" s="75"/>
      <c r="MT1198" s="203"/>
      <c r="MU1198" s="260"/>
      <c r="MV1198" s="204"/>
      <c r="MW1198" s="204"/>
      <c r="MX1198" s="205"/>
      <c r="MY1198" s="206"/>
      <c r="MZ1198" s="206"/>
      <c r="NA1198" s="75"/>
      <c r="NB1198" s="203"/>
      <c r="NC1198" s="260"/>
      <c r="ND1198" s="204"/>
      <c r="NE1198" s="204"/>
      <c r="NF1198" s="205"/>
      <c r="NG1198" s="206"/>
      <c r="NH1198" s="206"/>
      <c r="NI1198" s="75"/>
      <c r="NJ1198" s="203"/>
      <c r="NK1198" s="260"/>
      <c r="NL1198" s="204"/>
      <c r="NM1198" s="204"/>
      <c r="NN1198" s="205"/>
      <c r="NO1198" s="206"/>
      <c r="NP1198" s="206"/>
      <c r="NQ1198" s="75"/>
      <c r="NR1198" s="203"/>
      <c r="NS1198" s="260"/>
      <c r="NT1198" s="204"/>
      <c r="NU1198" s="204"/>
      <c r="NV1198" s="205"/>
      <c r="NW1198" s="206"/>
      <c r="NX1198" s="206"/>
      <c r="NY1198" s="75"/>
      <c r="NZ1198" s="203"/>
      <c r="OA1198" s="260"/>
      <c r="OB1198" s="204"/>
      <c r="OC1198" s="204"/>
      <c r="OD1198" s="205"/>
      <c r="OE1198" s="206"/>
      <c r="OF1198" s="206"/>
      <c r="OG1198" s="75"/>
      <c r="OH1198" s="203"/>
      <c r="OI1198" s="260"/>
      <c r="OJ1198" s="204"/>
      <c r="OK1198" s="204"/>
      <c r="OL1198" s="205"/>
      <c r="OM1198" s="206"/>
      <c r="ON1198" s="206"/>
      <c r="OO1198" s="75"/>
      <c r="OP1198" s="203"/>
      <c r="OQ1198" s="260"/>
      <c r="OR1198" s="204"/>
      <c r="OS1198" s="204"/>
      <c r="OT1198" s="205"/>
      <c r="OU1198" s="206"/>
      <c r="OV1198" s="206"/>
      <c r="OW1198" s="75"/>
      <c r="OX1198" s="203"/>
      <c r="OY1198" s="260"/>
      <c r="OZ1198" s="204"/>
      <c r="PA1198" s="204"/>
      <c r="PB1198" s="205"/>
      <c r="PC1198" s="206"/>
      <c r="PD1198" s="206"/>
      <c r="PE1198" s="75"/>
      <c r="PF1198" s="203"/>
      <c r="PG1198" s="260"/>
      <c r="PH1198" s="204"/>
      <c r="PI1198" s="204"/>
      <c r="PJ1198" s="205"/>
      <c r="PK1198" s="206"/>
      <c r="PL1198" s="206"/>
      <c r="PM1198" s="75"/>
      <c r="PN1198" s="203"/>
      <c r="PO1198" s="260"/>
      <c r="PP1198" s="204"/>
      <c r="PQ1198" s="204"/>
      <c r="PR1198" s="205"/>
      <c r="PS1198" s="206"/>
      <c r="PT1198" s="206"/>
      <c r="PU1198" s="75"/>
      <c r="PV1198" s="203"/>
      <c r="PW1198" s="260"/>
      <c r="PX1198" s="204"/>
      <c r="PY1198" s="204"/>
      <c r="PZ1198" s="205"/>
      <c r="QA1198" s="206"/>
      <c r="QB1198" s="206"/>
      <c r="QC1198" s="75"/>
      <c r="QD1198" s="203"/>
      <c r="QE1198" s="260"/>
      <c r="QF1198" s="204"/>
      <c r="QG1198" s="204"/>
      <c r="QH1198" s="205"/>
      <c r="QI1198" s="206"/>
      <c r="QJ1198" s="206"/>
      <c r="QK1198" s="75"/>
      <c r="QL1198" s="203"/>
      <c r="QM1198" s="260"/>
      <c r="QN1198" s="204"/>
      <c r="QO1198" s="204"/>
      <c r="QP1198" s="205"/>
      <c r="QQ1198" s="206"/>
      <c r="QR1198" s="206"/>
      <c r="QS1198" s="75"/>
      <c r="QT1198" s="203"/>
      <c r="QU1198" s="260"/>
      <c r="QV1198" s="204"/>
      <c r="QW1198" s="204"/>
      <c r="QX1198" s="205"/>
      <c r="QY1198" s="206"/>
      <c r="QZ1198" s="206"/>
      <c r="RA1198" s="75"/>
      <c r="RB1198" s="203"/>
      <c r="RC1198" s="260"/>
      <c r="RD1198" s="204"/>
      <c r="RE1198" s="204"/>
      <c r="RF1198" s="205"/>
      <c r="RG1198" s="206"/>
      <c r="RH1198" s="206"/>
      <c r="RI1198" s="75"/>
      <c r="RJ1198" s="203"/>
      <c r="RK1198" s="260"/>
      <c r="RL1198" s="204"/>
      <c r="RM1198" s="204"/>
      <c r="RN1198" s="205"/>
      <c r="RO1198" s="206"/>
      <c r="RP1198" s="206"/>
      <c r="RQ1198" s="75"/>
      <c r="RR1198" s="203"/>
      <c r="RS1198" s="260"/>
      <c r="RT1198" s="204"/>
      <c r="RU1198" s="204"/>
      <c r="RV1198" s="205"/>
      <c r="RW1198" s="206"/>
      <c r="RX1198" s="206"/>
      <c r="RY1198" s="75"/>
      <c r="RZ1198" s="203"/>
      <c r="SA1198" s="260"/>
      <c r="SB1198" s="204"/>
      <c r="SC1198" s="204"/>
      <c r="SD1198" s="205"/>
      <c r="SE1198" s="206"/>
      <c r="SF1198" s="206"/>
      <c r="SG1198" s="75"/>
      <c r="SH1198" s="203"/>
      <c r="SI1198" s="260"/>
      <c r="SJ1198" s="204"/>
      <c r="SK1198" s="204"/>
      <c r="SL1198" s="205"/>
      <c r="SM1198" s="206"/>
      <c r="SN1198" s="206"/>
      <c r="SO1198" s="75"/>
      <c r="SP1198" s="203"/>
      <c r="SQ1198" s="260"/>
      <c r="SR1198" s="204"/>
      <c r="SS1198" s="204"/>
      <c r="ST1198" s="205"/>
      <c r="SU1198" s="206"/>
      <c r="SV1198" s="206"/>
      <c r="SW1198" s="75"/>
      <c r="SX1198" s="203"/>
      <c r="SY1198" s="260"/>
      <c r="SZ1198" s="204"/>
      <c r="TA1198" s="204"/>
      <c r="TB1198" s="205"/>
      <c r="TC1198" s="206"/>
      <c r="TD1198" s="206"/>
      <c r="TE1198" s="75"/>
      <c r="TF1198" s="203"/>
      <c r="TG1198" s="260"/>
      <c r="TH1198" s="204"/>
      <c r="TI1198" s="204"/>
      <c r="TJ1198" s="205"/>
      <c r="TK1198" s="206"/>
      <c r="TL1198" s="206"/>
      <c r="TM1198" s="75"/>
      <c r="TN1198" s="203"/>
      <c r="TO1198" s="260"/>
      <c r="TP1198" s="204"/>
      <c r="TQ1198" s="204"/>
      <c r="TR1198" s="205"/>
      <c r="TS1198" s="206"/>
      <c r="TT1198" s="206"/>
      <c r="TU1198" s="75"/>
      <c r="TV1198" s="203"/>
      <c r="TW1198" s="260"/>
      <c r="TX1198" s="204"/>
      <c r="TY1198" s="204"/>
      <c r="TZ1198" s="205"/>
      <c r="UA1198" s="206"/>
      <c r="UB1198" s="206"/>
      <c r="UC1198" s="75"/>
      <c r="UD1198" s="203"/>
      <c r="UE1198" s="260"/>
      <c r="UF1198" s="204"/>
      <c r="UG1198" s="204"/>
      <c r="UH1198" s="205"/>
      <c r="UI1198" s="206"/>
      <c r="UJ1198" s="206"/>
      <c r="UK1198" s="75"/>
      <c r="UL1198" s="203"/>
      <c r="UM1198" s="260"/>
      <c r="UN1198" s="204"/>
      <c r="UO1198" s="204"/>
      <c r="UP1198" s="205"/>
      <c r="UQ1198" s="206"/>
      <c r="UR1198" s="206"/>
      <c r="US1198" s="75"/>
      <c r="UT1198" s="203"/>
      <c r="UU1198" s="260"/>
      <c r="UV1198" s="204"/>
      <c r="UW1198" s="204"/>
      <c r="UX1198" s="205"/>
      <c r="UY1198" s="206"/>
      <c r="UZ1198" s="206"/>
      <c r="VA1198" s="75"/>
      <c r="VB1198" s="203"/>
      <c r="VC1198" s="260"/>
      <c r="VD1198" s="204"/>
      <c r="VE1198" s="204"/>
      <c r="VF1198" s="205"/>
      <c r="VG1198" s="206"/>
      <c r="VH1198" s="206"/>
      <c r="VI1198" s="75"/>
      <c r="VJ1198" s="203"/>
      <c r="VK1198" s="260"/>
      <c r="VL1198" s="204"/>
      <c r="VM1198" s="204"/>
      <c r="VN1198" s="205"/>
      <c r="VO1198" s="206"/>
      <c r="VP1198" s="206"/>
      <c r="VQ1198" s="75"/>
      <c r="VR1198" s="203"/>
      <c r="VS1198" s="260"/>
      <c r="VT1198" s="204"/>
      <c r="VU1198" s="204"/>
      <c r="VV1198" s="205"/>
      <c r="VW1198" s="206"/>
      <c r="VX1198" s="206"/>
      <c r="VY1198" s="75"/>
      <c r="VZ1198" s="203"/>
      <c r="WA1198" s="260"/>
      <c r="WB1198" s="204"/>
      <c r="WC1198" s="204"/>
      <c r="WD1198" s="205"/>
      <c r="WE1198" s="206"/>
      <c r="WF1198" s="206"/>
      <c r="WG1198" s="75"/>
      <c r="WH1198" s="203"/>
      <c r="WI1198" s="260"/>
      <c r="WJ1198" s="204"/>
      <c r="WK1198" s="204"/>
      <c r="WL1198" s="205"/>
      <c r="WM1198" s="206"/>
      <c r="WN1198" s="206"/>
      <c r="WO1198" s="75"/>
      <c r="WP1198" s="203"/>
      <c r="WQ1198" s="260"/>
      <c r="WR1198" s="204"/>
      <c r="WS1198" s="204"/>
      <c r="WT1198" s="205"/>
      <c r="WU1198" s="206"/>
      <c r="WV1198" s="206"/>
      <c r="WW1198" s="75"/>
      <c r="WX1198" s="203"/>
      <c r="WY1198" s="260"/>
      <c r="WZ1198" s="204"/>
      <c r="XA1198" s="204"/>
      <c r="XB1198" s="205"/>
      <c r="XC1198" s="206"/>
      <c r="XD1198" s="206"/>
      <c r="XE1198" s="75"/>
      <c r="XF1198" s="203"/>
      <c r="XG1198" s="260"/>
      <c r="XH1198" s="204"/>
      <c r="XI1198" s="204"/>
      <c r="XJ1198" s="205"/>
      <c r="XK1198" s="206"/>
      <c r="XL1198" s="206"/>
      <c r="XM1198" s="75"/>
      <c r="XN1198" s="203"/>
      <c r="XO1198" s="260"/>
      <c r="XP1198" s="204"/>
      <c r="XQ1198" s="204"/>
      <c r="XR1198" s="205"/>
      <c r="XS1198" s="206"/>
      <c r="XT1198" s="206"/>
      <c r="XU1198" s="75"/>
      <c r="XV1198" s="203"/>
      <c r="XW1198" s="260"/>
      <c r="XX1198" s="204"/>
      <c r="XY1198" s="204"/>
      <c r="XZ1198" s="205"/>
      <c r="YA1198" s="206"/>
      <c r="YB1198" s="206"/>
      <c r="YC1198" s="75"/>
      <c r="YD1198" s="203"/>
      <c r="YE1198" s="260"/>
      <c r="YF1198" s="204"/>
      <c r="YG1198" s="204"/>
      <c r="YH1198" s="205"/>
      <c r="YI1198" s="206"/>
      <c r="YJ1198" s="206"/>
      <c r="YK1198" s="75"/>
      <c r="YL1198" s="203"/>
      <c r="YM1198" s="260"/>
      <c r="YN1198" s="204"/>
      <c r="YO1198" s="204"/>
      <c r="YP1198" s="205"/>
      <c r="YQ1198" s="206"/>
      <c r="YR1198" s="206"/>
      <c r="YS1198" s="75"/>
      <c r="YT1198" s="203"/>
      <c r="YU1198" s="260"/>
      <c r="YV1198" s="204"/>
      <c r="YW1198" s="204"/>
      <c r="YX1198" s="205"/>
      <c r="YY1198" s="206"/>
      <c r="YZ1198" s="206"/>
      <c r="ZA1198" s="75"/>
      <c r="ZB1198" s="203"/>
      <c r="ZC1198" s="260"/>
      <c r="ZD1198" s="204"/>
      <c r="ZE1198" s="204"/>
      <c r="ZF1198" s="205"/>
      <c r="ZG1198" s="206"/>
      <c r="ZH1198" s="206"/>
      <c r="ZI1198" s="75"/>
      <c r="ZJ1198" s="203"/>
      <c r="ZK1198" s="260"/>
      <c r="ZL1198" s="204"/>
      <c r="ZM1198" s="204"/>
      <c r="ZN1198" s="205"/>
      <c r="ZO1198" s="206"/>
      <c r="ZP1198" s="206"/>
      <c r="ZQ1198" s="75"/>
      <c r="ZR1198" s="203"/>
      <c r="ZS1198" s="260"/>
      <c r="ZT1198" s="204"/>
      <c r="ZU1198" s="204"/>
      <c r="ZV1198" s="205"/>
      <c r="ZW1198" s="206"/>
      <c r="ZX1198" s="206"/>
      <c r="ZY1198" s="75"/>
      <c r="ZZ1198" s="203"/>
      <c r="AAA1198" s="260"/>
      <c r="AAB1198" s="204"/>
      <c r="AAC1198" s="204"/>
      <c r="AAD1198" s="205"/>
      <c r="AAE1198" s="206"/>
      <c r="AAF1198" s="206"/>
      <c r="AAG1198" s="75"/>
      <c r="AAH1198" s="203"/>
      <c r="AAI1198" s="260"/>
      <c r="AAJ1198" s="204"/>
      <c r="AAK1198" s="204"/>
      <c r="AAL1198" s="205"/>
      <c r="AAM1198" s="206"/>
      <c r="AAN1198" s="206"/>
      <c r="AAO1198" s="75"/>
      <c r="AAP1198" s="203"/>
      <c r="AAQ1198" s="260"/>
      <c r="AAR1198" s="204"/>
      <c r="AAS1198" s="204"/>
      <c r="AAT1198" s="205"/>
      <c r="AAU1198" s="206"/>
      <c r="AAV1198" s="206"/>
      <c r="AAW1198" s="75"/>
      <c r="AAX1198" s="203"/>
      <c r="AAY1198" s="260"/>
      <c r="AAZ1198" s="204"/>
      <c r="ABA1198" s="204"/>
      <c r="ABB1198" s="205"/>
      <c r="ABC1198" s="206"/>
      <c r="ABD1198" s="206"/>
      <c r="ABE1198" s="75"/>
      <c r="ABF1198" s="203"/>
      <c r="ABG1198" s="260"/>
      <c r="ABH1198" s="204"/>
      <c r="ABI1198" s="204"/>
      <c r="ABJ1198" s="205"/>
      <c r="ABK1198" s="206"/>
      <c r="ABL1198" s="206"/>
      <c r="ABM1198" s="75"/>
      <c r="ABN1198" s="203"/>
      <c r="ABO1198" s="260"/>
      <c r="ABP1198" s="204"/>
      <c r="ABQ1198" s="204"/>
      <c r="ABR1198" s="205"/>
      <c r="ABS1198" s="206"/>
      <c r="ABT1198" s="206"/>
      <c r="ABU1198" s="75"/>
      <c r="ABV1198" s="203"/>
      <c r="ABW1198" s="260"/>
      <c r="ABX1198" s="204"/>
      <c r="ABY1198" s="204"/>
      <c r="ABZ1198" s="205"/>
      <c r="ACA1198" s="206"/>
      <c r="ACB1198" s="206"/>
      <c r="ACC1198" s="75"/>
      <c r="ACD1198" s="203"/>
      <c r="ACE1198" s="260"/>
      <c r="ACF1198" s="204"/>
      <c r="ACG1198" s="204"/>
      <c r="ACH1198" s="205"/>
      <c r="ACI1198" s="206"/>
      <c r="ACJ1198" s="206"/>
      <c r="ACK1198" s="75"/>
      <c r="ACL1198" s="203"/>
      <c r="ACM1198" s="260"/>
      <c r="ACN1198" s="204"/>
      <c r="ACO1198" s="204"/>
      <c r="ACP1198" s="205"/>
      <c r="ACQ1198" s="206"/>
      <c r="ACR1198" s="206"/>
      <c r="ACS1198" s="75"/>
      <c r="ACT1198" s="203"/>
      <c r="ACU1198" s="260"/>
      <c r="ACV1198" s="204"/>
      <c r="ACW1198" s="204"/>
      <c r="ACX1198" s="205"/>
      <c r="ACY1198" s="206"/>
      <c r="ACZ1198" s="206"/>
      <c r="ADA1198" s="75"/>
      <c r="ADB1198" s="203"/>
      <c r="ADC1198" s="260"/>
      <c r="ADD1198" s="204"/>
      <c r="ADE1198" s="204"/>
      <c r="ADF1198" s="205"/>
      <c r="ADG1198" s="206"/>
      <c r="ADH1198" s="206"/>
      <c r="ADI1198" s="75"/>
      <c r="ADJ1198" s="203"/>
      <c r="ADK1198" s="260"/>
      <c r="ADL1198" s="204"/>
      <c r="ADM1198" s="204"/>
      <c r="ADN1198" s="205"/>
      <c r="ADO1198" s="206"/>
      <c r="ADP1198" s="206"/>
      <c r="ADQ1198" s="75"/>
      <c r="ADR1198" s="203"/>
      <c r="ADS1198" s="260"/>
      <c r="ADT1198" s="204"/>
      <c r="ADU1198" s="204"/>
      <c r="ADV1198" s="205"/>
      <c r="ADW1198" s="206"/>
      <c r="ADX1198" s="206"/>
      <c r="ADY1198" s="75"/>
      <c r="ADZ1198" s="203"/>
      <c r="AEA1198" s="260"/>
      <c r="AEB1198" s="204"/>
      <c r="AEC1198" s="204"/>
      <c r="AED1198" s="205"/>
      <c r="AEE1198" s="206"/>
      <c r="AEF1198" s="206"/>
      <c r="AEG1198" s="75"/>
      <c r="AEH1198" s="203"/>
      <c r="AEI1198" s="260"/>
      <c r="AEJ1198" s="204"/>
      <c r="AEK1198" s="204"/>
      <c r="AEL1198" s="205"/>
      <c r="AEM1198" s="206"/>
      <c r="AEN1198" s="206"/>
      <c r="AEO1198" s="75"/>
      <c r="AEP1198" s="203"/>
      <c r="AEQ1198" s="260"/>
      <c r="AER1198" s="204"/>
      <c r="AES1198" s="204"/>
      <c r="AET1198" s="205"/>
      <c r="AEU1198" s="206"/>
      <c r="AEV1198" s="206"/>
      <c r="AEW1198" s="75"/>
      <c r="AEX1198" s="203"/>
      <c r="AEY1198" s="260"/>
      <c r="AEZ1198" s="204"/>
      <c r="AFA1198" s="204"/>
      <c r="AFB1198" s="205"/>
      <c r="AFC1198" s="206"/>
      <c r="AFD1198" s="206"/>
      <c r="AFE1198" s="75"/>
      <c r="AFF1198" s="203"/>
      <c r="AFG1198" s="260"/>
      <c r="AFH1198" s="204"/>
      <c r="AFI1198" s="204"/>
      <c r="AFJ1198" s="205"/>
      <c r="AFK1198" s="206"/>
      <c r="AFL1198" s="206"/>
      <c r="AFM1198" s="75"/>
      <c r="AFN1198" s="203"/>
      <c r="AFO1198" s="260"/>
      <c r="AFP1198" s="204"/>
      <c r="AFQ1198" s="204"/>
      <c r="AFR1198" s="205"/>
      <c r="AFS1198" s="206"/>
      <c r="AFT1198" s="206"/>
      <c r="AFU1198" s="75"/>
      <c r="AFV1198" s="203"/>
      <c r="AFW1198" s="260"/>
      <c r="AFX1198" s="204"/>
      <c r="AFY1198" s="204"/>
      <c r="AFZ1198" s="205"/>
      <c r="AGA1198" s="206"/>
      <c r="AGB1198" s="206"/>
      <c r="AGC1198" s="75"/>
      <c r="AGD1198" s="203"/>
      <c r="AGE1198" s="260"/>
      <c r="AGF1198" s="204"/>
      <c r="AGG1198" s="204"/>
      <c r="AGH1198" s="205"/>
      <c r="AGI1198" s="206"/>
      <c r="AGJ1198" s="206"/>
      <c r="AGK1198" s="75"/>
      <c r="AGL1198" s="203"/>
      <c r="AGM1198" s="260"/>
      <c r="AGN1198" s="204"/>
      <c r="AGO1198" s="204"/>
      <c r="AGP1198" s="205"/>
      <c r="AGQ1198" s="206"/>
      <c r="AGR1198" s="206"/>
      <c r="AGS1198" s="75"/>
      <c r="AGT1198" s="203"/>
      <c r="AGU1198" s="260"/>
      <c r="AGV1198" s="204"/>
      <c r="AGW1198" s="204"/>
      <c r="AGX1198" s="205"/>
      <c r="AGY1198" s="206"/>
      <c r="AGZ1198" s="206"/>
      <c r="AHA1198" s="75"/>
      <c r="AHB1198" s="203"/>
      <c r="AHC1198" s="260"/>
      <c r="AHD1198" s="204"/>
      <c r="AHE1198" s="204"/>
      <c r="AHF1198" s="205"/>
      <c r="AHG1198" s="206"/>
      <c r="AHH1198" s="206"/>
      <c r="AHI1198" s="75"/>
      <c r="AHJ1198" s="203"/>
      <c r="AHK1198" s="260"/>
      <c r="AHL1198" s="204"/>
      <c r="AHM1198" s="204"/>
      <c r="AHN1198" s="205"/>
      <c r="AHO1198" s="206"/>
      <c r="AHP1198" s="206"/>
      <c r="AHQ1198" s="75"/>
      <c r="AHR1198" s="203"/>
      <c r="AHS1198" s="260"/>
      <c r="AHT1198" s="204"/>
      <c r="AHU1198" s="204"/>
      <c r="AHV1198" s="205"/>
      <c r="AHW1198" s="206"/>
      <c r="AHX1198" s="206"/>
      <c r="AHY1198" s="75"/>
      <c r="AHZ1198" s="203"/>
      <c r="AIA1198" s="260"/>
      <c r="AIB1198" s="204"/>
      <c r="AIC1198" s="204"/>
      <c r="AID1198" s="205"/>
      <c r="AIE1198" s="206"/>
      <c r="AIF1198" s="206"/>
      <c r="AIG1198" s="75"/>
      <c r="AIH1198" s="203"/>
      <c r="AII1198" s="260"/>
      <c r="AIJ1198" s="204"/>
      <c r="AIK1198" s="204"/>
      <c r="AIL1198" s="205"/>
      <c r="AIM1198" s="206"/>
      <c r="AIN1198" s="206"/>
      <c r="AIO1198" s="75"/>
      <c r="AIP1198" s="203"/>
      <c r="AIQ1198" s="260"/>
      <c r="AIR1198" s="204"/>
      <c r="AIS1198" s="204"/>
      <c r="AIT1198" s="205"/>
      <c r="AIU1198" s="206"/>
      <c r="AIV1198" s="206"/>
      <c r="AIW1198" s="75"/>
      <c r="AIX1198" s="203"/>
      <c r="AIY1198" s="260"/>
      <c r="AIZ1198" s="204"/>
      <c r="AJA1198" s="204"/>
      <c r="AJB1198" s="205"/>
      <c r="AJC1198" s="206"/>
      <c r="AJD1198" s="206"/>
      <c r="AJE1198" s="75"/>
      <c r="AJF1198" s="203"/>
      <c r="AJG1198" s="260"/>
      <c r="AJH1198" s="204"/>
      <c r="AJI1198" s="204"/>
      <c r="AJJ1198" s="205"/>
      <c r="AJK1198" s="206"/>
      <c r="AJL1198" s="206"/>
      <c r="AJM1198" s="75"/>
      <c r="AJN1198" s="203"/>
      <c r="AJO1198" s="260"/>
      <c r="AJP1198" s="204"/>
      <c r="AJQ1198" s="204"/>
      <c r="AJR1198" s="205"/>
      <c r="AJS1198" s="206"/>
      <c r="AJT1198" s="206"/>
      <c r="AJU1198" s="75"/>
      <c r="AJV1198" s="203"/>
      <c r="AJW1198" s="260"/>
      <c r="AJX1198" s="204"/>
      <c r="AJY1198" s="204"/>
      <c r="AJZ1198" s="205"/>
      <c r="AKA1198" s="206"/>
      <c r="AKB1198" s="206"/>
      <c r="AKC1198" s="75"/>
      <c r="AKD1198" s="203"/>
      <c r="AKE1198" s="260"/>
      <c r="AKF1198" s="204"/>
      <c r="AKG1198" s="204"/>
      <c r="AKH1198" s="205"/>
      <c r="AKI1198" s="206"/>
      <c r="AKJ1198" s="206"/>
      <c r="AKK1198" s="75"/>
      <c r="AKL1198" s="203"/>
      <c r="AKM1198" s="260"/>
      <c r="AKN1198" s="204"/>
      <c r="AKO1198" s="204"/>
      <c r="AKP1198" s="205"/>
      <c r="AKQ1198" s="206"/>
      <c r="AKR1198" s="206"/>
      <c r="AKS1198" s="75"/>
      <c r="AKT1198" s="203"/>
      <c r="AKU1198" s="260"/>
      <c r="AKV1198" s="204"/>
      <c r="AKW1198" s="204"/>
      <c r="AKX1198" s="205"/>
      <c r="AKY1198" s="206"/>
      <c r="AKZ1198" s="206"/>
      <c r="ALA1198" s="75"/>
      <c r="ALB1198" s="203"/>
      <c r="ALC1198" s="260"/>
      <c r="ALD1198" s="204"/>
      <c r="ALE1198" s="204"/>
      <c r="ALF1198" s="205"/>
      <c r="ALG1198" s="206"/>
      <c r="ALH1198" s="206"/>
      <c r="ALI1198" s="75"/>
      <c r="ALJ1198" s="203"/>
      <c r="ALK1198" s="260"/>
      <c r="ALL1198" s="204"/>
      <c r="ALM1198" s="204"/>
      <c r="ALN1198" s="205"/>
      <c r="ALO1198" s="206"/>
      <c r="ALP1198" s="206"/>
      <c r="ALQ1198" s="75"/>
      <c r="ALR1198" s="203"/>
      <c r="ALS1198" s="260"/>
      <c r="ALT1198" s="204"/>
      <c r="ALU1198" s="204"/>
      <c r="ALV1198" s="205"/>
      <c r="ALW1198" s="206"/>
      <c r="ALX1198" s="206"/>
      <c r="ALY1198" s="75"/>
      <c r="ALZ1198" s="203"/>
      <c r="AMA1198" s="260"/>
      <c r="AMB1198" s="204"/>
      <c r="AMC1198" s="204"/>
      <c r="AMD1198" s="205"/>
      <c r="AME1198" s="206"/>
      <c r="AMF1198" s="206"/>
      <c r="AMG1198" s="75"/>
      <c r="AMH1198" s="203"/>
      <c r="AMI1198" s="260"/>
      <c r="AMJ1198" s="204"/>
      <c r="AMK1198" s="204"/>
      <c r="AML1198" s="205"/>
      <c r="AMM1198" s="206"/>
      <c r="AMN1198" s="206"/>
      <c r="AMO1198" s="75"/>
      <c r="AMP1198" s="203"/>
      <c r="AMQ1198" s="260"/>
      <c r="AMR1198" s="204"/>
      <c r="AMS1198" s="204"/>
      <c r="AMT1198" s="205"/>
      <c r="AMU1198" s="206"/>
      <c r="AMV1198" s="206"/>
      <c r="AMW1198" s="75"/>
      <c r="AMX1198" s="203"/>
      <c r="AMY1198" s="260"/>
      <c r="AMZ1198" s="204"/>
      <c r="ANA1198" s="204"/>
      <c r="ANB1198" s="205"/>
      <c r="ANC1198" s="206"/>
      <c r="AND1198" s="206"/>
      <c r="ANE1198" s="75"/>
      <c r="ANF1198" s="203"/>
      <c r="ANG1198" s="260"/>
      <c r="ANH1198" s="204"/>
      <c r="ANI1198" s="204"/>
      <c r="ANJ1198" s="205"/>
      <c r="ANK1198" s="206"/>
      <c r="ANL1198" s="206"/>
      <c r="ANM1198" s="75"/>
      <c r="ANN1198" s="203"/>
      <c r="ANO1198" s="260"/>
      <c r="ANP1198" s="204"/>
      <c r="ANQ1198" s="204"/>
      <c r="ANR1198" s="205"/>
      <c r="ANS1198" s="206"/>
      <c r="ANT1198" s="206"/>
      <c r="ANU1198" s="75"/>
      <c r="ANV1198" s="203"/>
      <c r="ANW1198" s="260"/>
      <c r="ANX1198" s="204"/>
      <c r="ANY1198" s="204"/>
      <c r="ANZ1198" s="205"/>
      <c r="AOA1198" s="206"/>
      <c r="AOB1198" s="206"/>
      <c r="AOC1198" s="75"/>
      <c r="AOD1198" s="203"/>
      <c r="AOE1198" s="260"/>
      <c r="AOF1198" s="204"/>
      <c r="AOG1198" s="204"/>
      <c r="AOH1198" s="205"/>
      <c r="AOI1198" s="206"/>
      <c r="AOJ1198" s="206"/>
      <c r="AOK1198" s="75"/>
      <c r="AOL1198" s="203"/>
      <c r="AOM1198" s="260"/>
      <c r="AON1198" s="204"/>
      <c r="AOO1198" s="204"/>
      <c r="AOP1198" s="205"/>
      <c r="AOQ1198" s="206"/>
      <c r="AOR1198" s="206"/>
      <c r="AOS1198" s="75"/>
      <c r="AOT1198" s="203"/>
      <c r="AOU1198" s="260"/>
      <c r="AOV1198" s="204"/>
      <c r="AOW1198" s="204"/>
      <c r="AOX1198" s="205"/>
      <c r="AOY1198" s="206"/>
      <c r="AOZ1198" s="206"/>
      <c r="APA1198" s="75"/>
      <c r="APB1198" s="203"/>
      <c r="APC1198" s="260"/>
      <c r="APD1198" s="204"/>
      <c r="APE1198" s="204"/>
      <c r="APF1198" s="205"/>
      <c r="APG1198" s="206"/>
      <c r="APH1198" s="206"/>
      <c r="API1198" s="75"/>
      <c r="APJ1198" s="203"/>
      <c r="APK1198" s="260"/>
      <c r="APL1198" s="204"/>
      <c r="APM1198" s="204"/>
      <c r="APN1198" s="205"/>
      <c r="APO1198" s="206"/>
      <c r="APP1198" s="206"/>
      <c r="APQ1198" s="75"/>
      <c r="APR1198" s="203"/>
      <c r="APS1198" s="260"/>
      <c r="APT1198" s="204"/>
      <c r="APU1198" s="204"/>
      <c r="APV1198" s="205"/>
      <c r="APW1198" s="206"/>
      <c r="APX1198" s="206"/>
      <c r="APY1198" s="75"/>
      <c r="APZ1198" s="203"/>
      <c r="AQA1198" s="260"/>
      <c r="AQB1198" s="204"/>
      <c r="AQC1198" s="204"/>
      <c r="AQD1198" s="205"/>
      <c r="AQE1198" s="206"/>
      <c r="AQF1198" s="206"/>
      <c r="AQG1198" s="75"/>
      <c r="AQH1198" s="203"/>
      <c r="AQI1198" s="260"/>
      <c r="AQJ1198" s="204"/>
      <c r="AQK1198" s="204"/>
      <c r="AQL1198" s="205"/>
      <c r="AQM1198" s="206"/>
      <c r="AQN1198" s="206"/>
      <c r="AQO1198" s="75"/>
      <c r="AQP1198" s="203"/>
      <c r="AQQ1198" s="260"/>
      <c r="AQR1198" s="204"/>
      <c r="AQS1198" s="204"/>
      <c r="AQT1198" s="205"/>
      <c r="AQU1198" s="206"/>
      <c r="AQV1198" s="206"/>
      <c r="AQW1198" s="75"/>
      <c r="AQX1198" s="203"/>
      <c r="AQY1198" s="260"/>
      <c r="AQZ1198" s="204"/>
      <c r="ARA1198" s="204"/>
      <c r="ARB1198" s="205"/>
      <c r="ARC1198" s="206"/>
      <c r="ARD1198" s="206"/>
      <c r="ARE1198" s="75"/>
      <c r="ARF1198" s="203"/>
      <c r="ARG1198" s="260"/>
      <c r="ARH1198" s="204"/>
      <c r="ARI1198" s="204"/>
      <c r="ARJ1198" s="205"/>
      <c r="ARK1198" s="206"/>
      <c r="ARL1198" s="206"/>
      <c r="ARM1198" s="75"/>
      <c r="ARN1198" s="203"/>
      <c r="ARO1198" s="260"/>
      <c r="ARP1198" s="204"/>
      <c r="ARQ1198" s="204"/>
      <c r="ARR1198" s="205"/>
      <c r="ARS1198" s="206"/>
      <c r="ART1198" s="206"/>
      <c r="ARU1198" s="75"/>
      <c r="ARV1198" s="203"/>
      <c r="ARW1198" s="260"/>
      <c r="ARX1198" s="204"/>
      <c r="ARY1198" s="204"/>
      <c r="ARZ1198" s="205"/>
      <c r="ASA1198" s="206"/>
      <c r="ASB1198" s="206"/>
      <c r="ASC1198" s="75"/>
      <c r="ASD1198" s="203"/>
      <c r="ASE1198" s="260"/>
      <c r="ASF1198" s="204"/>
      <c r="ASG1198" s="204"/>
      <c r="ASH1198" s="205"/>
      <c r="ASI1198" s="206"/>
      <c r="ASJ1198" s="206"/>
      <c r="ASK1198" s="75"/>
      <c r="ASL1198" s="203"/>
      <c r="ASM1198" s="260"/>
      <c r="ASN1198" s="204"/>
      <c r="ASO1198" s="204"/>
      <c r="ASP1198" s="205"/>
      <c r="ASQ1198" s="206"/>
      <c r="ASR1198" s="206"/>
      <c r="ASS1198" s="75"/>
      <c r="AST1198" s="203"/>
      <c r="ASU1198" s="260"/>
      <c r="ASV1198" s="204"/>
      <c r="ASW1198" s="204"/>
      <c r="ASX1198" s="205"/>
      <c r="ASY1198" s="206"/>
      <c r="ASZ1198" s="206"/>
      <c r="ATA1198" s="75"/>
      <c r="ATB1198" s="203"/>
      <c r="ATC1198" s="260"/>
      <c r="ATD1198" s="204"/>
      <c r="ATE1198" s="204"/>
      <c r="ATF1198" s="205"/>
      <c r="ATG1198" s="206"/>
      <c r="ATH1198" s="206"/>
      <c r="ATI1198" s="75"/>
      <c r="ATJ1198" s="203"/>
      <c r="ATK1198" s="260"/>
      <c r="ATL1198" s="204"/>
      <c r="ATM1198" s="204"/>
      <c r="ATN1198" s="205"/>
      <c r="ATO1198" s="206"/>
      <c r="ATP1198" s="206"/>
      <c r="ATQ1198" s="75"/>
      <c r="ATR1198" s="203"/>
      <c r="ATS1198" s="260"/>
      <c r="ATT1198" s="204"/>
      <c r="ATU1198" s="204"/>
      <c r="ATV1198" s="205"/>
      <c r="ATW1198" s="206"/>
      <c r="ATX1198" s="206"/>
      <c r="ATY1198" s="75"/>
      <c r="ATZ1198" s="203"/>
      <c r="AUA1198" s="260"/>
      <c r="AUB1198" s="204"/>
      <c r="AUC1198" s="204"/>
      <c r="AUD1198" s="205"/>
      <c r="AUE1198" s="206"/>
      <c r="AUF1198" s="206"/>
      <c r="AUG1198" s="75"/>
      <c r="AUH1198" s="203"/>
      <c r="AUI1198" s="260"/>
      <c r="AUJ1198" s="204"/>
      <c r="AUK1198" s="204"/>
      <c r="AUL1198" s="205"/>
      <c r="AUM1198" s="206"/>
      <c r="AUN1198" s="206"/>
      <c r="AUO1198" s="75"/>
      <c r="AUP1198" s="203"/>
      <c r="AUQ1198" s="260"/>
      <c r="AUR1198" s="204"/>
      <c r="AUS1198" s="204"/>
      <c r="AUT1198" s="205"/>
      <c r="AUU1198" s="206"/>
      <c r="AUV1198" s="206"/>
      <c r="AUW1198" s="75"/>
      <c r="AUX1198" s="203"/>
      <c r="AUY1198" s="260"/>
      <c r="AUZ1198" s="204"/>
      <c r="AVA1198" s="204"/>
      <c r="AVB1198" s="205"/>
      <c r="AVC1198" s="206"/>
      <c r="AVD1198" s="206"/>
      <c r="AVE1198" s="75"/>
      <c r="AVF1198" s="203"/>
      <c r="AVG1198" s="260"/>
      <c r="AVH1198" s="204"/>
      <c r="AVI1198" s="204"/>
      <c r="AVJ1198" s="205"/>
      <c r="AVK1198" s="206"/>
      <c r="AVL1198" s="206"/>
      <c r="AVM1198" s="75"/>
      <c r="AVN1198" s="203"/>
      <c r="AVO1198" s="260"/>
      <c r="AVP1198" s="204"/>
      <c r="AVQ1198" s="204"/>
      <c r="AVR1198" s="205"/>
      <c r="AVS1198" s="206"/>
      <c r="AVT1198" s="206"/>
      <c r="AVU1198" s="75"/>
      <c r="AVV1198" s="203"/>
      <c r="AVW1198" s="260"/>
      <c r="AVX1198" s="204"/>
      <c r="AVY1198" s="204"/>
      <c r="AVZ1198" s="205"/>
      <c r="AWA1198" s="206"/>
      <c r="AWB1198" s="206"/>
      <c r="AWC1198" s="75"/>
      <c r="AWD1198" s="203"/>
      <c r="AWE1198" s="260"/>
      <c r="AWF1198" s="204"/>
      <c r="AWG1198" s="204"/>
      <c r="AWH1198" s="205"/>
      <c r="AWI1198" s="206"/>
      <c r="AWJ1198" s="206"/>
      <c r="AWK1198" s="75"/>
      <c r="AWL1198" s="203"/>
      <c r="AWM1198" s="260"/>
      <c r="AWN1198" s="204"/>
      <c r="AWO1198" s="204"/>
      <c r="AWP1198" s="205"/>
      <c r="AWQ1198" s="206"/>
      <c r="AWR1198" s="206"/>
      <c r="AWS1198" s="75"/>
      <c r="AWT1198" s="203"/>
      <c r="AWU1198" s="260"/>
      <c r="AWV1198" s="204"/>
      <c r="AWW1198" s="204"/>
      <c r="AWX1198" s="205"/>
      <c r="AWY1198" s="206"/>
      <c r="AWZ1198" s="206"/>
      <c r="AXA1198" s="75"/>
      <c r="AXB1198" s="203"/>
      <c r="AXC1198" s="260"/>
      <c r="AXD1198" s="204"/>
      <c r="AXE1198" s="204"/>
      <c r="AXF1198" s="205"/>
      <c r="AXG1198" s="206"/>
      <c r="AXH1198" s="206"/>
      <c r="AXI1198" s="75"/>
      <c r="AXJ1198" s="203"/>
      <c r="AXK1198" s="260"/>
      <c r="AXL1198" s="204"/>
      <c r="AXM1198" s="204"/>
      <c r="AXN1198" s="205"/>
      <c r="AXO1198" s="206"/>
      <c r="AXP1198" s="206"/>
      <c r="AXQ1198" s="75"/>
      <c r="AXR1198" s="203"/>
      <c r="AXS1198" s="260"/>
      <c r="AXT1198" s="204"/>
      <c r="AXU1198" s="204"/>
      <c r="AXV1198" s="205"/>
      <c r="AXW1198" s="206"/>
      <c r="AXX1198" s="206"/>
      <c r="AXY1198" s="75"/>
      <c r="AXZ1198" s="203"/>
      <c r="AYA1198" s="260"/>
      <c r="AYB1198" s="204"/>
      <c r="AYC1198" s="204"/>
      <c r="AYD1198" s="205"/>
      <c r="AYE1198" s="206"/>
      <c r="AYF1198" s="206"/>
      <c r="AYG1198" s="75"/>
      <c r="AYH1198" s="203"/>
      <c r="AYI1198" s="260"/>
      <c r="AYJ1198" s="204"/>
      <c r="AYK1198" s="204"/>
      <c r="AYL1198" s="205"/>
      <c r="AYM1198" s="206"/>
      <c r="AYN1198" s="206"/>
      <c r="AYO1198" s="75"/>
      <c r="AYP1198" s="203"/>
      <c r="AYQ1198" s="260"/>
      <c r="AYR1198" s="204"/>
      <c r="AYS1198" s="204"/>
      <c r="AYT1198" s="205"/>
      <c r="AYU1198" s="206"/>
      <c r="AYV1198" s="206"/>
      <c r="AYW1198" s="75"/>
      <c r="AYX1198" s="203"/>
      <c r="AYY1198" s="260"/>
      <c r="AYZ1198" s="204"/>
      <c r="AZA1198" s="204"/>
      <c r="AZB1198" s="205"/>
      <c r="AZC1198" s="206"/>
      <c r="AZD1198" s="206"/>
      <c r="AZE1198" s="75"/>
      <c r="AZF1198" s="203"/>
      <c r="AZG1198" s="260"/>
      <c r="AZH1198" s="204"/>
      <c r="AZI1198" s="204"/>
      <c r="AZJ1198" s="205"/>
      <c r="AZK1198" s="206"/>
      <c r="AZL1198" s="206"/>
      <c r="AZM1198" s="75"/>
      <c r="AZN1198" s="203"/>
      <c r="AZO1198" s="260"/>
      <c r="AZP1198" s="204"/>
      <c r="AZQ1198" s="204"/>
      <c r="AZR1198" s="205"/>
      <c r="AZS1198" s="206"/>
      <c r="AZT1198" s="206"/>
      <c r="AZU1198" s="75"/>
      <c r="AZV1198" s="203"/>
      <c r="AZW1198" s="260"/>
      <c r="AZX1198" s="204"/>
      <c r="AZY1198" s="204"/>
      <c r="AZZ1198" s="205"/>
      <c r="BAA1198" s="206"/>
      <c r="BAB1198" s="206"/>
      <c r="BAC1198" s="75"/>
      <c r="BAD1198" s="203"/>
      <c r="BAE1198" s="260"/>
      <c r="BAF1198" s="204"/>
      <c r="BAG1198" s="204"/>
      <c r="BAH1198" s="205"/>
      <c r="BAI1198" s="206"/>
      <c r="BAJ1198" s="206"/>
      <c r="BAK1198" s="75"/>
      <c r="BAL1198" s="203"/>
      <c r="BAM1198" s="260"/>
      <c r="BAN1198" s="204"/>
      <c r="BAO1198" s="204"/>
      <c r="BAP1198" s="205"/>
      <c r="BAQ1198" s="206"/>
      <c r="BAR1198" s="206"/>
      <c r="BAS1198" s="75"/>
      <c r="BAT1198" s="203"/>
      <c r="BAU1198" s="260"/>
      <c r="BAV1198" s="204"/>
      <c r="BAW1198" s="204"/>
      <c r="BAX1198" s="205"/>
      <c r="BAY1198" s="206"/>
      <c r="BAZ1198" s="206"/>
      <c r="BBA1198" s="75"/>
      <c r="BBB1198" s="203"/>
      <c r="BBC1198" s="260"/>
      <c r="BBD1198" s="204"/>
      <c r="BBE1198" s="204"/>
      <c r="BBF1198" s="205"/>
      <c r="BBG1198" s="206"/>
      <c r="BBH1198" s="206"/>
      <c r="BBI1198" s="75"/>
      <c r="BBJ1198" s="203"/>
      <c r="BBK1198" s="260"/>
      <c r="BBL1198" s="204"/>
      <c r="BBM1198" s="204"/>
      <c r="BBN1198" s="205"/>
      <c r="BBO1198" s="206"/>
      <c r="BBP1198" s="206"/>
      <c r="BBQ1198" s="75"/>
      <c r="BBR1198" s="203"/>
      <c r="BBS1198" s="260"/>
      <c r="BBT1198" s="204"/>
      <c r="BBU1198" s="204"/>
      <c r="BBV1198" s="205"/>
      <c r="BBW1198" s="206"/>
      <c r="BBX1198" s="206"/>
      <c r="BBY1198" s="75"/>
      <c r="BBZ1198" s="203"/>
      <c r="BCA1198" s="260"/>
      <c r="BCB1198" s="204"/>
      <c r="BCC1198" s="204"/>
      <c r="BCD1198" s="205"/>
      <c r="BCE1198" s="206"/>
      <c r="BCF1198" s="206"/>
      <c r="BCG1198" s="75"/>
      <c r="BCH1198" s="203"/>
      <c r="BCI1198" s="260"/>
      <c r="BCJ1198" s="204"/>
      <c r="BCK1198" s="204"/>
      <c r="BCL1198" s="205"/>
      <c r="BCM1198" s="206"/>
      <c r="BCN1198" s="206"/>
      <c r="BCO1198" s="75"/>
      <c r="BCP1198" s="203"/>
      <c r="BCQ1198" s="260"/>
      <c r="BCR1198" s="204"/>
      <c r="BCS1198" s="204"/>
      <c r="BCT1198" s="205"/>
      <c r="BCU1198" s="206"/>
      <c r="BCV1198" s="206"/>
      <c r="BCW1198" s="75"/>
      <c r="BCX1198" s="203"/>
      <c r="BCY1198" s="260"/>
      <c r="BCZ1198" s="204"/>
      <c r="BDA1198" s="204"/>
      <c r="BDB1198" s="205"/>
      <c r="BDC1198" s="206"/>
      <c r="BDD1198" s="206"/>
      <c r="BDE1198" s="75"/>
      <c r="BDF1198" s="203"/>
      <c r="BDG1198" s="260"/>
      <c r="BDH1198" s="204"/>
      <c r="BDI1198" s="204"/>
      <c r="BDJ1198" s="205"/>
      <c r="BDK1198" s="206"/>
      <c r="BDL1198" s="206"/>
      <c r="BDM1198" s="75"/>
      <c r="BDN1198" s="203"/>
      <c r="BDO1198" s="260"/>
      <c r="BDP1198" s="204"/>
      <c r="BDQ1198" s="204"/>
      <c r="BDR1198" s="205"/>
      <c r="BDS1198" s="206"/>
      <c r="BDT1198" s="206"/>
      <c r="BDU1198" s="75"/>
      <c r="BDV1198" s="203"/>
      <c r="BDW1198" s="260"/>
      <c r="BDX1198" s="204"/>
      <c r="BDY1198" s="204"/>
      <c r="BDZ1198" s="205"/>
      <c r="BEA1198" s="206"/>
      <c r="BEB1198" s="206"/>
      <c r="BEC1198" s="75"/>
      <c r="BED1198" s="203"/>
      <c r="BEE1198" s="260"/>
      <c r="BEF1198" s="204"/>
      <c r="BEG1198" s="204"/>
      <c r="BEH1198" s="205"/>
      <c r="BEI1198" s="206"/>
      <c r="BEJ1198" s="206"/>
      <c r="BEK1198" s="75"/>
      <c r="BEL1198" s="203"/>
      <c r="BEM1198" s="260"/>
      <c r="BEN1198" s="204"/>
      <c r="BEO1198" s="204"/>
      <c r="BEP1198" s="205"/>
      <c r="BEQ1198" s="206"/>
      <c r="BER1198" s="206"/>
      <c r="BES1198" s="75"/>
      <c r="BET1198" s="203"/>
      <c r="BEU1198" s="260"/>
      <c r="BEV1198" s="204"/>
      <c r="BEW1198" s="204"/>
      <c r="BEX1198" s="205"/>
      <c r="BEY1198" s="206"/>
      <c r="BEZ1198" s="206"/>
      <c r="BFA1198" s="75"/>
      <c r="BFB1198" s="203"/>
      <c r="BFC1198" s="260"/>
      <c r="BFD1198" s="204"/>
      <c r="BFE1198" s="204"/>
      <c r="BFF1198" s="205"/>
      <c r="BFG1198" s="206"/>
      <c r="BFH1198" s="206"/>
      <c r="BFI1198" s="75"/>
      <c r="BFJ1198" s="203"/>
      <c r="BFK1198" s="260"/>
      <c r="BFL1198" s="204"/>
      <c r="BFM1198" s="204"/>
      <c r="BFN1198" s="205"/>
      <c r="BFO1198" s="206"/>
      <c r="BFP1198" s="206"/>
      <c r="BFQ1198" s="75"/>
      <c r="BFR1198" s="203"/>
      <c r="BFS1198" s="260"/>
      <c r="BFT1198" s="204"/>
      <c r="BFU1198" s="204"/>
      <c r="BFV1198" s="205"/>
      <c r="BFW1198" s="206"/>
      <c r="BFX1198" s="206"/>
      <c r="BFY1198" s="75"/>
      <c r="BFZ1198" s="203"/>
      <c r="BGA1198" s="260"/>
      <c r="BGB1198" s="204"/>
      <c r="BGC1198" s="204"/>
      <c r="BGD1198" s="205"/>
      <c r="BGE1198" s="206"/>
      <c r="BGF1198" s="206"/>
      <c r="BGG1198" s="75"/>
      <c r="BGH1198" s="203"/>
      <c r="BGI1198" s="260"/>
      <c r="BGJ1198" s="204"/>
      <c r="BGK1198" s="204"/>
      <c r="BGL1198" s="205"/>
      <c r="BGM1198" s="206"/>
      <c r="BGN1198" s="206"/>
      <c r="BGO1198" s="75"/>
      <c r="BGP1198" s="203"/>
      <c r="BGQ1198" s="260"/>
      <c r="BGR1198" s="204"/>
      <c r="BGS1198" s="204"/>
      <c r="BGT1198" s="205"/>
      <c r="BGU1198" s="206"/>
      <c r="BGV1198" s="206"/>
      <c r="BGW1198" s="75"/>
      <c r="BGX1198" s="203"/>
      <c r="BGY1198" s="260"/>
      <c r="BGZ1198" s="204"/>
      <c r="BHA1198" s="204"/>
      <c r="BHB1198" s="205"/>
      <c r="BHC1198" s="206"/>
      <c r="BHD1198" s="206"/>
      <c r="BHE1198" s="75"/>
      <c r="BHF1198" s="203"/>
      <c r="BHG1198" s="260"/>
      <c r="BHH1198" s="204"/>
      <c r="BHI1198" s="204"/>
      <c r="BHJ1198" s="205"/>
      <c r="BHK1198" s="206"/>
      <c r="BHL1198" s="206"/>
      <c r="BHM1198" s="75"/>
      <c r="BHN1198" s="203"/>
      <c r="BHO1198" s="260"/>
      <c r="BHP1198" s="204"/>
      <c r="BHQ1198" s="204"/>
      <c r="BHR1198" s="205"/>
      <c r="BHS1198" s="206"/>
      <c r="BHT1198" s="206"/>
      <c r="BHU1198" s="75"/>
      <c r="BHV1198" s="203"/>
      <c r="BHW1198" s="260"/>
      <c r="BHX1198" s="204"/>
      <c r="BHY1198" s="204"/>
      <c r="BHZ1198" s="205"/>
      <c r="BIA1198" s="206"/>
      <c r="BIB1198" s="206"/>
      <c r="BIC1198" s="75"/>
      <c r="BID1198" s="203"/>
      <c r="BIE1198" s="260"/>
      <c r="BIF1198" s="204"/>
      <c r="BIG1198" s="204"/>
      <c r="BIH1198" s="205"/>
      <c r="BII1198" s="206"/>
      <c r="BIJ1198" s="206"/>
      <c r="BIK1198" s="75"/>
      <c r="BIL1198" s="203"/>
      <c r="BIM1198" s="260"/>
      <c r="BIN1198" s="204"/>
      <c r="BIO1198" s="204"/>
      <c r="BIP1198" s="205"/>
      <c r="BIQ1198" s="206"/>
      <c r="BIR1198" s="206"/>
      <c r="BIS1198" s="75"/>
      <c r="BIT1198" s="203"/>
      <c r="BIU1198" s="260"/>
      <c r="BIV1198" s="204"/>
      <c r="BIW1198" s="204"/>
      <c r="BIX1198" s="205"/>
      <c r="BIY1198" s="206"/>
      <c r="BIZ1198" s="206"/>
      <c r="BJA1198" s="75"/>
      <c r="BJB1198" s="203"/>
      <c r="BJC1198" s="260"/>
      <c r="BJD1198" s="204"/>
      <c r="BJE1198" s="204"/>
      <c r="BJF1198" s="205"/>
      <c r="BJG1198" s="206"/>
      <c r="BJH1198" s="206"/>
      <c r="BJI1198" s="75"/>
      <c r="BJJ1198" s="203"/>
      <c r="BJK1198" s="260"/>
      <c r="BJL1198" s="204"/>
      <c r="BJM1198" s="204"/>
      <c r="BJN1198" s="205"/>
      <c r="BJO1198" s="206"/>
      <c r="BJP1198" s="206"/>
      <c r="BJQ1198" s="75"/>
      <c r="BJR1198" s="203"/>
      <c r="BJS1198" s="260"/>
      <c r="BJT1198" s="204"/>
      <c r="BJU1198" s="204"/>
      <c r="BJV1198" s="205"/>
      <c r="BJW1198" s="206"/>
      <c r="BJX1198" s="206"/>
      <c r="BJY1198" s="75"/>
      <c r="BJZ1198" s="203"/>
      <c r="BKA1198" s="260"/>
      <c r="BKB1198" s="204"/>
      <c r="BKC1198" s="204"/>
      <c r="BKD1198" s="205"/>
      <c r="BKE1198" s="206"/>
      <c r="BKF1198" s="206"/>
      <c r="BKG1198" s="75"/>
      <c r="BKH1198" s="203"/>
      <c r="BKI1198" s="260"/>
      <c r="BKJ1198" s="204"/>
      <c r="BKK1198" s="204"/>
      <c r="BKL1198" s="205"/>
      <c r="BKM1198" s="206"/>
      <c r="BKN1198" s="206"/>
      <c r="BKO1198" s="75"/>
      <c r="BKP1198" s="203"/>
      <c r="BKQ1198" s="260"/>
      <c r="BKR1198" s="204"/>
      <c r="BKS1198" s="204"/>
      <c r="BKT1198" s="205"/>
      <c r="BKU1198" s="206"/>
      <c r="BKV1198" s="206"/>
      <c r="BKW1198" s="75"/>
      <c r="BKX1198" s="203"/>
      <c r="BKY1198" s="260"/>
      <c r="BKZ1198" s="204"/>
      <c r="BLA1198" s="204"/>
      <c r="BLB1198" s="205"/>
      <c r="BLC1198" s="206"/>
      <c r="BLD1198" s="206"/>
      <c r="BLE1198" s="75"/>
      <c r="BLF1198" s="203"/>
      <c r="BLG1198" s="260"/>
      <c r="BLH1198" s="204"/>
      <c r="BLI1198" s="204"/>
      <c r="BLJ1198" s="205"/>
      <c r="BLK1198" s="206"/>
      <c r="BLL1198" s="206"/>
      <c r="BLM1198" s="75"/>
      <c r="BLN1198" s="203"/>
      <c r="BLO1198" s="260"/>
      <c r="BLP1198" s="204"/>
      <c r="BLQ1198" s="204"/>
      <c r="BLR1198" s="205"/>
      <c r="BLS1198" s="206"/>
      <c r="BLT1198" s="206"/>
      <c r="BLU1198" s="75"/>
      <c r="BLV1198" s="203"/>
      <c r="BLW1198" s="260"/>
      <c r="BLX1198" s="204"/>
      <c r="BLY1198" s="204"/>
      <c r="BLZ1198" s="205"/>
      <c r="BMA1198" s="206"/>
      <c r="BMB1198" s="206"/>
      <c r="BMC1198" s="75"/>
      <c r="BMD1198" s="203"/>
      <c r="BME1198" s="260"/>
      <c r="BMF1198" s="204"/>
      <c r="BMG1198" s="204"/>
      <c r="BMH1198" s="205"/>
      <c r="BMI1198" s="206"/>
      <c r="BMJ1198" s="206"/>
      <c r="BMK1198" s="75"/>
      <c r="BML1198" s="203"/>
      <c r="BMM1198" s="260"/>
      <c r="BMN1198" s="204"/>
      <c r="BMO1198" s="204"/>
      <c r="BMP1198" s="205"/>
      <c r="BMQ1198" s="206"/>
      <c r="BMR1198" s="206"/>
      <c r="BMS1198" s="75"/>
      <c r="BMT1198" s="203"/>
      <c r="BMU1198" s="260"/>
      <c r="BMV1198" s="204"/>
      <c r="BMW1198" s="204"/>
      <c r="BMX1198" s="205"/>
      <c r="BMY1198" s="206"/>
      <c r="BMZ1198" s="206"/>
      <c r="BNA1198" s="75"/>
      <c r="BNB1198" s="203"/>
      <c r="BNC1198" s="260"/>
      <c r="BND1198" s="204"/>
      <c r="BNE1198" s="204"/>
      <c r="BNF1198" s="205"/>
      <c r="BNG1198" s="206"/>
      <c r="BNH1198" s="206"/>
      <c r="BNI1198" s="75"/>
      <c r="BNJ1198" s="203"/>
      <c r="BNK1198" s="260"/>
      <c r="BNL1198" s="204"/>
      <c r="BNM1198" s="204"/>
      <c r="BNN1198" s="205"/>
      <c r="BNO1198" s="206"/>
      <c r="BNP1198" s="206"/>
      <c r="BNQ1198" s="75"/>
      <c r="BNR1198" s="203"/>
      <c r="BNS1198" s="260"/>
      <c r="BNT1198" s="204"/>
      <c r="BNU1198" s="204"/>
      <c r="BNV1198" s="205"/>
      <c r="BNW1198" s="206"/>
      <c r="BNX1198" s="206"/>
      <c r="BNY1198" s="75"/>
      <c r="BNZ1198" s="203"/>
      <c r="BOA1198" s="260"/>
      <c r="BOB1198" s="204"/>
      <c r="BOC1198" s="204"/>
      <c r="BOD1198" s="205"/>
      <c r="BOE1198" s="206"/>
      <c r="BOF1198" s="206"/>
      <c r="BOG1198" s="75"/>
      <c r="BOH1198" s="203"/>
      <c r="BOI1198" s="260"/>
      <c r="BOJ1198" s="204"/>
      <c r="BOK1198" s="204"/>
      <c r="BOL1198" s="205"/>
      <c r="BOM1198" s="206"/>
      <c r="BON1198" s="206"/>
      <c r="BOO1198" s="75"/>
      <c r="BOP1198" s="203"/>
      <c r="BOQ1198" s="260"/>
      <c r="BOR1198" s="204"/>
      <c r="BOS1198" s="204"/>
      <c r="BOT1198" s="205"/>
      <c r="BOU1198" s="206"/>
      <c r="BOV1198" s="206"/>
      <c r="BOW1198" s="75"/>
      <c r="BOX1198" s="203"/>
      <c r="BOY1198" s="260"/>
      <c r="BOZ1198" s="204"/>
      <c r="BPA1198" s="204"/>
      <c r="BPB1198" s="205"/>
      <c r="BPC1198" s="206"/>
      <c r="BPD1198" s="206"/>
      <c r="BPE1198" s="75"/>
      <c r="BPF1198" s="203"/>
      <c r="BPG1198" s="260"/>
      <c r="BPH1198" s="204"/>
      <c r="BPI1198" s="204"/>
      <c r="BPJ1198" s="205"/>
      <c r="BPK1198" s="206"/>
      <c r="BPL1198" s="206"/>
      <c r="BPM1198" s="75"/>
      <c r="BPN1198" s="203"/>
      <c r="BPO1198" s="260"/>
      <c r="BPP1198" s="204"/>
      <c r="BPQ1198" s="204"/>
      <c r="BPR1198" s="205"/>
      <c r="BPS1198" s="206"/>
      <c r="BPT1198" s="206"/>
      <c r="BPU1198" s="75"/>
      <c r="BPV1198" s="203"/>
      <c r="BPW1198" s="260"/>
      <c r="BPX1198" s="204"/>
      <c r="BPY1198" s="204"/>
      <c r="BPZ1198" s="205"/>
      <c r="BQA1198" s="206"/>
      <c r="BQB1198" s="206"/>
      <c r="BQC1198" s="75"/>
      <c r="BQD1198" s="203"/>
      <c r="BQE1198" s="260"/>
      <c r="BQF1198" s="204"/>
      <c r="BQG1198" s="204"/>
      <c r="BQH1198" s="205"/>
      <c r="BQI1198" s="206"/>
      <c r="BQJ1198" s="206"/>
      <c r="BQK1198" s="75"/>
      <c r="BQL1198" s="203"/>
      <c r="BQM1198" s="260"/>
      <c r="BQN1198" s="204"/>
      <c r="BQO1198" s="204"/>
      <c r="BQP1198" s="205"/>
      <c r="BQQ1198" s="206"/>
      <c r="BQR1198" s="206"/>
      <c r="BQS1198" s="75"/>
      <c r="BQT1198" s="203"/>
      <c r="BQU1198" s="260"/>
      <c r="BQV1198" s="204"/>
      <c r="BQW1198" s="204"/>
      <c r="BQX1198" s="205"/>
      <c r="BQY1198" s="206"/>
      <c r="BQZ1198" s="206"/>
      <c r="BRA1198" s="75"/>
      <c r="BRB1198" s="203"/>
      <c r="BRC1198" s="260"/>
      <c r="BRD1198" s="204"/>
      <c r="BRE1198" s="204"/>
      <c r="BRF1198" s="205"/>
      <c r="BRG1198" s="206"/>
      <c r="BRH1198" s="206"/>
      <c r="BRI1198" s="75"/>
      <c r="BRJ1198" s="203"/>
      <c r="BRK1198" s="260"/>
      <c r="BRL1198" s="204"/>
      <c r="BRM1198" s="204"/>
      <c r="BRN1198" s="205"/>
      <c r="BRO1198" s="206"/>
      <c r="BRP1198" s="206"/>
      <c r="BRQ1198" s="75"/>
      <c r="BRR1198" s="203"/>
      <c r="BRS1198" s="260"/>
      <c r="BRT1198" s="204"/>
      <c r="BRU1198" s="204"/>
      <c r="BRV1198" s="205"/>
      <c r="BRW1198" s="206"/>
      <c r="BRX1198" s="206"/>
      <c r="BRY1198" s="75"/>
      <c r="BRZ1198" s="203"/>
      <c r="BSA1198" s="260"/>
      <c r="BSB1198" s="204"/>
      <c r="BSC1198" s="204"/>
      <c r="BSD1198" s="205"/>
      <c r="BSE1198" s="206"/>
      <c r="BSF1198" s="206"/>
      <c r="BSG1198" s="75"/>
      <c r="BSH1198" s="203"/>
      <c r="BSI1198" s="260"/>
      <c r="BSJ1198" s="204"/>
      <c r="BSK1198" s="204"/>
      <c r="BSL1198" s="205"/>
      <c r="BSM1198" s="206"/>
      <c r="BSN1198" s="206"/>
      <c r="BSO1198" s="75"/>
      <c r="BSP1198" s="203"/>
      <c r="BSQ1198" s="260"/>
      <c r="BSR1198" s="204"/>
      <c r="BSS1198" s="204"/>
      <c r="BST1198" s="205"/>
      <c r="BSU1198" s="206"/>
      <c r="BSV1198" s="206"/>
      <c r="BSW1198" s="75"/>
      <c r="BSX1198" s="203"/>
      <c r="BSY1198" s="260"/>
      <c r="BSZ1198" s="204"/>
      <c r="BTA1198" s="204"/>
      <c r="BTB1198" s="205"/>
      <c r="BTC1198" s="206"/>
      <c r="BTD1198" s="206"/>
      <c r="BTE1198" s="75"/>
      <c r="BTF1198" s="203"/>
      <c r="BTG1198" s="260"/>
      <c r="BTH1198" s="204"/>
      <c r="BTI1198" s="204"/>
      <c r="BTJ1198" s="205"/>
      <c r="BTK1198" s="206"/>
      <c r="BTL1198" s="206"/>
      <c r="BTM1198" s="75"/>
      <c r="BTN1198" s="203"/>
      <c r="BTO1198" s="260"/>
      <c r="BTP1198" s="204"/>
      <c r="BTQ1198" s="204"/>
      <c r="BTR1198" s="205"/>
      <c r="BTS1198" s="206"/>
      <c r="BTT1198" s="206"/>
      <c r="BTU1198" s="75"/>
      <c r="BTV1198" s="203"/>
      <c r="BTW1198" s="260"/>
      <c r="BTX1198" s="204"/>
      <c r="BTY1198" s="204"/>
      <c r="BTZ1198" s="205"/>
      <c r="BUA1198" s="206"/>
      <c r="BUB1198" s="206"/>
      <c r="BUC1198" s="75"/>
      <c r="BUD1198" s="203"/>
      <c r="BUE1198" s="260"/>
      <c r="BUF1198" s="204"/>
      <c r="BUG1198" s="204"/>
      <c r="BUH1198" s="205"/>
      <c r="BUI1198" s="206"/>
      <c r="BUJ1198" s="206"/>
      <c r="BUK1198" s="75"/>
      <c r="BUL1198" s="203"/>
      <c r="BUM1198" s="260"/>
      <c r="BUN1198" s="204"/>
      <c r="BUO1198" s="204"/>
      <c r="BUP1198" s="205"/>
      <c r="BUQ1198" s="206"/>
      <c r="BUR1198" s="206"/>
      <c r="BUS1198" s="75"/>
      <c r="BUT1198" s="203"/>
      <c r="BUU1198" s="260"/>
      <c r="BUV1198" s="204"/>
      <c r="BUW1198" s="204"/>
      <c r="BUX1198" s="205"/>
      <c r="BUY1198" s="206"/>
      <c r="BUZ1198" s="206"/>
      <c r="BVA1198" s="75"/>
      <c r="BVB1198" s="203"/>
      <c r="BVC1198" s="260"/>
      <c r="BVD1198" s="204"/>
      <c r="BVE1198" s="204"/>
      <c r="BVF1198" s="205"/>
      <c r="BVG1198" s="206"/>
      <c r="BVH1198" s="206"/>
      <c r="BVI1198" s="75"/>
      <c r="BVJ1198" s="203"/>
      <c r="BVK1198" s="260"/>
      <c r="BVL1198" s="204"/>
      <c r="BVM1198" s="204"/>
      <c r="BVN1198" s="205"/>
      <c r="BVO1198" s="206"/>
      <c r="BVP1198" s="206"/>
      <c r="BVQ1198" s="75"/>
      <c r="BVR1198" s="203"/>
      <c r="BVS1198" s="260"/>
      <c r="BVT1198" s="204"/>
      <c r="BVU1198" s="204"/>
      <c r="BVV1198" s="205"/>
      <c r="BVW1198" s="206"/>
      <c r="BVX1198" s="206"/>
      <c r="BVY1198" s="75"/>
      <c r="BVZ1198" s="203"/>
      <c r="BWA1198" s="260"/>
      <c r="BWB1198" s="204"/>
      <c r="BWC1198" s="204"/>
      <c r="BWD1198" s="205"/>
      <c r="BWE1198" s="206"/>
      <c r="BWF1198" s="206"/>
      <c r="BWG1198" s="75"/>
      <c r="BWH1198" s="203"/>
      <c r="BWI1198" s="260"/>
      <c r="BWJ1198" s="204"/>
      <c r="BWK1198" s="204"/>
      <c r="BWL1198" s="205"/>
      <c r="BWM1198" s="206"/>
      <c r="BWN1198" s="206"/>
      <c r="BWO1198" s="75"/>
      <c r="BWP1198" s="203"/>
      <c r="BWQ1198" s="260"/>
      <c r="BWR1198" s="204"/>
      <c r="BWS1198" s="204"/>
      <c r="BWT1198" s="205"/>
      <c r="BWU1198" s="206"/>
      <c r="BWV1198" s="206"/>
      <c r="BWW1198" s="75"/>
      <c r="BWX1198" s="203"/>
      <c r="BWY1198" s="260"/>
      <c r="BWZ1198" s="204"/>
      <c r="BXA1198" s="204"/>
      <c r="BXB1198" s="205"/>
      <c r="BXC1198" s="206"/>
      <c r="BXD1198" s="206"/>
      <c r="BXE1198" s="75"/>
      <c r="BXF1198" s="203"/>
      <c r="BXG1198" s="260"/>
      <c r="BXH1198" s="204"/>
      <c r="BXI1198" s="204"/>
      <c r="BXJ1198" s="205"/>
      <c r="BXK1198" s="206"/>
      <c r="BXL1198" s="206"/>
      <c r="BXM1198" s="75"/>
      <c r="BXN1198" s="203"/>
      <c r="BXO1198" s="260"/>
      <c r="BXP1198" s="204"/>
      <c r="BXQ1198" s="204"/>
      <c r="BXR1198" s="205"/>
      <c r="BXS1198" s="206"/>
      <c r="BXT1198" s="206"/>
      <c r="BXU1198" s="75"/>
      <c r="BXV1198" s="203"/>
      <c r="BXW1198" s="260"/>
      <c r="BXX1198" s="204"/>
      <c r="BXY1198" s="204"/>
      <c r="BXZ1198" s="205"/>
      <c r="BYA1198" s="206"/>
      <c r="BYB1198" s="206"/>
      <c r="BYC1198" s="75"/>
      <c r="BYD1198" s="203"/>
      <c r="BYE1198" s="260"/>
      <c r="BYF1198" s="204"/>
      <c r="BYG1198" s="204"/>
      <c r="BYH1198" s="205"/>
      <c r="BYI1198" s="206"/>
      <c r="BYJ1198" s="206"/>
      <c r="BYK1198" s="75"/>
      <c r="BYL1198" s="203"/>
      <c r="BYM1198" s="260"/>
      <c r="BYN1198" s="204"/>
      <c r="BYO1198" s="204"/>
      <c r="BYP1198" s="205"/>
      <c r="BYQ1198" s="206"/>
      <c r="BYR1198" s="206"/>
      <c r="BYS1198" s="75"/>
      <c r="BYT1198" s="203"/>
      <c r="BYU1198" s="260"/>
      <c r="BYV1198" s="204"/>
      <c r="BYW1198" s="204"/>
      <c r="BYX1198" s="205"/>
      <c r="BYY1198" s="206"/>
      <c r="BYZ1198" s="206"/>
      <c r="BZA1198" s="75"/>
      <c r="BZB1198" s="203"/>
      <c r="BZC1198" s="260"/>
      <c r="BZD1198" s="204"/>
      <c r="BZE1198" s="204"/>
      <c r="BZF1198" s="205"/>
      <c r="BZG1198" s="206"/>
      <c r="BZH1198" s="206"/>
      <c r="BZI1198" s="75"/>
      <c r="BZJ1198" s="203"/>
      <c r="BZK1198" s="260"/>
      <c r="BZL1198" s="204"/>
      <c r="BZM1198" s="204"/>
      <c r="BZN1198" s="205"/>
      <c r="BZO1198" s="206"/>
      <c r="BZP1198" s="206"/>
      <c r="BZQ1198" s="75"/>
      <c r="BZR1198" s="203"/>
      <c r="BZS1198" s="260"/>
      <c r="BZT1198" s="204"/>
      <c r="BZU1198" s="204"/>
      <c r="BZV1198" s="205"/>
      <c r="BZW1198" s="206"/>
      <c r="BZX1198" s="206"/>
      <c r="BZY1198" s="75"/>
      <c r="BZZ1198" s="203"/>
      <c r="CAA1198" s="260"/>
      <c r="CAB1198" s="204"/>
      <c r="CAC1198" s="204"/>
      <c r="CAD1198" s="205"/>
      <c r="CAE1198" s="206"/>
      <c r="CAF1198" s="206"/>
      <c r="CAG1198" s="75"/>
      <c r="CAH1198" s="203"/>
      <c r="CAI1198" s="260"/>
      <c r="CAJ1198" s="204"/>
      <c r="CAK1198" s="204"/>
      <c r="CAL1198" s="205"/>
      <c r="CAM1198" s="206"/>
      <c r="CAN1198" s="206"/>
      <c r="CAO1198" s="75"/>
      <c r="CAP1198" s="203"/>
      <c r="CAQ1198" s="260"/>
      <c r="CAR1198" s="204"/>
      <c r="CAS1198" s="204"/>
      <c r="CAT1198" s="205"/>
      <c r="CAU1198" s="206"/>
      <c r="CAV1198" s="206"/>
      <c r="CAW1198" s="75"/>
      <c r="CAX1198" s="203"/>
      <c r="CAY1198" s="260"/>
      <c r="CAZ1198" s="204"/>
      <c r="CBA1198" s="204"/>
      <c r="CBB1198" s="205"/>
      <c r="CBC1198" s="206"/>
      <c r="CBD1198" s="206"/>
      <c r="CBE1198" s="75"/>
      <c r="CBF1198" s="203"/>
      <c r="CBG1198" s="260"/>
      <c r="CBH1198" s="204"/>
      <c r="CBI1198" s="204"/>
      <c r="CBJ1198" s="205"/>
      <c r="CBK1198" s="206"/>
      <c r="CBL1198" s="206"/>
      <c r="CBM1198" s="75"/>
      <c r="CBN1198" s="203"/>
      <c r="CBO1198" s="260"/>
      <c r="CBP1198" s="204"/>
      <c r="CBQ1198" s="204"/>
      <c r="CBR1198" s="205"/>
      <c r="CBS1198" s="206"/>
      <c r="CBT1198" s="206"/>
      <c r="CBU1198" s="75"/>
      <c r="CBV1198" s="203"/>
      <c r="CBW1198" s="260"/>
      <c r="CBX1198" s="204"/>
      <c r="CBY1198" s="204"/>
      <c r="CBZ1198" s="205"/>
      <c r="CCA1198" s="206"/>
      <c r="CCB1198" s="206"/>
      <c r="CCC1198" s="75"/>
      <c r="CCD1198" s="203"/>
      <c r="CCE1198" s="260"/>
      <c r="CCF1198" s="204"/>
      <c r="CCG1198" s="204"/>
      <c r="CCH1198" s="205"/>
      <c r="CCI1198" s="206"/>
      <c r="CCJ1198" s="206"/>
      <c r="CCK1198" s="75"/>
      <c r="CCL1198" s="203"/>
      <c r="CCM1198" s="260"/>
      <c r="CCN1198" s="204"/>
      <c r="CCO1198" s="204"/>
      <c r="CCP1198" s="205"/>
      <c r="CCQ1198" s="206"/>
      <c r="CCR1198" s="206"/>
      <c r="CCS1198" s="75"/>
      <c r="CCT1198" s="203"/>
      <c r="CCU1198" s="260"/>
      <c r="CCV1198" s="204"/>
      <c r="CCW1198" s="204"/>
      <c r="CCX1198" s="205"/>
      <c r="CCY1198" s="206"/>
      <c r="CCZ1198" s="206"/>
      <c r="CDA1198" s="75"/>
      <c r="CDB1198" s="203"/>
      <c r="CDC1198" s="260"/>
      <c r="CDD1198" s="204"/>
      <c r="CDE1198" s="204"/>
      <c r="CDF1198" s="205"/>
      <c r="CDG1198" s="206"/>
      <c r="CDH1198" s="206"/>
      <c r="CDI1198" s="75"/>
      <c r="CDJ1198" s="203"/>
      <c r="CDK1198" s="260"/>
      <c r="CDL1198" s="204"/>
      <c r="CDM1198" s="204"/>
      <c r="CDN1198" s="205"/>
      <c r="CDO1198" s="206"/>
      <c r="CDP1198" s="206"/>
      <c r="CDQ1198" s="75"/>
      <c r="CDR1198" s="203"/>
      <c r="CDS1198" s="260"/>
      <c r="CDT1198" s="204"/>
      <c r="CDU1198" s="204"/>
      <c r="CDV1198" s="205"/>
      <c r="CDW1198" s="206"/>
      <c r="CDX1198" s="206"/>
      <c r="CDY1198" s="75"/>
      <c r="CDZ1198" s="203"/>
      <c r="CEA1198" s="260"/>
      <c r="CEB1198" s="204"/>
      <c r="CEC1198" s="204"/>
      <c r="CED1198" s="205"/>
      <c r="CEE1198" s="206"/>
      <c r="CEF1198" s="206"/>
      <c r="CEG1198" s="75"/>
      <c r="CEH1198" s="203"/>
      <c r="CEI1198" s="260"/>
      <c r="CEJ1198" s="204"/>
      <c r="CEK1198" s="204"/>
      <c r="CEL1198" s="205"/>
      <c r="CEM1198" s="206"/>
      <c r="CEN1198" s="206"/>
      <c r="CEO1198" s="75"/>
      <c r="CEP1198" s="203"/>
      <c r="CEQ1198" s="260"/>
      <c r="CER1198" s="204"/>
      <c r="CES1198" s="204"/>
      <c r="CET1198" s="205"/>
      <c r="CEU1198" s="206"/>
      <c r="CEV1198" s="206"/>
      <c r="CEW1198" s="75"/>
      <c r="CEX1198" s="203"/>
      <c r="CEY1198" s="260"/>
      <c r="CEZ1198" s="204"/>
      <c r="CFA1198" s="204"/>
      <c r="CFB1198" s="205"/>
      <c r="CFC1198" s="206"/>
      <c r="CFD1198" s="206"/>
      <c r="CFE1198" s="75"/>
      <c r="CFF1198" s="203"/>
      <c r="CFG1198" s="260"/>
      <c r="CFH1198" s="204"/>
      <c r="CFI1198" s="204"/>
      <c r="CFJ1198" s="205"/>
      <c r="CFK1198" s="206"/>
      <c r="CFL1198" s="206"/>
      <c r="CFM1198" s="75"/>
      <c r="CFN1198" s="203"/>
      <c r="CFO1198" s="260"/>
      <c r="CFP1198" s="204"/>
      <c r="CFQ1198" s="204"/>
      <c r="CFR1198" s="205"/>
      <c r="CFS1198" s="206"/>
      <c r="CFT1198" s="206"/>
      <c r="CFU1198" s="75"/>
      <c r="CFV1198" s="203"/>
      <c r="CFW1198" s="260"/>
      <c r="CFX1198" s="204"/>
      <c r="CFY1198" s="204"/>
      <c r="CFZ1198" s="205"/>
      <c r="CGA1198" s="206"/>
      <c r="CGB1198" s="206"/>
      <c r="CGC1198" s="75"/>
      <c r="CGD1198" s="203"/>
      <c r="CGE1198" s="260"/>
      <c r="CGF1198" s="204"/>
      <c r="CGG1198" s="204"/>
      <c r="CGH1198" s="205"/>
      <c r="CGI1198" s="206"/>
      <c r="CGJ1198" s="206"/>
      <c r="CGK1198" s="75"/>
      <c r="CGL1198" s="203"/>
      <c r="CGM1198" s="260"/>
      <c r="CGN1198" s="204"/>
      <c r="CGO1198" s="204"/>
      <c r="CGP1198" s="205"/>
      <c r="CGQ1198" s="206"/>
      <c r="CGR1198" s="206"/>
      <c r="CGS1198" s="75"/>
      <c r="CGT1198" s="203"/>
      <c r="CGU1198" s="260"/>
      <c r="CGV1198" s="204"/>
      <c r="CGW1198" s="204"/>
      <c r="CGX1198" s="205"/>
      <c r="CGY1198" s="206"/>
      <c r="CGZ1198" s="206"/>
      <c r="CHA1198" s="75"/>
      <c r="CHB1198" s="203"/>
      <c r="CHC1198" s="260"/>
      <c r="CHD1198" s="204"/>
      <c r="CHE1198" s="204"/>
      <c r="CHF1198" s="205"/>
      <c r="CHG1198" s="206"/>
      <c r="CHH1198" s="206"/>
      <c r="CHI1198" s="75"/>
      <c r="CHJ1198" s="203"/>
      <c r="CHK1198" s="260"/>
      <c r="CHL1198" s="204"/>
      <c r="CHM1198" s="204"/>
      <c r="CHN1198" s="205"/>
      <c r="CHO1198" s="206"/>
      <c r="CHP1198" s="206"/>
      <c r="CHQ1198" s="75"/>
      <c r="CHR1198" s="203"/>
      <c r="CHS1198" s="260"/>
      <c r="CHT1198" s="204"/>
      <c r="CHU1198" s="204"/>
      <c r="CHV1198" s="205"/>
      <c r="CHW1198" s="206"/>
      <c r="CHX1198" s="206"/>
      <c r="CHY1198" s="75"/>
      <c r="CHZ1198" s="203"/>
      <c r="CIA1198" s="260"/>
      <c r="CIB1198" s="204"/>
      <c r="CIC1198" s="204"/>
      <c r="CID1198" s="205"/>
      <c r="CIE1198" s="206"/>
      <c r="CIF1198" s="206"/>
      <c r="CIG1198" s="75"/>
      <c r="CIH1198" s="203"/>
      <c r="CII1198" s="260"/>
      <c r="CIJ1198" s="204"/>
      <c r="CIK1198" s="204"/>
      <c r="CIL1198" s="205"/>
      <c r="CIM1198" s="206"/>
      <c r="CIN1198" s="206"/>
      <c r="CIO1198" s="75"/>
      <c r="CIP1198" s="203"/>
      <c r="CIQ1198" s="260"/>
      <c r="CIR1198" s="204"/>
      <c r="CIS1198" s="204"/>
      <c r="CIT1198" s="205"/>
      <c r="CIU1198" s="206"/>
      <c r="CIV1198" s="206"/>
      <c r="CIW1198" s="75"/>
      <c r="CIX1198" s="203"/>
      <c r="CIY1198" s="260"/>
      <c r="CIZ1198" s="204"/>
      <c r="CJA1198" s="204"/>
      <c r="CJB1198" s="205"/>
      <c r="CJC1198" s="206"/>
      <c r="CJD1198" s="206"/>
      <c r="CJE1198" s="75"/>
      <c r="CJF1198" s="203"/>
      <c r="CJG1198" s="260"/>
      <c r="CJH1198" s="204"/>
      <c r="CJI1198" s="204"/>
      <c r="CJJ1198" s="205"/>
      <c r="CJK1198" s="206"/>
      <c r="CJL1198" s="206"/>
      <c r="CJM1198" s="75"/>
      <c r="CJN1198" s="203"/>
      <c r="CJO1198" s="260"/>
      <c r="CJP1198" s="204"/>
      <c r="CJQ1198" s="204"/>
      <c r="CJR1198" s="205"/>
      <c r="CJS1198" s="206"/>
      <c r="CJT1198" s="206"/>
      <c r="CJU1198" s="75"/>
      <c r="CJV1198" s="203"/>
      <c r="CJW1198" s="260"/>
      <c r="CJX1198" s="204"/>
      <c r="CJY1198" s="204"/>
      <c r="CJZ1198" s="205"/>
      <c r="CKA1198" s="206"/>
      <c r="CKB1198" s="206"/>
      <c r="CKC1198" s="75"/>
      <c r="CKD1198" s="203"/>
      <c r="CKE1198" s="260"/>
      <c r="CKF1198" s="204"/>
      <c r="CKG1198" s="204"/>
      <c r="CKH1198" s="205"/>
      <c r="CKI1198" s="206"/>
      <c r="CKJ1198" s="206"/>
      <c r="CKK1198" s="75"/>
      <c r="CKL1198" s="203"/>
      <c r="CKM1198" s="260"/>
      <c r="CKN1198" s="204"/>
      <c r="CKO1198" s="204"/>
      <c r="CKP1198" s="205"/>
      <c r="CKQ1198" s="206"/>
      <c r="CKR1198" s="206"/>
      <c r="CKS1198" s="75"/>
      <c r="CKT1198" s="203"/>
      <c r="CKU1198" s="260"/>
      <c r="CKV1198" s="204"/>
      <c r="CKW1198" s="204"/>
      <c r="CKX1198" s="205"/>
      <c r="CKY1198" s="206"/>
      <c r="CKZ1198" s="206"/>
      <c r="CLA1198" s="75"/>
      <c r="CLB1198" s="203"/>
      <c r="CLC1198" s="260"/>
      <c r="CLD1198" s="204"/>
      <c r="CLE1198" s="204"/>
      <c r="CLF1198" s="205"/>
      <c r="CLG1198" s="206"/>
      <c r="CLH1198" s="206"/>
      <c r="CLI1198" s="75"/>
      <c r="CLJ1198" s="203"/>
      <c r="CLK1198" s="260"/>
      <c r="CLL1198" s="204"/>
      <c r="CLM1198" s="204"/>
      <c r="CLN1198" s="205"/>
      <c r="CLO1198" s="206"/>
      <c r="CLP1198" s="206"/>
      <c r="CLQ1198" s="75"/>
      <c r="CLR1198" s="203"/>
      <c r="CLS1198" s="260"/>
      <c r="CLT1198" s="204"/>
      <c r="CLU1198" s="204"/>
      <c r="CLV1198" s="205"/>
      <c r="CLW1198" s="206"/>
      <c r="CLX1198" s="206"/>
      <c r="CLY1198" s="75"/>
      <c r="CLZ1198" s="203"/>
      <c r="CMA1198" s="260"/>
      <c r="CMB1198" s="204"/>
      <c r="CMC1198" s="204"/>
      <c r="CMD1198" s="205"/>
      <c r="CME1198" s="206"/>
      <c r="CMF1198" s="206"/>
      <c r="CMG1198" s="75"/>
      <c r="CMH1198" s="203"/>
      <c r="CMI1198" s="260"/>
      <c r="CMJ1198" s="204"/>
      <c r="CMK1198" s="204"/>
      <c r="CML1198" s="205"/>
      <c r="CMM1198" s="206"/>
      <c r="CMN1198" s="206"/>
      <c r="CMO1198" s="75"/>
      <c r="CMP1198" s="203"/>
      <c r="CMQ1198" s="260"/>
      <c r="CMR1198" s="204"/>
      <c r="CMS1198" s="204"/>
      <c r="CMT1198" s="205"/>
      <c r="CMU1198" s="206"/>
      <c r="CMV1198" s="206"/>
      <c r="CMW1198" s="75"/>
      <c r="CMX1198" s="203"/>
      <c r="CMY1198" s="260"/>
      <c r="CMZ1198" s="204"/>
      <c r="CNA1198" s="204"/>
      <c r="CNB1198" s="205"/>
      <c r="CNC1198" s="206"/>
      <c r="CND1198" s="206"/>
      <c r="CNE1198" s="75"/>
      <c r="CNF1198" s="203"/>
      <c r="CNG1198" s="260"/>
      <c r="CNH1198" s="204"/>
      <c r="CNI1198" s="204"/>
      <c r="CNJ1198" s="205"/>
      <c r="CNK1198" s="206"/>
      <c r="CNL1198" s="206"/>
      <c r="CNM1198" s="75"/>
      <c r="CNN1198" s="203"/>
      <c r="CNO1198" s="260"/>
      <c r="CNP1198" s="204"/>
      <c r="CNQ1198" s="204"/>
      <c r="CNR1198" s="205"/>
      <c r="CNS1198" s="206"/>
      <c r="CNT1198" s="206"/>
      <c r="CNU1198" s="75"/>
      <c r="CNV1198" s="203"/>
      <c r="CNW1198" s="260"/>
      <c r="CNX1198" s="204"/>
      <c r="CNY1198" s="204"/>
      <c r="CNZ1198" s="205"/>
      <c r="COA1198" s="206"/>
      <c r="COB1198" s="206"/>
      <c r="COC1198" s="75"/>
      <c r="COD1198" s="203"/>
      <c r="COE1198" s="260"/>
      <c r="COF1198" s="204"/>
      <c r="COG1198" s="204"/>
      <c r="COH1198" s="205"/>
      <c r="COI1198" s="206"/>
      <c r="COJ1198" s="206"/>
      <c r="COK1198" s="75"/>
      <c r="COL1198" s="203"/>
      <c r="COM1198" s="260"/>
      <c r="CON1198" s="204"/>
      <c r="COO1198" s="204"/>
      <c r="COP1198" s="205"/>
      <c r="COQ1198" s="206"/>
      <c r="COR1198" s="206"/>
      <c r="COS1198" s="75"/>
      <c r="COT1198" s="203"/>
      <c r="COU1198" s="260"/>
      <c r="COV1198" s="204"/>
      <c r="COW1198" s="204"/>
      <c r="COX1198" s="205"/>
      <c r="COY1198" s="206"/>
      <c r="COZ1198" s="206"/>
      <c r="CPA1198" s="75"/>
      <c r="CPB1198" s="203"/>
      <c r="CPC1198" s="260"/>
      <c r="CPD1198" s="204"/>
      <c r="CPE1198" s="204"/>
      <c r="CPF1198" s="205"/>
      <c r="CPG1198" s="206"/>
      <c r="CPH1198" s="206"/>
      <c r="CPI1198" s="75"/>
      <c r="CPJ1198" s="203"/>
      <c r="CPK1198" s="260"/>
      <c r="CPL1198" s="204"/>
      <c r="CPM1198" s="204"/>
      <c r="CPN1198" s="205"/>
      <c r="CPO1198" s="206"/>
      <c r="CPP1198" s="206"/>
      <c r="CPQ1198" s="75"/>
      <c r="CPR1198" s="203"/>
      <c r="CPS1198" s="260"/>
      <c r="CPT1198" s="204"/>
      <c r="CPU1198" s="204"/>
      <c r="CPV1198" s="205"/>
      <c r="CPW1198" s="206"/>
      <c r="CPX1198" s="206"/>
      <c r="CPY1198" s="75"/>
      <c r="CPZ1198" s="203"/>
      <c r="CQA1198" s="260"/>
      <c r="CQB1198" s="204"/>
      <c r="CQC1198" s="204"/>
      <c r="CQD1198" s="205"/>
      <c r="CQE1198" s="206"/>
      <c r="CQF1198" s="206"/>
      <c r="CQG1198" s="75"/>
      <c r="CQH1198" s="203"/>
      <c r="CQI1198" s="260"/>
      <c r="CQJ1198" s="204"/>
      <c r="CQK1198" s="204"/>
      <c r="CQL1198" s="205"/>
      <c r="CQM1198" s="206"/>
      <c r="CQN1198" s="206"/>
      <c r="CQO1198" s="75"/>
      <c r="CQP1198" s="203"/>
      <c r="CQQ1198" s="260"/>
      <c r="CQR1198" s="204"/>
      <c r="CQS1198" s="204"/>
      <c r="CQT1198" s="205"/>
      <c r="CQU1198" s="206"/>
      <c r="CQV1198" s="206"/>
      <c r="CQW1198" s="75"/>
      <c r="CQX1198" s="203"/>
      <c r="CQY1198" s="260"/>
      <c r="CQZ1198" s="204"/>
      <c r="CRA1198" s="204"/>
      <c r="CRB1198" s="205"/>
      <c r="CRC1198" s="206"/>
      <c r="CRD1198" s="206"/>
      <c r="CRE1198" s="75"/>
      <c r="CRF1198" s="203"/>
      <c r="CRG1198" s="260"/>
      <c r="CRH1198" s="204"/>
      <c r="CRI1198" s="204"/>
      <c r="CRJ1198" s="205"/>
      <c r="CRK1198" s="206"/>
      <c r="CRL1198" s="206"/>
      <c r="CRM1198" s="75"/>
      <c r="CRN1198" s="203"/>
      <c r="CRO1198" s="260"/>
      <c r="CRP1198" s="204"/>
      <c r="CRQ1198" s="204"/>
      <c r="CRR1198" s="205"/>
      <c r="CRS1198" s="206"/>
      <c r="CRT1198" s="206"/>
      <c r="CRU1198" s="75"/>
      <c r="CRV1198" s="203"/>
      <c r="CRW1198" s="260"/>
      <c r="CRX1198" s="204"/>
      <c r="CRY1198" s="204"/>
      <c r="CRZ1198" s="205"/>
      <c r="CSA1198" s="206"/>
      <c r="CSB1198" s="206"/>
      <c r="CSC1198" s="75"/>
      <c r="CSD1198" s="203"/>
      <c r="CSE1198" s="260"/>
      <c r="CSF1198" s="204"/>
      <c r="CSG1198" s="204"/>
      <c r="CSH1198" s="205"/>
      <c r="CSI1198" s="206"/>
      <c r="CSJ1198" s="206"/>
      <c r="CSK1198" s="75"/>
      <c r="CSL1198" s="203"/>
      <c r="CSM1198" s="260"/>
      <c r="CSN1198" s="204"/>
      <c r="CSO1198" s="204"/>
      <c r="CSP1198" s="205"/>
      <c r="CSQ1198" s="206"/>
      <c r="CSR1198" s="206"/>
      <c r="CSS1198" s="75"/>
      <c r="CST1198" s="203"/>
      <c r="CSU1198" s="260"/>
      <c r="CSV1198" s="204"/>
      <c r="CSW1198" s="204"/>
      <c r="CSX1198" s="205"/>
      <c r="CSY1198" s="206"/>
      <c r="CSZ1198" s="206"/>
      <c r="CTA1198" s="75"/>
      <c r="CTB1198" s="203"/>
      <c r="CTC1198" s="260"/>
      <c r="CTD1198" s="204"/>
      <c r="CTE1198" s="204"/>
      <c r="CTF1198" s="205"/>
      <c r="CTG1198" s="206"/>
      <c r="CTH1198" s="206"/>
      <c r="CTI1198" s="75"/>
      <c r="CTJ1198" s="203"/>
      <c r="CTK1198" s="260"/>
      <c r="CTL1198" s="204"/>
      <c r="CTM1198" s="204"/>
      <c r="CTN1198" s="205"/>
      <c r="CTO1198" s="206"/>
      <c r="CTP1198" s="206"/>
      <c r="CTQ1198" s="75"/>
      <c r="CTR1198" s="203"/>
      <c r="CTS1198" s="260"/>
      <c r="CTT1198" s="204"/>
      <c r="CTU1198" s="204"/>
      <c r="CTV1198" s="205"/>
      <c r="CTW1198" s="206"/>
      <c r="CTX1198" s="206"/>
      <c r="CTY1198" s="75"/>
      <c r="CTZ1198" s="203"/>
      <c r="CUA1198" s="260"/>
      <c r="CUB1198" s="204"/>
      <c r="CUC1198" s="204"/>
      <c r="CUD1198" s="205"/>
      <c r="CUE1198" s="206"/>
      <c r="CUF1198" s="206"/>
      <c r="CUG1198" s="75"/>
      <c r="CUH1198" s="203"/>
      <c r="CUI1198" s="260"/>
      <c r="CUJ1198" s="204"/>
      <c r="CUK1198" s="204"/>
      <c r="CUL1198" s="205"/>
      <c r="CUM1198" s="206"/>
      <c r="CUN1198" s="206"/>
      <c r="CUO1198" s="75"/>
      <c r="CUP1198" s="203"/>
      <c r="CUQ1198" s="260"/>
      <c r="CUR1198" s="204"/>
      <c r="CUS1198" s="204"/>
      <c r="CUT1198" s="205"/>
      <c r="CUU1198" s="206"/>
      <c r="CUV1198" s="206"/>
      <c r="CUW1198" s="75"/>
      <c r="CUX1198" s="203"/>
      <c r="CUY1198" s="260"/>
      <c r="CUZ1198" s="204"/>
      <c r="CVA1198" s="204"/>
      <c r="CVB1198" s="205"/>
      <c r="CVC1198" s="206"/>
      <c r="CVD1198" s="206"/>
      <c r="CVE1198" s="75"/>
      <c r="CVF1198" s="203"/>
      <c r="CVG1198" s="260"/>
      <c r="CVH1198" s="204"/>
      <c r="CVI1198" s="204"/>
      <c r="CVJ1198" s="205"/>
      <c r="CVK1198" s="206"/>
      <c r="CVL1198" s="206"/>
      <c r="CVM1198" s="75"/>
      <c r="CVN1198" s="203"/>
      <c r="CVO1198" s="260"/>
      <c r="CVP1198" s="204"/>
      <c r="CVQ1198" s="204"/>
      <c r="CVR1198" s="205"/>
      <c r="CVS1198" s="206"/>
      <c r="CVT1198" s="206"/>
      <c r="CVU1198" s="75"/>
      <c r="CVV1198" s="203"/>
      <c r="CVW1198" s="260"/>
      <c r="CVX1198" s="204"/>
      <c r="CVY1198" s="204"/>
      <c r="CVZ1198" s="205"/>
      <c r="CWA1198" s="206"/>
      <c r="CWB1198" s="206"/>
      <c r="CWC1198" s="75"/>
      <c r="CWD1198" s="203"/>
      <c r="CWE1198" s="260"/>
      <c r="CWF1198" s="204"/>
      <c r="CWG1198" s="204"/>
      <c r="CWH1198" s="205"/>
      <c r="CWI1198" s="206"/>
      <c r="CWJ1198" s="206"/>
      <c r="CWK1198" s="75"/>
      <c r="CWL1198" s="203"/>
      <c r="CWM1198" s="260"/>
      <c r="CWN1198" s="204"/>
      <c r="CWO1198" s="204"/>
      <c r="CWP1198" s="205"/>
      <c r="CWQ1198" s="206"/>
      <c r="CWR1198" s="206"/>
      <c r="CWS1198" s="75"/>
      <c r="CWT1198" s="203"/>
      <c r="CWU1198" s="260"/>
      <c r="CWV1198" s="204"/>
      <c r="CWW1198" s="204"/>
      <c r="CWX1198" s="205"/>
      <c r="CWY1198" s="206"/>
      <c r="CWZ1198" s="206"/>
      <c r="CXA1198" s="75"/>
      <c r="CXB1198" s="203"/>
      <c r="CXC1198" s="260"/>
      <c r="CXD1198" s="204"/>
      <c r="CXE1198" s="204"/>
      <c r="CXF1198" s="205"/>
      <c r="CXG1198" s="206"/>
      <c r="CXH1198" s="206"/>
      <c r="CXI1198" s="75"/>
      <c r="CXJ1198" s="203"/>
      <c r="CXK1198" s="260"/>
      <c r="CXL1198" s="204"/>
      <c r="CXM1198" s="204"/>
      <c r="CXN1198" s="205"/>
      <c r="CXO1198" s="206"/>
      <c r="CXP1198" s="206"/>
      <c r="CXQ1198" s="75"/>
      <c r="CXR1198" s="203"/>
      <c r="CXS1198" s="260"/>
      <c r="CXT1198" s="204"/>
      <c r="CXU1198" s="204"/>
      <c r="CXV1198" s="205"/>
      <c r="CXW1198" s="206"/>
      <c r="CXX1198" s="206"/>
      <c r="CXY1198" s="75"/>
      <c r="CXZ1198" s="203"/>
      <c r="CYA1198" s="260"/>
      <c r="CYB1198" s="204"/>
      <c r="CYC1198" s="204"/>
      <c r="CYD1198" s="205"/>
      <c r="CYE1198" s="206"/>
      <c r="CYF1198" s="206"/>
      <c r="CYG1198" s="75"/>
      <c r="CYH1198" s="203"/>
      <c r="CYI1198" s="260"/>
      <c r="CYJ1198" s="204"/>
      <c r="CYK1198" s="204"/>
      <c r="CYL1198" s="205"/>
      <c r="CYM1198" s="206"/>
      <c r="CYN1198" s="206"/>
      <c r="CYO1198" s="75"/>
      <c r="CYP1198" s="203"/>
      <c r="CYQ1198" s="260"/>
      <c r="CYR1198" s="204"/>
      <c r="CYS1198" s="204"/>
      <c r="CYT1198" s="205"/>
      <c r="CYU1198" s="206"/>
      <c r="CYV1198" s="206"/>
      <c r="CYW1198" s="75"/>
      <c r="CYX1198" s="203"/>
      <c r="CYY1198" s="260"/>
      <c r="CYZ1198" s="204"/>
      <c r="CZA1198" s="204"/>
      <c r="CZB1198" s="205"/>
      <c r="CZC1198" s="206"/>
      <c r="CZD1198" s="206"/>
      <c r="CZE1198" s="75"/>
      <c r="CZF1198" s="203"/>
      <c r="CZG1198" s="260"/>
      <c r="CZH1198" s="204"/>
      <c r="CZI1198" s="204"/>
      <c r="CZJ1198" s="205"/>
      <c r="CZK1198" s="206"/>
      <c r="CZL1198" s="206"/>
      <c r="CZM1198" s="75"/>
      <c r="CZN1198" s="203"/>
      <c r="CZO1198" s="260"/>
      <c r="CZP1198" s="204"/>
      <c r="CZQ1198" s="204"/>
      <c r="CZR1198" s="205"/>
      <c r="CZS1198" s="206"/>
      <c r="CZT1198" s="206"/>
      <c r="CZU1198" s="75"/>
      <c r="CZV1198" s="203"/>
      <c r="CZW1198" s="260"/>
      <c r="CZX1198" s="204"/>
      <c r="CZY1198" s="204"/>
      <c r="CZZ1198" s="205"/>
      <c r="DAA1198" s="206"/>
      <c r="DAB1198" s="206"/>
      <c r="DAC1198" s="75"/>
      <c r="DAD1198" s="203"/>
      <c r="DAE1198" s="260"/>
      <c r="DAF1198" s="204"/>
      <c r="DAG1198" s="204"/>
      <c r="DAH1198" s="205"/>
      <c r="DAI1198" s="206"/>
      <c r="DAJ1198" s="206"/>
      <c r="DAK1198" s="75"/>
      <c r="DAL1198" s="203"/>
      <c r="DAM1198" s="260"/>
      <c r="DAN1198" s="204"/>
      <c r="DAO1198" s="204"/>
      <c r="DAP1198" s="205"/>
      <c r="DAQ1198" s="206"/>
      <c r="DAR1198" s="206"/>
      <c r="DAS1198" s="75"/>
      <c r="DAT1198" s="203"/>
      <c r="DAU1198" s="260"/>
      <c r="DAV1198" s="204"/>
      <c r="DAW1198" s="204"/>
      <c r="DAX1198" s="205"/>
      <c r="DAY1198" s="206"/>
      <c r="DAZ1198" s="206"/>
      <c r="DBA1198" s="75"/>
      <c r="DBB1198" s="203"/>
      <c r="DBC1198" s="260"/>
      <c r="DBD1198" s="204"/>
      <c r="DBE1198" s="204"/>
      <c r="DBF1198" s="205"/>
      <c r="DBG1198" s="206"/>
      <c r="DBH1198" s="206"/>
      <c r="DBI1198" s="75"/>
      <c r="DBJ1198" s="203"/>
      <c r="DBK1198" s="260"/>
      <c r="DBL1198" s="204"/>
      <c r="DBM1198" s="204"/>
      <c r="DBN1198" s="205"/>
      <c r="DBO1198" s="206"/>
      <c r="DBP1198" s="206"/>
      <c r="DBQ1198" s="75"/>
      <c r="DBR1198" s="203"/>
      <c r="DBS1198" s="260"/>
      <c r="DBT1198" s="204"/>
      <c r="DBU1198" s="204"/>
      <c r="DBV1198" s="205"/>
      <c r="DBW1198" s="206"/>
      <c r="DBX1198" s="206"/>
      <c r="DBY1198" s="75"/>
      <c r="DBZ1198" s="203"/>
      <c r="DCA1198" s="260"/>
      <c r="DCB1198" s="204"/>
      <c r="DCC1198" s="204"/>
      <c r="DCD1198" s="205"/>
      <c r="DCE1198" s="206"/>
      <c r="DCF1198" s="206"/>
      <c r="DCG1198" s="75"/>
      <c r="DCH1198" s="203"/>
      <c r="DCI1198" s="260"/>
      <c r="DCJ1198" s="204"/>
      <c r="DCK1198" s="204"/>
      <c r="DCL1198" s="205"/>
      <c r="DCM1198" s="206"/>
      <c r="DCN1198" s="206"/>
      <c r="DCO1198" s="75"/>
      <c r="DCP1198" s="203"/>
      <c r="DCQ1198" s="260"/>
      <c r="DCR1198" s="204"/>
      <c r="DCS1198" s="204"/>
      <c r="DCT1198" s="205"/>
      <c r="DCU1198" s="206"/>
      <c r="DCV1198" s="206"/>
      <c r="DCW1198" s="75"/>
      <c r="DCX1198" s="203"/>
      <c r="DCY1198" s="260"/>
      <c r="DCZ1198" s="204"/>
      <c r="DDA1198" s="204"/>
      <c r="DDB1198" s="205"/>
      <c r="DDC1198" s="206"/>
      <c r="DDD1198" s="206"/>
      <c r="DDE1198" s="75"/>
      <c r="DDF1198" s="203"/>
      <c r="DDG1198" s="260"/>
      <c r="DDH1198" s="204"/>
      <c r="DDI1198" s="204"/>
      <c r="DDJ1198" s="205"/>
      <c r="DDK1198" s="206"/>
      <c r="DDL1198" s="206"/>
      <c r="DDM1198" s="75"/>
      <c r="DDN1198" s="203"/>
      <c r="DDO1198" s="260"/>
      <c r="DDP1198" s="204"/>
      <c r="DDQ1198" s="204"/>
      <c r="DDR1198" s="205"/>
      <c r="DDS1198" s="206"/>
      <c r="DDT1198" s="206"/>
      <c r="DDU1198" s="75"/>
      <c r="DDV1198" s="203"/>
      <c r="DDW1198" s="260"/>
      <c r="DDX1198" s="204"/>
      <c r="DDY1198" s="204"/>
      <c r="DDZ1198" s="205"/>
      <c r="DEA1198" s="206"/>
      <c r="DEB1198" s="206"/>
      <c r="DEC1198" s="75"/>
      <c r="DED1198" s="203"/>
      <c r="DEE1198" s="260"/>
      <c r="DEF1198" s="204"/>
      <c r="DEG1198" s="204"/>
      <c r="DEH1198" s="205"/>
      <c r="DEI1198" s="206"/>
      <c r="DEJ1198" s="206"/>
      <c r="DEK1198" s="75"/>
      <c r="DEL1198" s="203"/>
      <c r="DEM1198" s="260"/>
      <c r="DEN1198" s="204"/>
      <c r="DEO1198" s="204"/>
      <c r="DEP1198" s="205"/>
      <c r="DEQ1198" s="206"/>
      <c r="DER1198" s="206"/>
      <c r="DES1198" s="75"/>
      <c r="DET1198" s="203"/>
      <c r="DEU1198" s="260"/>
      <c r="DEV1198" s="204"/>
      <c r="DEW1198" s="204"/>
      <c r="DEX1198" s="205"/>
      <c r="DEY1198" s="206"/>
      <c r="DEZ1198" s="206"/>
      <c r="DFA1198" s="75"/>
      <c r="DFB1198" s="203"/>
      <c r="DFC1198" s="260"/>
      <c r="DFD1198" s="204"/>
      <c r="DFE1198" s="204"/>
      <c r="DFF1198" s="205"/>
      <c r="DFG1198" s="206"/>
      <c r="DFH1198" s="206"/>
      <c r="DFI1198" s="75"/>
      <c r="DFJ1198" s="203"/>
      <c r="DFK1198" s="260"/>
      <c r="DFL1198" s="204"/>
      <c r="DFM1198" s="204"/>
      <c r="DFN1198" s="205"/>
      <c r="DFO1198" s="206"/>
      <c r="DFP1198" s="206"/>
      <c r="DFQ1198" s="75"/>
      <c r="DFR1198" s="203"/>
      <c r="DFS1198" s="260"/>
      <c r="DFT1198" s="204"/>
      <c r="DFU1198" s="204"/>
      <c r="DFV1198" s="205"/>
      <c r="DFW1198" s="206"/>
      <c r="DFX1198" s="206"/>
      <c r="DFY1198" s="75"/>
      <c r="DFZ1198" s="203"/>
      <c r="DGA1198" s="260"/>
      <c r="DGB1198" s="204"/>
      <c r="DGC1198" s="204"/>
      <c r="DGD1198" s="205"/>
      <c r="DGE1198" s="206"/>
      <c r="DGF1198" s="206"/>
      <c r="DGG1198" s="75"/>
      <c r="DGH1198" s="203"/>
      <c r="DGI1198" s="260"/>
      <c r="DGJ1198" s="204"/>
      <c r="DGK1198" s="204"/>
      <c r="DGL1198" s="205"/>
      <c r="DGM1198" s="206"/>
      <c r="DGN1198" s="206"/>
      <c r="DGO1198" s="75"/>
      <c r="DGP1198" s="203"/>
      <c r="DGQ1198" s="260"/>
      <c r="DGR1198" s="204"/>
      <c r="DGS1198" s="204"/>
      <c r="DGT1198" s="205"/>
      <c r="DGU1198" s="206"/>
      <c r="DGV1198" s="206"/>
      <c r="DGW1198" s="75"/>
      <c r="DGX1198" s="203"/>
      <c r="DGY1198" s="260"/>
      <c r="DGZ1198" s="204"/>
      <c r="DHA1198" s="204"/>
      <c r="DHB1198" s="205"/>
      <c r="DHC1198" s="206"/>
      <c r="DHD1198" s="206"/>
      <c r="DHE1198" s="75"/>
      <c r="DHF1198" s="203"/>
      <c r="DHG1198" s="260"/>
      <c r="DHH1198" s="204"/>
      <c r="DHI1198" s="204"/>
      <c r="DHJ1198" s="205"/>
      <c r="DHK1198" s="206"/>
      <c r="DHL1198" s="206"/>
      <c r="DHM1198" s="75"/>
      <c r="DHN1198" s="203"/>
      <c r="DHO1198" s="260"/>
      <c r="DHP1198" s="204"/>
      <c r="DHQ1198" s="204"/>
      <c r="DHR1198" s="205"/>
      <c r="DHS1198" s="206"/>
      <c r="DHT1198" s="206"/>
      <c r="DHU1198" s="75"/>
      <c r="DHV1198" s="203"/>
      <c r="DHW1198" s="260"/>
      <c r="DHX1198" s="204"/>
      <c r="DHY1198" s="204"/>
      <c r="DHZ1198" s="205"/>
      <c r="DIA1198" s="206"/>
      <c r="DIB1198" s="206"/>
      <c r="DIC1198" s="75"/>
      <c r="DID1198" s="203"/>
      <c r="DIE1198" s="260"/>
      <c r="DIF1198" s="204"/>
      <c r="DIG1198" s="204"/>
      <c r="DIH1198" s="205"/>
      <c r="DII1198" s="206"/>
      <c r="DIJ1198" s="206"/>
      <c r="DIK1198" s="75"/>
      <c r="DIL1198" s="203"/>
      <c r="DIM1198" s="260"/>
      <c r="DIN1198" s="204"/>
      <c r="DIO1198" s="204"/>
      <c r="DIP1198" s="205"/>
      <c r="DIQ1198" s="206"/>
      <c r="DIR1198" s="206"/>
      <c r="DIS1198" s="75"/>
      <c r="DIT1198" s="203"/>
      <c r="DIU1198" s="260"/>
      <c r="DIV1198" s="204"/>
      <c r="DIW1198" s="204"/>
      <c r="DIX1198" s="205"/>
      <c r="DIY1198" s="206"/>
      <c r="DIZ1198" s="206"/>
      <c r="DJA1198" s="75"/>
      <c r="DJB1198" s="203"/>
      <c r="DJC1198" s="260"/>
      <c r="DJD1198" s="204"/>
      <c r="DJE1198" s="204"/>
      <c r="DJF1198" s="205"/>
      <c r="DJG1198" s="206"/>
      <c r="DJH1198" s="206"/>
      <c r="DJI1198" s="75"/>
      <c r="DJJ1198" s="203"/>
      <c r="DJK1198" s="260"/>
      <c r="DJL1198" s="204"/>
      <c r="DJM1198" s="204"/>
      <c r="DJN1198" s="205"/>
      <c r="DJO1198" s="206"/>
      <c r="DJP1198" s="206"/>
      <c r="DJQ1198" s="75"/>
      <c r="DJR1198" s="203"/>
      <c r="DJS1198" s="260"/>
      <c r="DJT1198" s="204"/>
      <c r="DJU1198" s="204"/>
      <c r="DJV1198" s="205"/>
      <c r="DJW1198" s="206"/>
      <c r="DJX1198" s="206">
        <v>210</v>
      </c>
      <c r="DJY1198" s="75">
        <f t="shared" ref="DJY1198:DLM1198" si="467">DJY1199+DJY1200</f>
        <v>448.774</v>
      </c>
      <c r="DJZ1198" s="203" t="s">
        <v>29</v>
      </c>
      <c r="DKA1198" s="260" t="s">
        <v>26</v>
      </c>
      <c r="DKB1198" s="204">
        <v>7</v>
      </c>
      <c r="DKC1198" s="204">
        <v>2</v>
      </c>
      <c r="DKD1198" s="205" t="s">
        <v>238</v>
      </c>
      <c r="DKE1198" s="206">
        <v>0</v>
      </c>
      <c r="DKF1198" s="206">
        <v>210</v>
      </c>
      <c r="DKG1198" s="75">
        <f t="shared" si="467"/>
        <v>448.774</v>
      </c>
      <c r="DKH1198" s="203" t="s">
        <v>29</v>
      </c>
      <c r="DKI1198" s="260" t="s">
        <v>26</v>
      </c>
      <c r="DKJ1198" s="204">
        <v>7</v>
      </c>
      <c r="DKK1198" s="204">
        <v>2</v>
      </c>
      <c r="DKL1198" s="205" t="s">
        <v>238</v>
      </c>
      <c r="DKM1198" s="206">
        <v>0</v>
      </c>
      <c r="DKN1198" s="206">
        <v>210</v>
      </c>
      <c r="DKO1198" s="75">
        <f t="shared" si="467"/>
        <v>448.774</v>
      </c>
      <c r="DKP1198" s="203" t="s">
        <v>29</v>
      </c>
      <c r="DKQ1198" s="260" t="s">
        <v>26</v>
      </c>
      <c r="DKR1198" s="204">
        <v>7</v>
      </c>
      <c r="DKS1198" s="204">
        <v>2</v>
      </c>
      <c r="DKT1198" s="205" t="s">
        <v>238</v>
      </c>
      <c r="DKU1198" s="206">
        <v>0</v>
      </c>
      <c r="DKV1198" s="206">
        <v>210</v>
      </c>
      <c r="DKW1198" s="75">
        <f t="shared" si="467"/>
        <v>448.774</v>
      </c>
      <c r="DKX1198" s="203" t="s">
        <v>29</v>
      </c>
      <c r="DKY1198" s="260" t="s">
        <v>26</v>
      </c>
      <c r="DKZ1198" s="204">
        <v>7</v>
      </c>
      <c r="DLA1198" s="204">
        <v>2</v>
      </c>
      <c r="DLB1198" s="205" t="s">
        <v>238</v>
      </c>
      <c r="DLC1198" s="206">
        <v>0</v>
      </c>
      <c r="DLD1198" s="206">
        <v>210</v>
      </c>
      <c r="DLE1198" s="75">
        <f t="shared" si="467"/>
        <v>448.774</v>
      </c>
      <c r="DLF1198" s="203" t="s">
        <v>29</v>
      </c>
      <c r="DLG1198" s="260" t="s">
        <v>26</v>
      </c>
      <c r="DLH1198" s="204">
        <v>7</v>
      </c>
      <c r="DLI1198" s="204">
        <v>2</v>
      </c>
      <c r="DLJ1198" s="205" t="s">
        <v>238</v>
      </c>
      <c r="DLK1198" s="206">
        <v>0</v>
      </c>
      <c r="DLL1198" s="206">
        <v>210</v>
      </c>
      <c r="DLM1198" s="75">
        <f t="shared" si="467"/>
        <v>448.774</v>
      </c>
      <c r="DLN1198" s="203" t="s">
        <v>29</v>
      </c>
      <c r="DLO1198" s="260" t="s">
        <v>26</v>
      </c>
      <c r="DLP1198" s="204">
        <v>7</v>
      </c>
      <c r="DLQ1198" s="204">
        <v>2</v>
      </c>
      <c r="DLR1198" s="205" t="s">
        <v>238</v>
      </c>
      <c r="DLS1198" s="206">
        <v>0</v>
      </c>
      <c r="DLT1198" s="206">
        <v>210</v>
      </c>
      <c r="DLU1198" s="75">
        <f t="shared" ref="DLU1198:DNY1198" si="468">DLU1199+DLU1200</f>
        <v>448.774</v>
      </c>
      <c r="DLV1198" s="203" t="s">
        <v>29</v>
      </c>
      <c r="DLW1198" s="260" t="s">
        <v>26</v>
      </c>
      <c r="DLX1198" s="204">
        <v>7</v>
      </c>
      <c r="DLY1198" s="204">
        <v>2</v>
      </c>
      <c r="DLZ1198" s="205" t="s">
        <v>238</v>
      </c>
      <c r="DMA1198" s="206">
        <v>0</v>
      </c>
      <c r="DMB1198" s="206">
        <v>210</v>
      </c>
      <c r="DMC1198" s="75">
        <f t="shared" si="468"/>
        <v>448.774</v>
      </c>
      <c r="DMD1198" s="203" t="s">
        <v>29</v>
      </c>
      <c r="DME1198" s="260" t="s">
        <v>26</v>
      </c>
      <c r="DMF1198" s="204">
        <v>7</v>
      </c>
      <c r="DMG1198" s="204">
        <v>2</v>
      </c>
      <c r="DMH1198" s="205" t="s">
        <v>238</v>
      </c>
      <c r="DMI1198" s="206">
        <v>0</v>
      </c>
      <c r="DMJ1198" s="206">
        <v>210</v>
      </c>
      <c r="DMK1198" s="75">
        <f t="shared" si="468"/>
        <v>448.774</v>
      </c>
      <c r="DML1198" s="203" t="s">
        <v>29</v>
      </c>
      <c r="DMM1198" s="260" t="s">
        <v>26</v>
      </c>
      <c r="DMN1198" s="204">
        <v>7</v>
      </c>
      <c r="DMO1198" s="204">
        <v>2</v>
      </c>
      <c r="DMP1198" s="205" t="s">
        <v>238</v>
      </c>
      <c r="DMQ1198" s="206">
        <v>0</v>
      </c>
      <c r="DMR1198" s="206">
        <v>210</v>
      </c>
      <c r="DMS1198" s="75">
        <f t="shared" si="468"/>
        <v>448.774</v>
      </c>
      <c r="DMT1198" s="203" t="s">
        <v>29</v>
      </c>
      <c r="DMU1198" s="260" t="s">
        <v>26</v>
      </c>
      <c r="DMV1198" s="204">
        <v>7</v>
      </c>
      <c r="DMW1198" s="204">
        <v>2</v>
      </c>
      <c r="DMX1198" s="205" t="s">
        <v>238</v>
      </c>
      <c r="DMY1198" s="206">
        <v>0</v>
      </c>
      <c r="DMZ1198" s="206">
        <v>210</v>
      </c>
      <c r="DNA1198" s="75">
        <f t="shared" si="468"/>
        <v>448.774</v>
      </c>
      <c r="DNB1198" s="203" t="s">
        <v>29</v>
      </c>
      <c r="DNC1198" s="260" t="s">
        <v>26</v>
      </c>
      <c r="DND1198" s="204">
        <v>7</v>
      </c>
      <c r="DNE1198" s="204">
        <v>2</v>
      </c>
      <c r="DNF1198" s="205" t="s">
        <v>238</v>
      </c>
      <c r="DNG1198" s="206">
        <v>0</v>
      </c>
      <c r="DNH1198" s="206">
        <v>210</v>
      </c>
      <c r="DNI1198" s="75">
        <f t="shared" si="468"/>
        <v>448.774</v>
      </c>
      <c r="DNJ1198" s="203" t="s">
        <v>29</v>
      </c>
      <c r="DNK1198" s="260" t="s">
        <v>26</v>
      </c>
      <c r="DNL1198" s="204">
        <v>7</v>
      </c>
      <c r="DNM1198" s="204">
        <v>2</v>
      </c>
      <c r="DNN1198" s="205" t="s">
        <v>238</v>
      </c>
      <c r="DNO1198" s="206">
        <v>0</v>
      </c>
      <c r="DNP1198" s="206">
        <v>210</v>
      </c>
      <c r="DNQ1198" s="75">
        <f t="shared" si="468"/>
        <v>448.774</v>
      </c>
      <c r="DNR1198" s="203" t="s">
        <v>29</v>
      </c>
      <c r="DNS1198" s="260" t="s">
        <v>26</v>
      </c>
      <c r="DNT1198" s="204">
        <v>7</v>
      </c>
      <c r="DNU1198" s="204">
        <v>2</v>
      </c>
      <c r="DNV1198" s="205" t="s">
        <v>238</v>
      </c>
      <c r="DNW1198" s="206">
        <v>0</v>
      </c>
      <c r="DNX1198" s="206">
        <v>210</v>
      </c>
      <c r="DNY1198" s="75">
        <f t="shared" si="468"/>
        <v>448.774</v>
      </c>
      <c r="DNZ1198" s="203" t="s">
        <v>29</v>
      </c>
      <c r="DOA1198" s="260" t="s">
        <v>26</v>
      </c>
      <c r="DOB1198" s="204">
        <v>7</v>
      </c>
      <c r="DOC1198" s="204">
        <v>2</v>
      </c>
      <c r="DOD1198" s="205" t="s">
        <v>238</v>
      </c>
      <c r="DOE1198" s="206">
        <v>0</v>
      </c>
      <c r="DOF1198" s="206">
        <v>210</v>
      </c>
      <c r="DOG1198" s="75">
        <f t="shared" ref="DOG1198:DQK1198" si="469">DOG1199+DOG1200</f>
        <v>448.774</v>
      </c>
      <c r="DOH1198" s="203" t="s">
        <v>29</v>
      </c>
      <c r="DOI1198" s="260" t="s">
        <v>26</v>
      </c>
      <c r="DOJ1198" s="204">
        <v>7</v>
      </c>
      <c r="DOK1198" s="204">
        <v>2</v>
      </c>
      <c r="DOL1198" s="205" t="s">
        <v>238</v>
      </c>
      <c r="DOM1198" s="206">
        <v>0</v>
      </c>
      <c r="DON1198" s="206">
        <v>210</v>
      </c>
      <c r="DOO1198" s="75">
        <f t="shared" si="469"/>
        <v>448.774</v>
      </c>
      <c r="DOP1198" s="203" t="s">
        <v>29</v>
      </c>
      <c r="DOQ1198" s="260" t="s">
        <v>26</v>
      </c>
      <c r="DOR1198" s="204">
        <v>7</v>
      </c>
      <c r="DOS1198" s="204">
        <v>2</v>
      </c>
      <c r="DOT1198" s="205" t="s">
        <v>238</v>
      </c>
      <c r="DOU1198" s="206">
        <v>0</v>
      </c>
      <c r="DOV1198" s="206">
        <v>210</v>
      </c>
      <c r="DOW1198" s="75">
        <f t="shared" si="469"/>
        <v>448.774</v>
      </c>
      <c r="DOX1198" s="203" t="s">
        <v>29</v>
      </c>
      <c r="DOY1198" s="260" t="s">
        <v>26</v>
      </c>
      <c r="DOZ1198" s="204">
        <v>7</v>
      </c>
      <c r="DPA1198" s="204">
        <v>2</v>
      </c>
      <c r="DPB1198" s="205" t="s">
        <v>238</v>
      </c>
      <c r="DPC1198" s="206">
        <v>0</v>
      </c>
      <c r="DPD1198" s="206">
        <v>210</v>
      </c>
      <c r="DPE1198" s="75">
        <f t="shared" si="469"/>
        <v>448.774</v>
      </c>
      <c r="DPF1198" s="203" t="s">
        <v>29</v>
      </c>
      <c r="DPG1198" s="260" t="s">
        <v>26</v>
      </c>
      <c r="DPH1198" s="204">
        <v>7</v>
      </c>
      <c r="DPI1198" s="204">
        <v>2</v>
      </c>
      <c r="DPJ1198" s="205" t="s">
        <v>238</v>
      </c>
      <c r="DPK1198" s="206">
        <v>0</v>
      </c>
      <c r="DPL1198" s="206">
        <v>210</v>
      </c>
      <c r="DPM1198" s="75">
        <f t="shared" si="469"/>
        <v>448.774</v>
      </c>
      <c r="DPN1198" s="203" t="s">
        <v>29</v>
      </c>
      <c r="DPO1198" s="260" t="s">
        <v>26</v>
      </c>
      <c r="DPP1198" s="204">
        <v>7</v>
      </c>
      <c r="DPQ1198" s="204">
        <v>2</v>
      </c>
      <c r="DPR1198" s="205" t="s">
        <v>238</v>
      </c>
      <c r="DPS1198" s="206">
        <v>0</v>
      </c>
      <c r="DPT1198" s="206">
        <v>210</v>
      </c>
      <c r="DPU1198" s="75">
        <f t="shared" si="469"/>
        <v>448.774</v>
      </c>
      <c r="DPV1198" s="203" t="s">
        <v>29</v>
      </c>
      <c r="DPW1198" s="260" t="s">
        <v>26</v>
      </c>
      <c r="DPX1198" s="204">
        <v>7</v>
      </c>
      <c r="DPY1198" s="204">
        <v>2</v>
      </c>
      <c r="DPZ1198" s="205" t="s">
        <v>238</v>
      </c>
      <c r="DQA1198" s="206">
        <v>0</v>
      </c>
      <c r="DQB1198" s="206">
        <v>210</v>
      </c>
      <c r="DQC1198" s="75">
        <f t="shared" si="469"/>
        <v>448.774</v>
      </c>
      <c r="DQD1198" s="203" t="s">
        <v>29</v>
      </c>
      <c r="DQE1198" s="260" t="s">
        <v>26</v>
      </c>
      <c r="DQF1198" s="204">
        <v>7</v>
      </c>
      <c r="DQG1198" s="204">
        <v>2</v>
      </c>
      <c r="DQH1198" s="205" t="s">
        <v>238</v>
      </c>
      <c r="DQI1198" s="206">
        <v>0</v>
      </c>
      <c r="DQJ1198" s="206">
        <v>210</v>
      </c>
      <c r="DQK1198" s="75">
        <f t="shared" si="469"/>
        <v>448.774</v>
      </c>
      <c r="DQL1198" s="203" t="s">
        <v>29</v>
      </c>
      <c r="DQM1198" s="260" t="s">
        <v>26</v>
      </c>
      <c r="DQN1198" s="204">
        <v>7</v>
      </c>
      <c r="DQO1198" s="204">
        <v>2</v>
      </c>
      <c r="DQP1198" s="205" t="s">
        <v>238</v>
      </c>
      <c r="DQQ1198" s="206">
        <v>0</v>
      </c>
      <c r="DQR1198" s="206">
        <v>210</v>
      </c>
      <c r="DQS1198" s="75">
        <f t="shared" ref="DQS1198:DSW1198" si="470">DQS1199+DQS1200</f>
        <v>448.774</v>
      </c>
      <c r="DQT1198" s="203" t="s">
        <v>29</v>
      </c>
      <c r="DQU1198" s="260" t="s">
        <v>26</v>
      </c>
      <c r="DQV1198" s="204">
        <v>7</v>
      </c>
      <c r="DQW1198" s="204">
        <v>2</v>
      </c>
      <c r="DQX1198" s="205" t="s">
        <v>238</v>
      </c>
      <c r="DQY1198" s="206">
        <v>0</v>
      </c>
      <c r="DQZ1198" s="206">
        <v>210</v>
      </c>
      <c r="DRA1198" s="75">
        <f t="shared" si="470"/>
        <v>448.774</v>
      </c>
      <c r="DRB1198" s="203" t="s">
        <v>29</v>
      </c>
      <c r="DRC1198" s="260" t="s">
        <v>26</v>
      </c>
      <c r="DRD1198" s="204">
        <v>7</v>
      </c>
      <c r="DRE1198" s="204">
        <v>2</v>
      </c>
      <c r="DRF1198" s="205" t="s">
        <v>238</v>
      </c>
      <c r="DRG1198" s="206">
        <v>0</v>
      </c>
      <c r="DRH1198" s="206">
        <v>210</v>
      </c>
      <c r="DRI1198" s="75">
        <f t="shared" si="470"/>
        <v>448.774</v>
      </c>
      <c r="DRJ1198" s="203" t="s">
        <v>29</v>
      </c>
      <c r="DRK1198" s="260" t="s">
        <v>26</v>
      </c>
      <c r="DRL1198" s="204">
        <v>7</v>
      </c>
      <c r="DRM1198" s="204">
        <v>2</v>
      </c>
      <c r="DRN1198" s="205" t="s">
        <v>238</v>
      </c>
      <c r="DRO1198" s="206">
        <v>0</v>
      </c>
      <c r="DRP1198" s="206">
        <v>210</v>
      </c>
      <c r="DRQ1198" s="75">
        <f t="shared" si="470"/>
        <v>448.774</v>
      </c>
      <c r="DRR1198" s="203" t="s">
        <v>29</v>
      </c>
      <c r="DRS1198" s="260" t="s">
        <v>26</v>
      </c>
      <c r="DRT1198" s="204">
        <v>7</v>
      </c>
      <c r="DRU1198" s="204">
        <v>2</v>
      </c>
      <c r="DRV1198" s="205" t="s">
        <v>238</v>
      </c>
      <c r="DRW1198" s="206">
        <v>0</v>
      </c>
      <c r="DRX1198" s="206">
        <v>210</v>
      </c>
      <c r="DRY1198" s="75">
        <f t="shared" si="470"/>
        <v>448.774</v>
      </c>
      <c r="DRZ1198" s="203" t="s">
        <v>29</v>
      </c>
      <c r="DSA1198" s="260" t="s">
        <v>26</v>
      </c>
      <c r="DSB1198" s="204">
        <v>7</v>
      </c>
      <c r="DSC1198" s="204">
        <v>2</v>
      </c>
      <c r="DSD1198" s="205" t="s">
        <v>238</v>
      </c>
      <c r="DSE1198" s="206">
        <v>0</v>
      </c>
      <c r="DSF1198" s="206">
        <v>210</v>
      </c>
      <c r="DSG1198" s="75">
        <f t="shared" si="470"/>
        <v>448.774</v>
      </c>
      <c r="DSH1198" s="203" t="s">
        <v>29</v>
      </c>
      <c r="DSI1198" s="260" t="s">
        <v>26</v>
      </c>
      <c r="DSJ1198" s="204">
        <v>7</v>
      </c>
      <c r="DSK1198" s="204">
        <v>2</v>
      </c>
      <c r="DSL1198" s="205" t="s">
        <v>238</v>
      </c>
      <c r="DSM1198" s="206">
        <v>0</v>
      </c>
      <c r="DSN1198" s="206">
        <v>210</v>
      </c>
      <c r="DSO1198" s="75">
        <f t="shared" si="470"/>
        <v>448.774</v>
      </c>
      <c r="DSP1198" s="203" t="s">
        <v>29</v>
      </c>
      <c r="DSQ1198" s="260" t="s">
        <v>26</v>
      </c>
      <c r="DSR1198" s="204">
        <v>7</v>
      </c>
      <c r="DSS1198" s="204">
        <v>2</v>
      </c>
      <c r="DST1198" s="205" t="s">
        <v>238</v>
      </c>
      <c r="DSU1198" s="206">
        <v>0</v>
      </c>
      <c r="DSV1198" s="206">
        <v>210</v>
      </c>
      <c r="DSW1198" s="75">
        <f t="shared" si="470"/>
        <v>448.774</v>
      </c>
      <c r="DSX1198" s="203" t="s">
        <v>29</v>
      </c>
      <c r="DSY1198" s="260" t="s">
        <v>26</v>
      </c>
      <c r="DSZ1198" s="204">
        <v>7</v>
      </c>
      <c r="DTA1198" s="204">
        <v>2</v>
      </c>
      <c r="DTB1198" s="205" t="s">
        <v>238</v>
      </c>
      <c r="DTC1198" s="206">
        <v>0</v>
      </c>
      <c r="DTD1198" s="206">
        <v>210</v>
      </c>
      <c r="DTE1198" s="75">
        <f t="shared" ref="DTE1198:DVI1198" si="471">DTE1199+DTE1200</f>
        <v>448.774</v>
      </c>
      <c r="DTF1198" s="203" t="s">
        <v>29</v>
      </c>
      <c r="DTG1198" s="260" t="s">
        <v>26</v>
      </c>
      <c r="DTH1198" s="204">
        <v>7</v>
      </c>
      <c r="DTI1198" s="204">
        <v>2</v>
      </c>
      <c r="DTJ1198" s="205" t="s">
        <v>238</v>
      </c>
      <c r="DTK1198" s="206">
        <v>0</v>
      </c>
      <c r="DTL1198" s="206">
        <v>210</v>
      </c>
      <c r="DTM1198" s="75">
        <f t="shared" si="471"/>
        <v>448.774</v>
      </c>
      <c r="DTN1198" s="203" t="s">
        <v>29</v>
      </c>
      <c r="DTO1198" s="260" t="s">
        <v>26</v>
      </c>
      <c r="DTP1198" s="204">
        <v>7</v>
      </c>
      <c r="DTQ1198" s="204">
        <v>2</v>
      </c>
      <c r="DTR1198" s="205" t="s">
        <v>238</v>
      </c>
      <c r="DTS1198" s="206">
        <v>0</v>
      </c>
      <c r="DTT1198" s="206">
        <v>210</v>
      </c>
      <c r="DTU1198" s="75">
        <f t="shared" si="471"/>
        <v>448.774</v>
      </c>
      <c r="DTV1198" s="203" t="s">
        <v>29</v>
      </c>
      <c r="DTW1198" s="260" t="s">
        <v>26</v>
      </c>
      <c r="DTX1198" s="204">
        <v>7</v>
      </c>
      <c r="DTY1198" s="204">
        <v>2</v>
      </c>
      <c r="DTZ1198" s="205" t="s">
        <v>238</v>
      </c>
      <c r="DUA1198" s="206">
        <v>0</v>
      </c>
      <c r="DUB1198" s="206">
        <v>210</v>
      </c>
      <c r="DUC1198" s="75">
        <f t="shared" si="471"/>
        <v>448.774</v>
      </c>
      <c r="DUD1198" s="203" t="s">
        <v>29</v>
      </c>
      <c r="DUE1198" s="260" t="s">
        <v>26</v>
      </c>
      <c r="DUF1198" s="204">
        <v>7</v>
      </c>
      <c r="DUG1198" s="204">
        <v>2</v>
      </c>
      <c r="DUH1198" s="205" t="s">
        <v>238</v>
      </c>
      <c r="DUI1198" s="206">
        <v>0</v>
      </c>
      <c r="DUJ1198" s="206">
        <v>210</v>
      </c>
      <c r="DUK1198" s="75">
        <f t="shared" si="471"/>
        <v>448.774</v>
      </c>
      <c r="DUL1198" s="203" t="s">
        <v>29</v>
      </c>
      <c r="DUM1198" s="260" t="s">
        <v>26</v>
      </c>
      <c r="DUN1198" s="204">
        <v>7</v>
      </c>
      <c r="DUO1198" s="204">
        <v>2</v>
      </c>
      <c r="DUP1198" s="205" t="s">
        <v>238</v>
      </c>
      <c r="DUQ1198" s="206">
        <v>0</v>
      </c>
      <c r="DUR1198" s="206">
        <v>210</v>
      </c>
      <c r="DUS1198" s="75">
        <f t="shared" si="471"/>
        <v>448.774</v>
      </c>
      <c r="DUT1198" s="203" t="s">
        <v>29</v>
      </c>
      <c r="DUU1198" s="260" t="s">
        <v>26</v>
      </c>
      <c r="DUV1198" s="204">
        <v>7</v>
      </c>
      <c r="DUW1198" s="204">
        <v>2</v>
      </c>
      <c r="DUX1198" s="205" t="s">
        <v>238</v>
      </c>
      <c r="DUY1198" s="206">
        <v>0</v>
      </c>
      <c r="DUZ1198" s="206">
        <v>210</v>
      </c>
      <c r="DVA1198" s="75">
        <f t="shared" si="471"/>
        <v>448.774</v>
      </c>
      <c r="DVB1198" s="203" t="s">
        <v>29</v>
      </c>
      <c r="DVC1198" s="260" t="s">
        <v>26</v>
      </c>
      <c r="DVD1198" s="204">
        <v>7</v>
      </c>
      <c r="DVE1198" s="204">
        <v>2</v>
      </c>
      <c r="DVF1198" s="205" t="s">
        <v>238</v>
      </c>
      <c r="DVG1198" s="206">
        <v>0</v>
      </c>
      <c r="DVH1198" s="206">
        <v>210</v>
      </c>
      <c r="DVI1198" s="75">
        <f t="shared" si="471"/>
        <v>448.774</v>
      </c>
      <c r="DVJ1198" s="203" t="s">
        <v>29</v>
      </c>
      <c r="DVK1198" s="260" t="s">
        <v>26</v>
      </c>
      <c r="DVL1198" s="204">
        <v>7</v>
      </c>
      <c r="DVM1198" s="204">
        <v>2</v>
      </c>
      <c r="DVN1198" s="205" t="s">
        <v>238</v>
      </c>
      <c r="DVO1198" s="206">
        <v>0</v>
      </c>
      <c r="DVP1198" s="206">
        <v>210</v>
      </c>
      <c r="DVQ1198" s="75">
        <f t="shared" ref="DVQ1198:DXU1198" si="472">DVQ1199+DVQ1200</f>
        <v>448.774</v>
      </c>
      <c r="DVR1198" s="203" t="s">
        <v>29</v>
      </c>
      <c r="DVS1198" s="260" t="s">
        <v>26</v>
      </c>
      <c r="DVT1198" s="204">
        <v>7</v>
      </c>
      <c r="DVU1198" s="204">
        <v>2</v>
      </c>
      <c r="DVV1198" s="205" t="s">
        <v>238</v>
      </c>
      <c r="DVW1198" s="206">
        <v>0</v>
      </c>
      <c r="DVX1198" s="206">
        <v>210</v>
      </c>
      <c r="DVY1198" s="75">
        <f t="shared" si="472"/>
        <v>448.774</v>
      </c>
      <c r="DVZ1198" s="203" t="s">
        <v>29</v>
      </c>
      <c r="DWA1198" s="260" t="s">
        <v>26</v>
      </c>
      <c r="DWB1198" s="204">
        <v>7</v>
      </c>
      <c r="DWC1198" s="204">
        <v>2</v>
      </c>
      <c r="DWD1198" s="205" t="s">
        <v>238</v>
      </c>
      <c r="DWE1198" s="206">
        <v>0</v>
      </c>
      <c r="DWF1198" s="206">
        <v>210</v>
      </c>
      <c r="DWG1198" s="75">
        <f t="shared" si="472"/>
        <v>448.774</v>
      </c>
      <c r="DWH1198" s="203" t="s">
        <v>29</v>
      </c>
      <c r="DWI1198" s="260" t="s">
        <v>26</v>
      </c>
      <c r="DWJ1198" s="204">
        <v>7</v>
      </c>
      <c r="DWK1198" s="204">
        <v>2</v>
      </c>
      <c r="DWL1198" s="205" t="s">
        <v>238</v>
      </c>
      <c r="DWM1198" s="206">
        <v>0</v>
      </c>
      <c r="DWN1198" s="206">
        <v>210</v>
      </c>
      <c r="DWO1198" s="75">
        <f t="shared" si="472"/>
        <v>448.774</v>
      </c>
      <c r="DWP1198" s="203" t="s">
        <v>29</v>
      </c>
      <c r="DWQ1198" s="260" t="s">
        <v>26</v>
      </c>
      <c r="DWR1198" s="204">
        <v>7</v>
      </c>
      <c r="DWS1198" s="204">
        <v>2</v>
      </c>
      <c r="DWT1198" s="205" t="s">
        <v>238</v>
      </c>
      <c r="DWU1198" s="206">
        <v>0</v>
      </c>
      <c r="DWV1198" s="206">
        <v>210</v>
      </c>
      <c r="DWW1198" s="75">
        <f t="shared" si="472"/>
        <v>448.774</v>
      </c>
      <c r="DWX1198" s="203" t="s">
        <v>29</v>
      </c>
      <c r="DWY1198" s="260" t="s">
        <v>26</v>
      </c>
      <c r="DWZ1198" s="204">
        <v>7</v>
      </c>
      <c r="DXA1198" s="204">
        <v>2</v>
      </c>
      <c r="DXB1198" s="205" t="s">
        <v>238</v>
      </c>
      <c r="DXC1198" s="206">
        <v>0</v>
      </c>
      <c r="DXD1198" s="206">
        <v>210</v>
      </c>
      <c r="DXE1198" s="75">
        <f t="shared" si="472"/>
        <v>448.774</v>
      </c>
      <c r="DXF1198" s="203" t="s">
        <v>29</v>
      </c>
      <c r="DXG1198" s="260" t="s">
        <v>26</v>
      </c>
      <c r="DXH1198" s="204">
        <v>7</v>
      </c>
      <c r="DXI1198" s="204">
        <v>2</v>
      </c>
      <c r="DXJ1198" s="205" t="s">
        <v>238</v>
      </c>
      <c r="DXK1198" s="206">
        <v>0</v>
      </c>
      <c r="DXL1198" s="206">
        <v>210</v>
      </c>
      <c r="DXM1198" s="75">
        <f t="shared" si="472"/>
        <v>448.774</v>
      </c>
      <c r="DXN1198" s="203" t="s">
        <v>29</v>
      </c>
      <c r="DXO1198" s="260" t="s">
        <v>26</v>
      </c>
      <c r="DXP1198" s="204">
        <v>7</v>
      </c>
      <c r="DXQ1198" s="204">
        <v>2</v>
      </c>
      <c r="DXR1198" s="205" t="s">
        <v>238</v>
      </c>
      <c r="DXS1198" s="206">
        <v>0</v>
      </c>
      <c r="DXT1198" s="206">
        <v>210</v>
      </c>
      <c r="DXU1198" s="75">
        <f t="shared" si="472"/>
        <v>448.774</v>
      </c>
      <c r="DXV1198" s="203" t="s">
        <v>29</v>
      </c>
      <c r="DXW1198" s="260" t="s">
        <v>26</v>
      </c>
      <c r="DXX1198" s="204">
        <v>7</v>
      </c>
      <c r="DXY1198" s="204">
        <v>2</v>
      </c>
      <c r="DXZ1198" s="205" t="s">
        <v>238</v>
      </c>
      <c r="DYA1198" s="206">
        <v>0</v>
      </c>
      <c r="DYB1198" s="206">
        <v>210</v>
      </c>
      <c r="DYC1198" s="75">
        <f t="shared" ref="DYC1198:EAG1198" si="473">DYC1199+DYC1200</f>
        <v>448.774</v>
      </c>
      <c r="DYD1198" s="203" t="s">
        <v>29</v>
      </c>
      <c r="DYE1198" s="260" t="s">
        <v>26</v>
      </c>
      <c r="DYF1198" s="204">
        <v>7</v>
      </c>
      <c r="DYG1198" s="204">
        <v>2</v>
      </c>
      <c r="DYH1198" s="205" t="s">
        <v>238</v>
      </c>
      <c r="DYI1198" s="206">
        <v>0</v>
      </c>
      <c r="DYJ1198" s="206">
        <v>210</v>
      </c>
      <c r="DYK1198" s="75">
        <f t="shared" si="473"/>
        <v>448.774</v>
      </c>
      <c r="DYL1198" s="203" t="s">
        <v>29</v>
      </c>
      <c r="DYM1198" s="260" t="s">
        <v>26</v>
      </c>
      <c r="DYN1198" s="204">
        <v>7</v>
      </c>
      <c r="DYO1198" s="204">
        <v>2</v>
      </c>
      <c r="DYP1198" s="205" t="s">
        <v>238</v>
      </c>
      <c r="DYQ1198" s="206">
        <v>0</v>
      </c>
      <c r="DYR1198" s="206">
        <v>210</v>
      </c>
      <c r="DYS1198" s="75">
        <f t="shared" si="473"/>
        <v>448.774</v>
      </c>
      <c r="DYT1198" s="203" t="s">
        <v>29</v>
      </c>
      <c r="DYU1198" s="260" t="s">
        <v>26</v>
      </c>
      <c r="DYV1198" s="204">
        <v>7</v>
      </c>
      <c r="DYW1198" s="204">
        <v>2</v>
      </c>
      <c r="DYX1198" s="205" t="s">
        <v>238</v>
      </c>
      <c r="DYY1198" s="206">
        <v>0</v>
      </c>
      <c r="DYZ1198" s="206">
        <v>210</v>
      </c>
      <c r="DZA1198" s="75">
        <f t="shared" si="473"/>
        <v>448.774</v>
      </c>
      <c r="DZB1198" s="203" t="s">
        <v>29</v>
      </c>
      <c r="DZC1198" s="260" t="s">
        <v>26</v>
      </c>
      <c r="DZD1198" s="204">
        <v>7</v>
      </c>
      <c r="DZE1198" s="204">
        <v>2</v>
      </c>
      <c r="DZF1198" s="205" t="s">
        <v>238</v>
      </c>
      <c r="DZG1198" s="206">
        <v>0</v>
      </c>
      <c r="DZH1198" s="206">
        <v>210</v>
      </c>
      <c r="DZI1198" s="75">
        <f t="shared" si="473"/>
        <v>448.774</v>
      </c>
      <c r="DZJ1198" s="203" t="s">
        <v>29</v>
      </c>
      <c r="DZK1198" s="260" t="s">
        <v>26</v>
      </c>
      <c r="DZL1198" s="204">
        <v>7</v>
      </c>
      <c r="DZM1198" s="204">
        <v>2</v>
      </c>
      <c r="DZN1198" s="205" t="s">
        <v>238</v>
      </c>
      <c r="DZO1198" s="206">
        <v>0</v>
      </c>
      <c r="DZP1198" s="206">
        <v>210</v>
      </c>
      <c r="DZQ1198" s="75">
        <f t="shared" si="473"/>
        <v>448.774</v>
      </c>
      <c r="DZR1198" s="203" t="s">
        <v>29</v>
      </c>
      <c r="DZS1198" s="260" t="s">
        <v>26</v>
      </c>
      <c r="DZT1198" s="204">
        <v>7</v>
      </c>
      <c r="DZU1198" s="204">
        <v>2</v>
      </c>
      <c r="DZV1198" s="205" t="s">
        <v>238</v>
      </c>
      <c r="DZW1198" s="206">
        <v>0</v>
      </c>
      <c r="DZX1198" s="206">
        <v>210</v>
      </c>
      <c r="DZY1198" s="75">
        <f t="shared" si="473"/>
        <v>448.774</v>
      </c>
      <c r="DZZ1198" s="203" t="s">
        <v>29</v>
      </c>
      <c r="EAA1198" s="260" t="s">
        <v>26</v>
      </c>
      <c r="EAB1198" s="204">
        <v>7</v>
      </c>
      <c r="EAC1198" s="204">
        <v>2</v>
      </c>
      <c r="EAD1198" s="205" t="s">
        <v>238</v>
      </c>
      <c r="EAE1198" s="206">
        <v>0</v>
      </c>
      <c r="EAF1198" s="206">
        <v>210</v>
      </c>
      <c r="EAG1198" s="75">
        <f t="shared" si="473"/>
        <v>448.774</v>
      </c>
      <c r="EAH1198" s="203" t="s">
        <v>29</v>
      </c>
      <c r="EAI1198" s="260" t="s">
        <v>26</v>
      </c>
      <c r="EAJ1198" s="204">
        <v>7</v>
      </c>
      <c r="EAK1198" s="204">
        <v>2</v>
      </c>
      <c r="EAL1198" s="205" t="s">
        <v>238</v>
      </c>
      <c r="EAM1198" s="206">
        <v>0</v>
      </c>
      <c r="EAN1198" s="206">
        <v>210</v>
      </c>
      <c r="EAO1198" s="75">
        <f t="shared" ref="EAO1198:ECS1198" si="474">EAO1199+EAO1200</f>
        <v>448.774</v>
      </c>
      <c r="EAP1198" s="203" t="s">
        <v>29</v>
      </c>
      <c r="EAQ1198" s="260" t="s">
        <v>26</v>
      </c>
      <c r="EAR1198" s="204">
        <v>7</v>
      </c>
      <c r="EAS1198" s="204">
        <v>2</v>
      </c>
      <c r="EAT1198" s="205" t="s">
        <v>238</v>
      </c>
      <c r="EAU1198" s="206">
        <v>0</v>
      </c>
      <c r="EAV1198" s="206">
        <v>210</v>
      </c>
      <c r="EAW1198" s="75">
        <f t="shared" si="474"/>
        <v>448.774</v>
      </c>
      <c r="EAX1198" s="203" t="s">
        <v>29</v>
      </c>
      <c r="EAY1198" s="260" t="s">
        <v>26</v>
      </c>
      <c r="EAZ1198" s="204">
        <v>7</v>
      </c>
      <c r="EBA1198" s="204">
        <v>2</v>
      </c>
      <c r="EBB1198" s="205" t="s">
        <v>238</v>
      </c>
      <c r="EBC1198" s="206">
        <v>0</v>
      </c>
      <c r="EBD1198" s="206">
        <v>210</v>
      </c>
      <c r="EBE1198" s="75">
        <f t="shared" si="474"/>
        <v>448.774</v>
      </c>
      <c r="EBF1198" s="203" t="s">
        <v>29</v>
      </c>
      <c r="EBG1198" s="260" t="s">
        <v>26</v>
      </c>
      <c r="EBH1198" s="204">
        <v>7</v>
      </c>
      <c r="EBI1198" s="204">
        <v>2</v>
      </c>
      <c r="EBJ1198" s="205" t="s">
        <v>238</v>
      </c>
      <c r="EBK1198" s="206">
        <v>0</v>
      </c>
      <c r="EBL1198" s="206">
        <v>210</v>
      </c>
      <c r="EBM1198" s="75">
        <f t="shared" si="474"/>
        <v>448.774</v>
      </c>
      <c r="EBN1198" s="203" t="s">
        <v>29</v>
      </c>
      <c r="EBO1198" s="260" t="s">
        <v>26</v>
      </c>
      <c r="EBP1198" s="204">
        <v>7</v>
      </c>
      <c r="EBQ1198" s="204">
        <v>2</v>
      </c>
      <c r="EBR1198" s="205" t="s">
        <v>238</v>
      </c>
      <c r="EBS1198" s="206">
        <v>0</v>
      </c>
      <c r="EBT1198" s="206">
        <v>210</v>
      </c>
      <c r="EBU1198" s="75">
        <f t="shared" si="474"/>
        <v>448.774</v>
      </c>
      <c r="EBV1198" s="203" t="s">
        <v>29</v>
      </c>
      <c r="EBW1198" s="260" t="s">
        <v>26</v>
      </c>
      <c r="EBX1198" s="204">
        <v>7</v>
      </c>
      <c r="EBY1198" s="204">
        <v>2</v>
      </c>
      <c r="EBZ1198" s="205" t="s">
        <v>238</v>
      </c>
      <c r="ECA1198" s="206">
        <v>0</v>
      </c>
      <c r="ECB1198" s="206">
        <v>210</v>
      </c>
      <c r="ECC1198" s="75">
        <f t="shared" si="474"/>
        <v>448.774</v>
      </c>
      <c r="ECD1198" s="203" t="s">
        <v>29</v>
      </c>
      <c r="ECE1198" s="260" t="s">
        <v>26</v>
      </c>
      <c r="ECF1198" s="204">
        <v>7</v>
      </c>
      <c r="ECG1198" s="204">
        <v>2</v>
      </c>
      <c r="ECH1198" s="205" t="s">
        <v>238</v>
      </c>
      <c r="ECI1198" s="206">
        <v>0</v>
      </c>
      <c r="ECJ1198" s="206">
        <v>210</v>
      </c>
      <c r="ECK1198" s="75">
        <f t="shared" si="474"/>
        <v>448.774</v>
      </c>
      <c r="ECL1198" s="203" t="s">
        <v>29</v>
      </c>
      <c r="ECM1198" s="260" t="s">
        <v>26</v>
      </c>
      <c r="ECN1198" s="204">
        <v>7</v>
      </c>
      <c r="ECO1198" s="204">
        <v>2</v>
      </c>
      <c r="ECP1198" s="205" t="s">
        <v>238</v>
      </c>
      <c r="ECQ1198" s="206">
        <v>0</v>
      </c>
      <c r="ECR1198" s="206">
        <v>210</v>
      </c>
      <c r="ECS1198" s="75">
        <f t="shared" si="474"/>
        <v>448.774</v>
      </c>
      <c r="ECT1198" s="203" t="s">
        <v>29</v>
      </c>
      <c r="ECU1198" s="260" t="s">
        <v>26</v>
      </c>
      <c r="ECV1198" s="204">
        <v>7</v>
      </c>
      <c r="ECW1198" s="204">
        <v>2</v>
      </c>
      <c r="ECX1198" s="205" t="s">
        <v>238</v>
      </c>
      <c r="ECY1198" s="206">
        <v>0</v>
      </c>
      <c r="ECZ1198" s="206">
        <v>210</v>
      </c>
      <c r="EDA1198" s="75">
        <f t="shared" ref="EDA1198:EFE1198" si="475">EDA1199+EDA1200</f>
        <v>448.774</v>
      </c>
      <c r="EDB1198" s="203" t="s">
        <v>29</v>
      </c>
      <c r="EDC1198" s="260" t="s">
        <v>26</v>
      </c>
      <c r="EDD1198" s="204">
        <v>7</v>
      </c>
      <c r="EDE1198" s="204">
        <v>2</v>
      </c>
      <c r="EDF1198" s="205" t="s">
        <v>238</v>
      </c>
      <c r="EDG1198" s="206">
        <v>0</v>
      </c>
      <c r="EDH1198" s="206">
        <v>210</v>
      </c>
      <c r="EDI1198" s="75">
        <f t="shared" si="475"/>
        <v>448.774</v>
      </c>
      <c r="EDJ1198" s="203" t="s">
        <v>29</v>
      </c>
      <c r="EDK1198" s="260" t="s">
        <v>26</v>
      </c>
      <c r="EDL1198" s="204">
        <v>7</v>
      </c>
      <c r="EDM1198" s="204">
        <v>2</v>
      </c>
      <c r="EDN1198" s="205" t="s">
        <v>238</v>
      </c>
      <c r="EDO1198" s="206">
        <v>0</v>
      </c>
      <c r="EDP1198" s="206">
        <v>210</v>
      </c>
      <c r="EDQ1198" s="75">
        <f t="shared" si="475"/>
        <v>448.774</v>
      </c>
      <c r="EDR1198" s="203" t="s">
        <v>29</v>
      </c>
      <c r="EDS1198" s="260" t="s">
        <v>26</v>
      </c>
      <c r="EDT1198" s="204">
        <v>7</v>
      </c>
      <c r="EDU1198" s="204">
        <v>2</v>
      </c>
      <c r="EDV1198" s="205" t="s">
        <v>238</v>
      </c>
      <c r="EDW1198" s="206">
        <v>0</v>
      </c>
      <c r="EDX1198" s="206">
        <v>210</v>
      </c>
      <c r="EDY1198" s="75">
        <f t="shared" si="475"/>
        <v>448.774</v>
      </c>
      <c r="EDZ1198" s="203" t="s">
        <v>29</v>
      </c>
      <c r="EEA1198" s="260" t="s">
        <v>26</v>
      </c>
      <c r="EEB1198" s="204">
        <v>7</v>
      </c>
      <c r="EEC1198" s="204">
        <v>2</v>
      </c>
      <c r="EED1198" s="205" t="s">
        <v>238</v>
      </c>
      <c r="EEE1198" s="206">
        <v>0</v>
      </c>
      <c r="EEF1198" s="206">
        <v>210</v>
      </c>
      <c r="EEG1198" s="75">
        <f t="shared" si="475"/>
        <v>448.774</v>
      </c>
      <c r="EEH1198" s="203" t="s">
        <v>29</v>
      </c>
      <c r="EEI1198" s="260" t="s">
        <v>26</v>
      </c>
      <c r="EEJ1198" s="204">
        <v>7</v>
      </c>
      <c r="EEK1198" s="204">
        <v>2</v>
      </c>
      <c r="EEL1198" s="205" t="s">
        <v>238</v>
      </c>
      <c r="EEM1198" s="206">
        <v>0</v>
      </c>
      <c r="EEN1198" s="206">
        <v>210</v>
      </c>
      <c r="EEO1198" s="75">
        <f t="shared" si="475"/>
        <v>448.774</v>
      </c>
      <c r="EEP1198" s="203" t="s">
        <v>29</v>
      </c>
      <c r="EEQ1198" s="260" t="s">
        <v>26</v>
      </c>
      <c r="EER1198" s="204">
        <v>7</v>
      </c>
      <c r="EES1198" s="204">
        <v>2</v>
      </c>
      <c r="EET1198" s="205" t="s">
        <v>238</v>
      </c>
      <c r="EEU1198" s="206">
        <v>0</v>
      </c>
      <c r="EEV1198" s="206">
        <v>210</v>
      </c>
      <c r="EEW1198" s="75">
        <f t="shared" si="475"/>
        <v>448.774</v>
      </c>
      <c r="EEX1198" s="203" t="s">
        <v>29</v>
      </c>
      <c r="EEY1198" s="260" t="s">
        <v>26</v>
      </c>
      <c r="EEZ1198" s="204">
        <v>7</v>
      </c>
      <c r="EFA1198" s="204">
        <v>2</v>
      </c>
      <c r="EFB1198" s="205" t="s">
        <v>238</v>
      </c>
      <c r="EFC1198" s="206">
        <v>0</v>
      </c>
      <c r="EFD1198" s="206">
        <v>210</v>
      </c>
      <c r="EFE1198" s="75">
        <f t="shared" si="475"/>
        <v>448.774</v>
      </c>
      <c r="EFF1198" s="203" t="s">
        <v>29</v>
      </c>
      <c r="EFG1198" s="260" t="s">
        <v>26</v>
      </c>
      <c r="EFH1198" s="204">
        <v>7</v>
      </c>
      <c r="EFI1198" s="204">
        <v>2</v>
      </c>
      <c r="EFJ1198" s="205" t="s">
        <v>238</v>
      </c>
      <c r="EFK1198" s="206">
        <v>0</v>
      </c>
      <c r="EFL1198" s="206">
        <v>210</v>
      </c>
      <c r="EFM1198" s="75">
        <f t="shared" ref="EFM1198:EHQ1198" si="476">EFM1199+EFM1200</f>
        <v>448.774</v>
      </c>
      <c r="EFN1198" s="203" t="s">
        <v>29</v>
      </c>
      <c r="EFO1198" s="260" t="s">
        <v>26</v>
      </c>
      <c r="EFP1198" s="204">
        <v>7</v>
      </c>
      <c r="EFQ1198" s="204">
        <v>2</v>
      </c>
      <c r="EFR1198" s="205" t="s">
        <v>238</v>
      </c>
      <c r="EFS1198" s="206">
        <v>0</v>
      </c>
      <c r="EFT1198" s="206">
        <v>210</v>
      </c>
      <c r="EFU1198" s="75">
        <f t="shared" si="476"/>
        <v>448.774</v>
      </c>
      <c r="EFV1198" s="203" t="s">
        <v>29</v>
      </c>
      <c r="EFW1198" s="260" t="s">
        <v>26</v>
      </c>
      <c r="EFX1198" s="204">
        <v>7</v>
      </c>
      <c r="EFY1198" s="204">
        <v>2</v>
      </c>
      <c r="EFZ1198" s="205" t="s">
        <v>238</v>
      </c>
      <c r="EGA1198" s="206">
        <v>0</v>
      </c>
      <c r="EGB1198" s="206">
        <v>210</v>
      </c>
      <c r="EGC1198" s="75">
        <f t="shared" si="476"/>
        <v>448.774</v>
      </c>
      <c r="EGD1198" s="203" t="s">
        <v>29</v>
      </c>
      <c r="EGE1198" s="260" t="s">
        <v>26</v>
      </c>
      <c r="EGF1198" s="204">
        <v>7</v>
      </c>
      <c r="EGG1198" s="204">
        <v>2</v>
      </c>
      <c r="EGH1198" s="205" t="s">
        <v>238</v>
      </c>
      <c r="EGI1198" s="206">
        <v>0</v>
      </c>
      <c r="EGJ1198" s="206">
        <v>210</v>
      </c>
      <c r="EGK1198" s="75">
        <f t="shared" si="476"/>
        <v>448.774</v>
      </c>
      <c r="EGL1198" s="203" t="s">
        <v>29</v>
      </c>
      <c r="EGM1198" s="260" t="s">
        <v>26</v>
      </c>
      <c r="EGN1198" s="204">
        <v>7</v>
      </c>
      <c r="EGO1198" s="204">
        <v>2</v>
      </c>
      <c r="EGP1198" s="205" t="s">
        <v>238</v>
      </c>
      <c r="EGQ1198" s="206">
        <v>0</v>
      </c>
      <c r="EGR1198" s="206">
        <v>210</v>
      </c>
      <c r="EGS1198" s="75">
        <f t="shared" si="476"/>
        <v>448.774</v>
      </c>
      <c r="EGT1198" s="203" t="s">
        <v>29</v>
      </c>
      <c r="EGU1198" s="260" t="s">
        <v>26</v>
      </c>
      <c r="EGV1198" s="204">
        <v>7</v>
      </c>
      <c r="EGW1198" s="204">
        <v>2</v>
      </c>
      <c r="EGX1198" s="205" t="s">
        <v>238</v>
      </c>
      <c r="EGY1198" s="206">
        <v>0</v>
      </c>
      <c r="EGZ1198" s="206">
        <v>210</v>
      </c>
      <c r="EHA1198" s="75">
        <f t="shared" si="476"/>
        <v>448.774</v>
      </c>
      <c r="EHB1198" s="203" t="s">
        <v>29</v>
      </c>
      <c r="EHC1198" s="260" t="s">
        <v>26</v>
      </c>
      <c r="EHD1198" s="204">
        <v>7</v>
      </c>
      <c r="EHE1198" s="204">
        <v>2</v>
      </c>
      <c r="EHF1198" s="205" t="s">
        <v>238</v>
      </c>
      <c r="EHG1198" s="206">
        <v>0</v>
      </c>
      <c r="EHH1198" s="206">
        <v>210</v>
      </c>
      <c r="EHI1198" s="75">
        <f t="shared" si="476"/>
        <v>448.774</v>
      </c>
      <c r="EHJ1198" s="203" t="s">
        <v>29</v>
      </c>
      <c r="EHK1198" s="260" t="s">
        <v>26</v>
      </c>
      <c r="EHL1198" s="204">
        <v>7</v>
      </c>
      <c r="EHM1198" s="204">
        <v>2</v>
      </c>
      <c r="EHN1198" s="205" t="s">
        <v>238</v>
      </c>
      <c r="EHO1198" s="206">
        <v>0</v>
      </c>
      <c r="EHP1198" s="206">
        <v>210</v>
      </c>
      <c r="EHQ1198" s="75">
        <f t="shared" si="476"/>
        <v>448.774</v>
      </c>
      <c r="EHR1198" s="203" t="s">
        <v>29</v>
      </c>
      <c r="EHS1198" s="260" t="s">
        <v>26</v>
      </c>
      <c r="EHT1198" s="204">
        <v>7</v>
      </c>
      <c r="EHU1198" s="204">
        <v>2</v>
      </c>
      <c r="EHV1198" s="205" t="s">
        <v>238</v>
      </c>
      <c r="EHW1198" s="206">
        <v>0</v>
      </c>
      <c r="EHX1198" s="206">
        <v>210</v>
      </c>
      <c r="EHY1198" s="75">
        <f t="shared" ref="EHY1198:EKC1198" si="477">EHY1199+EHY1200</f>
        <v>448.774</v>
      </c>
      <c r="EHZ1198" s="203" t="s">
        <v>29</v>
      </c>
      <c r="EIA1198" s="260" t="s">
        <v>26</v>
      </c>
      <c r="EIB1198" s="204">
        <v>7</v>
      </c>
      <c r="EIC1198" s="204">
        <v>2</v>
      </c>
      <c r="EID1198" s="205" t="s">
        <v>238</v>
      </c>
      <c r="EIE1198" s="206">
        <v>0</v>
      </c>
      <c r="EIF1198" s="206">
        <v>210</v>
      </c>
      <c r="EIG1198" s="75">
        <f t="shared" si="477"/>
        <v>448.774</v>
      </c>
      <c r="EIH1198" s="203" t="s">
        <v>29</v>
      </c>
      <c r="EII1198" s="260" t="s">
        <v>26</v>
      </c>
      <c r="EIJ1198" s="204">
        <v>7</v>
      </c>
      <c r="EIK1198" s="204">
        <v>2</v>
      </c>
      <c r="EIL1198" s="205" t="s">
        <v>238</v>
      </c>
      <c r="EIM1198" s="206">
        <v>0</v>
      </c>
      <c r="EIN1198" s="206">
        <v>210</v>
      </c>
      <c r="EIO1198" s="75">
        <f t="shared" si="477"/>
        <v>448.774</v>
      </c>
      <c r="EIP1198" s="203" t="s">
        <v>29</v>
      </c>
      <c r="EIQ1198" s="260" t="s">
        <v>26</v>
      </c>
      <c r="EIR1198" s="204">
        <v>7</v>
      </c>
      <c r="EIS1198" s="204">
        <v>2</v>
      </c>
      <c r="EIT1198" s="205" t="s">
        <v>238</v>
      </c>
      <c r="EIU1198" s="206">
        <v>0</v>
      </c>
      <c r="EIV1198" s="206">
        <v>210</v>
      </c>
      <c r="EIW1198" s="75">
        <f t="shared" si="477"/>
        <v>448.774</v>
      </c>
      <c r="EIX1198" s="203" t="s">
        <v>29</v>
      </c>
      <c r="EIY1198" s="260" t="s">
        <v>26</v>
      </c>
      <c r="EIZ1198" s="204">
        <v>7</v>
      </c>
      <c r="EJA1198" s="204">
        <v>2</v>
      </c>
      <c r="EJB1198" s="205" t="s">
        <v>238</v>
      </c>
      <c r="EJC1198" s="206">
        <v>0</v>
      </c>
      <c r="EJD1198" s="206">
        <v>210</v>
      </c>
      <c r="EJE1198" s="75">
        <f t="shared" si="477"/>
        <v>448.774</v>
      </c>
      <c r="EJF1198" s="203" t="s">
        <v>29</v>
      </c>
      <c r="EJG1198" s="260" t="s">
        <v>26</v>
      </c>
      <c r="EJH1198" s="204">
        <v>7</v>
      </c>
      <c r="EJI1198" s="204">
        <v>2</v>
      </c>
      <c r="EJJ1198" s="205" t="s">
        <v>238</v>
      </c>
      <c r="EJK1198" s="206">
        <v>0</v>
      </c>
      <c r="EJL1198" s="206">
        <v>210</v>
      </c>
      <c r="EJM1198" s="75">
        <f t="shared" si="477"/>
        <v>448.774</v>
      </c>
      <c r="EJN1198" s="203" t="s">
        <v>29</v>
      </c>
      <c r="EJO1198" s="260" t="s">
        <v>26</v>
      </c>
      <c r="EJP1198" s="204">
        <v>7</v>
      </c>
      <c r="EJQ1198" s="204">
        <v>2</v>
      </c>
      <c r="EJR1198" s="205" t="s">
        <v>238</v>
      </c>
      <c r="EJS1198" s="206">
        <v>0</v>
      </c>
      <c r="EJT1198" s="206">
        <v>210</v>
      </c>
      <c r="EJU1198" s="75">
        <f t="shared" si="477"/>
        <v>448.774</v>
      </c>
      <c r="EJV1198" s="203" t="s">
        <v>29</v>
      </c>
      <c r="EJW1198" s="260" t="s">
        <v>26</v>
      </c>
      <c r="EJX1198" s="204">
        <v>7</v>
      </c>
      <c r="EJY1198" s="204">
        <v>2</v>
      </c>
      <c r="EJZ1198" s="205" t="s">
        <v>238</v>
      </c>
      <c r="EKA1198" s="206">
        <v>0</v>
      </c>
      <c r="EKB1198" s="206">
        <v>210</v>
      </c>
      <c r="EKC1198" s="75">
        <f t="shared" si="477"/>
        <v>448.774</v>
      </c>
      <c r="EKD1198" s="203" t="s">
        <v>29</v>
      </c>
      <c r="EKE1198" s="260" t="s">
        <v>26</v>
      </c>
      <c r="EKF1198" s="204">
        <v>7</v>
      </c>
      <c r="EKG1198" s="204">
        <v>2</v>
      </c>
      <c r="EKH1198" s="205" t="s">
        <v>238</v>
      </c>
      <c r="EKI1198" s="206">
        <v>0</v>
      </c>
      <c r="EKJ1198" s="206">
        <v>210</v>
      </c>
      <c r="EKK1198" s="75">
        <f t="shared" ref="EKK1198:EMO1198" si="478">EKK1199+EKK1200</f>
        <v>448.774</v>
      </c>
      <c r="EKL1198" s="203" t="s">
        <v>29</v>
      </c>
      <c r="EKM1198" s="260" t="s">
        <v>26</v>
      </c>
      <c r="EKN1198" s="204">
        <v>7</v>
      </c>
      <c r="EKO1198" s="204">
        <v>2</v>
      </c>
      <c r="EKP1198" s="205" t="s">
        <v>238</v>
      </c>
      <c r="EKQ1198" s="206">
        <v>0</v>
      </c>
      <c r="EKR1198" s="206">
        <v>210</v>
      </c>
      <c r="EKS1198" s="75">
        <f t="shared" si="478"/>
        <v>448.774</v>
      </c>
      <c r="EKT1198" s="203" t="s">
        <v>29</v>
      </c>
      <c r="EKU1198" s="260" t="s">
        <v>26</v>
      </c>
      <c r="EKV1198" s="204">
        <v>7</v>
      </c>
      <c r="EKW1198" s="204">
        <v>2</v>
      </c>
      <c r="EKX1198" s="205" t="s">
        <v>238</v>
      </c>
      <c r="EKY1198" s="206">
        <v>0</v>
      </c>
      <c r="EKZ1198" s="206">
        <v>210</v>
      </c>
      <c r="ELA1198" s="75">
        <f t="shared" si="478"/>
        <v>448.774</v>
      </c>
      <c r="ELB1198" s="203" t="s">
        <v>29</v>
      </c>
      <c r="ELC1198" s="260" t="s">
        <v>26</v>
      </c>
      <c r="ELD1198" s="204">
        <v>7</v>
      </c>
      <c r="ELE1198" s="204">
        <v>2</v>
      </c>
      <c r="ELF1198" s="205" t="s">
        <v>238</v>
      </c>
      <c r="ELG1198" s="206">
        <v>0</v>
      </c>
      <c r="ELH1198" s="206">
        <v>210</v>
      </c>
      <c r="ELI1198" s="75">
        <f t="shared" si="478"/>
        <v>448.774</v>
      </c>
      <c r="ELJ1198" s="203" t="s">
        <v>29</v>
      </c>
      <c r="ELK1198" s="260" t="s">
        <v>26</v>
      </c>
      <c r="ELL1198" s="204">
        <v>7</v>
      </c>
      <c r="ELM1198" s="204">
        <v>2</v>
      </c>
      <c r="ELN1198" s="205" t="s">
        <v>238</v>
      </c>
      <c r="ELO1198" s="206">
        <v>0</v>
      </c>
      <c r="ELP1198" s="206">
        <v>210</v>
      </c>
      <c r="ELQ1198" s="75">
        <f t="shared" si="478"/>
        <v>448.774</v>
      </c>
      <c r="ELR1198" s="203" t="s">
        <v>29</v>
      </c>
      <c r="ELS1198" s="260" t="s">
        <v>26</v>
      </c>
      <c r="ELT1198" s="204">
        <v>7</v>
      </c>
      <c r="ELU1198" s="204">
        <v>2</v>
      </c>
      <c r="ELV1198" s="205" t="s">
        <v>238</v>
      </c>
      <c r="ELW1198" s="206">
        <v>0</v>
      </c>
      <c r="ELX1198" s="206">
        <v>210</v>
      </c>
      <c r="ELY1198" s="75">
        <f t="shared" si="478"/>
        <v>448.774</v>
      </c>
      <c r="ELZ1198" s="203" t="s">
        <v>29</v>
      </c>
      <c r="EMA1198" s="260" t="s">
        <v>26</v>
      </c>
      <c r="EMB1198" s="204">
        <v>7</v>
      </c>
      <c r="EMC1198" s="204">
        <v>2</v>
      </c>
      <c r="EMD1198" s="205" t="s">
        <v>238</v>
      </c>
      <c r="EME1198" s="206">
        <v>0</v>
      </c>
      <c r="EMF1198" s="206">
        <v>210</v>
      </c>
      <c r="EMG1198" s="75">
        <f t="shared" si="478"/>
        <v>448.774</v>
      </c>
      <c r="EMH1198" s="203" t="s">
        <v>29</v>
      </c>
      <c r="EMI1198" s="260" t="s">
        <v>26</v>
      </c>
      <c r="EMJ1198" s="204">
        <v>7</v>
      </c>
      <c r="EMK1198" s="204">
        <v>2</v>
      </c>
      <c r="EML1198" s="205" t="s">
        <v>238</v>
      </c>
      <c r="EMM1198" s="206">
        <v>0</v>
      </c>
      <c r="EMN1198" s="206">
        <v>210</v>
      </c>
      <c r="EMO1198" s="75">
        <f t="shared" si="478"/>
        <v>448.774</v>
      </c>
      <c r="EMP1198" s="203" t="s">
        <v>29</v>
      </c>
      <c r="EMQ1198" s="260" t="s">
        <v>26</v>
      </c>
      <c r="EMR1198" s="204">
        <v>7</v>
      </c>
      <c r="EMS1198" s="204">
        <v>2</v>
      </c>
      <c r="EMT1198" s="205" t="s">
        <v>238</v>
      </c>
      <c r="EMU1198" s="206">
        <v>0</v>
      </c>
      <c r="EMV1198" s="206">
        <v>210</v>
      </c>
      <c r="EMW1198" s="75">
        <f t="shared" ref="EMW1198:EPA1198" si="479">EMW1199+EMW1200</f>
        <v>448.774</v>
      </c>
      <c r="EMX1198" s="203" t="s">
        <v>29</v>
      </c>
      <c r="EMY1198" s="260" t="s">
        <v>26</v>
      </c>
      <c r="EMZ1198" s="204">
        <v>7</v>
      </c>
      <c r="ENA1198" s="204">
        <v>2</v>
      </c>
      <c r="ENB1198" s="205" t="s">
        <v>238</v>
      </c>
      <c r="ENC1198" s="206">
        <v>0</v>
      </c>
      <c r="END1198" s="206">
        <v>210</v>
      </c>
      <c r="ENE1198" s="75">
        <f t="shared" si="479"/>
        <v>448.774</v>
      </c>
      <c r="ENF1198" s="203" t="s">
        <v>29</v>
      </c>
      <c r="ENG1198" s="260" t="s">
        <v>26</v>
      </c>
      <c r="ENH1198" s="204">
        <v>7</v>
      </c>
      <c r="ENI1198" s="204">
        <v>2</v>
      </c>
      <c r="ENJ1198" s="205" t="s">
        <v>238</v>
      </c>
      <c r="ENK1198" s="206">
        <v>0</v>
      </c>
      <c r="ENL1198" s="206">
        <v>210</v>
      </c>
      <c r="ENM1198" s="75">
        <f t="shared" si="479"/>
        <v>448.774</v>
      </c>
      <c r="ENN1198" s="203" t="s">
        <v>29</v>
      </c>
      <c r="ENO1198" s="260" t="s">
        <v>26</v>
      </c>
      <c r="ENP1198" s="204">
        <v>7</v>
      </c>
      <c r="ENQ1198" s="204">
        <v>2</v>
      </c>
      <c r="ENR1198" s="205" t="s">
        <v>238</v>
      </c>
      <c r="ENS1198" s="206">
        <v>0</v>
      </c>
      <c r="ENT1198" s="206">
        <v>210</v>
      </c>
      <c r="ENU1198" s="75">
        <f t="shared" si="479"/>
        <v>448.774</v>
      </c>
      <c r="ENV1198" s="203" t="s">
        <v>29</v>
      </c>
      <c r="ENW1198" s="260" t="s">
        <v>26</v>
      </c>
      <c r="ENX1198" s="204">
        <v>7</v>
      </c>
      <c r="ENY1198" s="204">
        <v>2</v>
      </c>
      <c r="ENZ1198" s="205" t="s">
        <v>238</v>
      </c>
      <c r="EOA1198" s="206">
        <v>0</v>
      </c>
      <c r="EOB1198" s="206">
        <v>210</v>
      </c>
      <c r="EOC1198" s="75">
        <f t="shared" si="479"/>
        <v>448.774</v>
      </c>
      <c r="EOD1198" s="203" t="s">
        <v>29</v>
      </c>
      <c r="EOE1198" s="260" t="s">
        <v>26</v>
      </c>
      <c r="EOF1198" s="204">
        <v>7</v>
      </c>
      <c r="EOG1198" s="204">
        <v>2</v>
      </c>
      <c r="EOH1198" s="205" t="s">
        <v>238</v>
      </c>
      <c r="EOI1198" s="206">
        <v>0</v>
      </c>
      <c r="EOJ1198" s="206">
        <v>210</v>
      </c>
      <c r="EOK1198" s="75">
        <f t="shared" si="479"/>
        <v>448.774</v>
      </c>
      <c r="EOL1198" s="203" t="s">
        <v>29</v>
      </c>
      <c r="EOM1198" s="260" t="s">
        <v>26</v>
      </c>
      <c r="EON1198" s="204">
        <v>7</v>
      </c>
      <c r="EOO1198" s="204">
        <v>2</v>
      </c>
      <c r="EOP1198" s="205" t="s">
        <v>238</v>
      </c>
      <c r="EOQ1198" s="206">
        <v>0</v>
      </c>
      <c r="EOR1198" s="206">
        <v>210</v>
      </c>
      <c r="EOS1198" s="75">
        <f t="shared" si="479"/>
        <v>448.774</v>
      </c>
      <c r="EOT1198" s="203" t="s">
        <v>29</v>
      </c>
      <c r="EOU1198" s="260" t="s">
        <v>26</v>
      </c>
      <c r="EOV1198" s="204">
        <v>7</v>
      </c>
      <c r="EOW1198" s="204">
        <v>2</v>
      </c>
      <c r="EOX1198" s="205" t="s">
        <v>238</v>
      </c>
      <c r="EOY1198" s="206">
        <v>0</v>
      </c>
      <c r="EOZ1198" s="206">
        <v>210</v>
      </c>
      <c r="EPA1198" s="75">
        <f t="shared" si="479"/>
        <v>448.774</v>
      </c>
      <c r="EPB1198" s="203" t="s">
        <v>29</v>
      </c>
      <c r="EPC1198" s="260" t="s">
        <v>26</v>
      </c>
      <c r="EPD1198" s="204">
        <v>7</v>
      </c>
      <c r="EPE1198" s="204">
        <v>2</v>
      </c>
      <c r="EPF1198" s="205" t="s">
        <v>238</v>
      </c>
      <c r="EPG1198" s="206">
        <v>0</v>
      </c>
      <c r="EPH1198" s="206">
        <v>210</v>
      </c>
      <c r="EPI1198" s="75">
        <f t="shared" ref="EPI1198:ERM1198" si="480">EPI1199+EPI1200</f>
        <v>448.774</v>
      </c>
      <c r="EPJ1198" s="203" t="s">
        <v>29</v>
      </c>
      <c r="EPK1198" s="260" t="s">
        <v>26</v>
      </c>
      <c r="EPL1198" s="204">
        <v>7</v>
      </c>
      <c r="EPM1198" s="204">
        <v>2</v>
      </c>
      <c r="EPN1198" s="205" t="s">
        <v>238</v>
      </c>
      <c r="EPO1198" s="206">
        <v>0</v>
      </c>
      <c r="EPP1198" s="206">
        <v>210</v>
      </c>
      <c r="EPQ1198" s="75">
        <f t="shared" si="480"/>
        <v>448.774</v>
      </c>
      <c r="EPR1198" s="203" t="s">
        <v>29</v>
      </c>
      <c r="EPS1198" s="260" t="s">
        <v>26</v>
      </c>
      <c r="EPT1198" s="204">
        <v>7</v>
      </c>
      <c r="EPU1198" s="204">
        <v>2</v>
      </c>
      <c r="EPV1198" s="205" t="s">
        <v>238</v>
      </c>
      <c r="EPW1198" s="206">
        <v>0</v>
      </c>
      <c r="EPX1198" s="206">
        <v>210</v>
      </c>
      <c r="EPY1198" s="75">
        <f t="shared" si="480"/>
        <v>448.774</v>
      </c>
      <c r="EPZ1198" s="203" t="s">
        <v>29</v>
      </c>
      <c r="EQA1198" s="260" t="s">
        <v>26</v>
      </c>
      <c r="EQB1198" s="204">
        <v>7</v>
      </c>
      <c r="EQC1198" s="204">
        <v>2</v>
      </c>
      <c r="EQD1198" s="205" t="s">
        <v>238</v>
      </c>
      <c r="EQE1198" s="206">
        <v>0</v>
      </c>
      <c r="EQF1198" s="206">
        <v>210</v>
      </c>
      <c r="EQG1198" s="75">
        <f t="shared" si="480"/>
        <v>448.774</v>
      </c>
      <c r="EQH1198" s="203" t="s">
        <v>29</v>
      </c>
      <c r="EQI1198" s="260" t="s">
        <v>26</v>
      </c>
      <c r="EQJ1198" s="204">
        <v>7</v>
      </c>
      <c r="EQK1198" s="204">
        <v>2</v>
      </c>
      <c r="EQL1198" s="205" t="s">
        <v>238</v>
      </c>
      <c r="EQM1198" s="206">
        <v>0</v>
      </c>
      <c r="EQN1198" s="206">
        <v>210</v>
      </c>
      <c r="EQO1198" s="75">
        <f t="shared" si="480"/>
        <v>448.774</v>
      </c>
      <c r="EQP1198" s="203" t="s">
        <v>29</v>
      </c>
      <c r="EQQ1198" s="260" t="s">
        <v>26</v>
      </c>
      <c r="EQR1198" s="204">
        <v>7</v>
      </c>
      <c r="EQS1198" s="204">
        <v>2</v>
      </c>
      <c r="EQT1198" s="205" t="s">
        <v>238</v>
      </c>
      <c r="EQU1198" s="206">
        <v>0</v>
      </c>
      <c r="EQV1198" s="206">
        <v>210</v>
      </c>
      <c r="EQW1198" s="75">
        <f t="shared" si="480"/>
        <v>448.774</v>
      </c>
      <c r="EQX1198" s="203" t="s">
        <v>29</v>
      </c>
      <c r="EQY1198" s="260" t="s">
        <v>26</v>
      </c>
      <c r="EQZ1198" s="204">
        <v>7</v>
      </c>
      <c r="ERA1198" s="204">
        <v>2</v>
      </c>
      <c r="ERB1198" s="205" t="s">
        <v>238</v>
      </c>
      <c r="ERC1198" s="206">
        <v>0</v>
      </c>
      <c r="ERD1198" s="206">
        <v>210</v>
      </c>
      <c r="ERE1198" s="75">
        <f t="shared" si="480"/>
        <v>448.774</v>
      </c>
      <c r="ERF1198" s="203" t="s">
        <v>29</v>
      </c>
      <c r="ERG1198" s="260" t="s">
        <v>26</v>
      </c>
      <c r="ERH1198" s="204">
        <v>7</v>
      </c>
      <c r="ERI1198" s="204">
        <v>2</v>
      </c>
      <c r="ERJ1198" s="205" t="s">
        <v>238</v>
      </c>
      <c r="ERK1198" s="206">
        <v>0</v>
      </c>
      <c r="ERL1198" s="206">
        <v>210</v>
      </c>
      <c r="ERM1198" s="75">
        <f t="shared" si="480"/>
        <v>448.774</v>
      </c>
      <c r="ERN1198" s="203" t="s">
        <v>29</v>
      </c>
      <c r="ERO1198" s="260" t="s">
        <v>26</v>
      </c>
      <c r="ERP1198" s="204">
        <v>7</v>
      </c>
      <c r="ERQ1198" s="204">
        <v>2</v>
      </c>
      <c r="ERR1198" s="205" t="s">
        <v>238</v>
      </c>
      <c r="ERS1198" s="206">
        <v>0</v>
      </c>
      <c r="ERT1198" s="206">
        <v>210</v>
      </c>
      <c r="ERU1198" s="75">
        <f t="shared" ref="ERU1198:ETY1198" si="481">ERU1199+ERU1200</f>
        <v>448.774</v>
      </c>
      <c r="ERV1198" s="203" t="s">
        <v>29</v>
      </c>
      <c r="ERW1198" s="260" t="s">
        <v>26</v>
      </c>
      <c r="ERX1198" s="204">
        <v>7</v>
      </c>
      <c r="ERY1198" s="204">
        <v>2</v>
      </c>
      <c r="ERZ1198" s="205" t="s">
        <v>238</v>
      </c>
      <c r="ESA1198" s="206">
        <v>0</v>
      </c>
      <c r="ESB1198" s="206">
        <v>210</v>
      </c>
      <c r="ESC1198" s="75">
        <f t="shared" si="481"/>
        <v>448.774</v>
      </c>
      <c r="ESD1198" s="203" t="s">
        <v>29</v>
      </c>
      <c r="ESE1198" s="260" t="s">
        <v>26</v>
      </c>
      <c r="ESF1198" s="204">
        <v>7</v>
      </c>
      <c r="ESG1198" s="204">
        <v>2</v>
      </c>
      <c r="ESH1198" s="205" t="s">
        <v>238</v>
      </c>
      <c r="ESI1198" s="206">
        <v>0</v>
      </c>
      <c r="ESJ1198" s="206">
        <v>210</v>
      </c>
      <c r="ESK1198" s="75">
        <f t="shared" si="481"/>
        <v>448.774</v>
      </c>
      <c r="ESL1198" s="203" t="s">
        <v>29</v>
      </c>
      <c r="ESM1198" s="260" t="s">
        <v>26</v>
      </c>
      <c r="ESN1198" s="204">
        <v>7</v>
      </c>
      <c r="ESO1198" s="204">
        <v>2</v>
      </c>
      <c r="ESP1198" s="205" t="s">
        <v>238</v>
      </c>
      <c r="ESQ1198" s="206">
        <v>0</v>
      </c>
      <c r="ESR1198" s="206">
        <v>210</v>
      </c>
      <c r="ESS1198" s="75">
        <f t="shared" si="481"/>
        <v>448.774</v>
      </c>
      <c r="EST1198" s="203" t="s">
        <v>29</v>
      </c>
      <c r="ESU1198" s="260" t="s">
        <v>26</v>
      </c>
      <c r="ESV1198" s="204">
        <v>7</v>
      </c>
      <c r="ESW1198" s="204">
        <v>2</v>
      </c>
      <c r="ESX1198" s="205" t="s">
        <v>238</v>
      </c>
      <c r="ESY1198" s="206">
        <v>0</v>
      </c>
      <c r="ESZ1198" s="206">
        <v>210</v>
      </c>
      <c r="ETA1198" s="75">
        <f t="shared" si="481"/>
        <v>448.774</v>
      </c>
      <c r="ETB1198" s="203" t="s">
        <v>29</v>
      </c>
      <c r="ETC1198" s="260" t="s">
        <v>26</v>
      </c>
      <c r="ETD1198" s="204">
        <v>7</v>
      </c>
      <c r="ETE1198" s="204">
        <v>2</v>
      </c>
      <c r="ETF1198" s="205" t="s">
        <v>238</v>
      </c>
      <c r="ETG1198" s="206">
        <v>0</v>
      </c>
      <c r="ETH1198" s="206">
        <v>210</v>
      </c>
      <c r="ETI1198" s="75">
        <f t="shared" si="481"/>
        <v>448.774</v>
      </c>
      <c r="ETJ1198" s="203" t="s">
        <v>29</v>
      </c>
      <c r="ETK1198" s="260" t="s">
        <v>26</v>
      </c>
      <c r="ETL1198" s="204">
        <v>7</v>
      </c>
      <c r="ETM1198" s="204">
        <v>2</v>
      </c>
      <c r="ETN1198" s="205" t="s">
        <v>238</v>
      </c>
      <c r="ETO1198" s="206">
        <v>0</v>
      </c>
      <c r="ETP1198" s="206">
        <v>210</v>
      </c>
      <c r="ETQ1198" s="75">
        <f t="shared" si="481"/>
        <v>448.774</v>
      </c>
      <c r="ETR1198" s="203" t="s">
        <v>29</v>
      </c>
      <c r="ETS1198" s="260" t="s">
        <v>26</v>
      </c>
      <c r="ETT1198" s="204">
        <v>7</v>
      </c>
      <c r="ETU1198" s="204">
        <v>2</v>
      </c>
      <c r="ETV1198" s="205" t="s">
        <v>238</v>
      </c>
      <c r="ETW1198" s="206">
        <v>0</v>
      </c>
      <c r="ETX1198" s="206">
        <v>210</v>
      </c>
      <c r="ETY1198" s="75">
        <f t="shared" si="481"/>
        <v>448.774</v>
      </c>
      <c r="ETZ1198" s="203" t="s">
        <v>29</v>
      </c>
      <c r="EUA1198" s="260" t="s">
        <v>26</v>
      </c>
      <c r="EUB1198" s="204">
        <v>7</v>
      </c>
      <c r="EUC1198" s="204">
        <v>2</v>
      </c>
      <c r="EUD1198" s="205" t="s">
        <v>238</v>
      </c>
      <c r="EUE1198" s="206">
        <v>0</v>
      </c>
      <c r="EUF1198" s="206">
        <v>210</v>
      </c>
      <c r="EUG1198" s="75">
        <f t="shared" ref="EUG1198:EWK1198" si="482">EUG1199+EUG1200</f>
        <v>448.774</v>
      </c>
      <c r="EUH1198" s="203" t="s">
        <v>29</v>
      </c>
      <c r="EUI1198" s="260" t="s">
        <v>26</v>
      </c>
      <c r="EUJ1198" s="204">
        <v>7</v>
      </c>
      <c r="EUK1198" s="204">
        <v>2</v>
      </c>
      <c r="EUL1198" s="205" t="s">
        <v>238</v>
      </c>
      <c r="EUM1198" s="206">
        <v>0</v>
      </c>
      <c r="EUN1198" s="206">
        <v>210</v>
      </c>
      <c r="EUO1198" s="75">
        <f t="shared" si="482"/>
        <v>448.774</v>
      </c>
      <c r="EUP1198" s="203" t="s">
        <v>29</v>
      </c>
      <c r="EUQ1198" s="260" t="s">
        <v>26</v>
      </c>
      <c r="EUR1198" s="204">
        <v>7</v>
      </c>
      <c r="EUS1198" s="204">
        <v>2</v>
      </c>
      <c r="EUT1198" s="205" t="s">
        <v>238</v>
      </c>
      <c r="EUU1198" s="206">
        <v>0</v>
      </c>
      <c r="EUV1198" s="206">
        <v>210</v>
      </c>
      <c r="EUW1198" s="75">
        <f t="shared" si="482"/>
        <v>448.774</v>
      </c>
      <c r="EUX1198" s="203" t="s">
        <v>29</v>
      </c>
      <c r="EUY1198" s="260" t="s">
        <v>26</v>
      </c>
      <c r="EUZ1198" s="204">
        <v>7</v>
      </c>
      <c r="EVA1198" s="204">
        <v>2</v>
      </c>
      <c r="EVB1198" s="205" t="s">
        <v>238</v>
      </c>
      <c r="EVC1198" s="206">
        <v>0</v>
      </c>
      <c r="EVD1198" s="206">
        <v>210</v>
      </c>
      <c r="EVE1198" s="75">
        <f t="shared" si="482"/>
        <v>448.774</v>
      </c>
      <c r="EVF1198" s="203" t="s">
        <v>29</v>
      </c>
      <c r="EVG1198" s="260" t="s">
        <v>26</v>
      </c>
      <c r="EVH1198" s="204">
        <v>7</v>
      </c>
      <c r="EVI1198" s="204">
        <v>2</v>
      </c>
      <c r="EVJ1198" s="205" t="s">
        <v>238</v>
      </c>
      <c r="EVK1198" s="206">
        <v>0</v>
      </c>
      <c r="EVL1198" s="206">
        <v>210</v>
      </c>
      <c r="EVM1198" s="75">
        <f t="shared" si="482"/>
        <v>448.774</v>
      </c>
      <c r="EVN1198" s="203" t="s">
        <v>29</v>
      </c>
      <c r="EVO1198" s="260" t="s">
        <v>26</v>
      </c>
      <c r="EVP1198" s="204">
        <v>7</v>
      </c>
      <c r="EVQ1198" s="204">
        <v>2</v>
      </c>
      <c r="EVR1198" s="205" t="s">
        <v>238</v>
      </c>
      <c r="EVS1198" s="206">
        <v>0</v>
      </c>
      <c r="EVT1198" s="206">
        <v>210</v>
      </c>
      <c r="EVU1198" s="75">
        <f t="shared" si="482"/>
        <v>448.774</v>
      </c>
      <c r="EVV1198" s="203" t="s">
        <v>29</v>
      </c>
      <c r="EVW1198" s="260" t="s">
        <v>26</v>
      </c>
      <c r="EVX1198" s="204">
        <v>7</v>
      </c>
      <c r="EVY1198" s="204">
        <v>2</v>
      </c>
      <c r="EVZ1198" s="205" t="s">
        <v>238</v>
      </c>
      <c r="EWA1198" s="206">
        <v>0</v>
      </c>
      <c r="EWB1198" s="206">
        <v>210</v>
      </c>
      <c r="EWC1198" s="75">
        <f t="shared" si="482"/>
        <v>448.774</v>
      </c>
      <c r="EWD1198" s="203" t="s">
        <v>29</v>
      </c>
      <c r="EWE1198" s="260" t="s">
        <v>26</v>
      </c>
      <c r="EWF1198" s="204">
        <v>7</v>
      </c>
      <c r="EWG1198" s="204">
        <v>2</v>
      </c>
      <c r="EWH1198" s="205" t="s">
        <v>238</v>
      </c>
      <c r="EWI1198" s="206">
        <v>0</v>
      </c>
      <c r="EWJ1198" s="206">
        <v>210</v>
      </c>
      <c r="EWK1198" s="75">
        <f t="shared" si="482"/>
        <v>448.774</v>
      </c>
      <c r="EWL1198" s="203" t="s">
        <v>29</v>
      </c>
      <c r="EWM1198" s="260" t="s">
        <v>26</v>
      </c>
      <c r="EWN1198" s="204">
        <v>7</v>
      </c>
      <c r="EWO1198" s="204">
        <v>2</v>
      </c>
      <c r="EWP1198" s="205" t="s">
        <v>238</v>
      </c>
      <c r="EWQ1198" s="206">
        <v>0</v>
      </c>
      <c r="EWR1198" s="206">
        <v>210</v>
      </c>
      <c r="EWS1198" s="75">
        <f t="shared" ref="EWS1198:EYW1198" si="483">EWS1199+EWS1200</f>
        <v>448.774</v>
      </c>
      <c r="EWT1198" s="203" t="s">
        <v>29</v>
      </c>
      <c r="EWU1198" s="260" t="s">
        <v>26</v>
      </c>
      <c r="EWV1198" s="204">
        <v>7</v>
      </c>
      <c r="EWW1198" s="204">
        <v>2</v>
      </c>
      <c r="EWX1198" s="205" t="s">
        <v>238</v>
      </c>
      <c r="EWY1198" s="206">
        <v>0</v>
      </c>
      <c r="EWZ1198" s="206">
        <v>210</v>
      </c>
      <c r="EXA1198" s="75">
        <f t="shared" si="483"/>
        <v>448.774</v>
      </c>
      <c r="EXB1198" s="203" t="s">
        <v>29</v>
      </c>
      <c r="EXC1198" s="260" t="s">
        <v>26</v>
      </c>
      <c r="EXD1198" s="204">
        <v>7</v>
      </c>
      <c r="EXE1198" s="204">
        <v>2</v>
      </c>
      <c r="EXF1198" s="205" t="s">
        <v>238</v>
      </c>
      <c r="EXG1198" s="206">
        <v>0</v>
      </c>
      <c r="EXH1198" s="206">
        <v>210</v>
      </c>
      <c r="EXI1198" s="75">
        <f t="shared" si="483"/>
        <v>448.774</v>
      </c>
      <c r="EXJ1198" s="203" t="s">
        <v>29</v>
      </c>
      <c r="EXK1198" s="260" t="s">
        <v>26</v>
      </c>
      <c r="EXL1198" s="204">
        <v>7</v>
      </c>
      <c r="EXM1198" s="204">
        <v>2</v>
      </c>
      <c r="EXN1198" s="205" t="s">
        <v>238</v>
      </c>
      <c r="EXO1198" s="206">
        <v>0</v>
      </c>
      <c r="EXP1198" s="206">
        <v>210</v>
      </c>
      <c r="EXQ1198" s="75">
        <f t="shared" si="483"/>
        <v>448.774</v>
      </c>
      <c r="EXR1198" s="203" t="s">
        <v>29</v>
      </c>
      <c r="EXS1198" s="260" t="s">
        <v>26</v>
      </c>
      <c r="EXT1198" s="204">
        <v>7</v>
      </c>
      <c r="EXU1198" s="204">
        <v>2</v>
      </c>
      <c r="EXV1198" s="205" t="s">
        <v>238</v>
      </c>
      <c r="EXW1198" s="206">
        <v>0</v>
      </c>
      <c r="EXX1198" s="206">
        <v>210</v>
      </c>
      <c r="EXY1198" s="75">
        <f t="shared" si="483"/>
        <v>448.774</v>
      </c>
      <c r="EXZ1198" s="203" t="s">
        <v>29</v>
      </c>
      <c r="EYA1198" s="260" t="s">
        <v>26</v>
      </c>
      <c r="EYB1198" s="204">
        <v>7</v>
      </c>
      <c r="EYC1198" s="204">
        <v>2</v>
      </c>
      <c r="EYD1198" s="205" t="s">
        <v>238</v>
      </c>
      <c r="EYE1198" s="206">
        <v>0</v>
      </c>
      <c r="EYF1198" s="206">
        <v>210</v>
      </c>
      <c r="EYG1198" s="75">
        <f t="shared" si="483"/>
        <v>448.774</v>
      </c>
      <c r="EYH1198" s="203" t="s">
        <v>29</v>
      </c>
      <c r="EYI1198" s="260" t="s">
        <v>26</v>
      </c>
      <c r="EYJ1198" s="204">
        <v>7</v>
      </c>
      <c r="EYK1198" s="204">
        <v>2</v>
      </c>
      <c r="EYL1198" s="205" t="s">
        <v>238</v>
      </c>
      <c r="EYM1198" s="206">
        <v>0</v>
      </c>
      <c r="EYN1198" s="206">
        <v>210</v>
      </c>
      <c r="EYO1198" s="75">
        <f t="shared" si="483"/>
        <v>448.774</v>
      </c>
      <c r="EYP1198" s="203" t="s">
        <v>29</v>
      </c>
      <c r="EYQ1198" s="260" t="s">
        <v>26</v>
      </c>
      <c r="EYR1198" s="204">
        <v>7</v>
      </c>
      <c r="EYS1198" s="204">
        <v>2</v>
      </c>
      <c r="EYT1198" s="205" t="s">
        <v>238</v>
      </c>
      <c r="EYU1198" s="206">
        <v>0</v>
      </c>
      <c r="EYV1198" s="206">
        <v>210</v>
      </c>
      <c r="EYW1198" s="75">
        <f t="shared" si="483"/>
        <v>448.774</v>
      </c>
      <c r="EYX1198" s="203" t="s">
        <v>29</v>
      </c>
      <c r="EYY1198" s="260" t="s">
        <v>26</v>
      </c>
      <c r="EYZ1198" s="204">
        <v>7</v>
      </c>
      <c r="EZA1198" s="204">
        <v>2</v>
      </c>
      <c r="EZB1198" s="205" t="s">
        <v>238</v>
      </c>
      <c r="EZC1198" s="206">
        <v>0</v>
      </c>
      <c r="EZD1198" s="206">
        <v>210</v>
      </c>
      <c r="EZE1198" s="75">
        <f t="shared" ref="EZE1198:FBI1198" si="484">EZE1199+EZE1200</f>
        <v>448.774</v>
      </c>
      <c r="EZF1198" s="203" t="s">
        <v>29</v>
      </c>
      <c r="EZG1198" s="260" t="s">
        <v>26</v>
      </c>
      <c r="EZH1198" s="204">
        <v>7</v>
      </c>
      <c r="EZI1198" s="204">
        <v>2</v>
      </c>
      <c r="EZJ1198" s="205" t="s">
        <v>238</v>
      </c>
      <c r="EZK1198" s="206">
        <v>0</v>
      </c>
      <c r="EZL1198" s="206">
        <v>210</v>
      </c>
      <c r="EZM1198" s="75">
        <f t="shared" si="484"/>
        <v>448.774</v>
      </c>
      <c r="EZN1198" s="203" t="s">
        <v>29</v>
      </c>
      <c r="EZO1198" s="260" t="s">
        <v>26</v>
      </c>
      <c r="EZP1198" s="204">
        <v>7</v>
      </c>
      <c r="EZQ1198" s="204">
        <v>2</v>
      </c>
      <c r="EZR1198" s="205" t="s">
        <v>238</v>
      </c>
      <c r="EZS1198" s="206">
        <v>0</v>
      </c>
      <c r="EZT1198" s="206">
        <v>210</v>
      </c>
      <c r="EZU1198" s="75">
        <f t="shared" si="484"/>
        <v>448.774</v>
      </c>
      <c r="EZV1198" s="203" t="s">
        <v>29</v>
      </c>
      <c r="EZW1198" s="260" t="s">
        <v>26</v>
      </c>
      <c r="EZX1198" s="204">
        <v>7</v>
      </c>
      <c r="EZY1198" s="204">
        <v>2</v>
      </c>
      <c r="EZZ1198" s="205" t="s">
        <v>238</v>
      </c>
      <c r="FAA1198" s="206">
        <v>0</v>
      </c>
      <c r="FAB1198" s="206">
        <v>210</v>
      </c>
      <c r="FAC1198" s="75">
        <f t="shared" si="484"/>
        <v>448.774</v>
      </c>
      <c r="FAD1198" s="203" t="s">
        <v>29</v>
      </c>
      <c r="FAE1198" s="260" t="s">
        <v>26</v>
      </c>
      <c r="FAF1198" s="204">
        <v>7</v>
      </c>
      <c r="FAG1198" s="204">
        <v>2</v>
      </c>
      <c r="FAH1198" s="205" t="s">
        <v>238</v>
      </c>
      <c r="FAI1198" s="206">
        <v>0</v>
      </c>
      <c r="FAJ1198" s="206">
        <v>210</v>
      </c>
      <c r="FAK1198" s="75">
        <f t="shared" si="484"/>
        <v>448.774</v>
      </c>
      <c r="FAL1198" s="203" t="s">
        <v>29</v>
      </c>
      <c r="FAM1198" s="260" t="s">
        <v>26</v>
      </c>
      <c r="FAN1198" s="204">
        <v>7</v>
      </c>
      <c r="FAO1198" s="204">
        <v>2</v>
      </c>
      <c r="FAP1198" s="205" t="s">
        <v>238</v>
      </c>
      <c r="FAQ1198" s="206">
        <v>0</v>
      </c>
      <c r="FAR1198" s="206">
        <v>210</v>
      </c>
      <c r="FAS1198" s="75">
        <f t="shared" si="484"/>
        <v>448.774</v>
      </c>
      <c r="FAT1198" s="203" t="s">
        <v>29</v>
      </c>
      <c r="FAU1198" s="260" t="s">
        <v>26</v>
      </c>
      <c r="FAV1198" s="204">
        <v>7</v>
      </c>
      <c r="FAW1198" s="204">
        <v>2</v>
      </c>
      <c r="FAX1198" s="205" t="s">
        <v>238</v>
      </c>
      <c r="FAY1198" s="206">
        <v>0</v>
      </c>
      <c r="FAZ1198" s="206">
        <v>210</v>
      </c>
      <c r="FBA1198" s="75">
        <f t="shared" si="484"/>
        <v>448.774</v>
      </c>
      <c r="FBB1198" s="203" t="s">
        <v>29</v>
      </c>
      <c r="FBC1198" s="260" t="s">
        <v>26</v>
      </c>
      <c r="FBD1198" s="204">
        <v>7</v>
      </c>
      <c r="FBE1198" s="204">
        <v>2</v>
      </c>
      <c r="FBF1198" s="205" t="s">
        <v>238</v>
      </c>
      <c r="FBG1198" s="206">
        <v>0</v>
      </c>
      <c r="FBH1198" s="206">
        <v>210</v>
      </c>
      <c r="FBI1198" s="75">
        <f t="shared" si="484"/>
        <v>448.774</v>
      </c>
      <c r="FBJ1198" s="203" t="s">
        <v>29</v>
      </c>
      <c r="FBK1198" s="260" t="s">
        <v>26</v>
      </c>
      <c r="FBL1198" s="204">
        <v>7</v>
      </c>
      <c r="FBM1198" s="204">
        <v>2</v>
      </c>
      <c r="FBN1198" s="205" t="s">
        <v>238</v>
      </c>
      <c r="FBO1198" s="206">
        <v>0</v>
      </c>
      <c r="FBP1198" s="206">
        <v>210</v>
      </c>
      <c r="FBQ1198" s="75">
        <f t="shared" ref="FBQ1198:FDU1198" si="485">FBQ1199+FBQ1200</f>
        <v>448.774</v>
      </c>
      <c r="FBR1198" s="203" t="s">
        <v>29</v>
      </c>
      <c r="FBS1198" s="260" t="s">
        <v>26</v>
      </c>
      <c r="FBT1198" s="204">
        <v>7</v>
      </c>
      <c r="FBU1198" s="204">
        <v>2</v>
      </c>
      <c r="FBV1198" s="205" t="s">
        <v>238</v>
      </c>
      <c r="FBW1198" s="206">
        <v>0</v>
      </c>
      <c r="FBX1198" s="206">
        <v>210</v>
      </c>
      <c r="FBY1198" s="75">
        <f t="shared" si="485"/>
        <v>448.774</v>
      </c>
      <c r="FBZ1198" s="203" t="s">
        <v>29</v>
      </c>
      <c r="FCA1198" s="260" t="s">
        <v>26</v>
      </c>
      <c r="FCB1198" s="204">
        <v>7</v>
      </c>
      <c r="FCC1198" s="204">
        <v>2</v>
      </c>
      <c r="FCD1198" s="205" t="s">
        <v>238</v>
      </c>
      <c r="FCE1198" s="206">
        <v>0</v>
      </c>
      <c r="FCF1198" s="206">
        <v>210</v>
      </c>
      <c r="FCG1198" s="75">
        <f t="shared" si="485"/>
        <v>448.774</v>
      </c>
      <c r="FCH1198" s="203" t="s">
        <v>29</v>
      </c>
      <c r="FCI1198" s="260" t="s">
        <v>26</v>
      </c>
      <c r="FCJ1198" s="204">
        <v>7</v>
      </c>
      <c r="FCK1198" s="204">
        <v>2</v>
      </c>
      <c r="FCL1198" s="205" t="s">
        <v>238</v>
      </c>
      <c r="FCM1198" s="206">
        <v>0</v>
      </c>
      <c r="FCN1198" s="206">
        <v>210</v>
      </c>
      <c r="FCO1198" s="75">
        <f t="shared" si="485"/>
        <v>448.774</v>
      </c>
      <c r="FCP1198" s="203" t="s">
        <v>29</v>
      </c>
      <c r="FCQ1198" s="260" t="s">
        <v>26</v>
      </c>
      <c r="FCR1198" s="204">
        <v>7</v>
      </c>
      <c r="FCS1198" s="204">
        <v>2</v>
      </c>
      <c r="FCT1198" s="205" t="s">
        <v>238</v>
      </c>
      <c r="FCU1198" s="206">
        <v>0</v>
      </c>
      <c r="FCV1198" s="206">
        <v>210</v>
      </c>
      <c r="FCW1198" s="75">
        <f t="shared" si="485"/>
        <v>448.774</v>
      </c>
      <c r="FCX1198" s="203" t="s">
        <v>29</v>
      </c>
      <c r="FCY1198" s="260" t="s">
        <v>26</v>
      </c>
      <c r="FCZ1198" s="204">
        <v>7</v>
      </c>
      <c r="FDA1198" s="204">
        <v>2</v>
      </c>
      <c r="FDB1198" s="205" t="s">
        <v>238</v>
      </c>
      <c r="FDC1198" s="206">
        <v>0</v>
      </c>
      <c r="FDD1198" s="206">
        <v>210</v>
      </c>
      <c r="FDE1198" s="75">
        <f t="shared" si="485"/>
        <v>448.774</v>
      </c>
      <c r="FDF1198" s="203" t="s">
        <v>29</v>
      </c>
      <c r="FDG1198" s="260" t="s">
        <v>26</v>
      </c>
      <c r="FDH1198" s="204">
        <v>7</v>
      </c>
      <c r="FDI1198" s="204">
        <v>2</v>
      </c>
      <c r="FDJ1198" s="205" t="s">
        <v>238</v>
      </c>
      <c r="FDK1198" s="206">
        <v>0</v>
      </c>
      <c r="FDL1198" s="206">
        <v>210</v>
      </c>
      <c r="FDM1198" s="75">
        <f t="shared" si="485"/>
        <v>448.774</v>
      </c>
      <c r="FDN1198" s="203" t="s">
        <v>29</v>
      </c>
      <c r="FDO1198" s="260" t="s">
        <v>26</v>
      </c>
      <c r="FDP1198" s="204">
        <v>7</v>
      </c>
      <c r="FDQ1198" s="204">
        <v>2</v>
      </c>
      <c r="FDR1198" s="205" t="s">
        <v>238</v>
      </c>
      <c r="FDS1198" s="206">
        <v>0</v>
      </c>
      <c r="FDT1198" s="206">
        <v>210</v>
      </c>
      <c r="FDU1198" s="75">
        <f t="shared" si="485"/>
        <v>448.774</v>
      </c>
      <c r="FDV1198" s="203" t="s">
        <v>29</v>
      </c>
      <c r="FDW1198" s="260" t="s">
        <v>26</v>
      </c>
      <c r="FDX1198" s="204">
        <v>7</v>
      </c>
      <c r="FDY1198" s="204">
        <v>2</v>
      </c>
      <c r="FDZ1198" s="205" t="s">
        <v>238</v>
      </c>
      <c r="FEA1198" s="206">
        <v>0</v>
      </c>
      <c r="FEB1198" s="206">
        <v>210</v>
      </c>
      <c r="FEC1198" s="75">
        <f t="shared" ref="FEC1198:FGG1198" si="486">FEC1199+FEC1200</f>
        <v>448.774</v>
      </c>
      <c r="FED1198" s="203" t="s">
        <v>29</v>
      </c>
      <c r="FEE1198" s="260" t="s">
        <v>26</v>
      </c>
      <c r="FEF1198" s="204">
        <v>7</v>
      </c>
      <c r="FEG1198" s="204">
        <v>2</v>
      </c>
      <c r="FEH1198" s="205" t="s">
        <v>238</v>
      </c>
      <c r="FEI1198" s="206">
        <v>0</v>
      </c>
      <c r="FEJ1198" s="206">
        <v>210</v>
      </c>
      <c r="FEK1198" s="75">
        <f t="shared" si="486"/>
        <v>448.774</v>
      </c>
      <c r="FEL1198" s="203" t="s">
        <v>29</v>
      </c>
      <c r="FEM1198" s="260" t="s">
        <v>26</v>
      </c>
      <c r="FEN1198" s="204">
        <v>7</v>
      </c>
      <c r="FEO1198" s="204">
        <v>2</v>
      </c>
      <c r="FEP1198" s="205" t="s">
        <v>238</v>
      </c>
      <c r="FEQ1198" s="206">
        <v>0</v>
      </c>
      <c r="FER1198" s="206">
        <v>210</v>
      </c>
      <c r="FES1198" s="75">
        <f t="shared" si="486"/>
        <v>448.774</v>
      </c>
      <c r="FET1198" s="203" t="s">
        <v>29</v>
      </c>
      <c r="FEU1198" s="260" t="s">
        <v>26</v>
      </c>
      <c r="FEV1198" s="204">
        <v>7</v>
      </c>
      <c r="FEW1198" s="204">
        <v>2</v>
      </c>
      <c r="FEX1198" s="205" t="s">
        <v>238</v>
      </c>
      <c r="FEY1198" s="206">
        <v>0</v>
      </c>
      <c r="FEZ1198" s="206">
        <v>210</v>
      </c>
      <c r="FFA1198" s="75">
        <f t="shared" si="486"/>
        <v>448.774</v>
      </c>
      <c r="FFB1198" s="203" t="s">
        <v>29</v>
      </c>
      <c r="FFC1198" s="260" t="s">
        <v>26</v>
      </c>
      <c r="FFD1198" s="204">
        <v>7</v>
      </c>
      <c r="FFE1198" s="204">
        <v>2</v>
      </c>
      <c r="FFF1198" s="205" t="s">
        <v>238</v>
      </c>
      <c r="FFG1198" s="206">
        <v>0</v>
      </c>
      <c r="FFH1198" s="206">
        <v>210</v>
      </c>
      <c r="FFI1198" s="75">
        <f t="shared" si="486"/>
        <v>448.774</v>
      </c>
      <c r="FFJ1198" s="203" t="s">
        <v>29</v>
      </c>
      <c r="FFK1198" s="260" t="s">
        <v>26</v>
      </c>
      <c r="FFL1198" s="204">
        <v>7</v>
      </c>
      <c r="FFM1198" s="204">
        <v>2</v>
      </c>
      <c r="FFN1198" s="205" t="s">
        <v>238</v>
      </c>
      <c r="FFO1198" s="206">
        <v>0</v>
      </c>
      <c r="FFP1198" s="206">
        <v>210</v>
      </c>
      <c r="FFQ1198" s="75">
        <f t="shared" si="486"/>
        <v>448.774</v>
      </c>
      <c r="FFR1198" s="203" t="s">
        <v>29</v>
      </c>
      <c r="FFS1198" s="260" t="s">
        <v>26</v>
      </c>
      <c r="FFT1198" s="204">
        <v>7</v>
      </c>
      <c r="FFU1198" s="204">
        <v>2</v>
      </c>
      <c r="FFV1198" s="205" t="s">
        <v>238</v>
      </c>
      <c r="FFW1198" s="206">
        <v>0</v>
      </c>
      <c r="FFX1198" s="206">
        <v>210</v>
      </c>
      <c r="FFY1198" s="75">
        <f t="shared" si="486"/>
        <v>448.774</v>
      </c>
      <c r="FFZ1198" s="203" t="s">
        <v>29</v>
      </c>
      <c r="FGA1198" s="260" t="s">
        <v>26</v>
      </c>
      <c r="FGB1198" s="204">
        <v>7</v>
      </c>
      <c r="FGC1198" s="204">
        <v>2</v>
      </c>
      <c r="FGD1198" s="205" t="s">
        <v>238</v>
      </c>
      <c r="FGE1198" s="206">
        <v>0</v>
      </c>
      <c r="FGF1198" s="206">
        <v>210</v>
      </c>
      <c r="FGG1198" s="75">
        <f t="shared" si="486"/>
        <v>448.774</v>
      </c>
      <c r="FGH1198" s="203" t="s">
        <v>29</v>
      </c>
      <c r="FGI1198" s="260" t="s">
        <v>26</v>
      </c>
      <c r="FGJ1198" s="204">
        <v>7</v>
      </c>
      <c r="FGK1198" s="204">
        <v>2</v>
      </c>
      <c r="FGL1198" s="205" t="s">
        <v>238</v>
      </c>
      <c r="FGM1198" s="206">
        <v>0</v>
      </c>
      <c r="FGN1198" s="206">
        <v>210</v>
      </c>
      <c r="FGO1198" s="75">
        <f t="shared" ref="FGO1198:FIS1198" si="487">FGO1199+FGO1200</f>
        <v>448.774</v>
      </c>
      <c r="FGP1198" s="203" t="s">
        <v>29</v>
      </c>
      <c r="FGQ1198" s="260" t="s">
        <v>26</v>
      </c>
      <c r="FGR1198" s="204">
        <v>7</v>
      </c>
      <c r="FGS1198" s="204">
        <v>2</v>
      </c>
      <c r="FGT1198" s="205" t="s">
        <v>238</v>
      </c>
      <c r="FGU1198" s="206">
        <v>0</v>
      </c>
      <c r="FGV1198" s="206">
        <v>210</v>
      </c>
      <c r="FGW1198" s="75">
        <f t="shared" si="487"/>
        <v>448.774</v>
      </c>
      <c r="FGX1198" s="203" t="s">
        <v>29</v>
      </c>
      <c r="FGY1198" s="260" t="s">
        <v>26</v>
      </c>
      <c r="FGZ1198" s="204">
        <v>7</v>
      </c>
      <c r="FHA1198" s="204">
        <v>2</v>
      </c>
      <c r="FHB1198" s="205" t="s">
        <v>238</v>
      </c>
      <c r="FHC1198" s="206">
        <v>0</v>
      </c>
      <c r="FHD1198" s="206">
        <v>210</v>
      </c>
      <c r="FHE1198" s="75">
        <f t="shared" si="487"/>
        <v>448.774</v>
      </c>
      <c r="FHF1198" s="203" t="s">
        <v>29</v>
      </c>
      <c r="FHG1198" s="260" t="s">
        <v>26</v>
      </c>
      <c r="FHH1198" s="204">
        <v>7</v>
      </c>
      <c r="FHI1198" s="204">
        <v>2</v>
      </c>
      <c r="FHJ1198" s="205" t="s">
        <v>238</v>
      </c>
      <c r="FHK1198" s="206">
        <v>0</v>
      </c>
      <c r="FHL1198" s="206">
        <v>210</v>
      </c>
      <c r="FHM1198" s="75">
        <f t="shared" si="487"/>
        <v>448.774</v>
      </c>
      <c r="FHN1198" s="203" t="s">
        <v>29</v>
      </c>
      <c r="FHO1198" s="260" t="s">
        <v>26</v>
      </c>
      <c r="FHP1198" s="204">
        <v>7</v>
      </c>
      <c r="FHQ1198" s="204">
        <v>2</v>
      </c>
      <c r="FHR1198" s="205" t="s">
        <v>238</v>
      </c>
      <c r="FHS1198" s="206">
        <v>0</v>
      </c>
      <c r="FHT1198" s="206">
        <v>210</v>
      </c>
      <c r="FHU1198" s="75">
        <f t="shared" si="487"/>
        <v>448.774</v>
      </c>
      <c r="FHV1198" s="203" t="s">
        <v>29</v>
      </c>
      <c r="FHW1198" s="260" t="s">
        <v>26</v>
      </c>
      <c r="FHX1198" s="204">
        <v>7</v>
      </c>
      <c r="FHY1198" s="204">
        <v>2</v>
      </c>
      <c r="FHZ1198" s="205" t="s">
        <v>238</v>
      </c>
      <c r="FIA1198" s="206">
        <v>0</v>
      </c>
      <c r="FIB1198" s="206">
        <v>210</v>
      </c>
      <c r="FIC1198" s="75">
        <f t="shared" si="487"/>
        <v>448.774</v>
      </c>
      <c r="FID1198" s="203" t="s">
        <v>29</v>
      </c>
      <c r="FIE1198" s="260" t="s">
        <v>26</v>
      </c>
      <c r="FIF1198" s="204">
        <v>7</v>
      </c>
      <c r="FIG1198" s="204">
        <v>2</v>
      </c>
      <c r="FIH1198" s="205" t="s">
        <v>238</v>
      </c>
      <c r="FII1198" s="206">
        <v>0</v>
      </c>
      <c r="FIJ1198" s="206">
        <v>210</v>
      </c>
      <c r="FIK1198" s="75">
        <f t="shared" si="487"/>
        <v>448.774</v>
      </c>
      <c r="FIL1198" s="203" t="s">
        <v>29</v>
      </c>
      <c r="FIM1198" s="260" t="s">
        <v>26</v>
      </c>
      <c r="FIN1198" s="204">
        <v>7</v>
      </c>
      <c r="FIO1198" s="204">
        <v>2</v>
      </c>
      <c r="FIP1198" s="205" t="s">
        <v>238</v>
      </c>
      <c r="FIQ1198" s="206">
        <v>0</v>
      </c>
      <c r="FIR1198" s="206">
        <v>210</v>
      </c>
      <c r="FIS1198" s="75">
        <f t="shared" si="487"/>
        <v>448.774</v>
      </c>
      <c r="FIT1198" s="203" t="s">
        <v>29</v>
      </c>
      <c r="FIU1198" s="260" t="s">
        <v>26</v>
      </c>
      <c r="FIV1198" s="204">
        <v>7</v>
      </c>
      <c r="FIW1198" s="204">
        <v>2</v>
      </c>
      <c r="FIX1198" s="205" t="s">
        <v>238</v>
      </c>
      <c r="FIY1198" s="206">
        <v>0</v>
      </c>
      <c r="FIZ1198" s="206">
        <v>210</v>
      </c>
      <c r="FJA1198" s="75">
        <f t="shared" ref="FJA1198:FLE1198" si="488">FJA1199+FJA1200</f>
        <v>448.774</v>
      </c>
      <c r="FJB1198" s="203" t="s">
        <v>29</v>
      </c>
      <c r="FJC1198" s="260" t="s">
        <v>26</v>
      </c>
      <c r="FJD1198" s="204">
        <v>7</v>
      </c>
      <c r="FJE1198" s="204">
        <v>2</v>
      </c>
      <c r="FJF1198" s="205" t="s">
        <v>238</v>
      </c>
      <c r="FJG1198" s="206">
        <v>0</v>
      </c>
      <c r="FJH1198" s="206">
        <v>210</v>
      </c>
      <c r="FJI1198" s="75">
        <f t="shared" si="488"/>
        <v>448.774</v>
      </c>
      <c r="FJJ1198" s="203" t="s">
        <v>29</v>
      </c>
      <c r="FJK1198" s="260" t="s">
        <v>26</v>
      </c>
      <c r="FJL1198" s="204">
        <v>7</v>
      </c>
      <c r="FJM1198" s="204">
        <v>2</v>
      </c>
      <c r="FJN1198" s="205" t="s">
        <v>238</v>
      </c>
      <c r="FJO1198" s="206">
        <v>0</v>
      </c>
      <c r="FJP1198" s="206">
        <v>210</v>
      </c>
      <c r="FJQ1198" s="75">
        <f t="shared" si="488"/>
        <v>448.774</v>
      </c>
      <c r="FJR1198" s="203" t="s">
        <v>29</v>
      </c>
      <c r="FJS1198" s="260" t="s">
        <v>26</v>
      </c>
      <c r="FJT1198" s="204">
        <v>7</v>
      </c>
      <c r="FJU1198" s="204">
        <v>2</v>
      </c>
      <c r="FJV1198" s="205" t="s">
        <v>238</v>
      </c>
      <c r="FJW1198" s="206">
        <v>0</v>
      </c>
      <c r="FJX1198" s="206">
        <v>210</v>
      </c>
      <c r="FJY1198" s="75">
        <f t="shared" si="488"/>
        <v>448.774</v>
      </c>
      <c r="FJZ1198" s="203" t="s">
        <v>29</v>
      </c>
      <c r="FKA1198" s="260" t="s">
        <v>26</v>
      </c>
      <c r="FKB1198" s="204">
        <v>7</v>
      </c>
      <c r="FKC1198" s="204">
        <v>2</v>
      </c>
      <c r="FKD1198" s="205" t="s">
        <v>238</v>
      </c>
      <c r="FKE1198" s="206">
        <v>0</v>
      </c>
      <c r="FKF1198" s="206">
        <v>210</v>
      </c>
      <c r="FKG1198" s="75">
        <f t="shared" si="488"/>
        <v>448.774</v>
      </c>
      <c r="FKH1198" s="203" t="s">
        <v>29</v>
      </c>
      <c r="FKI1198" s="260" t="s">
        <v>26</v>
      </c>
      <c r="FKJ1198" s="204">
        <v>7</v>
      </c>
      <c r="FKK1198" s="204">
        <v>2</v>
      </c>
      <c r="FKL1198" s="205" t="s">
        <v>238</v>
      </c>
      <c r="FKM1198" s="206">
        <v>0</v>
      </c>
      <c r="FKN1198" s="206">
        <v>210</v>
      </c>
      <c r="FKO1198" s="75">
        <f t="shared" si="488"/>
        <v>448.774</v>
      </c>
      <c r="FKP1198" s="203" t="s">
        <v>29</v>
      </c>
      <c r="FKQ1198" s="260" t="s">
        <v>26</v>
      </c>
      <c r="FKR1198" s="204">
        <v>7</v>
      </c>
      <c r="FKS1198" s="204">
        <v>2</v>
      </c>
      <c r="FKT1198" s="205" t="s">
        <v>238</v>
      </c>
      <c r="FKU1198" s="206">
        <v>0</v>
      </c>
      <c r="FKV1198" s="206">
        <v>210</v>
      </c>
      <c r="FKW1198" s="75">
        <f t="shared" si="488"/>
        <v>448.774</v>
      </c>
      <c r="FKX1198" s="203" t="s">
        <v>29</v>
      </c>
      <c r="FKY1198" s="260" t="s">
        <v>26</v>
      </c>
      <c r="FKZ1198" s="204">
        <v>7</v>
      </c>
      <c r="FLA1198" s="204">
        <v>2</v>
      </c>
      <c r="FLB1198" s="205" t="s">
        <v>238</v>
      </c>
      <c r="FLC1198" s="206">
        <v>0</v>
      </c>
      <c r="FLD1198" s="206">
        <v>210</v>
      </c>
      <c r="FLE1198" s="75">
        <f t="shared" si="488"/>
        <v>448.774</v>
      </c>
      <c r="FLF1198" s="203" t="s">
        <v>29</v>
      </c>
      <c r="FLG1198" s="260" t="s">
        <v>26</v>
      </c>
      <c r="FLH1198" s="204">
        <v>7</v>
      </c>
      <c r="FLI1198" s="204">
        <v>2</v>
      </c>
      <c r="FLJ1198" s="205" t="s">
        <v>238</v>
      </c>
      <c r="FLK1198" s="206">
        <v>0</v>
      </c>
      <c r="FLL1198" s="206">
        <v>210</v>
      </c>
      <c r="FLM1198" s="75">
        <f t="shared" ref="FLM1198:FNQ1198" si="489">FLM1199+FLM1200</f>
        <v>448.774</v>
      </c>
      <c r="FLN1198" s="203" t="s">
        <v>29</v>
      </c>
      <c r="FLO1198" s="260" t="s">
        <v>26</v>
      </c>
      <c r="FLP1198" s="204">
        <v>7</v>
      </c>
      <c r="FLQ1198" s="204">
        <v>2</v>
      </c>
      <c r="FLR1198" s="205" t="s">
        <v>238</v>
      </c>
      <c r="FLS1198" s="206">
        <v>0</v>
      </c>
      <c r="FLT1198" s="206">
        <v>210</v>
      </c>
      <c r="FLU1198" s="75">
        <f t="shared" si="489"/>
        <v>448.774</v>
      </c>
      <c r="FLV1198" s="203" t="s">
        <v>29</v>
      </c>
      <c r="FLW1198" s="260" t="s">
        <v>26</v>
      </c>
      <c r="FLX1198" s="204">
        <v>7</v>
      </c>
      <c r="FLY1198" s="204">
        <v>2</v>
      </c>
      <c r="FLZ1198" s="205" t="s">
        <v>238</v>
      </c>
      <c r="FMA1198" s="206">
        <v>0</v>
      </c>
      <c r="FMB1198" s="206">
        <v>210</v>
      </c>
      <c r="FMC1198" s="75">
        <f t="shared" si="489"/>
        <v>448.774</v>
      </c>
      <c r="FMD1198" s="203" t="s">
        <v>29</v>
      </c>
      <c r="FME1198" s="260" t="s">
        <v>26</v>
      </c>
      <c r="FMF1198" s="204">
        <v>7</v>
      </c>
      <c r="FMG1198" s="204">
        <v>2</v>
      </c>
      <c r="FMH1198" s="205" t="s">
        <v>238</v>
      </c>
      <c r="FMI1198" s="206">
        <v>0</v>
      </c>
      <c r="FMJ1198" s="206">
        <v>210</v>
      </c>
      <c r="FMK1198" s="75">
        <f t="shared" si="489"/>
        <v>448.774</v>
      </c>
      <c r="FML1198" s="203" t="s">
        <v>29</v>
      </c>
      <c r="FMM1198" s="260" t="s">
        <v>26</v>
      </c>
      <c r="FMN1198" s="204">
        <v>7</v>
      </c>
      <c r="FMO1198" s="204">
        <v>2</v>
      </c>
      <c r="FMP1198" s="205" t="s">
        <v>238</v>
      </c>
      <c r="FMQ1198" s="206">
        <v>0</v>
      </c>
      <c r="FMR1198" s="206">
        <v>210</v>
      </c>
      <c r="FMS1198" s="75">
        <f t="shared" si="489"/>
        <v>448.774</v>
      </c>
      <c r="FMT1198" s="203" t="s">
        <v>29</v>
      </c>
      <c r="FMU1198" s="260" t="s">
        <v>26</v>
      </c>
      <c r="FMV1198" s="204">
        <v>7</v>
      </c>
      <c r="FMW1198" s="204">
        <v>2</v>
      </c>
      <c r="FMX1198" s="205" t="s">
        <v>238</v>
      </c>
      <c r="FMY1198" s="206">
        <v>0</v>
      </c>
      <c r="FMZ1198" s="206">
        <v>210</v>
      </c>
      <c r="FNA1198" s="75">
        <f t="shared" si="489"/>
        <v>448.774</v>
      </c>
      <c r="FNB1198" s="203" t="s">
        <v>29</v>
      </c>
      <c r="FNC1198" s="260" t="s">
        <v>26</v>
      </c>
      <c r="FND1198" s="204">
        <v>7</v>
      </c>
      <c r="FNE1198" s="204">
        <v>2</v>
      </c>
      <c r="FNF1198" s="205" t="s">
        <v>238</v>
      </c>
      <c r="FNG1198" s="206">
        <v>0</v>
      </c>
      <c r="FNH1198" s="206">
        <v>210</v>
      </c>
      <c r="FNI1198" s="75">
        <f t="shared" si="489"/>
        <v>448.774</v>
      </c>
      <c r="FNJ1198" s="203" t="s">
        <v>29</v>
      </c>
      <c r="FNK1198" s="260" t="s">
        <v>26</v>
      </c>
      <c r="FNL1198" s="204">
        <v>7</v>
      </c>
      <c r="FNM1198" s="204">
        <v>2</v>
      </c>
      <c r="FNN1198" s="205" t="s">
        <v>238</v>
      </c>
      <c r="FNO1198" s="206">
        <v>0</v>
      </c>
      <c r="FNP1198" s="206">
        <v>210</v>
      </c>
      <c r="FNQ1198" s="75">
        <f t="shared" si="489"/>
        <v>448.774</v>
      </c>
      <c r="FNR1198" s="203" t="s">
        <v>29</v>
      </c>
      <c r="FNS1198" s="260" t="s">
        <v>26</v>
      </c>
      <c r="FNT1198" s="204">
        <v>7</v>
      </c>
      <c r="FNU1198" s="204">
        <v>2</v>
      </c>
      <c r="FNV1198" s="205" t="s">
        <v>238</v>
      </c>
      <c r="FNW1198" s="206">
        <v>0</v>
      </c>
      <c r="FNX1198" s="206">
        <v>210</v>
      </c>
      <c r="FNY1198" s="75">
        <f t="shared" ref="FNY1198:FQC1198" si="490">FNY1199+FNY1200</f>
        <v>448.774</v>
      </c>
      <c r="FNZ1198" s="203" t="s">
        <v>29</v>
      </c>
      <c r="FOA1198" s="260" t="s">
        <v>26</v>
      </c>
      <c r="FOB1198" s="204">
        <v>7</v>
      </c>
      <c r="FOC1198" s="204">
        <v>2</v>
      </c>
      <c r="FOD1198" s="205" t="s">
        <v>238</v>
      </c>
      <c r="FOE1198" s="206">
        <v>0</v>
      </c>
      <c r="FOF1198" s="206">
        <v>210</v>
      </c>
      <c r="FOG1198" s="75">
        <f t="shared" si="490"/>
        <v>448.774</v>
      </c>
      <c r="FOH1198" s="203" t="s">
        <v>29</v>
      </c>
      <c r="FOI1198" s="260" t="s">
        <v>26</v>
      </c>
      <c r="FOJ1198" s="204">
        <v>7</v>
      </c>
      <c r="FOK1198" s="204">
        <v>2</v>
      </c>
      <c r="FOL1198" s="205" t="s">
        <v>238</v>
      </c>
      <c r="FOM1198" s="206">
        <v>0</v>
      </c>
      <c r="FON1198" s="206">
        <v>210</v>
      </c>
      <c r="FOO1198" s="75">
        <f t="shared" si="490"/>
        <v>448.774</v>
      </c>
      <c r="FOP1198" s="203" t="s">
        <v>29</v>
      </c>
      <c r="FOQ1198" s="260" t="s">
        <v>26</v>
      </c>
      <c r="FOR1198" s="204">
        <v>7</v>
      </c>
      <c r="FOS1198" s="204">
        <v>2</v>
      </c>
      <c r="FOT1198" s="205" t="s">
        <v>238</v>
      </c>
      <c r="FOU1198" s="206">
        <v>0</v>
      </c>
      <c r="FOV1198" s="206">
        <v>210</v>
      </c>
      <c r="FOW1198" s="75">
        <f t="shared" si="490"/>
        <v>448.774</v>
      </c>
      <c r="FOX1198" s="203" t="s">
        <v>29</v>
      </c>
      <c r="FOY1198" s="260" t="s">
        <v>26</v>
      </c>
      <c r="FOZ1198" s="204">
        <v>7</v>
      </c>
      <c r="FPA1198" s="204">
        <v>2</v>
      </c>
      <c r="FPB1198" s="205" t="s">
        <v>238</v>
      </c>
      <c r="FPC1198" s="206">
        <v>0</v>
      </c>
      <c r="FPD1198" s="206">
        <v>210</v>
      </c>
      <c r="FPE1198" s="75">
        <f t="shared" si="490"/>
        <v>448.774</v>
      </c>
      <c r="FPF1198" s="203" t="s">
        <v>29</v>
      </c>
      <c r="FPG1198" s="260" t="s">
        <v>26</v>
      </c>
      <c r="FPH1198" s="204">
        <v>7</v>
      </c>
      <c r="FPI1198" s="204">
        <v>2</v>
      </c>
      <c r="FPJ1198" s="205" t="s">
        <v>238</v>
      </c>
      <c r="FPK1198" s="206">
        <v>0</v>
      </c>
      <c r="FPL1198" s="206">
        <v>210</v>
      </c>
      <c r="FPM1198" s="75">
        <f t="shared" si="490"/>
        <v>448.774</v>
      </c>
      <c r="FPN1198" s="203" t="s">
        <v>29</v>
      </c>
      <c r="FPO1198" s="260" t="s">
        <v>26</v>
      </c>
      <c r="FPP1198" s="204">
        <v>7</v>
      </c>
      <c r="FPQ1198" s="204">
        <v>2</v>
      </c>
      <c r="FPR1198" s="205" t="s">
        <v>238</v>
      </c>
      <c r="FPS1198" s="206">
        <v>0</v>
      </c>
      <c r="FPT1198" s="206">
        <v>210</v>
      </c>
      <c r="FPU1198" s="75">
        <f t="shared" si="490"/>
        <v>448.774</v>
      </c>
      <c r="FPV1198" s="203" t="s">
        <v>29</v>
      </c>
      <c r="FPW1198" s="260" t="s">
        <v>26</v>
      </c>
      <c r="FPX1198" s="204">
        <v>7</v>
      </c>
      <c r="FPY1198" s="204">
        <v>2</v>
      </c>
      <c r="FPZ1198" s="205" t="s">
        <v>238</v>
      </c>
      <c r="FQA1198" s="206">
        <v>0</v>
      </c>
      <c r="FQB1198" s="206">
        <v>210</v>
      </c>
      <c r="FQC1198" s="75">
        <f t="shared" si="490"/>
        <v>448.774</v>
      </c>
      <c r="FQD1198" s="203" t="s">
        <v>29</v>
      </c>
      <c r="FQE1198" s="260" t="s">
        <v>26</v>
      </c>
      <c r="FQF1198" s="204">
        <v>7</v>
      </c>
      <c r="FQG1198" s="204">
        <v>2</v>
      </c>
      <c r="FQH1198" s="205" t="s">
        <v>238</v>
      </c>
      <c r="FQI1198" s="206">
        <v>0</v>
      </c>
      <c r="FQJ1198" s="206">
        <v>210</v>
      </c>
      <c r="FQK1198" s="75">
        <f t="shared" ref="FQK1198:FSO1198" si="491">FQK1199+FQK1200</f>
        <v>448.774</v>
      </c>
      <c r="FQL1198" s="203" t="s">
        <v>29</v>
      </c>
      <c r="FQM1198" s="260" t="s">
        <v>26</v>
      </c>
      <c r="FQN1198" s="204">
        <v>7</v>
      </c>
      <c r="FQO1198" s="204">
        <v>2</v>
      </c>
      <c r="FQP1198" s="205" t="s">
        <v>238</v>
      </c>
      <c r="FQQ1198" s="206">
        <v>0</v>
      </c>
      <c r="FQR1198" s="206">
        <v>210</v>
      </c>
      <c r="FQS1198" s="75">
        <f t="shared" si="491"/>
        <v>448.774</v>
      </c>
      <c r="FQT1198" s="203" t="s">
        <v>29</v>
      </c>
      <c r="FQU1198" s="260" t="s">
        <v>26</v>
      </c>
      <c r="FQV1198" s="204">
        <v>7</v>
      </c>
      <c r="FQW1198" s="204">
        <v>2</v>
      </c>
      <c r="FQX1198" s="205" t="s">
        <v>238</v>
      </c>
      <c r="FQY1198" s="206">
        <v>0</v>
      </c>
      <c r="FQZ1198" s="206">
        <v>210</v>
      </c>
      <c r="FRA1198" s="75">
        <f t="shared" si="491"/>
        <v>448.774</v>
      </c>
      <c r="FRB1198" s="203" t="s">
        <v>29</v>
      </c>
      <c r="FRC1198" s="260" t="s">
        <v>26</v>
      </c>
      <c r="FRD1198" s="204">
        <v>7</v>
      </c>
      <c r="FRE1198" s="204">
        <v>2</v>
      </c>
      <c r="FRF1198" s="205" t="s">
        <v>238</v>
      </c>
      <c r="FRG1198" s="206">
        <v>0</v>
      </c>
      <c r="FRH1198" s="206">
        <v>210</v>
      </c>
      <c r="FRI1198" s="75">
        <f t="shared" si="491"/>
        <v>448.774</v>
      </c>
      <c r="FRJ1198" s="203" t="s">
        <v>29</v>
      </c>
      <c r="FRK1198" s="260" t="s">
        <v>26</v>
      </c>
      <c r="FRL1198" s="204">
        <v>7</v>
      </c>
      <c r="FRM1198" s="204">
        <v>2</v>
      </c>
      <c r="FRN1198" s="205" t="s">
        <v>238</v>
      </c>
      <c r="FRO1198" s="206">
        <v>0</v>
      </c>
      <c r="FRP1198" s="206">
        <v>210</v>
      </c>
      <c r="FRQ1198" s="75">
        <f t="shared" si="491"/>
        <v>448.774</v>
      </c>
      <c r="FRR1198" s="203" t="s">
        <v>29</v>
      </c>
      <c r="FRS1198" s="260" t="s">
        <v>26</v>
      </c>
      <c r="FRT1198" s="204">
        <v>7</v>
      </c>
      <c r="FRU1198" s="204">
        <v>2</v>
      </c>
      <c r="FRV1198" s="205" t="s">
        <v>238</v>
      </c>
      <c r="FRW1198" s="206">
        <v>0</v>
      </c>
      <c r="FRX1198" s="206">
        <v>210</v>
      </c>
      <c r="FRY1198" s="75">
        <f t="shared" si="491"/>
        <v>448.774</v>
      </c>
      <c r="FRZ1198" s="203" t="s">
        <v>29</v>
      </c>
      <c r="FSA1198" s="260" t="s">
        <v>26</v>
      </c>
      <c r="FSB1198" s="204">
        <v>7</v>
      </c>
      <c r="FSC1198" s="204">
        <v>2</v>
      </c>
      <c r="FSD1198" s="205" t="s">
        <v>238</v>
      </c>
      <c r="FSE1198" s="206">
        <v>0</v>
      </c>
      <c r="FSF1198" s="206">
        <v>210</v>
      </c>
      <c r="FSG1198" s="75">
        <f t="shared" si="491"/>
        <v>448.774</v>
      </c>
      <c r="FSH1198" s="203" t="s">
        <v>29</v>
      </c>
      <c r="FSI1198" s="260" t="s">
        <v>26</v>
      </c>
      <c r="FSJ1198" s="204">
        <v>7</v>
      </c>
      <c r="FSK1198" s="204">
        <v>2</v>
      </c>
      <c r="FSL1198" s="205" t="s">
        <v>238</v>
      </c>
      <c r="FSM1198" s="206">
        <v>0</v>
      </c>
      <c r="FSN1198" s="206">
        <v>210</v>
      </c>
      <c r="FSO1198" s="75">
        <f t="shared" si="491"/>
        <v>448.774</v>
      </c>
      <c r="FSP1198" s="203" t="s">
        <v>29</v>
      </c>
      <c r="FSQ1198" s="260" t="s">
        <v>26</v>
      </c>
      <c r="FSR1198" s="204">
        <v>7</v>
      </c>
      <c r="FSS1198" s="204">
        <v>2</v>
      </c>
      <c r="FST1198" s="205" t="s">
        <v>238</v>
      </c>
      <c r="FSU1198" s="206">
        <v>0</v>
      </c>
      <c r="FSV1198" s="206">
        <v>210</v>
      </c>
      <c r="FSW1198" s="75">
        <f t="shared" ref="FSW1198:FVA1198" si="492">FSW1199+FSW1200</f>
        <v>448.774</v>
      </c>
      <c r="FSX1198" s="203" t="s">
        <v>29</v>
      </c>
      <c r="FSY1198" s="260" t="s">
        <v>26</v>
      </c>
      <c r="FSZ1198" s="204">
        <v>7</v>
      </c>
      <c r="FTA1198" s="204">
        <v>2</v>
      </c>
      <c r="FTB1198" s="205" t="s">
        <v>238</v>
      </c>
      <c r="FTC1198" s="206">
        <v>0</v>
      </c>
      <c r="FTD1198" s="206">
        <v>210</v>
      </c>
      <c r="FTE1198" s="75">
        <f t="shared" si="492"/>
        <v>448.774</v>
      </c>
      <c r="FTF1198" s="203" t="s">
        <v>29</v>
      </c>
      <c r="FTG1198" s="260" t="s">
        <v>26</v>
      </c>
      <c r="FTH1198" s="204">
        <v>7</v>
      </c>
      <c r="FTI1198" s="204">
        <v>2</v>
      </c>
      <c r="FTJ1198" s="205" t="s">
        <v>238</v>
      </c>
      <c r="FTK1198" s="206">
        <v>0</v>
      </c>
      <c r="FTL1198" s="206">
        <v>210</v>
      </c>
      <c r="FTM1198" s="75">
        <f t="shared" si="492"/>
        <v>448.774</v>
      </c>
      <c r="FTN1198" s="203" t="s">
        <v>29</v>
      </c>
      <c r="FTO1198" s="260" t="s">
        <v>26</v>
      </c>
      <c r="FTP1198" s="204">
        <v>7</v>
      </c>
      <c r="FTQ1198" s="204">
        <v>2</v>
      </c>
      <c r="FTR1198" s="205" t="s">
        <v>238</v>
      </c>
      <c r="FTS1198" s="206">
        <v>0</v>
      </c>
      <c r="FTT1198" s="206">
        <v>210</v>
      </c>
      <c r="FTU1198" s="75">
        <f t="shared" si="492"/>
        <v>448.774</v>
      </c>
      <c r="FTV1198" s="203" t="s">
        <v>29</v>
      </c>
      <c r="FTW1198" s="260" t="s">
        <v>26</v>
      </c>
      <c r="FTX1198" s="204">
        <v>7</v>
      </c>
      <c r="FTY1198" s="204">
        <v>2</v>
      </c>
      <c r="FTZ1198" s="205" t="s">
        <v>238</v>
      </c>
      <c r="FUA1198" s="206">
        <v>0</v>
      </c>
      <c r="FUB1198" s="206">
        <v>210</v>
      </c>
      <c r="FUC1198" s="75">
        <f t="shared" si="492"/>
        <v>448.774</v>
      </c>
      <c r="FUD1198" s="203" t="s">
        <v>29</v>
      </c>
      <c r="FUE1198" s="260" t="s">
        <v>26</v>
      </c>
      <c r="FUF1198" s="204">
        <v>7</v>
      </c>
      <c r="FUG1198" s="204">
        <v>2</v>
      </c>
      <c r="FUH1198" s="205" t="s">
        <v>238</v>
      </c>
      <c r="FUI1198" s="206">
        <v>0</v>
      </c>
      <c r="FUJ1198" s="206">
        <v>210</v>
      </c>
      <c r="FUK1198" s="75">
        <f t="shared" si="492"/>
        <v>448.774</v>
      </c>
      <c r="FUL1198" s="203" t="s">
        <v>29</v>
      </c>
      <c r="FUM1198" s="260" t="s">
        <v>26</v>
      </c>
      <c r="FUN1198" s="204">
        <v>7</v>
      </c>
      <c r="FUO1198" s="204">
        <v>2</v>
      </c>
      <c r="FUP1198" s="205" t="s">
        <v>238</v>
      </c>
      <c r="FUQ1198" s="206">
        <v>0</v>
      </c>
      <c r="FUR1198" s="206">
        <v>210</v>
      </c>
      <c r="FUS1198" s="75">
        <f t="shared" si="492"/>
        <v>448.774</v>
      </c>
      <c r="FUT1198" s="203" t="s">
        <v>29</v>
      </c>
      <c r="FUU1198" s="260" t="s">
        <v>26</v>
      </c>
      <c r="FUV1198" s="204">
        <v>7</v>
      </c>
      <c r="FUW1198" s="204">
        <v>2</v>
      </c>
      <c r="FUX1198" s="205" t="s">
        <v>238</v>
      </c>
      <c r="FUY1198" s="206">
        <v>0</v>
      </c>
      <c r="FUZ1198" s="206">
        <v>210</v>
      </c>
      <c r="FVA1198" s="75">
        <f t="shared" si="492"/>
        <v>448.774</v>
      </c>
      <c r="FVB1198" s="203" t="s">
        <v>29</v>
      </c>
      <c r="FVC1198" s="260" t="s">
        <v>26</v>
      </c>
      <c r="FVD1198" s="204">
        <v>7</v>
      </c>
      <c r="FVE1198" s="204">
        <v>2</v>
      </c>
      <c r="FVF1198" s="205" t="s">
        <v>238</v>
      </c>
      <c r="FVG1198" s="206">
        <v>0</v>
      </c>
      <c r="FVH1198" s="206">
        <v>210</v>
      </c>
      <c r="FVI1198" s="75">
        <f t="shared" ref="FVI1198:FXM1198" si="493">FVI1199+FVI1200</f>
        <v>448.774</v>
      </c>
      <c r="FVJ1198" s="203" t="s">
        <v>29</v>
      </c>
      <c r="FVK1198" s="260" t="s">
        <v>26</v>
      </c>
      <c r="FVL1198" s="204">
        <v>7</v>
      </c>
      <c r="FVM1198" s="204">
        <v>2</v>
      </c>
      <c r="FVN1198" s="205" t="s">
        <v>238</v>
      </c>
      <c r="FVO1198" s="206">
        <v>0</v>
      </c>
      <c r="FVP1198" s="206">
        <v>210</v>
      </c>
      <c r="FVQ1198" s="75">
        <f t="shared" si="493"/>
        <v>448.774</v>
      </c>
      <c r="FVR1198" s="203" t="s">
        <v>29</v>
      </c>
      <c r="FVS1198" s="260" t="s">
        <v>26</v>
      </c>
      <c r="FVT1198" s="204">
        <v>7</v>
      </c>
      <c r="FVU1198" s="204">
        <v>2</v>
      </c>
      <c r="FVV1198" s="205" t="s">
        <v>238</v>
      </c>
      <c r="FVW1198" s="206">
        <v>0</v>
      </c>
      <c r="FVX1198" s="206">
        <v>210</v>
      </c>
      <c r="FVY1198" s="75">
        <f t="shared" si="493"/>
        <v>448.774</v>
      </c>
      <c r="FVZ1198" s="203" t="s">
        <v>29</v>
      </c>
      <c r="FWA1198" s="260" t="s">
        <v>26</v>
      </c>
      <c r="FWB1198" s="204">
        <v>7</v>
      </c>
      <c r="FWC1198" s="204">
        <v>2</v>
      </c>
      <c r="FWD1198" s="205" t="s">
        <v>238</v>
      </c>
      <c r="FWE1198" s="206">
        <v>0</v>
      </c>
      <c r="FWF1198" s="206">
        <v>210</v>
      </c>
      <c r="FWG1198" s="75">
        <f t="shared" si="493"/>
        <v>448.774</v>
      </c>
      <c r="FWH1198" s="203" t="s">
        <v>29</v>
      </c>
      <c r="FWI1198" s="260" t="s">
        <v>26</v>
      </c>
      <c r="FWJ1198" s="204">
        <v>7</v>
      </c>
      <c r="FWK1198" s="204">
        <v>2</v>
      </c>
      <c r="FWL1198" s="205" t="s">
        <v>238</v>
      </c>
      <c r="FWM1198" s="206">
        <v>0</v>
      </c>
      <c r="FWN1198" s="206">
        <v>210</v>
      </c>
      <c r="FWO1198" s="75">
        <f t="shared" si="493"/>
        <v>448.774</v>
      </c>
      <c r="FWP1198" s="203" t="s">
        <v>29</v>
      </c>
      <c r="FWQ1198" s="260" t="s">
        <v>26</v>
      </c>
      <c r="FWR1198" s="204">
        <v>7</v>
      </c>
      <c r="FWS1198" s="204">
        <v>2</v>
      </c>
      <c r="FWT1198" s="205" t="s">
        <v>238</v>
      </c>
      <c r="FWU1198" s="206">
        <v>0</v>
      </c>
      <c r="FWV1198" s="206">
        <v>210</v>
      </c>
      <c r="FWW1198" s="75">
        <f t="shared" si="493"/>
        <v>448.774</v>
      </c>
      <c r="FWX1198" s="203" t="s">
        <v>29</v>
      </c>
      <c r="FWY1198" s="260" t="s">
        <v>26</v>
      </c>
      <c r="FWZ1198" s="204">
        <v>7</v>
      </c>
      <c r="FXA1198" s="204">
        <v>2</v>
      </c>
      <c r="FXB1198" s="205" t="s">
        <v>238</v>
      </c>
      <c r="FXC1198" s="206">
        <v>0</v>
      </c>
      <c r="FXD1198" s="206">
        <v>210</v>
      </c>
      <c r="FXE1198" s="75">
        <f t="shared" si="493"/>
        <v>448.774</v>
      </c>
      <c r="FXF1198" s="203" t="s">
        <v>29</v>
      </c>
      <c r="FXG1198" s="260" t="s">
        <v>26</v>
      </c>
      <c r="FXH1198" s="204">
        <v>7</v>
      </c>
      <c r="FXI1198" s="204">
        <v>2</v>
      </c>
      <c r="FXJ1198" s="205" t="s">
        <v>238</v>
      </c>
      <c r="FXK1198" s="206">
        <v>0</v>
      </c>
      <c r="FXL1198" s="206">
        <v>210</v>
      </c>
      <c r="FXM1198" s="75">
        <f t="shared" si="493"/>
        <v>448.774</v>
      </c>
      <c r="FXN1198" s="203" t="s">
        <v>29</v>
      </c>
      <c r="FXO1198" s="260" t="s">
        <v>26</v>
      </c>
      <c r="FXP1198" s="204">
        <v>7</v>
      </c>
      <c r="FXQ1198" s="204">
        <v>2</v>
      </c>
      <c r="FXR1198" s="205" t="s">
        <v>238</v>
      </c>
      <c r="FXS1198" s="206">
        <v>0</v>
      </c>
      <c r="FXT1198" s="206">
        <v>210</v>
      </c>
      <c r="FXU1198" s="75">
        <f t="shared" ref="FXU1198:FZY1198" si="494">FXU1199+FXU1200</f>
        <v>448.774</v>
      </c>
      <c r="FXV1198" s="203" t="s">
        <v>29</v>
      </c>
      <c r="FXW1198" s="260" t="s">
        <v>26</v>
      </c>
      <c r="FXX1198" s="204">
        <v>7</v>
      </c>
      <c r="FXY1198" s="204">
        <v>2</v>
      </c>
      <c r="FXZ1198" s="205" t="s">
        <v>238</v>
      </c>
      <c r="FYA1198" s="206">
        <v>0</v>
      </c>
      <c r="FYB1198" s="206">
        <v>210</v>
      </c>
      <c r="FYC1198" s="75">
        <f t="shared" si="494"/>
        <v>448.774</v>
      </c>
      <c r="FYD1198" s="203" t="s">
        <v>29</v>
      </c>
      <c r="FYE1198" s="260" t="s">
        <v>26</v>
      </c>
      <c r="FYF1198" s="204">
        <v>7</v>
      </c>
      <c r="FYG1198" s="204">
        <v>2</v>
      </c>
      <c r="FYH1198" s="205" t="s">
        <v>238</v>
      </c>
      <c r="FYI1198" s="206">
        <v>0</v>
      </c>
      <c r="FYJ1198" s="206">
        <v>210</v>
      </c>
      <c r="FYK1198" s="75">
        <f t="shared" si="494"/>
        <v>448.774</v>
      </c>
      <c r="FYL1198" s="203" t="s">
        <v>29</v>
      </c>
      <c r="FYM1198" s="260" t="s">
        <v>26</v>
      </c>
      <c r="FYN1198" s="204">
        <v>7</v>
      </c>
      <c r="FYO1198" s="204">
        <v>2</v>
      </c>
      <c r="FYP1198" s="205" t="s">
        <v>238</v>
      </c>
      <c r="FYQ1198" s="206">
        <v>0</v>
      </c>
      <c r="FYR1198" s="206">
        <v>210</v>
      </c>
      <c r="FYS1198" s="75">
        <f t="shared" si="494"/>
        <v>448.774</v>
      </c>
      <c r="FYT1198" s="203" t="s">
        <v>29</v>
      </c>
      <c r="FYU1198" s="260" t="s">
        <v>26</v>
      </c>
      <c r="FYV1198" s="204">
        <v>7</v>
      </c>
      <c r="FYW1198" s="204">
        <v>2</v>
      </c>
      <c r="FYX1198" s="205" t="s">
        <v>238</v>
      </c>
      <c r="FYY1198" s="206">
        <v>0</v>
      </c>
      <c r="FYZ1198" s="206">
        <v>210</v>
      </c>
      <c r="FZA1198" s="75">
        <f t="shared" si="494"/>
        <v>448.774</v>
      </c>
      <c r="FZB1198" s="203" t="s">
        <v>29</v>
      </c>
      <c r="FZC1198" s="260" t="s">
        <v>26</v>
      </c>
      <c r="FZD1198" s="204">
        <v>7</v>
      </c>
      <c r="FZE1198" s="204">
        <v>2</v>
      </c>
      <c r="FZF1198" s="205" t="s">
        <v>238</v>
      </c>
      <c r="FZG1198" s="206">
        <v>0</v>
      </c>
      <c r="FZH1198" s="206">
        <v>210</v>
      </c>
      <c r="FZI1198" s="75">
        <f t="shared" si="494"/>
        <v>448.774</v>
      </c>
      <c r="FZJ1198" s="203" t="s">
        <v>29</v>
      </c>
      <c r="FZK1198" s="260" t="s">
        <v>26</v>
      </c>
      <c r="FZL1198" s="204">
        <v>7</v>
      </c>
      <c r="FZM1198" s="204">
        <v>2</v>
      </c>
      <c r="FZN1198" s="205" t="s">
        <v>238</v>
      </c>
      <c r="FZO1198" s="206">
        <v>0</v>
      </c>
      <c r="FZP1198" s="206">
        <v>210</v>
      </c>
      <c r="FZQ1198" s="75">
        <f t="shared" si="494"/>
        <v>448.774</v>
      </c>
      <c r="FZR1198" s="203" t="s">
        <v>29</v>
      </c>
      <c r="FZS1198" s="260" t="s">
        <v>26</v>
      </c>
      <c r="FZT1198" s="204">
        <v>7</v>
      </c>
      <c r="FZU1198" s="204">
        <v>2</v>
      </c>
      <c r="FZV1198" s="205" t="s">
        <v>238</v>
      </c>
      <c r="FZW1198" s="206">
        <v>0</v>
      </c>
      <c r="FZX1198" s="206">
        <v>210</v>
      </c>
      <c r="FZY1198" s="75">
        <f t="shared" si="494"/>
        <v>448.774</v>
      </c>
      <c r="FZZ1198" s="203" t="s">
        <v>29</v>
      </c>
      <c r="GAA1198" s="260" t="s">
        <v>26</v>
      </c>
      <c r="GAB1198" s="204">
        <v>7</v>
      </c>
      <c r="GAC1198" s="204">
        <v>2</v>
      </c>
      <c r="GAD1198" s="205" t="s">
        <v>238</v>
      </c>
      <c r="GAE1198" s="206">
        <v>0</v>
      </c>
      <c r="GAF1198" s="206">
        <v>210</v>
      </c>
      <c r="GAG1198" s="75">
        <f t="shared" ref="GAG1198:GCK1198" si="495">GAG1199+GAG1200</f>
        <v>448.774</v>
      </c>
      <c r="GAH1198" s="203" t="s">
        <v>29</v>
      </c>
      <c r="GAI1198" s="260" t="s">
        <v>26</v>
      </c>
      <c r="GAJ1198" s="204">
        <v>7</v>
      </c>
      <c r="GAK1198" s="204">
        <v>2</v>
      </c>
      <c r="GAL1198" s="205" t="s">
        <v>238</v>
      </c>
      <c r="GAM1198" s="206">
        <v>0</v>
      </c>
      <c r="GAN1198" s="206">
        <v>210</v>
      </c>
      <c r="GAO1198" s="75">
        <f t="shared" si="495"/>
        <v>448.774</v>
      </c>
      <c r="GAP1198" s="203" t="s">
        <v>29</v>
      </c>
      <c r="GAQ1198" s="260" t="s">
        <v>26</v>
      </c>
      <c r="GAR1198" s="204">
        <v>7</v>
      </c>
      <c r="GAS1198" s="204">
        <v>2</v>
      </c>
      <c r="GAT1198" s="205" t="s">
        <v>238</v>
      </c>
      <c r="GAU1198" s="206">
        <v>0</v>
      </c>
      <c r="GAV1198" s="206">
        <v>210</v>
      </c>
      <c r="GAW1198" s="75">
        <f t="shared" si="495"/>
        <v>448.774</v>
      </c>
      <c r="GAX1198" s="203" t="s">
        <v>29</v>
      </c>
      <c r="GAY1198" s="260" t="s">
        <v>26</v>
      </c>
      <c r="GAZ1198" s="204">
        <v>7</v>
      </c>
      <c r="GBA1198" s="204">
        <v>2</v>
      </c>
      <c r="GBB1198" s="205" t="s">
        <v>238</v>
      </c>
      <c r="GBC1198" s="206">
        <v>0</v>
      </c>
      <c r="GBD1198" s="206">
        <v>210</v>
      </c>
      <c r="GBE1198" s="75">
        <f t="shared" si="495"/>
        <v>448.774</v>
      </c>
      <c r="GBF1198" s="203" t="s">
        <v>29</v>
      </c>
      <c r="GBG1198" s="260" t="s">
        <v>26</v>
      </c>
      <c r="GBH1198" s="204">
        <v>7</v>
      </c>
      <c r="GBI1198" s="204">
        <v>2</v>
      </c>
      <c r="GBJ1198" s="205" t="s">
        <v>238</v>
      </c>
      <c r="GBK1198" s="206">
        <v>0</v>
      </c>
      <c r="GBL1198" s="206">
        <v>210</v>
      </c>
      <c r="GBM1198" s="75">
        <f t="shared" si="495"/>
        <v>448.774</v>
      </c>
      <c r="GBN1198" s="203" t="s">
        <v>29</v>
      </c>
      <c r="GBO1198" s="260" t="s">
        <v>26</v>
      </c>
      <c r="GBP1198" s="204">
        <v>7</v>
      </c>
      <c r="GBQ1198" s="204">
        <v>2</v>
      </c>
      <c r="GBR1198" s="205" t="s">
        <v>238</v>
      </c>
      <c r="GBS1198" s="206">
        <v>0</v>
      </c>
      <c r="GBT1198" s="206">
        <v>210</v>
      </c>
      <c r="GBU1198" s="75">
        <f t="shared" si="495"/>
        <v>448.774</v>
      </c>
      <c r="GBV1198" s="203" t="s">
        <v>29</v>
      </c>
      <c r="GBW1198" s="260" t="s">
        <v>26</v>
      </c>
      <c r="GBX1198" s="204">
        <v>7</v>
      </c>
      <c r="GBY1198" s="204">
        <v>2</v>
      </c>
      <c r="GBZ1198" s="205" t="s">
        <v>238</v>
      </c>
      <c r="GCA1198" s="206">
        <v>0</v>
      </c>
      <c r="GCB1198" s="206">
        <v>210</v>
      </c>
      <c r="GCC1198" s="75">
        <f t="shared" si="495"/>
        <v>448.774</v>
      </c>
      <c r="GCD1198" s="203" t="s">
        <v>29</v>
      </c>
      <c r="GCE1198" s="260" t="s">
        <v>26</v>
      </c>
      <c r="GCF1198" s="204">
        <v>7</v>
      </c>
      <c r="GCG1198" s="204">
        <v>2</v>
      </c>
      <c r="GCH1198" s="205" t="s">
        <v>238</v>
      </c>
      <c r="GCI1198" s="206">
        <v>0</v>
      </c>
      <c r="GCJ1198" s="206">
        <v>210</v>
      </c>
      <c r="GCK1198" s="75">
        <f t="shared" si="495"/>
        <v>448.774</v>
      </c>
      <c r="GCL1198" s="203" t="s">
        <v>29</v>
      </c>
      <c r="GCM1198" s="260" t="s">
        <v>26</v>
      </c>
      <c r="GCN1198" s="204">
        <v>7</v>
      </c>
      <c r="GCO1198" s="204">
        <v>2</v>
      </c>
      <c r="GCP1198" s="205" t="s">
        <v>238</v>
      </c>
      <c r="GCQ1198" s="206">
        <v>0</v>
      </c>
      <c r="GCR1198" s="206">
        <v>210</v>
      </c>
      <c r="GCS1198" s="75">
        <f t="shared" ref="GCS1198:GEW1198" si="496">GCS1199+GCS1200</f>
        <v>448.774</v>
      </c>
      <c r="GCT1198" s="203" t="s">
        <v>29</v>
      </c>
      <c r="GCU1198" s="260" t="s">
        <v>26</v>
      </c>
      <c r="GCV1198" s="204">
        <v>7</v>
      </c>
      <c r="GCW1198" s="204">
        <v>2</v>
      </c>
      <c r="GCX1198" s="205" t="s">
        <v>238</v>
      </c>
      <c r="GCY1198" s="206">
        <v>0</v>
      </c>
      <c r="GCZ1198" s="206">
        <v>210</v>
      </c>
      <c r="GDA1198" s="75">
        <f t="shared" si="496"/>
        <v>448.774</v>
      </c>
      <c r="GDB1198" s="203" t="s">
        <v>29</v>
      </c>
      <c r="GDC1198" s="260" t="s">
        <v>26</v>
      </c>
      <c r="GDD1198" s="204">
        <v>7</v>
      </c>
      <c r="GDE1198" s="204">
        <v>2</v>
      </c>
      <c r="GDF1198" s="205" t="s">
        <v>238</v>
      </c>
      <c r="GDG1198" s="206">
        <v>0</v>
      </c>
      <c r="GDH1198" s="206">
        <v>210</v>
      </c>
      <c r="GDI1198" s="75">
        <f t="shared" si="496"/>
        <v>448.774</v>
      </c>
      <c r="GDJ1198" s="203" t="s">
        <v>29</v>
      </c>
      <c r="GDK1198" s="260" t="s">
        <v>26</v>
      </c>
      <c r="GDL1198" s="204">
        <v>7</v>
      </c>
      <c r="GDM1198" s="204">
        <v>2</v>
      </c>
      <c r="GDN1198" s="205" t="s">
        <v>238</v>
      </c>
      <c r="GDO1198" s="206">
        <v>0</v>
      </c>
      <c r="GDP1198" s="206">
        <v>210</v>
      </c>
      <c r="GDQ1198" s="75">
        <f t="shared" si="496"/>
        <v>448.774</v>
      </c>
      <c r="GDR1198" s="203" t="s">
        <v>29</v>
      </c>
      <c r="GDS1198" s="260" t="s">
        <v>26</v>
      </c>
      <c r="GDT1198" s="204">
        <v>7</v>
      </c>
      <c r="GDU1198" s="204">
        <v>2</v>
      </c>
      <c r="GDV1198" s="205" t="s">
        <v>238</v>
      </c>
      <c r="GDW1198" s="206">
        <v>0</v>
      </c>
      <c r="GDX1198" s="206">
        <v>210</v>
      </c>
      <c r="GDY1198" s="75">
        <f t="shared" si="496"/>
        <v>448.774</v>
      </c>
      <c r="GDZ1198" s="203" t="s">
        <v>29</v>
      </c>
      <c r="GEA1198" s="260" t="s">
        <v>26</v>
      </c>
      <c r="GEB1198" s="204">
        <v>7</v>
      </c>
      <c r="GEC1198" s="204">
        <v>2</v>
      </c>
      <c r="GED1198" s="205" t="s">
        <v>238</v>
      </c>
      <c r="GEE1198" s="206">
        <v>0</v>
      </c>
      <c r="GEF1198" s="206">
        <v>210</v>
      </c>
      <c r="GEG1198" s="75">
        <f t="shared" si="496"/>
        <v>448.774</v>
      </c>
      <c r="GEH1198" s="203" t="s">
        <v>29</v>
      </c>
      <c r="GEI1198" s="260" t="s">
        <v>26</v>
      </c>
      <c r="GEJ1198" s="204">
        <v>7</v>
      </c>
      <c r="GEK1198" s="204">
        <v>2</v>
      </c>
      <c r="GEL1198" s="205" t="s">
        <v>238</v>
      </c>
      <c r="GEM1198" s="206">
        <v>0</v>
      </c>
      <c r="GEN1198" s="206">
        <v>210</v>
      </c>
      <c r="GEO1198" s="75">
        <f t="shared" si="496"/>
        <v>448.774</v>
      </c>
      <c r="GEP1198" s="203" t="s">
        <v>29</v>
      </c>
      <c r="GEQ1198" s="260" t="s">
        <v>26</v>
      </c>
      <c r="GER1198" s="204">
        <v>7</v>
      </c>
      <c r="GES1198" s="204">
        <v>2</v>
      </c>
      <c r="GET1198" s="205" t="s">
        <v>238</v>
      </c>
      <c r="GEU1198" s="206">
        <v>0</v>
      </c>
      <c r="GEV1198" s="206">
        <v>210</v>
      </c>
      <c r="GEW1198" s="75">
        <f t="shared" si="496"/>
        <v>448.774</v>
      </c>
      <c r="GEX1198" s="203" t="s">
        <v>29</v>
      </c>
      <c r="GEY1198" s="260" t="s">
        <v>26</v>
      </c>
      <c r="GEZ1198" s="204">
        <v>7</v>
      </c>
      <c r="GFA1198" s="204">
        <v>2</v>
      </c>
      <c r="GFB1198" s="205" t="s">
        <v>238</v>
      </c>
      <c r="GFC1198" s="206">
        <v>0</v>
      </c>
      <c r="GFD1198" s="206">
        <v>210</v>
      </c>
      <c r="GFE1198" s="75">
        <f t="shared" ref="GFE1198:GHI1198" si="497">GFE1199+GFE1200</f>
        <v>448.774</v>
      </c>
      <c r="GFF1198" s="203" t="s">
        <v>29</v>
      </c>
      <c r="GFG1198" s="260" t="s">
        <v>26</v>
      </c>
      <c r="GFH1198" s="204">
        <v>7</v>
      </c>
      <c r="GFI1198" s="204">
        <v>2</v>
      </c>
      <c r="GFJ1198" s="205" t="s">
        <v>238</v>
      </c>
      <c r="GFK1198" s="206">
        <v>0</v>
      </c>
      <c r="GFL1198" s="206">
        <v>210</v>
      </c>
      <c r="GFM1198" s="75">
        <f t="shared" si="497"/>
        <v>448.774</v>
      </c>
      <c r="GFN1198" s="203" t="s">
        <v>29</v>
      </c>
      <c r="GFO1198" s="260" t="s">
        <v>26</v>
      </c>
      <c r="GFP1198" s="204">
        <v>7</v>
      </c>
      <c r="GFQ1198" s="204">
        <v>2</v>
      </c>
      <c r="GFR1198" s="205" t="s">
        <v>238</v>
      </c>
      <c r="GFS1198" s="206">
        <v>0</v>
      </c>
      <c r="GFT1198" s="206">
        <v>210</v>
      </c>
      <c r="GFU1198" s="75">
        <f t="shared" si="497"/>
        <v>448.774</v>
      </c>
      <c r="GFV1198" s="203" t="s">
        <v>29</v>
      </c>
      <c r="GFW1198" s="260" t="s">
        <v>26</v>
      </c>
      <c r="GFX1198" s="204">
        <v>7</v>
      </c>
      <c r="GFY1198" s="204">
        <v>2</v>
      </c>
      <c r="GFZ1198" s="205" t="s">
        <v>238</v>
      </c>
      <c r="GGA1198" s="206">
        <v>0</v>
      </c>
      <c r="GGB1198" s="206">
        <v>210</v>
      </c>
      <c r="GGC1198" s="75">
        <f t="shared" si="497"/>
        <v>448.774</v>
      </c>
      <c r="GGD1198" s="203" t="s">
        <v>29</v>
      </c>
      <c r="GGE1198" s="260" t="s">
        <v>26</v>
      </c>
      <c r="GGF1198" s="204">
        <v>7</v>
      </c>
      <c r="GGG1198" s="204">
        <v>2</v>
      </c>
      <c r="GGH1198" s="205" t="s">
        <v>238</v>
      </c>
      <c r="GGI1198" s="206">
        <v>0</v>
      </c>
      <c r="GGJ1198" s="206">
        <v>210</v>
      </c>
      <c r="GGK1198" s="75">
        <f t="shared" si="497"/>
        <v>448.774</v>
      </c>
      <c r="GGL1198" s="203" t="s">
        <v>29</v>
      </c>
      <c r="GGM1198" s="260" t="s">
        <v>26</v>
      </c>
      <c r="GGN1198" s="204">
        <v>7</v>
      </c>
      <c r="GGO1198" s="204">
        <v>2</v>
      </c>
      <c r="GGP1198" s="205" t="s">
        <v>238</v>
      </c>
      <c r="GGQ1198" s="206">
        <v>0</v>
      </c>
      <c r="GGR1198" s="206">
        <v>210</v>
      </c>
      <c r="GGS1198" s="75">
        <f t="shared" si="497"/>
        <v>448.774</v>
      </c>
      <c r="GGT1198" s="203" t="s">
        <v>29</v>
      </c>
      <c r="GGU1198" s="260" t="s">
        <v>26</v>
      </c>
      <c r="GGV1198" s="204">
        <v>7</v>
      </c>
      <c r="GGW1198" s="204">
        <v>2</v>
      </c>
      <c r="GGX1198" s="205" t="s">
        <v>238</v>
      </c>
      <c r="GGY1198" s="206">
        <v>0</v>
      </c>
      <c r="GGZ1198" s="206">
        <v>210</v>
      </c>
      <c r="GHA1198" s="75">
        <f t="shared" si="497"/>
        <v>448.774</v>
      </c>
      <c r="GHB1198" s="203" t="s">
        <v>29</v>
      </c>
      <c r="GHC1198" s="260" t="s">
        <v>26</v>
      </c>
      <c r="GHD1198" s="204">
        <v>7</v>
      </c>
      <c r="GHE1198" s="204">
        <v>2</v>
      </c>
      <c r="GHF1198" s="205" t="s">
        <v>238</v>
      </c>
      <c r="GHG1198" s="206">
        <v>0</v>
      </c>
      <c r="GHH1198" s="206">
        <v>210</v>
      </c>
      <c r="GHI1198" s="75">
        <f t="shared" si="497"/>
        <v>448.774</v>
      </c>
      <c r="GHJ1198" s="203" t="s">
        <v>29</v>
      </c>
      <c r="GHK1198" s="260" t="s">
        <v>26</v>
      </c>
      <c r="GHL1198" s="204">
        <v>7</v>
      </c>
      <c r="GHM1198" s="204">
        <v>2</v>
      </c>
      <c r="GHN1198" s="205" t="s">
        <v>238</v>
      </c>
      <c r="GHO1198" s="206">
        <v>0</v>
      </c>
      <c r="GHP1198" s="206">
        <v>210</v>
      </c>
      <c r="GHQ1198" s="75">
        <f t="shared" ref="GHQ1198:GJU1198" si="498">GHQ1199+GHQ1200</f>
        <v>448.774</v>
      </c>
      <c r="GHR1198" s="203" t="s">
        <v>29</v>
      </c>
      <c r="GHS1198" s="260" t="s">
        <v>26</v>
      </c>
      <c r="GHT1198" s="204">
        <v>7</v>
      </c>
      <c r="GHU1198" s="204">
        <v>2</v>
      </c>
      <c r="GHV1198" s="205" t="s">
        <v>238</v>
      </c>
      <c r="GHW1198" s="206">
        <v>0</v>
      </c>
      <c r="GHX1198" s="206">
        <v>210</v>
      </c>
      <c r="GHY1198" s="75">
        <f t="shared" si="498"/>
        <v>448.774</v>
      </c>
      <c r="GHZ1198" s="203" t="s">
        <v>29</v>
      </c>
      <c r="GIA1198" s="260" t="s">
        <v>26</v>
      </c>
      <c r="GIB1198" s="204">
        <v>7</v>
      </c>
      <c r="GIC1198" s="204">
        <v>2</v>
      </c>
      <c r="GID1198" s="205" t="s">
        <v>238</v>
      </c>
      <c r="GIE1198" s="206">
        <v>0</v>
      </c>
      <c r="GIF1198" s="206">
        <v>210</v>
      </c>
      <c r="GIG1198" s="75">
        <f t="shared" si="498"/>
        <v>448.774</v>
      </c>
      <c r="GIH1198" s="203" t="s">
        <v>29</v>
      </c>
      <c r="GII1198" s="260" t="s">
        <v>26</v>
      </c>
      <c r="GIJ1198" s="204">
        <v>7</v>
      </c>
      <c r="GIK1198" s="204">
        <v>2</v>
      </c>
      <c r="GIL1198" s="205" t="s">
        <v>238</v>
      </c>
      <c r="GIM1198" s="206">
        <v>0</v>
      </c>
      <c r="GIN1198" s="206">
        <v>210</v>
      </c>
      <c r="GIO1198" s="75">
        <f t="shared" si="498"/>
        <v>448.774</v>
      </c>
      <c r="GIP1198" s="203" t="s">
        <v>29</v>
      </c>
      <c r="GIQ1198" s="260" t="s">
        <v>26</v>
      </c>
      <c r="GIR1198" s="204">
        <v>7</v>
      </c>
      <c r="GIS1198" s="204">
        <v>2</v>
      </c>
      <c r="GIT1198" s="205" t="s">
        <v>238</v>
      </c>
      <c r="GIU1198" s="206">
        <v>0</v>
      </c>
      <c r="GIV1198" s="206">
        <v>210</v>
      </c>
      <c r="GIW1198" s="75">
        <f t="shared" si="498"/>
        <v>448.774</v>
      </c>
      <c r="GIX1198" s="203" t="s">
        <v>29</v>
      </c>
      <c r="GIY1198" s="260" t="s">
        <v>26</v>
      </c>
      <c r="GIZ1198" s="204">
        <v>7</v>
      </c>
      <c r="GJA1198" s="204">
        <v>2</v>
      </c>
      <c r="GJB1198" s="205" t="s">
        <v>238</v>
      </c>
      <c r="GJC1198" s="206">
        <v>0</v>
      </c>
      <c r="GJD1198" s="206">
        <v>210</v>
      </c>
      <c r="GJE1198" s="75">
        <f t="shared" si="498"/>
        <v>448.774</v>
      </c>
      <c r="GJF1198" s="203" t="s">
        <v>29</v>
      </c>
      <c r="GJG1198" s="260" t="s">
        <v>26</v>
      </c>
      <c r="GJH1198" s="204">
        <v>7</v>
      </c>
      <c r="GJI1198" s="204">
        <v>2</v>
      </c>
      <c r="GJJ1198" s="205" t="s">
        <v>238</v>
      </c>
      <c r="GJK1198" s="206">
        <v>0</v>
      </c>
      <c r="GJL1198" s="206">
        <v>210</v>
      </c>
      <c r="GJM1198" s="75">
        <f t="shared" si="498"/>
        <v>448.774</v>
      </c>
      <c r="GJN1198" s="203" t="s">
        <v>29</v>
      </c>
      <c r="GJO1198" s="260" t="s">
        <v>26</v>
      </c>
      <c r="GJP1198" s="204">
        <v>7</v>
      </c>
      <c r="GJQ1198" s="204">
        <v>2</v>
      </c>
      <c r="GJR1198" s="205" t="s">
        <v>238</v>
      </c>
      <c r="GJS1198" s="206">
        <v>0</v>
      </c>
      <c r="GJT1198" s="206">
        <v>210</v>
      </c>
      <c r="GJU1198" s="75">
        <f t="shared" si="498"/>
        <v>448.774</v>
      </c>
      <c r="GJV1198" s="203" t="s">
        <v>29</v>
      </c>
      <c r="GJW1198" s="260" t="s">
        <v>26</v>
      </c>
      <c r="GJX1198" s="204">
        <v>7</v>
      </c>
      <c r="GJY1198" s="204">
        <v>2</v>
      </c>
      <c r="GJZ1198" s="205" t="s">
        <v>238</v>
      </c>
      <c r="GKA1198" s="206">
        <v>0</v>
      </c>
      <c r="GKB1198" s="206">
        <v>210</v>
      </c>
      <c r="GKC1198" s="75">
        <f t="shared" ref="GKC1198:GMG1198" si="499">GKC1199+GKC1200</f>
        <v>448.774</v>
      </c>
      <c r="GKD1198" s="203" t="s">
        <v>29</v>
      </c>
      <c r="GKE1198" s="260" t="s">
        <v>26</v>
      </c>
      <c r="GKF1198" s="204">
        <v>7</v>
      </c>
      <c r="GKG1198" s="204">
        <v>2</v>
      </c>
      <c r="GKH1198" s="205" t="s">
        <v>238</v>
      </c>
      <c r="GKI1198" s="206">
        <v>0</v>
      </c>
      <c r="GKJ1198" s="206">
        <v>210</v>
      </c>
      <c r="GKK1198" s="75">
        <f t="shared" si="499"/>
        <v>448.774</v>
      </c>
      <c r="GKL1198" s="203" t="s">
        <v>29</v>
      </c>
      <c r="GKM1198" s="260" t="s">
        <v>26</v>
      </c>
      <c r="GKN1198" s="204">
        <v>7</v>
      </c>
      <c r="GKO1198" s="204">
        <v>2</v>
      </c>
      <c r="GKP1198" s="205" t="s">
        <v>238</v>
      </c>
      <c r="GKQ1198" s="206">
        <v>0</v>
      </c>
      <c r="GKR1198" s="206">
        <v>210</v>
      </c>
      <c r="GKS1198" s="75">
        <f t="shared" si="499"/>
        <v>448.774</v>
      </c>
      <c r="GKT1198" s="203" t="s">
        <v>29</v>
      </c>
      <c r="GKU1198" s="260" t="s">
        <v>26</v>
      </c>
      <c r="GKV1198" s="204">
        <v>7</v>
      </c>
      <c r="GKW1198" s="204">
        <v>2</v>
      </c>
      <c r="GKX1198" s="205" t="s">
        <v>238</v>
      </c>
      <c r="GKY1198" s="206">
        <v>0</v>
      </c>
      <c r="GKZ1198" s="206">
        <v>210</v>
      </c>
      <c r="GLA1198" s="75">
        <f t="shared" si="499"/>
        <v>448.774</v>
      </c>
      <c r="GLB1198" s="203" t="s">
        <v>29</v>
      </c>
      <c r="GLC1198" s="260" t="s">
        <v>26</v>
      </c>
      <c r="GLD1198" s="204">
        <v>7</v>
      </c>
      <c r="GLE1198" s="204">
        <v>2</v>
      </c>
      <c r="GLF1198" s="205" t="s">
        <v>238</v>
      </c>
      <c r="GLG1198" s="206">
        <v>0</v>
      </c>
      <c r="GLH1198" s="206">
        <v>210</v>
      </c>
      <c r="GLI1198" s="75">
        <f t="shared" si="499"/>
        <v>448.774</v>
      </c>
      <c r="GLJ1198" s="203" t="s">
        <v>29</v>
      </c>
      <c r="GLK1198" s="260" t="s">
        <v>26</v>
      </c>
      <c r="GLL1198" s="204">
        <v>7</v>
      </c>
      <c r="GLM1198" s="204">
        <v>2</v>
      </c>
      <c r="GLN1198" s="205" t="s">
        <v>238</v>
      </c>
      <c r="GLO1198" s="206">
        <v>0</v>
      </c>
      <c r="GLP1198" s="206">
        <v>210</v>
      </c>
      <c r="GLQ1198" s="75">
        <f t="shared" si="499"/>
        <v>448.774</v>
      </c>
      <c r="GLR1198" s="203" t="s">
        <v>29</v>
      </c>
      <c r="GLS1198" s="260" t="s">
        <v>26</v>
      </c>
      <c r="GLT1198" s="204">
        <v>7</v>
      </c>
      <c r="GLU1198" s="204">
        <v>2</v>
      </c>
      <c r="GLV1198" s="205" t="s">
        <v>238</v>
      </c>
      <c r="GLW1198" s="206">
        <v>0</v>
      </c>
      <c r="GLX1198" s="206">
        <v>210</v>
      </c>
      <c r="GLY1198" s="75">
        <f t="shared" si="499"/>
        <v>448.774</v>
      </c>
      <c r="GLZ1198" s="203" t="s">
        <v>29</v>
      </c>
      <c r="GMA1198" s="260" t="s">
        <v>26</v>
      </c>
      <c r="GMB1198" s="204">
        <v>7</v>
      </c>
      <c r="GMC1198" s="204">
        <v>2</v>
      </c>
      <c r="GMD1198" s="205" t="s">
        <v>238</v>
      </c>
      <c r="GME1198" s="206">
        <v>0</v>
      </c>
      <c r="GMF1198" s="206">
        <v>210</v>
      </c>
      <c r="GMG1198" s="75">
        <f t="shared" si="499"/>
        <v>448.774</v>
      </c>
      <c r="GMH1198" s="203" t="s">
        <v>29</v>
      </c>
      <c r="GMI1198" s="260" t="s">
        <v>26</v>
      </c>
      <c r="GMJ1198" s="204">
        <v>7</v>
      </c>
      <c r="GMK1198" s="204">
        <v>2</v>
      </c>
      <c r="GML1198" s="205" t="s">
        <v>238</v>
      </c>
      <c r="GMM1198" s="206">
        <v>0</v>
      </c>
      <c r="GMN1198" s="206">
        <v>210</v>
      </c>
      <c r="GMO1198" s="75">
        <f t="shared" ref="GMO1198:GOS1198" si="500">GMO1199+GMO1200</f>
        <v>448.774</v>
      </c>
      <c r="GMP1198" s="203" t="s">
        <v>29</v>
      </c>
      <c r="GMQ1198" s="260" t="s">
        <v>26</v>
      </c>
      <c r="GMR1198" s="204">
        <v>7</v>
      </c>
      <c r="GMS1198" s="204">
        <v>2</v>
      </c>
      <c r="GMT1198" s="205" t="s">
        <v>238</v>
      </c>
      <c r="GMU1198" s="206">
        <v>0</v>
      </c>
      <c r="GMV1198" s="206">
        <v>210</v>
      </c>
      <c r="GMW1198" s="75">
        <f t="shared" si="500"/>
        <v>448.774</v>
      </c>
      <c r="GMX1198" s="203" t="s">
        <v>29</v>
      </c>
      <c r="GMY1198" s="260" t="s">
        <v>26</v>
      </c>
      <c r="GMZ1198" s="204">
        <v>7</v>
      </c>
      <c r="GNA1198" s="204">
        <v>2</v>
      </c>
      <c r="GNB1198" s="205" t="s">
        <v>238</v>
      </c>
      <c r="GNC1198" s="206">
        <v>0</v>
      </c>
      <c r="GND1198" s="206">
        <v>210</v>
      </c>
      <c r="GNE1198" s="75">
        <f t="shared" si="500"/>
        <v>448.774</v>
      </c>
      <c r="GNF1198" s="203" t="s">
        <v>29</v>
      </c>
      <c r="GNG1198" s="260" t="s">
        <v>26</v>
      </c>
      <c r="GNH1198" s="204">
        <v>7</v>
      </c>
      <c r="GNI1198" s="204">
        <v>2</v>
      </c>
      <c r="GNJ1198" s="205" t="s">
        <v>238</v>
      </c>
      <c r="GNK1198" s="206">
        <v>0</v>
      </c>
      <c r="GNL1198" s="206">
        <v>210</v>
      </c>
      <c r="GNM1198" s="75">
        <f t="shared" si="500"/>
        <v>448.774</v>
      </c>
      <c r="GNN1198" s="203" t="s">
        <v>29</v>
      </c>
      <c r="GNO1198" s="260" t="s">
        <v>26</v>
      </c>
      <c r="GNP1198" s="204">
        <v>7</v>
      </c>
      <c r="GNQ1198" s="204">
        <v>2</v>
      </c>
      <c r="GNR1198" s="205" t="s">
        <v>238</v>
      </c>
      <c r="GNS1198" s="206">
        <v>0</v>
      </c>
      <c r="GNT1198" s="206">
        <v>210</v>
      </c>
      <c r="GNU1198" s="75">
        <f t="shared" si="500"/>
        <v>448.774</v>
      </c>
      <c r="GNV1198" s="203" t="s">
        <v>29</v>
      </c>
      <c r="GNW1198" s="260" t="s">
        <v>26</v>
      </c>
      <c r="GNX1198" s="204">
        <v>7</v>
      </c>
      <c r="GNY1198" s="204">
        <v>2</v>
      </c>
      <c r="GNZ1198" s="205" t="s">
        <v>238</v>
      </c>
      <c r="GOA1198" s="206">
        <v>0</v>
      </c>
      <c r="GOB1198" s="206">
        <v>210</v>
      </c>
      <c r="GOC1198" s="75">
        <f t="shared" si="500"/>
        <v>448.774</v>
      </c>
      <c r="GOD1198" s="203" t="s">
        <v>29</v>
      </c>
      <c r="GOE1198" s="260" t="s">
        <v>26</v>
      </c>
      <c r="GOF1198" s="204">
        <v>7</v>
      </c>
      <c r="GOG1198" s="204">
        <v>2</v>
      </c>
      <c r="GOH1198" s="205" t="s">
        <v>238</v>
      </c>
      <c r="GOI1198" s="206">
        <v>0</v>
      </c>
      <c r="GOJ1198" s="206">
        <v>210</v>
      </c>
      <c r="GOK1198" s="75">
        <f t="shared" si="500"/>
        <v>448.774</v>
      </c>
      <c r="GOL1198" s="203" t="s">
        <v>29</v>
      </c>
      <c r="GOM1198" s="260" t="s">
        <v>26</v>
      </c>
      <c r="GON1198" s="204">
        <v>7</v>
      </c>
      <c r="GOO1198" s="204">
        <v>2</v>
      </c>
      <c r="GOP1198" s="205" t="s">
        <v>238</v>
      </c>
      <c r="GOQ1198" s="206">
        <v>0</v>
      </c>
      <c r="GOR1198" s="206">
        <v>210</v>
      </c>
      <c r="GOS1198" s="75">
        <f t="shared" si="500"/>
        <v>448.774</v>
      </c>
      <c r="GOT1198" s="203" t="s">
        <v>29</v>
      </c>
      <c r="GOU1198" s="260" t="s">
        <v>26</v>
      </c>
      <c r="GOV1198" s="204">
        <v>7</v>
      </c>
      <c r="GOW1198" s="204">
        <v>2</v>
      </c>
      <c r="GOX1198" s="205" t="s">
        <v>238</v>
      </c>
      <c r="GOY1198" s="206">
        <v>0</v>
      </c>
      <c r="GOZ1198" s="206">
        <v>210</v>
      </c>
      <c r="GPA1198" s="75">
        <f t="shared" ref="GPA1198:GRE1198" si="501">GPA1199+GPA1200</f>
        <v>448.774</v>
      </c>
      <c r="GPB1198" s="203" t="s">
        <v>29</v>
      </c>
      <c r="GPC1198" s="260" t="s">
        <v>26</v>
      </c>
      <c r="GPD1198" s="204">
        <v>7</v>
      </c>
      <c r="GPE1198" s="204">
        <v>2</v>
      </c>
      <c r="GPF1198" s="205" t="s">
        <v>238</v>
      </c>
      <c r="GPG1198" s="206">
        <v>0</v>
      </c>
      <c r="GPH1198" s="206">
        <v>210</v>
      </c>
      <c r="GPI1198" s="75">
        <f t="shared" si="501"/>
        <v>448.774</v>
      </c>
      <c r="GPJ1198" s="203" t="s">
        <v>29</v>
      </c>
      <c r="GPK1198" s="260" t="s">
        <v>26</v>
      </c>
      <c r="GPL1198" s="204">
        <v>7</v>
      </c>
      <c r="GPM1198" s="204">
        <v>2</v>
      </c>
      <c r="GPN1198" s="205" t="s">
        <v>238</v>
      </c>
      <c r="GPO1198" s="206">
        <v>0</v>
      </c>
      <c r="GPP1198" s="206">
        <v>210</v>
      </c>
      <c r="GPQ1198" s="75">
        <f t="shared" si="501"/>
        <v>448.774</v>
      </c>
      <c r="GPR1198" s="203" t="s">
        <v>29</v>
      </c>
      <c r="GPS1198" s="260" t="s">
        <v>26</v>
      </c>
      <c r="GPT1198" s="204">
        <v>7</v>
      </c>
      <c r="GPU1198" s="204">
        <v>2</v>
      </c>
      <c r="GPV1198" s="205" t="s">
        <v>238</v>
      </c>
      <c r="GPW1198" s="206">
        <v>0</v>
      </c>
      <c r="GPX1198" s="206">
        <v>210</v>
      </c>
      <c r="GPY1198" s="75">
        <f t="shared" si="501"/>
        <v>448.774</v>
      </c>
      <c r="GPZ1198" s="203" t="s">
        <v>29</v>
      </c>
      <c r="GQA1198" s="260" t="s">
        <v>26</v>
      </c>
      <c r="GQB1198" s="204">
        <v>7</v>
      </c>
      <c r="GQC1198" s="204">
        <v>2</v>
      </c>
      <c r="GQD1198" s="205" t="s">
        <v>238</v>
      </c>
      <c r="GQE1198" s="206">
        <v>0</v>
      </c>
      <c r="GQF1198" s="206">
        <v>210</v>
      </c>
      <c r="GQG1198" s="75">
        <f t="shared" si="501"/>
        <v>448.774</v>
      </c>
      <c r="GQH1198" s="203" t="s">
        <v>29</v>
      </c>
      <c r="GQI1198" s="260" t="s">
        <v>26</v>
      </c>
      <c r="GQJ1198" s="204">
        <v>7</v>
      </c>
      <c r="GQK1198" s="204">
        <v>2</v>
      </c>
      <c r="GQL1198" s="205" t="s">
        <v>238</v>
      </c>
      <c r="GQM1198" s="206">
        <v>0</v>
      </c>
      <c r="GQN1198" s="206">
        <v>210</v>
      </c>
      <c r="GQO1198" s="75">
        <f t="shared" si="501"/>
        <v>448.774</v>
      </c>
      <c r="GQP1198" s="203" t="s">
        <v>29</v>
      </c>
      <c r="GQQ1198" s="260" t="s">
        <v>26</v>
      </c>
      <c r="GQR1198" s="204">
        <v>7</v>
      </c>
      <c r="GQS1198" s="204">
        <v>2</v>
      </c>
      <c r="GQT1198" s="205" t="s">
        <v>238</v>
      </c>
      <c r="GQU1198" s="206">
        <v>0</v>
      </c>
      <c r="GQV1198" s="206">
        <v>210</v>
      </c>
      <c r="GQW1198" s="75">
        <f t="shared" si="501"/>
        <v>448.774</v>
      </c>
      <c r="GQX1198" s="203" t="s">
        <v>29</v>
      </c>
      <c r="GQY1198" s="260" t="s">
        <v>26</v>
      </c>
      <c r="GQZ1198" s="204">
        <v>7</v>
      </c>
      <c r="GRA1198" s="204">
        <v>2</v>
      </c>
      <c r="GRB1198" s="205" t="s">
        <v>238</v>
      </c>
      <c r="GRC1198" s="206">
        <v>0</v>
      </c>
      <c r="GRD1198" s="206">
        <v>210</v>
      </c>
      <c r="GRE1198" s="75">
        <f t="shared" si="501"/>
        <v>448.774</v>
      </c>
      <c r="GRF1198" s="203" t="s">
        <v>29</v>
      </c>
      <c r="GRG1198" s="260" t="s">
        <v>26</v>
      </c>
      <c r="GRH1198" s="204">
        <v>7</v>
      </c>
      <c r="GRI1198" s="204">
        <v>2</v>
      </c>
      <c r="GRJ1198" s="205" t="s">
        <v>238</v>
      </c>
      <c r="GRK1198" s="206">
        <v>0</v>
      </c>
      <c r="GRL1198" s="206">
        <v>210</v>
      </c>
      <c r="GRM1198" s="75">
        <f t="shared" ref="GRM1198:GTQ1198" si="502">GRM1199+GRM1200</f>
        <v>448.774</v>
      </c>
      <c r="GRN1198" s="203" t="s">
        <v>29</v>
      </c>
      <c r="GRO1198" s="260" t="s">
        <v>26</v>
      </c>
      <c r="GRP1198" s="204">
        <v>7</v>
      </c>
      <c r="GRQ1198" s="204">
        <v>2</v>
      </c>
      <c r="GRR1198" s="205" t="s">
        <v>238</v>
      </c>
      <c r="GRS1198" s="206">
        <v>0</v>
      </c>
      <c r="GRT1198" s="206">
        <v>210</v>
      </c>
      <c r="GRU1198" s="75">
        <f t="shared" si="502"/>
        <v>448.774</v>
      </c>
      <c r="GRV1198" s="203" t="s">
        <v>29</v>
      </c>
      <c r="GRW1198" s="260" t="s">
        <v>26</v>
      </c>
      <c r="GRX1198" s="204">
        <v>7</v>
      </c>
      <c r="GRY1198" s="204">
        <v>2</v>
      </c>
      <c r="GRZ1198" s="205" t="s">
        <v>238</v>
      </c>
      <c r="GSA1198" s="206">
        <v>0</v>
      </c>
      <c r="GSB1198" s="206">
        <v>210</v>
      </c>
      <c r="GSC1198" s="75">
        <f t="shared" si="502"/>
        <v>448.774</v>
      </c>
      <c r="GSD1198" s="203" t="s">
        <v>29</v>
      </c>
      <c r="GSE1198" s="260" t="s">
        <v>26</v>
      </c>
      <c r="GSF1198" s="204">
        <v>7</v>
      </c>
      <c r="GSG1198" s="204">
        <v>2</v>
      </c>
      <c r="GSH1198" s="205" t="s">
        <v>238</v>
      </c>
      <c r="GSI1198" s="206">
        <v>0</v>
      </c>
      <c r="GSJ1198" s="206">
        <v>210</v>
      </c>
      <c r="GSK1198" s="75">
        <f t="shared" si="502"/>
        <v>448.774</v>
      </c>
      <c r="GSL1198" s="203" t="s">
        <v>29</v>
      </c>
      <c r="GSM1198" s="260" t="s">
        <v>26</v>
      </c>
      <c r="GSN1198" s="204">
        <v>7</v>
      </c>
      <c r="GSO1198" s="204">
        <v>2</v>
      </c>
      <c r="GSP1198" s="205" t="s">
        <v>238</v>
      </c>
      <c r="GSQ1198" s="206">
        <v>0</v>
      </c>
      <c r="GSR1198" s="206">
        <v>210</v>
      </c>
      <c r="GSS1198" s="75">
        <f t="shared" si="502"/>
        <v>448.774</v>
      </c>
      <c r="GST1198" s="203" t="s">
        <v>29</v>
      </c>
      <c r="GSU1198" s="260" t="s">
        <v>26</v>
      </c>
      <c r="GSV1198" s="204">
        <v>7</v>
      </c>
      <c r="GSW1198" s="204">
        <v>2</v>
      </c>
      <c r="GSX1198" s="205" t="s">
        <v>238</v>
      </c>
      <c r="GSY1198" s="206">
        <v>0</v>
      </c>
      <c r="GSZ1198" s="206">
        <v>210</v>
      </c>
      <c r="GTA1198" s="75">
        <f t="shared" si="502"/>
        <v>448.774</v>
      </c>
      <c r="GTB1198" s="203" t="s">
        <v>29</v>
      </c>
      <c r="GTC1198" s="260" t="s">
        <v>26</v>
      </c>
      <c r="GTD1198" s="204">
        <v>7</v>
      </c>
      <c r="GTE1198" s="204">
        <v>2</v>
      </c>
      <c r="GTF1198" s="205" t="s">
        <v>238</v>
      </c>
      <c r="GTG1198" s="206">
        <v>0</v>
      </c>
      <c r="GTH1198" s="206">
        <v>210</v>
      </c>
      <c r="GTI1198" s="75">
        <f t="shared" si="502"/>
        <v>448.774</v>
      </c>
      <c r="GTJ1198" s="203" t="s">
        <v>29</v>
      </c>
      <c r="GTK1198" s="260" t="s">
        <v>26</v>
      </c>
      <c r="GTL1198" s="204">
        <v>7</v>
      </c>
      <c r="GTM1198" s="204">
        <v>2</v>
      </c>
      <c r="GTN1198" s="205" t="s">
        <v>238</v>
      </c>
      <c r="GTO1198" s="206">
        <v>0</v>
      </c>
      <c r="GTP1198" s="206">
        <v>210</v>
      </c>
      <c r="GTQ1198" s="75">
        <f t="shared" si="502"/>
        <v>448.774</v>
      </c>
      <c r="GTR1198" s="203" t="s">
        <v>29</v>
      </c>
      <c r="GTS1198" s="260" t="s">
        <v>26</v>
      </c>
      <c r="GTT1198" s="204">
        <v>7</v>
      </c>
      <c r="GTU1198" s="204">
        <v>2</v>
      </c>
      <c r="GTV1198" s="205" t="s">
        <v>238</v>
      </c>
      <c r="GTW1198" s="206">
        <v>0</v>
      </c>
      <c r="GTX1198" s="206">
        <v>210</v>
      </c>
      <c r="GTY1198" s="75">
        <f t="shared" ref="GTY1198:GWC1198" si="503">GTY1199+GTY1200</f>
        <v>448.774</v>
      </c>
      <c r="GTZ1198" s="203" t="s">
        <v>29</v>
      </c>
      <c r="GUA1198" s="260" t="s">
        <v>26</v>
      </c>
      <c r="GUB1198" s="204">
        <v>7</v>
      </c>
      <c r="GUC1198" s="204">
        <v>2</v>
      </c>
      <c r="GUD1198" s="205" t="s">
        <v>238</v>
      </c>
      <c r="GUE1198" s="206">
        <v>0</v>
      </c>
      <c r="GUF1198" s="206">
        <v>210</v>
      </c>
      <c r="GUG1198" s="75">
        <f t="shared" si="503"/>
        <v>448.774</v>
      </c>
      <c r="GUH1198" s="203" t="s">
        <v>29</v>
      </c>
      <c r="GUI1198" s="260" t="s">
        <v>26</v>
      </c>
      <c r="GUJ1198" s="204">
        <v>7</v>
      </c>
      <c r="GUK1198" s="204">
        <v>2</v>
      </c>
      <c r="GUL1198" s="205" t="s">
        <v>238</v>
      </c>
      <c r="GUM1198" s="206">
        <v>0</v>
      </c>
      <c r="GUN1198" s="206">
        <v>210</v>
      </c>
      <c r="GUO1198" s="75">
        <f t="shared" si="503"/>
        <v>448.774</v>
      </c>
      <c r="GUP1198" s="203" t="s">
        <v>29</v>
      </c>
      <c r="GUQ1198" s="260" t="s">
        <v>26</v>
      </c>
      <c r="GUR1198" s="204">
        <v>7</v>
      </c>
      <c r="GUS1198" s="204">
        <v>2</v>
      </c>
      <c r="GUT1198" s="205" t="s">
        <v>238</v>
      </c>
      <c r="GUU1198" s="206">
        <v>0</v>
      </c>
      <c r="GUV1198" s="206">
        <v>210</v>
      </c>
      <c r="GUW1198" s="75">
        <f t="shared" si="503"/>
        <v>448.774</v>
      </c>
      <c r="GUX1198" s="203" t="s">
        <v>29</v>
      </c>
      <c r="GUY1198" s="260" t="s">
        <v>26</v>
      </c>
      <c r="GUZ1198" s="204">
        <v>7</v>
      </c>
      <c r="GVA1198" s="204">
        <v>2</v>
      </c>
      <c r="GVB1198" s="205" t="s">
        <v>238</v>
      </c>
      <c r="GVC1198" s="206">
        <v>0</v>
      </c>
      <c r="GVD1198" s="206">
        <v>210</v>
      </c>
      <c r="GVE1198" s="75">
        <f t="shared" si="503"/>
        <v>448.774</v>
      </c>
      <c r="GVF1198" s="203" t="s">
        <v>29</v>
      </c>
      <c r="GVG1198" s="260" t="s">
        <v>26</v>
      </c>
      <c r="GVH1198" s="204">
        <v>7</v>
      </c>
      <c r="GVI1198" s="204">
        <v>2</v>
      </c>
      <c r="GVJ1198" s="205" t="s">
        <v>238</v>
      </c>
      <c r="GVK1198" s="206">
        <v>0</v>
      </c>
      <c r="GVL1198" s="206">
        <v>210</v>
      </c>
      <c r="GVM1198" s="75">
        <f t="shared" si="503"/>
        <v>448.774</v>
      </c>
      <c r="GVN1198" s="203" t="s">
        <v>29</v>
      </c>
      <c r="GVO1198" s="260" t="s">
        <v>26</v>
      </c>
      <c r="GVP1198" s="204">
        <v>7</v>
      </c>
      <c r="GVQ1198" s="204">
        <v>2</v>
      </c>
      <c r="GVR1198" s="205" t="s">
        <v>238</v>
      </c>
      <c r="GVS1198" s="206">
        <v>0</v>
      </c>
      <c r="GVT1198" s="206">
        <v>210</v>
      </c>
      <c r="GVU1198" s="75">
        <f t="shared" si="503"/>
        <v>448.774</v>
      </c>
      <c r="GVV1198" s="203" t="s">
        <v>29</v>
      </c>
      <c r="GVW1198" s="260" t="s">
        <v>26</v>
      </c>
      <c r="GVX1198" s="204">
        <v>7</v>
      </c>
      <c r="GVY1198" s="204">
        <v>2</v>
      </c>
      <c r="GVZ1198" s="205" t="s">
        <v>238</v>
      </c>
      <c r="GWA1198" s="206">
        <v>0</v>
      </c>
      <c r="GWB1198" s="206">
        <v>210</v>
      </c>
      <c r="GWC1198" s="75">
        <f t="shared" si="503"/>
        <v>448.774</v>
      </c>
      <c r="GWD1198" s="203" t="s">
        <v>29</v>
      </c>
      <c r="GWE1198" s="260" t="s">
        <v>26</v>
      </c>
      <c r="GWF1198" s="204">
        <v>7</v>
      </c>
      <c r="GWG1198" s="204">
        <v>2</v>
      </c>
      <c r="GWH1198" s="205" t="s">
        <v>238</v>
      </c>
      <c r="GWI1198" s="206">
        <v>0</v>
      </c>
      <c r="GWJ1198" s="206">
        <v>210</v>
      </c>
      <c r="GWK1198" s="75">
        <f t="shared" ref="GWK1198:GYO1198" si="504">GWK1199+GWK1200</f>
        <v>448.774</v>
      </c>
      <c r="GWL1198" s="203" t="s">
        <v>29</v>
      </c>
      <c r="GWM1198" s="260" t="s">
        <v>26</v>
      </c>
      <c r="GWN1198" s="204">
        <v>7</v>
      </c>
      <c r="GWO1198" s="204">
        <v>2</v>
      </c>
      <c r="GWP1198" s="205" t="s">
        <v>238</v>
      </c>
      <c r="GWQ1198" s="206">
        <v>0</v>
      </c>
      <c r="GWR1198" s="206">
        <v>210</v>
      </c>
      <c r="GWS1198" s="75">
        <f t="shared" si="504"/>
        <v>448.774</v>
      </c>
      <c r="GWT1198" s="203" t="s">
        <v>29</v>
      </c>
      <c r="GWU1198" s="260" t="s">
        <v>26</v>
      </c>
      <c r="GWV1198" s="204">
        <v>7</v>
      </c>
      <c r="GWW1198" s="204">
        <v>2</v>
      </c>
      <c r="GWX1198" s="205" t="s">
        <v>238</v>
      </c>
      <c r="GWY1198" s="206">
        <v>0</v>
      </c>
      <c r="GWZ1198" s="206">
        <v>210</v>
      </c>
      <c r="GXA1198" s="75">
        <f t="shared" si="504"/>
        <v>448.774</v>
      </c>
      <c r="GXB1198" s="203" t="s">
        <v>29</v>
      </c>
      <c r="GXC1198" s="260" t="s">
        <v>26</v>
      </c>
      <c r="GXD1198" s="204">
        <v>7</v>
      </c>
      <c r="GXE1198" s="204">
        <v>2</v>
      </c>
      <c r="GXF1198" s="205" t="s">
        <v>238</v>
      </c>
      <c r="GXG1198" s="206">
        <v>0</v>
      </c>
      <c r="GXH1198" s="206">
        <v>210</v>
      </c>
      <c r="GXI1198" s="75">
        <f t="shared" si="504"/>
        <v>448.774</v>
      </c>
      <c r="GXJ1198" s="203" t="s">
        <v>29</v>
      </c>
      <c r="GXK1198" s="260" t="s">
        <v>26</v>
      </c>
      <c r="GXL1198" s="204">
        <v>7</v>
      </c>
      <c r="GXM1198" s="204">
        <v>2</v>
      </c>
      <c r="GXN1198" s="205" t="s">
        <v>238</v>
      </c>
      <c r="GXO1198" s="206">
        <v>0</v>
      </c>
      <c r="GXP1198" s="206">
        <v>210</v>
      </c>
      <c r="GXQ1198" s="75">
        <f t="shared" si="504"/>
        <v>448.774</v>
      </c>
      <c r="GXR1198" s="203" t="s">
        <v>29</v>
      </c>
      <c r="GXS1198" s="260" t="s">
        <v>26</v>
      </c>
      <c r="GXT1198" s="204">
        <v>7</v>
      </c>
      <c r="GXU1198" s="204">
        <v>2</v>
      </c>
      <c r="GXV1198" s="205" t="s">
        <v>238</v>
      </c>
      <c r="GXW1198" s="206">
        <v>0</v>
      </c>
      <c r="GXX1198" s="206">
        <v>210</v>
      </c>
      <c r="GXY1198" s="75">
        <f t="shared" si="504"/>
        <v>448.774</v>
      </c>
      <c r="GXZ1198" s="203" t="s">
        <v>29</v>
      </c>
      <c r="GYA1198" s="260" t="s">
        <v>26</v>
      </c>
      <c r="GYB1198" s="204">
        <v>7</v>
      </c>
      <c r="GYC1198" s="204">
        <v>2</v>
      </c>
      <c r="GYD1198" s="205" t="s">
        <v>238</v>
      </c>
      <c r="GYE1198" s="206">
        <v>0</v>
      </c>
      <c r="GYF1198" s="206">
        <v>210</v>
      </c>
      <c r="GYG1198" s="75">
        <f t="shared" si="504"/>
        <v>448.774</v>
      </c>
      <c r="GYH1198" s="203" t="s">
        <v>29</v>
      </c>
      <c r="GYI1198" s="260" t="s">
        <v>26</v>
      </c>
      <c r="GYJ1198" s="204">
        <v>7</v>
      </c>
      <c r="GYK1198" s="204">
        <v>2</v>
      </c>
      <c r="GYL1198" s="205" t="s">
        <v>238</v>
      </c>
      <c r="GYM1198" s="206">
        <v>0</v>
      </c>
      <c r="GYN1198" s="206">
        <v>210</v>
      </c>
      <c r="GYO1198" s="75">
        <f t="shared" si="504"/>
        <v>448.774</v>
      </c>
      <c r="GYP1198" s="203" t="s">
        <v>29</v>
      </c>
      <c r="GYQ1198" s="260" t="s">
        <v>26</v>
      </c>
      <c r="GYR1198" s="204">
        <v>7</v>
      </c>
      <c r="GYS1198" s="204">
        <v>2</v>
      </c>
      <c r="GYT1198" s="205" t="s">
        <v>238</v>
      </c>
      <c r="GYU1198" s="206">
        <v>0</v>
      </c>
      <c r="GYV1198" s="206">
        <v>210</v>
      </c>
      <c r="GYW1198" s="75">
        <f t="shared" ref="GYW1198:HBA1198" si="505">GYW1199+GYW1200</f>
        <v>448.774</v>
      </c>
      <c r="GYX1198" s="203" t="s">
        <v>29</v>
      </c>
      <c r="GYY1198" s="260" t="s">
        <v>26</v>
      </c>
      <c r="GYZ1198" s="204">
        <v>7</v>
      </c>
      <c r="GZA1198" s="204">
        <v>2</v>
      </c>
      <c r="GZB1198" s="205" t="s">
        <v>238</v>
      </c>
      <c r="GZC1198" s="206">
        <v>0</v>
      </c>
      <c r="GZD1198" s="206">
        <v>210</v>
      </c>
      <c r="GZE1198" s="75">
        <f t="shared" si="505"/>
        <v>448.774</v>
      </c>
      <c r="GZF1198" s="203" t="s">
        <v>29</v>
      </c>
      <c r="GZG1198" s="260" t="s">
        <v>26</v>
      </c>
      <c r="GZH1198" s="204">
        <v>7</v>
      </c>
      <c r="GZI1198" s="204">
        <v>2</v>
      </c>
      <c r="GZJ1198" s="205" t="s">
        <v>238</v>
      </c>
      <c r="GZK1198" s="206">
        <v>0</v>
      </c>
      <c r="GZL1198" s="206">
        <v>210</v>
      </c>
      <c r="GZM1198" s="75">
        <f t="shared" si="505"/>
        <v>448.774</v>
      </c>
      <c r="GZN1198" s="203" t="s">
        <v>29</v>
      </c>
      <c r="GZO1198" s="260" t="s">
        <v>26</v>
      </c>
      <c r="GZP1198" s="204">
        <v>7</v>
      </c>
      <c r="GZQ1198" s="204">
        <v>2</v>
      </c>
      <c r="GZR1198" s="205" t="s">
        <v>238</v>
      </c>
      <c r="GZS1198" s="206">
        <v>0</v>
      </c>
      <c r="GZT1198" s="206">
        <v>210</v>
      </c>
      <c r="GZU1198" s="75">
        <f t="shared" si="505"/>
        <v>448.774</v>
      </c>
      <c r="GZV1198" s="203" t="s">
        <v>29</v>
      </c>
      <c r="GZW1198" s="260" t="s">
        <v>26</v>
      </c>
      <c r="GZX1198" s="204">
        <v>7</v>
      </c>
      <c r="GZY1198" s="204">
        <v>2</v>
      </c>
      <c r="GZZ1198" s="205" t="s">
        <v>238</v>
      </c>
      <c r="HAA1198" s="206">
        <v>0</v>
      </c>
      <c r="HAB1198" s="206">
        <v>210</v>
      </c>
      <c r="HAC1198" s="75">
        <f t="shared" si="505"/>
        <v>448.774</v>
      </c>
      <c r="HAD1198" s="203" t="s">
        <v>29</v>
      </c>
      <c r="HAE1198" s="260" t="s">
        <v>26</v>
      </c>
      <c r="HAF1198" s="204">
        <v>7</v>
      </c>
      <c r="HAG1198" s="204">
        <v>2</v>
      </c>
      <c r="HAH1198" s="205" t="s">
        <v>238</v>
      </c>
      <c r="HAI1198" s="206">
        <v>0</v>
      </c>
      <c r="HAJ1198" s="206">
        <v>210</v>
      </c>
      <c r="HAK1198" s="75">
        <f t="shared" si="505"/>
        <v>448.774</v>
      </c>
      <c r="HAL1198" s="203" t="s">
        <v>29</v>
      </c>
      <c r="HAM1198" s="260" t="s">
        <v>26</v>
      </c>
      <c r="HAN1198" s="204">
        <v>7</v>
      </c>
      <c r="HAO1198" s="204">
        <v>2</v>
      </c>
      <c r="HAP1198" s="205" t="s">
        <v>238</v>
      </c>
      <c r="HAQ1198" s="206">
        <v>0</v>
      </c>
      <c r="HAR1198" s="206">
        <v>210</v>
      </c>
      <c r="HAS1198" s="75">
        <f t="shared" si="505"/>
        <v>448.774</v>
      </c>
      <c r="HAT1198" s="203" t="s">
        <v>29</v>
      </c>
      <c r="HAU1198" s="260" t="s">
        <v>26</v>
      </c>
      <c r="HAV1198" s="204">
        <v>7</v>
      </c>
      <c r="HAW1198" s="204">
        <v>2</v>
      </c>
      <c r="HAX1198" s="205" t="s">
        <v>238</v>
      </c>
      <c r="HAY1198" s="206">
        <v>0</v>
      </c>
      <c r="HAZ1198" s="206">
        <v>210</v>
      </c>
      <c r="HBA1198" s="75">
        <f t="shared" si="505"/>
        <v>448.774</v>
      </c>
      <c r="HBB1198" s="203" t="s">
        <v>29</v>
      </c>
      <c r="HBC1198" s="260" t="s">
        <v>26</v>
      </c>
      <c r="HBD1198" s="204">
        <v>7</v>
      </c>
      <c r="HBE1198" s="204">
        <v>2</v>
      </c>
      <c r="HBF1198" s="205" t="s">
        <v>238</v>
      </c>
      <c r="HBG1198" s="206">
        <v>0</v>
      </c>
      <c r="HBH1198" s="206">
        <v>210</v>
      </c>
      <c r="HBI1198" s="75">
        <f t="shared" ref="HBI1198:HDM1198" si="506">HBI1199+HBI1200</f>
        <v>448.774</v>
      </c>
      <c r="HBJ1198" s="203" t="s">
        <v>29</v>
      </c>
      <c r="HBK1198" s="260" t="s">
        <v>26</v>
      </c>
      <c r="HBL1198" s="204">
        <v>7</v>
      </c>
      <c r="HBM1198" s="204">
        <v>2</v>
      </c>
      <c r="HBN1198" s="205" t="s">
        <v>238</v>
      </c>
      <c r="HBO1198" s="206">
        <v>0</v>
      </c>
      <c r="HBP1198" s="206">
        <v>210</v>
      </c>
      <c r="HBQ1198" s="75">
        <f t="shared" si="506"/>
        <v>448.774</v>
      </c>
      <c r="HBR1198" s="203" t="s">
        <v>29</v>
      </c>
      <c r="HBS1198" s="260" t="s">
        <v>26</v>
      </c>
      <c r="HBT1198" s="204">
        <v>7</v>
      </c>
      <c r="HBU1198" s="204">
        <v>2</v>
      </c>
      <c r="HBV1198" s="205" t="s">
        <v>238</v>
      </c>
      <c r="HBW1198" s="206">
        <v>0</v>
      </c>
      <c r="HBX1198" s="206">
        <v>210</v>
      </c>
      <c r="HBY1198" s="75">
        <f t="shared" si="506"/>
        <v>448.774</v>
      </c>
      <c r="HBZ1198" s="203" t="s">
        <v>29</v>
      </c>
      <c r="HCA1198" s="260" t="s">
        <v>26</v>
      </c>
      <c r="HCB1198" s="204">
        <v>7</v>
      </c>
      <c r="HCC1198" s="204">
        <v>2</v>
      </c>
      <c r="HCD1198" s="205" t="s">
        <v>238</v>
      </c>
      <c r="HCE1198" s="206">
        <v>0</v>
      </c>
      <c r="HCF1198" s="206">
        <v>210</v>
      </c>
      <c r="HCG1198" s="75">
        <f t="shared" si="506"/>
        <v>448.774</v>
      </c>
      <c r="HCH1198" s="203" t="s">
        <v>29</v>
      </c>
      <c r="HCI1198" s="260" t="s">
        <v>26</v>
      </c>
      <c r="HCJ1198" s="204">
        <v>7</v>
      </c>
      <c r="HCK1198" s="204">
        <v>2</v>
      </c>
      <c r="HCL1198" s="205" t="s">
        <v>238</v>
      </c>
      <c r="HCM1198" s="206">
        <v>0</v>
      </c>
      <c r="HCN1198" s="206">
        <v>210</v>
      </c>
      <c r="HCO1198" s="75">
        <f t="shared" si="506"/>
        <v>448.774</v>
      </c>
      <c r="HCP1198" s="203" t="s">
        <v>29</v>
      </c>
      <c r="HCQ1198" s="260" t="s">
        <v>26</v>
      </c>
      <c r="HCR1198" s="204">
        <v>7</v>
      </c>
      <c r="HCS1198" s="204">
        <v>2</v>
      </c>
      <c r="HCT1198" s="205" t="s">
        <v>238</v>
      </c>
      <c r="HCU1198" s="206">
        <v>0</v>
      </c>
      <c r="HCV1198" s="206">
        <v>210</v>
      </c>
      <c r="HCW1198" s="75">
        <f t="shared" si="506"/>
        <v>448.774</v>
      </c>
      <c r="HCX1198" s="203" t="s">
        <v>29</v>
      </c>
      <c r="HCY1198" s="260" t="s">
        <v>26</v>
      </c>
      <c r="HCZ1198" s="204">
        <v>7</v>
      </c>
      <c r="HDA1198" s="204">
        <v>2</v>
      </c>
      <c r="HDB1198" s="205" t="s">
        <v>238</v>
      </c>
      <c r="HDC1198" s="206">
        <v>0</v>
      </c>
      <c r="HDD1198" s="206">
        <v>210</v>
      </c>
      <c r="HDE1198" s="75">
        <f t="shared" si="506"/>
        <v>448.774</v>
      </c>
      <c r="HDF1198" s="203" t="s">
        <v>29</v>
      </c>
      <c r="HDG1198" s="260" t="s">
        <v>26</v>
      </c>
      <c r="HDH1198" s="204">
        <v>7</v>
      </c>
      <c r="HDI1198" s="204">
        <v>2</v>
      </c>
      <c r="HDJ1198" s="205" t="s">
        <v>238</v>
      </c>
      <c r="HDK1198" s="206">
        <v>0</v>
      </c>
      <c r="HDL1198" s="206">
        <v>210</v>
      </c>
      <c r="HDM1198" s="75">
        <f t="shared" si="506"/>
        <v>448.774</v>
      </c>
      <c r="HDN1198" s="203" t="s">
        <v>29</v>
      </c>
      <c r="HDO1198" s="260" t="s">
        <v>26</v>
      </c>
      <c r="HDP1198" s="204">
        <v>7</v>
      </c>
      <c r="HDQ1198" s="204">
        <v>2</v>
      </c>
      <c r="HDR1198" s="205" t="s">
        <v>238</v>
      </c>
      <c r="HDS1198" s="206">
        <v>0</v>
      </c>
      <c r="HDT1198" s="206">
        <v>210</v>
      </c>
      <c r="HDU1198" s="75">
        <f t="shared" ref="HDU1198:HFY1198" si="507">HDU1199+HDU1200</f>
        <v>448.774</v>
      </c>
      <c r="HDV1198" s="203" t="s">
        <v>29</v>
      </c>
      <c r="HDW1198" s="260" t="s">
        <v>26</v>
      </c>
      <c r="HDX1198" s="204">
        <v>7</v>
      </c>
      <c r="HDY1198" s="204">
        <v>2</v>
      </c>
      <c r="HDZ1198" s="205" t="s">
        <v>238</v>
      </c>
      <c r="HEA1198" s="206">
        <v>0</v>
      </c>
      <c r="HEB1198" s="206">
        <v>210</v>
      </c>
      <c r="HEC1198" s="75">
        <f t="shared" si="507"/>
        <v>448.774</v>
      </c>
      <c r="HED1198" s="203" t="s">
        <v>29</v>
      </c>
      <c r="HEE1198" s="260" t="s">
        <v>26</v>
      </c>
      <c r="HEF1198" s="204">
        <v>7</v>
      </c>
      <c r="HEG1198" s="204">
        <v>2</v>
      </c>
      <c r="HEH1198" s="205" t="s">
        <v>238</v>
      </c>
      <c r="HEI1198" s="206">
        <v>0</v>
      </c>
      <c r="HEJ1198" s="206">
        <v>210</v>
      </c>
      <c r="HEK1198" s="75">
        <f t="shared" si="507"/>
        <v>448.774</v>
      </c>
      <c r="HEL1198" s="203" t="s">
        <v>29</v>
      </c>
      <c r="HEM1198" s="260" t="s">
        <v>26</v>
      </c>
      <c r="HEN1198" s="204">
        <v>7</v>
      </c>
      <c r="HEO1198" s="204">
        <v>2</v>
      </c>
      <c r="HEP1198" s="205" t="s">
        <v>238</v>
      </c>
      <c r="HEQ1198" s="206">
        <v>0</v>
      </c>
      <c r="HER1198" s="206">
        <v>210</v>
      </c>
      <c r="HES1198" s="75">
        <f t="shared" si="507"/>
        <v>448.774</v>
      </c>
      <c r="HET1198" s="203" t="s">
        <v>29</v>
      </c>
      <c r="HEU1198" s="260" t="s">
        <v>26</v>
      </c>
      <c r="HEV1198" s="204">
        <v>7</v>
      </c>
      <c r="HEW1198" s="204">
        <v>2</v>
      </c>
      <c r="HEX1198" s="205" t="s">
        <v>238</v>
      </c>
      <c r="HEY1198" s="206">
        <v>0</v>
      </c>
      <c r="HEZ1198" s="206">
        <v>210</v>
      </c>
      <c r="HFA1198" s="75">
        <f t="shared" si="507"/>
        <v>448.774</v>
      </c>
      <c r="HFB1198" s="203" t="s">
        <v>29</v>
      </c>
      <c r="HFC1198" s="260" t="s">
        <v>26</v>
      </c>
      <c r="HFD1198" s="204">
        <v>7</v>
      </c>
      <c r="HFE1198" s="204">
        <v>2</v>
      </c>
      <c r="HFF1198" s="205" t="s">
        <v>238</v>
      </c>
      <c r="HFG1198" s="206">
        <v>0</v>
      </c>
      <c r="HFH1198" s="206">
        <v>210</v>
      </c>
      <c r="HFI1198" s="75">
        <f t="shared" si="507"/>
        <v>448.774</v>
      </c>
      <c r="HFJ1198" s="203" t="s">
        <v>29</v>
      </c>
      <c r="HFK1198" s="260" t="s">
        <v>26</v>
      </c>
      <c r="HFL1198" s="204">
        <v>7</v>
      </c>
      <c r="HFM1198" s="204">
        <v>2</v>
      </c>
      <c r="HFN1198" s="205" t="s">
        <v>238</v>
      </c>
      <c r="HFO1198" s="206">
        <v>0</v>
      </c>
      <c r="HFP1198" s="206">
        <v>210</v>
      </c>
      <c r="HFQ1198" s="75">
        <f t="shared" si="507"/>
        <v>448.774</v>
      </c>
      <c r="HFR1198" s="203" t="s">
        <v>29</v>
      </c>
      <c r="HFS1198" s="260" t="s">
        <v>26</v>
      </c>
      <c r="HFT1198" s="204">
        <v>7</v>
      </c>
      <c r="HFU1198" s="204">
        <v>2</v>
      </c>
      <c r="HFV1198" s="205" t="s">
        <v>238</v>
      </c>
      <c r="HFW1198" s="206">
        <v>0</v>
      </c>
      <c r="HFX1198" s="206">
        <v>210</v>
      </c>
      <c r="HFY1198" s="75">
        <f t="shared" si="507"/>
        <v>448.774</v>
      </c>
      <c r="HFZ1198" s="203" t="s">
        <v>29</v>
      </c>
      <c r="HGA1198" s="260" t="s">
        <v>26</v>
      </c>
      <c r="HGB1198" s="204">
        <v>7</v>
      </c>
      <c r="HGC1198" s="204">
        <v>2</v>
      </c>
      <c r="HGD1198" s="205" t="s">
        <v>238</v>
      </c>
      <c r="HGE1198" s="206">
        <v>0</v>
      </c>
      <c r="HGF1198" s="206">
        <v>210</v>
      </c>
      <c r="HGG1198" s="75">
        <f t="shared" ref="HGG1198:HIK1198" si="508">HGG1199+HGG1200</f>
        <v>448.774</v>
      </c>
      <c r="HGH1198" s="203" t="s">
        <v>29</v>
      </c>
      <c r="HGI1198" s="260" t="s">
        <v>26</v>
      </c>
      <c r="HGJ1198" s="204">
        <v>7</v>
      </c>
      <c r="HGK1198" s="204">
        <v>2</v>
      </c>
      <c r="HGL1198" s="205" t="s">
        <v>238</v>
      </c>
      <c r="HGM1198" s="206">
        <v>0</v>
      </c>
      <c r="HGN1198" s="206">
        <v>210</v>
      </c>
      <c r="HGO1198" s="75">
        <f t="shared" si="508"/>
        <v>448.774</v>
      </c>
      <c r="HGP1198" s="203" t="s">
        <v>29</v>
      </c>
      <c r="HGQ1198" s="260" t="s">
        <v>26</v>
      </c>
      <c r="HGR1198" s="204">
        <v>7</v>
      </c>
      <c r="HGS1198" s="204">
        <v>2</v>
      </c>
      <c r="HGT1198" s="205" t="s">
        <v>238</v>
      </c>
      <c r="HGU1198" s="206">
        <v>0</v>
      </c>
      <c r="HGV1198" s="206">
        <v>210</v>
      </c>
      <c r="HGW1198" s="75">
        <f t="shared" si="508"/>
        <v>448.774</v>
      </c>
      <c r="HGX1198" s="203" t="s">
        <v>29</v>
      </c>
      <c r="HGY1198" s="260" t="s">
        <v>26</v>
      </c>
      <c r="HGZ1198" s="204">
        <v>7</v>
      </c>
      <c r="HHA1198" s="204">
        <v>2</v>
      </c>
      <c r="HHB1198" s="205" t="s">
        <v>238</v>
      </c>
      <c r="HHC1198" s="206">
        <v>0</v>
      </c>
      <c r="HHD1198" s="206">
        <v>210</v>
      </c>
      <c r="HHE1198" s="75">
        <f t="shared" si="508"/>
        <v>448.774</v>
      </c>
      <c r="HHF1198" s="203" t="s">
        <v>29</v>
      </c>
      <c r="HHG1198" s="260" t="s">
        <v>26</v>
      </c>
      <c r="HHH1198" s="204">
        <v>7</v>
      </c>
      <c r="HHI1198" s="204">
        <v>2</v>
      </c>
      <c r="HHJ1198" s="205" t="s">
        <v>238</v>
      </c>
      <c r="HHK1198" s="206">
        <v>0</v>
      </c>
      <c r="HHL1198" s="206">
        <v>210</v>
      </c>
      <c r="HHM1198" s="75">
        <f t="shared" si="508"/>
        <v>448.774</v>
      </c>
      <c r="HHN1198" s="203" t="s">
        <v>29</v>
      </c>
      <c r="HHO1198" s="260" t="s">
        <v>26</v>
      </c>
      <c r="HHP1198" s="204">
        <v>7</v>
      </c>
      <c r="HHQ1198" s="204">
        <v>2</v>
      </c>
      <c r="HHR1198" s="205" t="s">
        <v>238</v>
      </c>
      <c r="HHS1198" s="206">
        <v>0</v>
      </c>
      <c r="HHT1198" s="206">
        <v>210</v>
      </c>
      <c r="HHU1198" s="75">
        <f t="shared" si="508"/>
        <v>448.774</v>
      </c>
      <c r="HHV1198" s="203" t="s">
        <v>29</v>
      </c>
      <c r="HHW1198" s="260" t="s">
        <v>26</v>
      </c>
      <c r="HHX1198" s="204">
        <v>7</v>
      </c>
      <c r="HHY1198" s="204">
        <v>2</v>
      </c>
      <c r="HHZ1198" s="205" t="s">
        <v>238</v>
      </c>
      <c r="HIA1198" s="206">
        <v>0</v>
      </c>
      <c r="HIB1198" s="206">
        <v>210</v>
      </c>
      <c r="HIC1198" s="75">
        <f t="shared" si="508"/>
        <v>448.774</v>
      </c>
      <c r="HID1198" s="203" t="s">
        <v>29</v>
      </c>
      <c r="HIE1198" s="260" t="s">
        <v>26</v>
      </c>
      <c r="HIF1198" s="204">
        <v>7</v>
      </c>
      <c r="HIG1198" s="204">
        <v>2</v>
      </c>
      <c r="HIH1198" s="205" t="s">
        <v>238</v>
      </c>
      <c r="HII1198" s="206">
        <v>0</v>
      </c>
      <c r="HIJ1198" s="206">
        <v>210</v>
      </c>
      <c r="HIK1198" s="75">
        <f t="shared" si="508"/>
        <v>448.774</v>
      </c>
      <c r="HIL1198" s="203" t="s">
        <v>29</v>
      </c>
      <c r="HIM1198" s="260" t="s">
        <v>26</v>
      </c>
      <c r="HIN1198" s="204">
        <v>7</v>
      </c>
      <c r="HIO1198" s="204">
        <v>2</v>
      </c>
      <c r="HIP1198" s="205" t="s">
        <v>238</v>
      </c>
      <c r="HIQ1198" s="206">
        <v>0</v>
      </c>
      <c r="HIR1198" s="206">
        <v>210</v>
      </c>
      <c r="HIS1198" s="75">
        <f t="shared" ref="HIS1198:HKW1198" si="509">HIS1199+HIS1200</f>
        <v>448.774</v>
      </c>
      <c r="HIT1198" s="203" t="s">
        <v>29</v>
      </c>
      <c r="HIU1198" s="260" t="s">
        <v>26</v>
      </c>
      <c r="HIV1198" s="204">
        <v>7</v>
      </c>
      <c r="HIW1198" s="204">
        <v>2</v>
      </c>
      <c r="HIX1198" s="205" t="s">
        <v>238</v>
      </c>
      <c r="HIY1198" s="206">
        <v>0</v>
      </c>
      <c r="HIZ1198" s="206">
        <v>210</v>
      </c>
      <c r="HJA1198" s="75">
        <f t="shared" si="509"/>
        <v>448.774</v>
      </c>
      <c r="HJB1198" s="203" t="s">
        <v>29</v>
      </c>
      <c r="HJC1198" s="260" t="s">
        <v>26</v>
      </c>
      <c r="HJD1198" s="204">
        <v>7</v>
      </c>
      <c r="HJE1198" s="204">
        <v>2</v>
      </c>
      <c r="HJF1198" s="205" t="s">
        <v>238</v>
      </c>
      <c r="HJG1198" s="206">
        <v>0</v>
      </c>
      <c r="HJH1198" s="206">
        <v>210</v>
      </c>
      <c r="HJI1198" s="75">
        <f t="shared" si="509"/>
        <v>448.774</v>
      </c>
      <c r="HJJ1198" s="203" t="s">
        <v>29</v>
      </c>
      <c r="HJK1198" s="260" t="s">
        <v>26</v>
      </c>
      <c r="HJL1198" s="204">
        <v>7</v>
      </c>
      <c r="HJM1198" s="204">
        <v>2</v>
      </c>
      <c r="HJN1198" s="205" t="s">
        <v>238</v>
      </c>
      <c r="HJO1198" s="206">
        <v>0</v>
      </c>
      <c r="HJP1198" s="206">
        <v>210</v>
      </c>
      <c r="HJQ1198" s="75">
        <f t="shared" si="509"/>
        <v>448.774</v>
      </c>
      <c r="HJR1198" s="203" t="s">
        <v>29</v>
      </c>
      <c r="HJS1198" s="260" t="s">
        <v>26</v>
      </c>
      <c r="HJT1198" s="204">
        <v>7</v>
      </c>
      <c r="HJU1198" s="204">
        <v>2</v>
      </c>
      <c r="HJV1198" s="205" t="s">
        <v>238</v>
      </c>
      <c r="HJW1198" s="206">
        <v>0</v>
      </c>
      <c r="HJX1198" s="206">
        <v>210</v>
      </c>
      <c r="HJY1198" s="75">
        <f t="shared" si="509"/>
        <v>448.774</v>
      </c>
      <c r="HJZ1198" s="203" t="s">
        <v>29</v>
      </c>
      <c r="HKA1198" s="260" t="s">
        <v>26</v>
      </c>
      <c r="HKB1198" s="204">
        <v>7</v>
      </c>
      <c r="HKC1198" s="204">
        <v>2</v>
      </c>
      <c r="HKD1198" s="205" t="s">
        <v>238</v>
      </c>
      <c r="HKE1198" s="206">
        <v>0</v>
      </c>
      <c r="HKF1198" s="206">
        <v>210</v>
      </c>
      <c r="HKG1198" s="75">
        <f t="shared" si="509"/>
        <v>448.774</v>
      </c>
      <c r="HKH1198" s="203" t="s">
        <v>29</v>
      </c>
      <c r="HKI1198" s="260" t="s">
        <v>26</v>
      </c>
      <c r="HKJ1198" s="204">
        <v>7</v>
      </c>
      <c r="HKK1198" s="204">
        <v>2</v>
      </c>
      <c r="HKL1198" s="205" t="s">
        <v>238</v>
      </c>
      <c r="HKM1198" s="206">
        <v>0</v>
      </c>
      <c r="HKN1198" s="206">
        <v>210</v>
      </c>
      <c r="HKO1198" s="75">
        <f t="shared" si="509"/>
        <v>448.774</v>
      </c>
      <c r="HKP1198" s="203" t="s">
        <v>29</v>
      </c>
      <c r="HKQ1198" s="260" t="s">
        <v>26</v>
      </c>
      <c r="HKR1198" s="204">
        <v>7</v>
      </c>
      <c r="HKS1198" s="204">
        <v>2</v>
      </c>
      <c r="HKT1198" s="205" t="s">
        <v>238</v>
      </c>
      <c r="HKU1198" s="206">
        <v>0</v>
      </c>
      <c r="HKV1198" s="206">
        <v>210</v>
      </c>
      <c r="HKW1198" s="75">
        <f t="shared" si="509"/>
        <v>448.774</v>
      </c>
      <c r="HKX1198" s="203" t="s">
        <v>29</v>
      </c>
      <c r="HKY1198" s="260" t="s">
        <v>26</v>
      </c>
      <c r="HKZ1198" s="204">
        <v>7</v>
      </c>
      <c r="HLA1198" s="204">
        <v>2</v>
      </c>
      <c r="HLB1198" s="205" t="s">
        <v>238</v>
      </c>
      <c r="HLC1198" s="206">
        <v>0</v>
      </c>
      <c r="HLD1198" s="206">
        <v>210</v>
      </c>
      <c r="HLE1198" s="75">
        <f t="shared" ref="HLE1198:HNI1198" si="510">HLE1199+HLE1200</f>
        <v>448.774</v>
      </c>
      <c r="HLF1198" s="203" t="s">
        <v>29</v>
      </c>
      <c r="HLG1198" s="260" t="s">
        <v>26</v>
      </c>
      <c r="HLH1198" s="204">
        <v>7</v>
      </c>
      <c r="HLI1198" s="204">
        <v>2</v>
      </c>
      <c r="HLJ1198" s="205" t="s">
        <v>238</v>
      </c>
      <c r="HLK1198" s="206">
        <v>0</v>
      </c>
      <c r="HLL1198" s="206">
        <v>210</v>
      </c>
      <c r="HLM1198" s="75">
        <f t="shared" si="510"/>
        <v>448.774</v>
      </c>
      <c r="HLN1198" s="203" t="s">
        <v>29</v>
      </c>
      <c r="HLO1198" s="260" t="s">
        <v>26</v>
      </c>
      <c r="HLP1198" s="204">
        <v>7</v>
      </c>
      <c r="HLQ1198" s="204">
        <v>2</v>
      </c>
      <c r="HLR1198" s="205" t="s">
        <v>238</v>
      </c>
      <c r="HLS1198" s="206">
        <v>0</v>
      </c>
      <c r="HLT1198" s="206">
        <v>210</v>
      </c>
      <c r="HLU1198" s="75">
        <f t="shared" si="510"/>
        <v>448.774</v>
      </c>
      <c r="HLV1198" s="203" t="s">
        <v>29</v>
      </c>
      <c r="HLW1198" s="260" t="s">
        <v>26</v>
      </c>
      <c r="HLX1198" s="204">
        <v>7</v>
      </c>
      <c r="HLY1198" s="204">
        <v>2</v>
      </c>
      <c r="HLZ1198" s="205" t="s">
        <v>238</v>
      </c>
      <c r="HMA1198" s="206">
        <v>0</v>
      </c>
      <c r="HMB1198" s="206">
        <v>210</v>
      </c>
      <c r="HMC1198" s="75">
        <f t="shared" si="510"/>
        <v>448.774</v>
      </c>
      <c r="HMD1198" s="203" t="s">
        <v>29</v>
      </c>
      <c r="HME1198" s="260" t="s">
        <v>26</v>
      </c>
      <c r="HMF1198" s="204">
        <v>7</v>
      </c>
      <c r="HMG1198" s="204">
        <v>2</v>
      </c>
      <c r="HMH1198" s="205" t="s">
        <v>238</v>
      </c>
      <c r="HMI1198" s="206">
        <v>0</v>
      </c>
      <c r="HMJ1198" s="206">
        <v>210</v>
      </c>
      <c r="HMK1198" s="75">
        <f t="shared" si="510"/>
        <v>448.774</v>
      </c>
      <c r="HML1198" s="203" t="s">
        <v>29</v>
      </c>
      <c r="HMM1198" s="260" t="s">
        <v>26</v>
      </c>
      <c r="HMN1198" s="204">
        <v>7</v>
      </c>
      <c r="HMO1198" s="204">
        <v>2</v>
      </c>
      <c r="HMP1198" s="205" t="s">
        <v>238</v>
      </c>
      <c r="HMQ1198" s="206">
        <v>0</v>
      </c>
      <c r="HMR1198" s="206">
        <v>210</v>
      </c>
      <c r="HMS1198" s="75">
        <f t="shared" si="510"/>
        <v>448.774</v>
      </c>
      <c r="HMT1198" s="203" t="s">
        <v>29</v>
      </c>
      <c r="HMU1198" s="260" t="s">
        <v>26</v>
      </c>
      <c r="HMV1198" s="204">
        <v>7</v>
      </c>
      <c r="HMW1198" s="204">
        <v>2</v>
      </c>
      <c r="HMX1198" s="205" t="s">
        <v>238</v>
      </c>
      <c r="HMY1198" s="206">
        <v>0</v>
      </c>
      <c r="HMZ1198" s="206">
        <v>210</v>
      </c>
      <c r="HNA1198" s="75">
        <f t="shared" si="510"/>
        <v>448.774</v>
      </c>
      <c r="HNB1198" s="203" t="s">
        <v>29</v>
      </c>
      <c r="HNC1198" s="260" t="s">
        <v>26</v>
      </c>
      <c r="HND1198" s="204">
        <v>7</v>
      </c>
      <c r="HNE1198" s="204">
        <v>2</v>
      </c>
      <c r="HNF1198" s="205" t="s">
        <v>238</v>
      </c>
      <c r="HNG1198" s="206">
        <v>0</v>
      </c>
      <c r="HNH1198" s="206">
        <v>210</v>
      </c>
      <c r="HNI1198" s="75">
        <f t="shared" si="510"/>
        <v>448.774</v>
      </c>
      <c r="HNJ1198" s="203" t="s">
        <v>29</v>
      </c>
      <c r="HNK1198" s="260" t="s">
        <v>26</v>
      </c>
      <c r="HNL1198" s="204">
        <v>7</v>
      </c>
      <c r="HNM1198" s="204">
        <v>2</v>
      </c>
      <c r="HNN1198" s="205" t="s">
        <v>238</v>
      </c>
      <c r="HNO1198" s="206">
        <v>0</v>
      </c>
      <c r="HNP1198" s="206">
        <v>210</v>
      </c>
      <c r="HNQ1198" s="75">
        <f t="shared" ref="HNQ1198:HPU1198" si="511">HNQ1199+HNQ1200</f>
        <v>448.774</v>
      </c>
      <c r="HNR1198" s="203" t="s">
        <v>29</v>
      </c>
      <c r="HNS1198" s="260" t="s">
        <v>26</v>
      </c>
      <c r="HNT1198" s="204">
        <v>7</v>
      </c>
      <c r="HNU1198" s="204">
        <v>2</v>
      </c>
      <c r="HNV1198" s="205" t="s">
        <v>238</v>
      </c>
      <c r="HNW1198" s="206">
        <v>0</v>
      </c>
      <c r="HNX1198" s="206">
        <v>210</v>
      </c>
      <c r="HNY1198" s="75">
        <f t="shared" si="511"/>
        <v>448.774</v>
      </c>
      <c r="HNZ1198" s="203" t="s">
        <v>29</v>
      </c>
      <c r="HOA1198" s="260" t="s">
        <v>26</v>
      </c>
      <c r="HOB1198" s="204">
        <v>7</v>
      </c>
      <c r="HOC1198" s="204">
        <v>2</v>
      </c>
      <c r="HOD1198" s="205" t="s">
        <v>238</v>
      </c>
      <c r="HOE1198" s="206">
        <v>0</v>
      </c>
      <c r="HOF1198" s="206">
        <v>210</v>
      </c>
      <c r="HOG1198" s="75">
        <f t="shared" si="511"/>
        <v>448.774</v>
      </c>
      <c r="HOH1198" s="203" t="s">
        <v>29</v>
      </c>
      <c r="HOI1198" s="260" t="s">
        <v>26</v>
      </c>
      <c r="HOJ1198" s="204">
        <v>7</v>
      </c>
      <c r="HOK1198" s="204">
        <v>2</v>
      </c>
      <c r="HOL1198" s="205" t="s">
        <v>238</v>
      </c>
      <c r="HOM1198" s="206">
        <v>0</v>
      </c>
      <c r="HON1198" s="206">
        <v>210</v>
      </c>
      <c r="HOO1198" s="75">
        <f t="shared" si="511"/>
        <v>448.774</v>
      </c>
      <c r="HOP1198" s="203" t="s">
        <v>29</v>
      </c>
      <c r="HOQ1198" s="260" t="s">
        <v>26</v>
      </c>
      <c r="HOR1198" s="204">
        <v>7</v>
      </c>
      <c r="HOS1198" s="204">
        <v>2</v>
      </c>
      <c r="HOT1198" s="205" t="s">
        <v>238</v>
      </c>
      <c r="HOU1198" s="206">
        <v>0</v>
      </c>
      <c r="HOV1198" s="206">
        <v>210</v>
      </c>
      <c r="HOW1198" s="75">
        <f t="shared" si="511"/>
        <v>448.774</v>
      </c>
      <c r="HOX1198" s="203" t="s">
        <v>29</v>
      </c>
      <c r="HOY1198" s="260" t="s">
        <v>26</v>
      </c>
      <c r="HOZ1198" s="204">
        <v>7</v>
      </c>
      <c r="HPA1198" s="204">
        <v>2</v>
      </c>
      <c r="HPB1198" s="205" t="s">
        <v>238</v>
      </c>
      <c r="HPC1198" s="206">
        <v>0</v>
      </c>
      <c r="HPD1198" s="206">
        <v>210</v>
      </c>
      <c r="HPE1198" s="75">
        <f t="shared" si="511"/>
        <v>448.774</v>
      </c>
      <c r="HPF1198" s="203" t="s">
        <v>29</v>
      </c>
      <c r="HPG1198" s="260" t="s">
        <v>26</v>
      </c>
      <c r="HPH1198" s="204">
        <v>7</v>
      </c>
      <c r="HPI1198" s="204">
        <v>2</v>
      </c>
      <c r="HPJ1198" s="205" t="s">
        <v>238</v>
      </c>
      <c r="HPK1198" s="206">
        <v>0</v>
      </c>
      <c r="HPL1198" s="206">
        <v>210</v>
      </c>
      <c r="HPM1198" s="75">
        <f t="shared" si="511"/>
        <v>448.774</v>
      </c>
      <c r="HPN1198" s="203" t="s">
        <v>29</v>
      </c>
      <c r="HPO1198" s="260" t="s">
        <v>26</v>
      </c>
      <c r="HPP1198" s="204">
        <v>7</v>
      </c>
      <c r="HPQ1198" s="204">
        <v>2</v>
      </c>
      <c r="HPR1198" s="205" t="s">
        <v>238</v>
      </c>
      <c r="HPS1198" s="206">
        <v>0</v>
      </c>
      <c r="HPT1198" s="206">
        <v>210</v>
      </c>
      <c r="HPU1198" s="75">
        <f t="shared" si="511"/>
        <v>448.774</v>
      </c>
      <c r="HPV1198" s="203" t="s">
        <v>29</v>
      </c>
      <c r="HPW1198" s="260" t="s">
        <v>26</v>
      </c>
      <c r="HPX1198" s="204">
        <v>7</v>
      </c>
      <c r="HPY1198" s="204">
        <v>2</v>
      </c>
      <c r="HPZ1198" s="205" t="s">
        <v>238</v>
      </c>
      <c r="HQA1198" s="206">
        <v>0</v>
      </c>
      <c r="HQB1198" s="206">
        <v>210</v>
      </c>
      <c r="HQC1198" s="75">
        <f t="shared" ref="HQC1198:HSG1198" si="512">HQC1199+HQC1200</f>
        <v>448.774</v>
      </c>
      <c r="HQD1198" s="203" t="s">
        <v>29</v>
      </c>
      <c r="HQE1198" s="260" t="s">
        <v>26</v>
      </c>
      <c r="HQF1198" s="204">
        <v>7</v>
      </c>
      <c r="HQG1198" s="204">
        <v>2</v>
      </c>
      <c r="HQH1198" s="205" t="s">
        <v>238</v>
      </c>
      <c r="HQI1198" s="206">
        <v>0</v>
      </c>
      <c r="HQJ1198" s="206">
        <v>210</v>
      </c>
      <c r="HQK1198" s="75">
        <f t="shared" si="512"/>
        <v>448.774</v>
      </c>
      <c r="HQL1198" s="203" t="s">
        <v>29</v>
      </c>
      <c r="HQM1198" s="260" t="s">
        <v>26</v>
      </c>
      <c r="HQN1198" s="204">
        <v>7</v>
      </c>
      <c r="HQO1198" s="204">
        <v>2</v>
      </c>
      <c r="HQP1198" s="205" t="s">
        <v>238</v>
      </c>
      <c r="HQQ1198" s="206">
        <v>0</v>
      </c>
      <c r="HQR1198" s="206">
        <v>210</v>
      </c>
      <c r="HQS1198" s="75">
        <f t="shared" si="512"/>
        <v>448.774</v>
      </c>
      <c r="HQT1198" s="203" t="s">
        <v>29</v>
      </c>
      <c r="HQU1198" s="260" t="s">
        <v>26</v>
      </c>
      <c r="HQV1198" s="204">
        <v>7</v>
      </c>
      <c r="HQW1198" s="204">
        <v>2</v>
      </c>
      <c r="HQX1198" s="205" t="s">
        <v>238</v>
      </c>
      <c r="HQY1198" s="206">
        <v>0</v>
      </c>
      <c r="HQZ1198" s="206">
        <v>210</v>
      </c>
      <c r="HRA1198" s="75">
        <f t="shared" si="512"/>
        <v>448.774</v>
      </c>
      <c r="HRB1198" s="203" t="s">
        <v>29</v>
      </c>
      <c r="HRC1198" s="260" t="s">
        <v>26</v>
      </c>
      <c r="HRD1198" s="204">
        <v>7</v>
      </c>
      <c r="HRE1198" s="204">
        <v>2</v>
      </c>
      <c r="HRF1198" s="205" t="s">
        <v>238</v>
      </c>
      <c r="HRG1198" s="206">
        <v>0</v>
      </c>
      <c r="HRH1198" s="206">
        <v>210</v>
      </c>
      <c r="HRI1198" s="75">
        <f t="shared" si="512"/>
        <v>448.774</v>
      </c>
      <c r="HRJ1198" s="203" t="s">
        <v>29</v>
      </c>
      <c r="HRK1198" s="260" t="s">
        <v>26</v>
      </c>
      <c r="HRL1198" s="204">
        <v>7</v>
      </c>
      <c r="HRM1198" s="204">
        <v>2</v>
      </c>
      <c r="HRN1198" s="205" t="s">
        <v>238</v>
      </c>
      <c r="HRO1198" s="206">
        <v>0</v>
      </c>
      <c r="HRP1198" s="206">
        <v>210</v>
      </c>
      <c r="HRQ1198" s="75">
        <f t="shared" si="512"/>
        <v>448.774</v>
      </c>
      <c r="HRR1198" s="203" t="s">
        <v>29</v>
      </c>
      <c r="HRS1198" s="260" t="s">
        <v>26</v>
      </c>
      <c r="HRT1198" s="204">
        <v>7</v>
      </c>
      <c r="HRU1198" s="204">
        <v>2</v>
      </c>
      <c r="HRV1198" s="205" t="s">
        <v>238</v>
      </c>
      <c r="HRW1198" s="206">
        <v>0</v>
      </c>
      <c r="HRX1198" s="206">
        <v>210</v>
      </c>
      <c r="HRY1198" s="75">
        <f t="shared" si="512"/>
        <v>448.774</v>
      </c>
      <c r="HRZ1198" s="203" t="s">
        <v>29</v>
      </c>
      <c r="HSA1198" s="260" t="s">
        <v>26</v>
      </c>
      <c r="HSB1198" s="204">
        <v>7</v>
      </c>
      <c r="HSC1198" s="204">
        <v>2</v>
      </c>
      <c r="HSD1198" s="205" t="s">
        <v>238</v>
      </c>
      <c r="HSE1198" s="206">
        <v>0</v>
      </c>
      <c r="HSF1198" s="206">
        <v>210</v>
      </c>
      <c r="HSG1198" s="75">
        <f t="shared" si="512"/>
        <v>448.774</v>
      </c>
      <c r="HSH1198" s="203" t="s">
        <v>29</v>
      </c>
      <c r="HSI1198" s="260" t="s">
        <v>26</v>
      </c>
      <c r="HSJ1198" s="204">
        <v>7</v>
      </c>
      <c r="HSK1198" s="204">
        <v>2</v>
      </c>
      <c r="HSL1198" s="205" t="s">
        <v>238</v>
      </c>
      <c r="HSM1198" s="206">
        <v>0</v>
      </c>
      <c r="HSN1198" s="206">
        <v>210</v>
      </c>
      <c r="HSO1198" s="75">
        <f t="shared" ref="HSO1198:HUS1198" si="513">HSO1199+HSO1200</f>
        <v>448.774</v>
      </c>
      <c r="HSP1198" s="203" t="s">
        <v>29</v>
      </c>
      <c r="HSQ1198" s="260" t="s">
        <v>26</v>
      </c>
      <c r="HSR1198" s="204">
        <v>7</v>
      </c>
      <c r="HSS1198" s="204">
        <v>2</v>
      </c>
      <c r="HST1198" s="205" t="s">
        <v>238</v>
      </c>
      <c r="HSU1198" s="206">
        <v>0</v>
      </c>
      <c r="HSV1198" s="206">
        <v>210</v>
      </c>
      <c r="HSW1198" s="75">
        <f t="shared" si="513"/>
        <v>448.774</v>
      </c>
      <c r="HSX1198" s="203" t="s">
        <v>29</v>
      </c>
      <c r="HSY1198" s="260" t="s">
        <v>26</v>
      </c>
      <c r="HSZ1198" s="204">
        <v>7</v>
      </c>
      <c r="HTA1198" s="204">
        <v>2</v>
      </c>
      <c r="HTB1198" s="205" t="s">
        <v>238</v>
      </c>
      <c r="HTC1198" s="206">
        <v>0</v>
      </c>
      <c r="HTD1198" s="206">
        <v>210</v>
      </c>
      <c r="HTE1198" s="75">
        <f t="shared" si="513"/>
        <v>448.774</v>
      </c>
      <c r="HTF1198" s="203" t="s">
        <v>29</v>
      </c>
      <c r="HTG1198" s="260" t="s">
        <v>26</v>
      </c>
      <c r="HTH1198" s="204">
        <v>7</v>
      </c>
      <c r="HTI1198" s="204">
        <v>2</v>
      </c>
      <c r="HTJ1198" s="205" t="s">
        <v>238</v>
      </c>
      <c r="HTK1198" s="206">
        <v>0</v>
      </c>
      <c r="HTL1198" s="206">
        <v>210</v>
      </c>
      <c r="HTM1198" s="75">
        <f t="shared" si="513"/>
        <v>448.774</v>
      </c>
      <c r="HTN1198" s="203" t="s">
        <v>29</v>
      </c>
      <c r="HTO1198" s="260" t="s">
        <v>26</v>
      </c>
      <c r="HTP1198" s="204">
        <v>7</v>
      </c>
      <c r="HTQ1198" s="204">
        <v>2</v>
      </c>
      <c r="HTR1198" s="205" t="s">
        <v>238</v>
      </c>
      <c r="HTS1198" s="206">
        <v>0</v>
      </c>
      <c r="HTT1198" s="206">
        <v>210</v>
      </c>
      <c r="HTU1198" s="75">
        <f t="shared" si="513"/>
        <v>448.774</v>
      </c>
      <c r="HTV1198" s="203" t="s">
        <v>29</v>
      </c>
      <c r="HTW1198" s="260" t="s">
        <v>26</v>
      </c>
      <c r="HTX1198" s="204">
        <v>7</v>
      </c>
      <c r="HTY1198" s="204">
        <v>2</v>
      </c>
      <c r="HTZ1198" s="205" t="s">
        <v>238</v>
      </c>
      <c r="HUA1198" s="206">
        <v>0</v>
      </c>
      <c r="HUB1198" s="206">
        <v>210</v>
      </c>
      <c r="HUC1198" s="75">
        <f t="shared" si="513"/>
        <v>448.774</v>
      </c>
      <c r="HUD1198" s="203" t="s">
        <v>29</v>
      </c>
      <c r="HUE1198" s="260" t="s">
        <v>26</v>
      </c>
      <c r="HUF1198" s="204">
        <v>7</v>
      </c>
      <c r="HUG1198" s="204">
        <v>2</v>
      </c>
      <c r="HUH1198" s="205" t="s">
        <v>238</v>
      </c>
      <c r="HUI1198" s="206">
        <v>0</v>
      </c>
      <c r="HUJ1198" s="206">
        <v>210</v>
      </c>
      <c r="HUK1198" s="75">
        <f t="shared" si="513"/>
        <v>448.774</v>
      </c>
      <c r="HUL1198" s="203" t="s">
        <v>29</v>
      </c>
      <c r="HUM1198" s="260" t="s">
        <v>26</v>
      </c>
      <c r="HUN1198" s="204">
        <v>7</v>
      </c>
      <c r="HUO1198" s="204">
        <v>2</v>
      </c>
      <c r="HUP1198" s="205" t="s">
        <v>238</v>
      </c>
      <c r="HUQ1198" s="206">
        <v>0</v>
      </c>
      <c r="HUR1198" s="206">
        <v>210</v>
      </c>
      <c r="HUS1198" s="75">
        <f t="shared" si="513"/>
        <v>448.774</v>
      </c>
      <c r="HUT1198" s="203" t="s">
        <v>29</v>
      </c>
      <c r="HUU1198" s="260" t="s">
        <v>26</v>
      </c>
      <c r="HUV1198" s="204">
        <v>7</v>
      </c>
      <c r="HUW1198" s="204">
        <v>2</v>
      </c>
      <c r="HUX1198" s="205" t="s">
        <v>238</v>
      </c>
      <c r="HUY1198" s="206">
        <v>0</v>
      </c>
      <c r="HUZ1198" s="206">
        <v>210</v>
      </c>
      <c r="HVA1198" s="75">
        <f t="shared" ref="HVA1198:HXE1198" si="514">HVA1199+HVA1200</f>
        <v>448.774</v>
      </c>
      <c r="HVB1198" s="203" t="s">
        <v>29</v>
      </c>
      <c r="HVC1198" s="260" t="s">
        <v>26</v>
      </c>
      <c r="HVD1198" s="204">
        <v>7</v>
      </c>
      <c r="HVE1198" s="204">
        <v>2</v>
      </c>
      <c r="HVF1198" s="205" t="s">
        <v>238</v>
      </c>
      <c r="HVG1198" s="206">
        <v>0</v>
      </c>
      <c r="HVH1198" s="206">
        <v>210</v>
      </c>
      <c r="HVI1198" s="75">
        <f t="shared" si="514"/>
        <v>448.774</v>
      </c>
      <c r="HVJ1198" s="203" t="s">
        <v>29</v>
      </c>
      <c r="HVK1198" s="260" t="s">
        <v>26</v>
      </c>
      <c r="HVL1198" s="204">
        <v>7</v>
      </c>
      <c r="HVM1198" s="204">
        <v>2</v>
      </c>
      <c r="HVN1198" s="205" t="s">
        <v>238</v>
      </c>
      <c r="HVO1198" s="206">
        <v>0</v>
      </c>
      <c r="HVP1198" s="206">
        <v>210</v>
      </c>
      <c r="HVQ1198" s="75">
        <f t="shared" si="514"/>
        <v>448.774</v>
      </c>
      <c r="HVR1198" s="203" t="s">
        <v>29</v>
      </c>
      <c r="HVS1198" s="260" t="s">
        <v>26</v>
      </c>
      <c r="HVT1198" s="204">
        <v>7</v>
      </c>
      <c r="HVU1198" s="204">
        <v>2</v>
      </c>
      <c r="HVV1198" s="205" t="s">
        <v>238</v>
      </c>
      <c r="HVW1198" s="206">
        <v>0</v>
      </c>
      <c r="HVX1198" s="206">
        <v>210</v>
      </c>
      <c r="HVY1198" s="75">
        <f t="shared" si="514"/>
        <v>448.774</v>
      </c>
      <c r="HVZ1198" s="203" t="s">
        <v>29</v>
      </c>
      <c r="HWA1198" s="260" t="s">
        <v>26</v>
      </c>
      <c r="HWB1198" s="204">
        <v>7</v>
      </c>
      <c r="HWC1198" s="204">
        <v>2</v>
      </c>
      <c r="HWD1198" s="205" t="s">
        <v>238</v>
      </c>
      <c r="HWE1198" s="206">
        <v>0</v>
      </c>
      <c r="HWF1198" s="206">
        <v>210</v>
      </c>
      <c r="HWG1198" s="75">
        <f t="shared" si="514"/>
        <v>448.774</v>
      </c>
      <c r="HWH1198" s="203" t="s">
        <v>29</v>
      </c>
      <c r="HWI1198" s="260" t="s">
        <v>26</v>
      </c>
      <c r="HWJ1198" s="204">
        <v>7</v>
      </c>
      <c r="HWK1198" s="204">
        <v>2</v>
      </c>
      <c r="HWL1198" s="205" t="s">
        <v>238</v>
      </c>
      <c r="HWM1198" s="206">
        <v>0</v>
      </c>
      <c r="HWN1198" s="206">
        <v>210</v>
      </c>
      <c r="HWO1198" s="75">
        <f t="shared" si="514"/>
        <v>448.774</v>
      </c>
      <c r="HWP1198" s="203" t="s">
        <v>29</v>
      </c>
      <c r="HWQ1198" s="260" t="s">
        <v>26</v>
      </c>
      <c r="HWR1198" s="204">
        <v>7</v>
      </c>
      <c r="HWS1198" s="204">
        <v>2</v>
      </c>
      <c r="HWT1198" s="205" t="s">
        <v>238</v>
      </c>
      <c r="HWU1198" s="206">
        <v>0</v>
      </c>
      <c r="HWV1198" s="206">
        <v>210</v>
      </c>
      <c r="HWW1198" s="75">
        <f t="shared" si="514"/>
        <v>448.774</v>
      </c>
      <c r="HWX1198" s="203" t="s">
        <v>29</v>
      </c>
      <c r="HWY1198" s="260" t="s">
        <v>26</v>
      </c>
      <c r="HWZ1198" s="204">
        <v>7</v>
      </c>
      <c r="HXA1198" s="204">
        <v>2</v>
      </c>
      <c r="HXB1198" s="205" t="s">
        <v>238</v>
      </c>
      <c r="HXC1198" s="206">
        <v>0</v>
      </c>
      <c r="HXD1198" s="206">
        <v>210</v>
      </c>
      <c r="HXE1198" s="75">
        <f t="shared" si="514"/>
        <v>448.774</v>
      </c>
      <c r="HXF1198" s="203" t="s">
        <v>29</v>
      </c>
      <c r="HXG1198" s="260" t="s">
        <v>26</v>
      </c>
      <c r="HXH1198" s="204">
        <v>7</v>
      </c>
      <c r="HXI1198" s="204">
        <v>2</v>
      </c>
      <c r="HXJ1198" s="205" t="s">
        <v>238</v>
      </c>
      <c r="HXK1198" s="206">
        <v>0</v>
      </c>
      <c r="HXL1198" s="206">
        <v>210</v>
      </c>
      <c r="HXM1198" s="75">
        <f t="shared" ref="HXM1198:HZQ1198" si="515">HXM1199+HXM1200</f>
        <v>448.774</v>
      </c>
      <c r="HXN1198" s="203" t="s">
        <v>29</v>
      </c>
      <c r="HXO1198" s="260" t="s">
        <v>26</v>
      </c>
      <c r="HXP1198" s="204">
        <v>7</v>
      </c>
      <c r="HXQ1198" s="204">
        <v>2</v>
      </c>
      <c r="HXR1198" s="205" t="s">
        <v>238</v>
      </c>
      <c r="HXS1198" s="206">
        <v>0</v>
      </c>
      <c r="HXT1198" s="206">
        <v>210</v>
      </c>
      <c r="HXU1198" s="75">
        <f t="shared" si="515"/>
        <v>448.774</v>
      </c>
      <c r="HXV1198" s="203" t="s">
        <v>29</v>
      </c>
      <c r="HXW1198" s="260" t="s">
        <v>26</v>
      </c>
      <c r="HXX1198" s="204">
        <v>7</v>
      </c>
      <c r="HXY1198" s="204">
        <v>2</v>
      </c>
      <c r="HXZ1198" s="205" t="s">
        <v>238</v>
      </c>
      <c r="HYA1198" s="206">
        <v>0</v>
      </c>
      <c r="HYB1198" s="206">
        <v>210</v>
      </c>
      <c r="HYC1198" s="75">
        <f t="shared" si="515"/>
        <v>448.774</v>
      </c>
      <c r="HYD1198" s="203" t="s">
        <v>29</v>
      </c>
      <c r="HYE1198" s="260" t="s">
        <v>26</v>
      </c>
      <c r="HYF1198" s="204">
        <v>7</v>
      </c>
      <c r="HYG1198" s="204">
        <v>2</v>
      </c>
      <c r="HYH1198" s="205" t="s">
        <v>238</v>
      </c>
      <c r="HYI1198" s="206">
        <v>0</v>
      </c>
      <c r="HYJ1198" s="206">
        <v>210</v>
      </c>
      <c r="HYK1198" s="75">
        <f t="shared" si="515"/>
        <v>448.774</v>
      </c>
      <c r="HYL1198" s="203" t="s">
        <v>29</v>
      </c>
      <c r="HYM1198" s="260" t="s">
        <v>26</v>
      </c>
      <c r="HYN1198" s="204">
        <v>7</v>
      </c>
      <c r="HYO1198" s="204">
        <v>2</v>
      </c>
      <c r="HYP1198" s="205" t="s">
        <v>238</v>
      </c>
      <c r="HYQ1198" s="206">
        <v>0</v>
      </c>
      <c r="HYR1198" s="206">
        <v>210</v>
      </c>
      <c r="HYS1198" s="75">
        <f t="shared" si="515"/>
        <v>448.774</v>
      </c>
      <c r="HYT1198" s="203" t="s">
        <v>29</v>
      </c>
      <c r="HYU1198" s="260" t="s">
        <v>26</v>
      </c>
      <c r="HYV1198" s="204">
        <v>7</v>
      </c>
      <c r="HYW1198" s="204">
        <v>2</v>
      </c>
      <c r="HYX1198" s="205" t="s">
        <v>238</v>
      </c>
      <c r="HYY1198" s="206">
        <v>0</v>
      </c>
      <c r="HYZ1198" s="206">
        <v>210</v>
      </c>
      <c r="HZA1198" s="75">
        <f t="shared" si="515"/>
        <v>448.774</v>
      </c>
      <c r="HZB1198" s="203" t="s">
        <v>29</v>
      </c>
      <c r="HZC1198" s="260" t="s">
        <v>26</v>
      </c>
      <c r="HZD1198" s="204">
        <v>7</v>
      </c>
      <c r="HZE1198" s="204">
        <v>2</v>
      </c>
      <c r="HZF1198" s="205" t="s">
        <v>238</v>
      </c>
      <c r="HZG1198" s="206">
        <v>0</v>
      </c>
      <c r="HZH1198" s="206">
        <v>210</v>
      </c>
      <c r="HZI1198" s="75">
        <f t="shared" si="515"/>
        <v>448.774</v>
      </c>
      <c r="HZJ1198" s="203" t="s">
        <v>29</v>
      </c>
      <c r="HZK1198" s="260" t="s">
        <v>26</v>
      </c>
      <c r="HZL1198" s="204">
        <v>7</v>
      </c>
      <c r="HZM1198" s="204">
        <v>2</v>
      </c>
      <c r="HZN1198" s="205" t="s">
        <v>238</v>
      </c>
      <c r="HZO1198" s="206">
        <v>0</v>
      </c>
      <c r="HZP1198" s="206">
        <v>210</v>
      </c>
      <c r="HZQ1198" s="75">
        <f t="shared" si="515"/>
        <v>448.774</v>
      </c>
      <c r="HZR1198" s="203" t="s">
        <v>29</v>
      </c>
      <c r="HZS1198" s="260" t="s">
        <v>26</v>
      </c>
      <c r="HZT1198" s="204">
        <v>7</v>
      </c>
      <c r="HZU1198" s="204">
        <v>2</v>
      </c>
      <c r="HZV1198" s="205" t="s">
        <v>238</v>
      </c>
      <c r="HZW1198" s="206">
        <v>0</v>
      </c>
      <c r="HZX1198" s="206">
        <v>210</v>
      </c>
      <c r="HZY1198" s="75">
        <f t="shared" ref="HZY1198:ICC1198" si="516">HZY1199+HZY1200</f>
        <v>448.774</v>
      </c>
      <c r="HZZ1198" s="203" t="s">
        <v>29</v>
      </c>
      <c r="IAA1198" s="260" t="s">
        <v>26</v>
      </c>
      <c r="IAB1198" s="204">
        <v>7</v>
      </c>
      <c r="IAC1198" s="204">
        <v>2</v>
      </c>
      <c r="IAD1198" s="205" t="s">
        <v>238</v>
      </c>
      <c r="IAE1198" s="206">
        <v>0</v>
      </c>
      <c r="IAF1198" s="206">
        <v>210</v>
      </c>
      <c r="IAG1198" s="75">
        <f t="shared" si="516"/>
        <v>448.774</v>
      </c>
      <c r="IAH1198" s="203" t="s">
        <v>29</v>
      </c>
      <c r="IAI1198" s="260" t="s">
        <v>26</v>
      </c>
      <c r="IAJ1198" s="204">
        <v>7</v>
      </c>
      <c r="IAK1198" s="204">
        <v>2</v>
      </c>
      <c r="IAL1198" s="205" t="s">
        <v>238</v>
      </c>
      <c r="IAM1198" s="206">
        <v>0</v>
      </c>
      <c r="IAN1198" s="206">
        <v>210</v>
      </c>
      <c r="IAO1198" s="75">
        <f t="shared" si="516"/>
        <v>448.774</v>
      </c>
      <c r="IAP1198" s="203" t="s">
        <v>29</v>
      </c>
      <c r="IAQ1198" s="260" t="s">
        <v>26</v>
      </c>
      <c r="IAR1198" s="204">
        <v>7</v>
      </c>
      <c r="IAS1198" s="204">
        <v>2</v>
      </c>
      <c r="IAT1198" s="205" t="s">
        <v>238</v>
      </c>
      <c r="IAU1198" s="206">
        <v>0</v>
      </c>
      <c r="IAV1198" s="206">
        <v>210</v>
      </c>
      <c r="IAW1198" s="75">
        <f t="shared" si="516"/>
        <v>448.774</v>
      </c>
      <c r="IAX1198" s="203" t="s">
        <v>29</v>
      </c>
      <c r="IAY1198" s="260" t="s">
        <v>26</v>
      </c>
      <c r="IAZ1198" s="204">
        <v>7</v>
      </c>
      <c r="IBA1198" s="204">
        <v>2</v>
      </c>
      <c r="IBB1198" s="205" t="s">
        <v>238</v>
      </c>
      <c r="IBC1198" s="206">
        <v>0</v>
      </c>
      <c r="IBD1198" s="206">
        <v>210</v>
      </c>
      <c r="IBE1198" s="75">
        <f t="shared" si="516"/>
        <v>448.774</v>
      </c>
      <c r="IBF1198" s="203" t="s">
        <v>29</v>
      </c>
      <c r="IBG1198" s="260" t="s">
        <v>26</v>
      </c>
      <c r="IBH1198" s="204">
        <v>7</v>
      </c>
      <c r="IBI1198" s="204">
        <v>2</v>
      </c>
      <c r="IBJ1198" s="205" t="s">
        <v>238</v>
      </c>
      <c r="IBK1198" s="206">
        <v>0</v>
      </c>
      <c r="IBL1198" s="206">
        <v>210</v>
      </c>
      <c r="IBM1198" s="75">
        <f t="shared" si="516"/>
        <v>448.774</v>
      </c>
      <c r="IBN1198" s="203" t="s">
        <v>29</v>
      </c>
      <c r="IBO1198" s="260" t="s">
        <v>26</v>
      </c>
      <c r="IBP1198" s="204">
        <v>7</v>
      </c>
      <c r="IBQ1198" s="204">
        <v>2</v>
      </c>
      <c r="IBR1198" s="205" t="s">
        <v>238</v>
      </c>
      <c r="IBS1198" s="206">
        <v>0</v>
      </c>
      <c r="IBT1198" s="206">
        <v>210</v>
      </c>
      <c r="IBU1198" s="75">
        <f t="shared" si="516"/>
        <v>448.774</v>
      </c>
      <c r="IBV1198" s="203" t="s">
        <v>29</v>
      </c>
      <c r="IBW1198" s="260" t="s">
        <v>26</v>
      </c>
      <c r="IBX1198" s="204">
        <v>7</v>
      </c>
      <c r="IBY1198" s="204">
        <v>2</v>
      </c>
      <c r="IBZ1198" s="205" t="s">
        <v>238</v>
      </c>
      <c r="ICA1198" s="206">
        <v>0</v>
      </c>
      <c r="ICB1198" s="206">
        <v>210</v>
      </c>
      <c r="ICC1198" s="75">
        <f t="shared" si="516"/>
        <v>448.774</v>
      </c>
      <c r="ICD1198" s="203" t="s">
        <v>29</v>
      </c>
      <c r="ICE1198" s="260" t="s">
        <v>26</v>
      </c>
      <c r="ICF1198" s="204">
        <v>7</v>
      </c>
      <c r="ICG1198" s="204">
        <v>2</v>
      </c>
      <c r="ICH1198" s="205" t="s">
        <v>238</v>
      </c>
      <c r="ICI1198" s="206">
        <v>0</v>
      </c>
      <c r="ICJ1198" s="206">
        <v>210</v>
      </c>
      <c r="ICK1198" s="75">
        <f t="shared" ref="ICK1198:IEO1198" si="517">ICK1199+ICK1200</f>
        <v>448.774</v>
      </c>
      <c r="ICL1198" s="203" t="s">
        <v>29</v>
      </c>
      <c r="ICM1198" s="260" t="s">
        <v>26</v>
      </c>
      <c r="ICN1198" s="204">
        <v>7</v>
      </c>
      <c r="ICO1198" s="204">
        <v>2</v>
      </c>
      <c r="ICP1198" s="205" t="s">
        <v>238</v>
      </c>
      <c r="ICQ1198" s="206">
        <v>0</v>
      </c>
      <c r="ICR1198" s="206">
        <v>210</v>
      </c>
      <c r="ICS1198" s="75">
        <f t="shared" si="517"/>
        <v>448.774</v>
      </c>
      <c r="ICT1198" s="203" t="s">
        <v>29</v>
      </c>
      <c r="ICU1198" s="260" t="s">
        <v>26</v>
      </c>
      <c r="ICV1198" s="204">
        <v>7</v>
      </c>
      <c r="ICW1198" s="204">
        <v>2</v>
      </c>
      <c r="ICX1198" s="205" t="s">
        <v>238</v>
      </c>
      <c r="ICY1198" s="206">
        <v>0</v>
      </c>
      <c r="ICZ1198" s="206">
        <v>210</v>
      </c>
      <c r="IDA1198" s="75">
        <f t="shared" si="517"/>
        <v>448.774</v>
      </c>
      <c r="IDB1198" s="203" t="s">
        <v>29</v>
      </c>
      <c r="IDC1198" s="260" t="s">
        <v>26</v>
      </c>
      <c r="IDD1198" s="204">
        <v>7</v>
      </c>
      <c r="IDE1198" s="204">
        <v>2</v>
      </c>
      <c r="IDF1198" s="205" t="s">
        <v>238</v>
      </c>
      <c r="IDG1198" s="206">
        <v>0</v>
      </c>
      <c r="IDH1198" s="206">
        <v>210</v>
      </c>
      <c r="IDI1198" s="75">
        <f t="shared" si="517"/>
        <v>448.774</v>
      </c>
      <c r="IDJ1198" s="203" t="s">
        <v>29</v>
      </c>
      <c r="IDK1198" s="260" t="s">
        <v>26</v>
      </c>
      <c r="IDL1198" s="204">
        <v>7</v>
      </c>
      <c r="IDM1198" s="204">
        <v>2</v>
      </c>
      <c r="IDN1198" s="205" t="s">
        <v>238</v>
      </c>
      <c r="IDO1198" s="206">
        <v>0</v>
      </c>
      <c r="IDP1198" s="206">
        <v>210</v>
      </c>
      <c r="IDQ1198" s="75">
        <f t="shared" si="517"/>
        <v>448.774</v>
      </c>
      <c r="IDR1198" s="203" t="s">
        <v>29</v>
      </c>
      <c r="IDS1198" s="260" t="s">
        <v>26</v>
      </c>
      <c r="IDT1198" s="204">
        <v>7</v>
      </c>
      <c r="IDU1198" s="204">
        <v>2</v>
      </c>
      <c r="IDV1198" s="205" t="s">
        <v>238</v>
      </c>
      <c r="IDW1198" s="206">
        <v>0</v>
      </c>
      <c r="IDX1198" s="206">
        <v>210</v>
      </c>
      <c r="IDY1198" s="75">
        <f t="shared" si="517"/>
        <v>448.774</v>
      </c>
      <c r="IDZ1198" s="203" t="s">
        <v>29</v>
      </c>
      <c r="IEA1198" s="260" t="s">
        <v>26</v>
      </c>
      <c r="IEB1198" s="204">
        <v>7</v>
      </c>
      <c r="IEC1198" s="204">
        <v>2</v>
      </c>
      <c r="IED1198" s="205" t="s">
        <v>238</v>
      </c>
      <c r="IEE1198" s="206">
        <v>0</v>
      </c>
      <c r="IEF1198" s="206">
        <v>210</v>
      </c>
      <c r="IEG1198" s="75">
        <f t="shared" si="517"/>
        <v>448.774</v>
      </c>
      <c r="IEH1198" s="203" t="s">
        <v>29</v>
      </c>
      <c r="IEI1198" s="260" t="s">
        <v>26</v>
      </c>
      <c r="IEJ1198" s="204">
        <v>7</v>
      </c>
      <c r="IEK1198" s="204">
        <v>2</v>
      </c>
      <c r="IEL1198" s="205" t="s">
        <v>238</v>
      </c>
      <c r="IEM1198" s="206">
        <v>0</v>
      </c>
      <c r="IEN1198" s="206">
        <v>210</v>
      </c>
      <c r="IEO1198" s="75">
        <f t="shared" si="517"/>
        <v>448.774</v>
      </c>
      <c r="IEP1198" s="203" t="s">
        <v>29</v>
      </c>
      <c r="IEQ1198" s="260" t="s">
        <v>26</v>
      </c>
      <c r="IER1198" s="204">
        <v>7</v>
      </c>
      <c r="IES1198" s="204">
        <v>2</v>
      </c>
      <c r="IET1198" s="205" t="s">
        <v>238</v>
      </c>
      <c r="IEU1198" s="206">
        <v>0</v>
      </c>
      <c r="IEV1198" s="206">
        <v>210</v>
      </c>
      <c r="IEW1198" s="75">
        <f t="shared" ref="IEW1198:IHA1198" si="518">IEW1199+IEW1200</f>
        <v>448.774</v>
      </c>
      <c r="IEX1198" s="203" t="s">
        <v>29</v>
      </c>
      <c r="IEY1198" s="260" t="s">
        <v>26</v>
      </c>
      <c r="IEZ1198" s="204">
        <v>7</v>
      </c>
      <c r="IFA1198" s="204">
        <v>2</v>
      </c>
      <c r="IFB1198" s="205" t="s">
        <v>238</v>
      </c>
      <c r="IFC1198" s="206">
        <v>0</v>
      </c>
      <c r="IFD1198" s="206">
        <v>210</v>
      </c>
      <c r="IFE1198" s="75">
        <f t="shared" si="518"/>
        <v>448.774</v>
      </c>
      <c r="IFF1198" s="203" t="s">
        <v>29</v>
      </c>
      <c r="IFG1198" s="260" t="s">
        <v>26</v>
      </c>
      <c r="IFH1198" s="204">
        <v>7</v>
      </c>
      <c r="IFI1198" s="204">
        <v>2</v>
      </c>
      <c r="IFJ1198" s="205" t="s">
        <v>238</v>
      </c>
      <c r="IFK1198" s="206">
        <v>0</v>
      </c>
      <c r="IFL1198" s="206">
        <v>210</v>
      </c>
      <c r="IFM1198" s="75">
        <f t="shared" si="518"/>
        <v>448.774</v>
      </c>
      <c r="IFN1198" s="203" t="s">
        <v>29</v>
      </c>
      <c r="IFO1198" s="260" t="s">
        <v>26</v>
      </c>
      <c r="IFP1198" s="204">
        <v>7</v>
      </c>
      <c r="IFQ1198" s="204">
        <v>2</v>
      </c>
      <c r="IFR1198" s="205" t="s">
        <v>238</v>
      </c>
      <c r="IFS1198" s="206">
        <v>0</v>
      </c>
      <c r="IFT1198" s="206">
        <v>210</v>
      </c>
      <c r="IFU1198" s="75">
        <f t="shared" si="518"/>
        <v>448.774</v>
      </c>
      <c r="IFV1198" s="203" t="s">
        <v>29</v>
      </c>
      <c r="IFW1198" s="260" t="s">
        <v>26</v>
      </c>
      <c r="IFX1198" s="204">
        <v>7</v>
      </c>
      <c r="IFY1198" s="204">
        <v>2</v>
      </c>
      <c r="IFZ1198" s="205" t="s">
        <v>238</v>
      </c>
      <c r="IGA1198" s="206">
        <v>0</v>
      </c>
      <c r="IGB1198" s="206">
        <v>210</v>
      </c>
      <c r="IGC1198" s="75">
        <f t="shared" si="518"/>
        <v>448.774</v>
      </c>
      <c r="IGD1198" s="203" t="s">
        <v>29</v>
      </c>
      <c r="IGE1198" s="260" t="s">
        <v>26</v>
      </c>
      <c r="IGF1198" s="204">
        <v>7</v>
      </c>
      <c r="IGG1198" s="204">
        <v>2</v>
      </c>
      <c r="IGH1198" s="205" t="s">
        <v>238</v>
      </c>
      <c r="IGI1198" s="206">
        <v>0</v>
      </c>
      <c r="IGJ1198" s="206">
        <v>210</v>
      </c>
      <c r="IGK1198" s="75">
        <f t="shared" si="518"/>
        <v>448.774</v>
      </c>
      <c r="IGL1198" s="203" t="s">
        <v>29</v>
      </c>
      <c r="IGM1198" s="260" t="s">
        <v>26</v>
      </c>
      <c r="IGN1198" s="204">
        <v>7</v>
      </c>
      <c r="IGO1198" s="204">
        <v>2</v>
      </c>
      <c r="IGP1198" s="205" t="s">
        <v>238</v>
      </c>
      <c r="IGQ1198" s="206">
        <v>0</v>
      </c>
      <c r="IGR1198" s="206">
        <v>210</v>
      </c>
      <c r="IGS1198" s="75">
        <f t="shared" si="518"/>
        <v>448.774</v>
      </c>
      <c r="IGT1198" s="203" t="s">
        <v>29</v>
      </c>
      <c r="IGU1198" s="260" t="s">
        <v>26</v>
      </c>
      <c r="IGV1198" s="204">
        <v>7</v>
      </c>
      <c r="IGW1198" s="204">
        <v>2</v>
      </c>
      <c r="IGX1198" s="205" t="s">
        <v>238</v>
      </c>
      <c r="IGY1198" s="206">
        <v>0</v>
      </c>
      <c r="IGZ1198" s="206">
        <v>210</v>
      </c>
      <c r="IHA1198" s="75">
        <f t="shared" si="518"/>
        <v>448.774</v>
      </c>
      <c r="IHB1198" s="203" t="s">
        <v>29</v>
      </c>
      <c r="IHC1198" s="260" t="s">
        <v>26</v>
      </c>
      <c r="IHD1198" s="204">
        <v>7</v>
      </c>
      <c r="IHE1198" s="204">
        <v>2</v>
      </c>
      <c r="IHF1198" s="205" t="s">
        <v>238</v>
      </c>
      <c r="IHG1198" s="206">
        <v>0</v>
      </c>
      <c r="IHH1198" s="206">
        <v>210</v>
      </c>
      <c r="IHI1198" s="75">
        <f t="shared" ref="IHI1198:IJM1198" si="519">IHI1199+IHI1200</f>
        <v>448.774</v>
      </c>
      <c r="IHJ1198" s="203" t="s">
        <v>29</v>
      </c>
      <c r="IHK1198" s="260" t="s">
        <v>26</v>
      </c>
      <c r="IHL1198" s="204">
        <v>7</v>
      </c>
      <c r="IHM1198" s="204">
        <v>2</v>
      </c>
      <c r="IHN1198" s="205" t="s">
        <v>238</v>
      </c>
      <c r="IHO1198" s="206">
        <v>0</v>
      </c>
      <c r="IHP1198" s="206">
        <v>210</v>
      </c>
      <c r="IHQ1198" s="75">
        <f t="shared" si="519"/>
        <v>448.774</v>
      </c>
      <c r="IHR1198" s="203" t="s">
        <v>29</v>
      </c>
      <c r="IHS1198" s="260" t="s">
        <v>26</v>
      </c>
      <c r="IHT1198" s="204">
        <v>7</v>
      </c>
      <c r="IHU1198" s="204">
        <v>2</v>
      </c>
      <c r="IHV1198" s="205" t="s">
        <v>238</v>
      </c>
      <c r="IHW1198" s="206">
        <v>0</v>
      </c>
      <c r="IHX1198" s="206">
        <v>210</v>
      </c>
      <c r="IHY1198" s="75">
        <f t="shared" si="519"/>
        <v>448.774</v>
      </c>
      <c r="IHZ1198" s="203" t="s">
        <v>29</v>
      </c>
      <c r="IIA1198" s="260" t="s">
        <v>26</v>
      </c>
      <c r="IIB1198" s="204">
        <v>7</v>
      </c>
      <c r="IIC1198" s="204">
        <v>2</v>
      </c>
      <c r="IID1198" s="205" t="s">
        <v>238</v>
      </c>
      <c r="IIE1198" s="206">
        <v>0</v>
      </c>
      <c r="IIF1198" s="206">
        <v>210</v>
      </c>
      <c r="IIG1198" s="75">
        <f t="shared" si="519"/>
        <v>448.774</v>
      </c>
      <c r="IIH1198" s="203" t="s">
        <v>29</v>
      </c>
      <c r="III1198" s="260" t="s">
        <v>26</v>
      </c>
      <c r="IIJ1198" s="204">
        <v>7</v>
      </c>
      <c r="IIK1198" s="204">
        <v>2</v>
      </c>
      <c r="IIL1198" s="205" t="s">
        <v>238</v>
      </c>
      <c r="IIM1198" s="206">
        <v>0</v>
      </c>
      <c r="IIN1198" s="206">
        <v>210</v>
      </c>
      <c r="IIO1198" s="75">
        <f t="shared" si="519"/>
        <v>448.774</v>
      </c>
      <c r="IIP1198" s="203" t="s">
        <v>29</v>
      </c>
      <c r="IIQ1198" s="260" t="s">
        <v>26</v>
      </c>
      <c r="IIR1198" s="204">
        <v>7</v>
      </c>
      <c r="IIS1198" s="204">
        <v>2</v>
      </c>
      <c r="IIT1198" s="205" t="s">
        <v>238</v>
      </c>
      <c r="IIU1198" s="206">
        <v>0</v>
      </c>
      <c r="IIV1198" s="206">
        <v>210</v>
      </c>
      <c r="IIW1198" s="75">
        <f t="shared" si="519"/>
        <v>448.774</v>
      </c>
      <c r="IIX1198" s="203" t="s">
        <v>29</v>
      </c>
      <c r="IIY1198" s="260" t="s">
        <v>26</v>
      </c>
      <c r="IIZ1198" s="204">
        <v>7</v>
      </c>
      <c r="IJA1198" s="204">
        <v>2</v>
      </c>
      <c r="IJB1198" s="205" t="s">
        <v>238</v>
      </c>
      <c r="IJC1198" s="206">
        <v>0</v>
      </c>
      <c r="IJD1198" s="206">
        <v>210</v>
      </c>
      <c r="IJE1198" s="75">
        <f t="shared" si="519"/>
        <v>448.774</v>
      </c>
      <c r="IJF1198" s="203" t="s">
        <v>29</v>
      </c>
      <c r="IJG1198" s="260" t="s">
        <v>26</v>
      </c>
      <c r="IJH1198" s="204">
        <v>7</v>
      </c>
      <c r="IJI1198" s="204">
        <v>2</v>
      </c>
      <c r="IJJ1198" s="205" t="s">
        <v>238</v>
      </c>
      <c r="IJK1198" s="206">
        <v>0</v>
      </c>
      <c r="IJL1198" s="206">
        <v>210</v>
      </c>
      <c r="IJM1198" s="75">
        <f t="shared" si="519"/>
        <v>448.774</v>
      </c>
      <c r="IJN1198" s="203" t="s">
        <v>29</v>
      </c>
      <c r="IJO1198" s="260" t="s">
        <v>26</v>
      </c>
      <c r="IJP1198" s="204">
        <v>7</v>
      </c>
      <c r="IJQ1198" s="204">
        <v>2</v>
      </c>
      <c r="IJR1198" s="205" t="s">
        <v>238</v>
      </c>
      <c r="IJS1198" s="206">
        <v>0</v>
      </c>
      <c r="IJT1198" s="206">
        <v>210</v>
      </c>
      <c r="IJU1198" s="75">
        <f t="shared" ref="IJU1198:ILY1198" si="520">IJU1199+IJU1200</f>
        <v>448.774</v>
      </c>
      <c r="IJV1198" s="203" t="s">
        <v>29</v>
      </c>
      <c r="IJW1198" s="260" t="s">
        <v>26</v>
      </c>
      <c r="IJX1198" s="204">
        <v>7</v>
      </c>
      <c r="IJY1198" s="204">
        <v>2</v>
      </c>
      <c r="IJZ1198" s="205" t="s">
        <v>238</v>
      </c>
      <c r="IKA1198" s="206">
        <v>0</v>
      </c>
      <c r="IKB1198" s="206">
        <v>210</v>
      </c>
      <c r="IKC1198" s="75">
        <f t="shared" si="520"/>
        <v>448.774</v>
      </c>
      <c r="IKD1198" s="203" t="s">
        <v>29</v>
      </c>
      <c r="IKE1198" s="260" t="s">
        <v>26</v>
      </c>
      <c r="IKF1198" s="204">
        <v>7</v>
      </c>
      <c r="IKG1198" s="204">
        <v>2</v>
      </c>
      <c r="IKH1198" s="205" t="s">
        <v>238</v>
      </c>
      <c r="IKI1198" s="206">
        <v>0</v>
      </c>
      <c r="IKJ1198" s="206">
        <v>210</v>
      </c>
      <c r="IKK1198" s="75">
        <f t="shared" si="520"/>
        <v>448.774</v>
      </c>
      <c r="IKL1198" s="203" t="s">
        <v>29</v>
      </c>
      <c r="IKM1198" s="260" t="s">
        <v>26</v>
      </c>
      <c r="IKN1198" s="204">
        <v>7</v>
      </c>
      <c r="IKO1198" s="204">
        <v>2</v>
      </c>
      <c r="IKP1198" s="205" t="s">
        <v>238</v>
      </c>
      <c r="IKQ1198" s="206">
        <v>0</v>
      </c>
      <c r="IKR1198" s="206">
        <v>210</v>
      </c>
      <c r="IKS1198" s="75">
        <f t="shared" si="520"/>
        <v>448.774</v>
      </c>
      <c r="IKT1198" s="203" t="s">
        <v>29</v>
      </c>
      <c r="IKU1198" s="260" t="s">
        <v>26</v>
      </c>
      <c r="IKV1198" s="204">
        <v>7</v>
      </c>
      <c r="IKW1198" s="204">
        <v>2</v>
      </c>
      <c r="IKX1198" s="205" t="s">
        <v>238</v>
      </c>
      <c r="IKY1198" s="206">
        <v>0</v>
      </c>
      <c r="IKZ1198" s="206">
        <v>210</v>
      </c>
      <c r="ILA1198" s="75">
        <f t="shared" si="520"/>
        <v>448.774</v>
      </c>
      <c r="ILB1198" s="203" t="s">
        <v>29</v>
      </c>
      <c r="ILC1198" s="260" t="s">
        <v>26</v>
      </c>
      <c r="ILD1198" s="204">
        <v>7</v>
      </c>
      <c r="ILE1198" s="204">
        <v>2</v>
      </c>
      <c r="ILF1198" s="205" t="s">
        <v>238</v>
      </c>
      <c r="ILG1198" s="206">
        <v>0</v>
      </c>
      <c r="ILH1198" s="206">
        <v>210</v>
      </c>
      <c r="ILI1198" s="75">
        <f t="shared" si="520"/>
        <v>448.774</v>
      </c>
      <c r="ILJ1198" s="203" t="s">
        <v>29</v>
      </c>
      <c r="ILK1198" s="260" t="s">
        <v>26</v>
      </c>
      <c r="ILL1198" s="204">
        <v>7</v>
      </c>
      <c r="ILM1198" s="204">
        <v>2</v>
      </c>
      <c r="ILN1198" s="205" t="s">
        <v>238</v>
      </c>
      <c r="ILO1198" s="206">
        <v>0</v>
      </c>
      <c r="ILP1198" s="206">
        <v>210</v>
      </c>
      <c r="ILQ1198" s="75">
        <f t="shared" si="520"/>
        <v>448.774</v>
      </c>
      <c r="ILR1198" s="203" t="s">
        <v>29</v>
      </c>
      <c r="ILS1198" s="260" t="s">
        <v>26</v>
      </c>
      <c r="ILT1198" s="204">
        <v>7</v>
      </c>
      <c r="ILU1198" s="204">
        <v>2</v>
      </c>
      <c r="ILV1198" s="205" t="s">
        <v>238</v>
      </c>
      <c r="ILW1198" s="206">
        <v>0</v>
      </c>
      <c r="ILX1198" s="206">
        <v>210</v>
      </c>
      <c r="ILY1198" s="75">
        <f t="shared" si="520"/>
        <v>448.774</v>
      </c>
      <c r="ILZ1198" s="203" t="s">
        <v>29</v>
      </c>
      <c r="IMA1198" s="260" t="s">
        <v>26</v>
      </c>
      <c r="IMB1198" s="204">
        <v>7</v>
      </c>
      <c r="IMC1198" s="204">
        <v>2</v>
      </c>
      <c r="IMD1198" s="205" t="s">
        <v>238</v>
      </c>
      <c r="IME1198" s="206">
        <v>0</v>
      </c>
      <c r="IMF1198" s="206">
        <v>210</v>
      </c>
      <c r="IMG1198" s="75">
        <f t="shared" ref="IMG1198:IOK1198" si="521">IMG1199+IMG1200</f>
        <v>448.774</v>
      </c>
      <c r="IMH1198" s="203" t="s">
        <v>29</v>
      </c>
      <c r="IMI1198" s="260" t="s">
        <v>26</v>
      </c>
      <c r="IMJ1198" s="204">
        <v>7</v>
      </c>
      <c r="IMK1198" s="204">
        <v>2</v>
      </c>
      <c r="IML1198" s="205" t="s">
        <v>238</v>
      </c>
      <c r="IMM1198" s="206">
        <v>0</v>
      </c>
      <c r="IMN1198" s="206">
        <v>210</v>
      </c>
      <c r="IMO1198" s="75">
        <f t="shared" si="521"/>
        <v>448.774</v>
      </c>
      <c r="IMP1198" s="203" t="s">
        <v>29</v>
      </c>
      <c r="IMQ1198" s="260" t="s">
        <v>26</v>
      </c>
      <c r="IMR1198" s="204">
        <v>7</v>
      </c>
      <c r="IMS1198" s="204">
        <v>2</v>
      </c>
      <c r="IMT1198" s="205" t="s">
        <v>238</v>
      </c>
      <c r="IMU1198" s="206">
        <v>0</v>
      </c>
      <c r="IMV1198" s="206">
        <v>210</v>
      </c>
      <c r="IMW1198" s="75">
        <f t="shared" si="521"/>
        <v>448.774</v>
      </c>
      <c r="IMX1198" s="203" t="s">
        <v>29</v>
      </c>
      <c r="IMY1198" s="260" t="s">
        <v>26</v>
      </c>
      <c r="IMZ1198" s="204">
        <v>7</v>
      </c>
      <c r="INA1198" s="204">
        <v>2</v>
      </c>
      <c r="INB1198" s="205" t="s">
        <v>238</v>
      </c>
      <c r="INC1198" s="206">
        <v>0</v>
      </c>
      <c r="IND1198" s="206">
        <v>210</v>
      </c>
      <c r="INE1198" s="75">
        <f t="shared" si="521"/>
        <v>448.774</v>
      </c>
      <c r="INF1198" s="203" t="s">
        <v>29</v>
      </c>
      <c r="ING1198" s="260" t="s">
        <v>26</v>
      </c>
      <c r="INH1198" s="204">
        <v>7</v>
      </c>
      <c r="INI1198" s="204">
        <v>2</v>
      </c>
      <c r="INJ1198" s="205" t="s">
        <v>238</v>
      </c>
      <c r="INK1198" s="206">
        <v>0</v>
      </c>
      <c r="INL1198" s="206">
        <v>210</v>
      </c>
      <c r="INM1198" s="75">
        <f t="shared" si="521"/>
        <v>448.774</v>
      </c>
      <c r="INN1198" s="203" t="s">
        <v>29</v>
      </c>
      <c r="INO1198" s="260" t="s">
        <v>26</v>
      </c>
      <c r="INP1198" s="204">
        <v>7</v>
      </c>
      <c r="INQ1198" s="204">
        <v>2</v>
      </c>
      <c r="INR1198" s="205" t="s">
        <v>238</v>
      </c>
      <c r="INS1198" s="206">
        <v>0</v>
      </c>
      <c r="INT1198" s="206">
        <v>210</v>
      </c>
      <c r="INU1198" s="75">
        <f t="shared" si="521"/>
        <v>448.774</v>
      </c>
      <c r="INV1198" s="203" t="s">
        <v>29</v>
      </c>
      <c r="INW1198" s="260" t="s">
        <v>26</v>
      </c>
      <c r="INX1198" s="204">
        <v>7</v>
      </c>
      <c r="INY1198" s="204">
        <v>2</v>
      </c>
      <c r="INZ1198" s="205" t="s">
        <v>238</v>
      </c>
      <c r="IOA1198" s="206">
        <v>0</v>
      </c>
      <c r="IOB1198" s="206">
        <v>210</v>
      </c>
      <c r="IOC1198" s="75">
        <f t="shared" si="521"/>
        <v>448.774</v>
      </c>
      <c r="IOD1198" s="203" t="s">
        <v>29</v>
      </c>
      <c r="IOE1198" s="260" t="s">
        <v>26</v>
      </c>
      <c r="IOF1198" s="204">
        <v>7</v>
      </c>
      <c r="IOG1198" s="204">
        <v>2</v>
      </c>
      <c r="IOH1198" s="205" t="s">
        <v>238</v>
      </c>
      <c r="IOI1198" s="206">
        <v>0</v>
      </c>
      <c r="IOJ1198" s="206">
        <v>210</v>
      </c>
      <c r="IOK1198" s="75">
        <f t="shared" si="521"/>
        <v>448.774</v>
      </c>
      <c r="IOL1198" s="203" t="s">
        <v>29</v>
      </c>
      <c r="IOM1198" s="260" t="s">
        <v>26</v>
      </c>
      <c r="ION1198" s="204">
        <v>7</v>
      </c>
      <c r="IOO1198" s="204">
        <v>2</v>
      </c>
      <c r="IOP1198" s="205" t="s">
        <v>238</v>
      </c>
      <c r="IOQ1198" s="206">
        <v>0</v>
      </c>
      <c r="IOR1198" s="206">
        <v>210</v>
      </c>
      <c r="IOS1198" s="75">
        <f t="shared" ref="IOS1198:IQW1198" si="522">IOS1199+IOS1200</f>
        <v>448.774</v>
      </c>
      <c r="IOT1198" s="203" t="s">
        <v>29</v>
      </c>
      <c r="IOU1198" s="260" t="s">
        <v>26</v>
      </c>
      <c r="IOV1198" s="204">
        <v>7</v>
      </c>
      <c r="IOW1198" s="204">
        <v>2</v>
      </c>
      <c r="IOX1198" s="205" t="s">
        <v>238</v>
      </c>
      <c r="IOY1198" s="206">
        <v>0</v>
      </c>
      <c r="IOZ1198" s="206">
        <v>210</v>
      </c>
      <c r="IPA1198" s="75">
        <f t="shared" si="522"/>
        <v>448.774</v>
      </c>
      <c r="IPB1198" s="203" t="s">
        <v>29</v>
      </c>
      <c r="IPC1198" s="260" t="s">
        <v>26</v>
      </c>
      <c r="IPD1198" s="204">
        <v>7</v>
      </c>
      <c r="IPE1198" s="204">
        <v>2</v>
      </c>
      <c r="IPF1198" s="205" t="s">
        <v>238</v>
      </c>
      <c r="IPG1198" s="206">
        <v>0</v>
      </c>
      <c r="IPH1198" s="206">
        <v>210</v>
      </c>
      <c r="IPI1198" s="75">
        <f t="shared" si="522"/>
        <v>448.774</v>
      </c>
      <c r="IPJ1198" s="203" t="s">
        <v>29</v>
      </c>
      <c r="IPK1198" s="260" t="s">
        <v>26</v>
      </c>
      <c r="IPL1198" s="204">
        <v>7</v>
      </c>
      <c r="IPM1198" s="204">
        <v>2</v>
      </c>
      <c r="IPN1198" s="205" t="s">
        <v>238</v>
      </c>
      <c r="IPO1198" s="206">
        <v>0</v>
      </c>
      <c r="IPP1198" s="206">
        <v>210</v>
      </c>
      <c r="IPQ1198" s="75">
        <f t="shared" si="522"/>
        <v>448.774</v>
      </c>
      <c r="IPR1198" s="203" t="s">
        <v>29</v>
      </c>
      <c r="IPS1198" s="260" t="s">
        <v>26</v>
      </c>
      <c r="IPT1198" s="204">
        <v>7</v>
      </c>
      <c r="IPU1198" s="204">
        <v>2</v>
      </c>
      <c r="IPV1198" s="205" t="s">
        <v>238</v>
      </c>
      <c r="IPW1198" s="206">
        <v>0</v>
      </c>
      <c r="IPX1198" s="206">
        <v>210</v>
      </c>
      <c r="IPY1198" s="75">
        <f t="shared" si="522"/>
        <v>448.774</v>
      </c>
      <c r="IPZ1198" s="203" t="s">
        <v>29</v>
      </c>
      <c r="IQA1198" s="260" t="s">
        <v>26</v>
      </c>
      <c r="IQB1198" s="204">
        <v>7</v>
      </c>
      <c r="IQC1198" s="204">
        <v>2</v>
      </c>
      <c r="IQD1198" s="205" t="s">
        <v>238</v>
      </c>
      <c r="IQE1198" s="206">
        <v>0</v>
      </c>
      <c r="IQF1198" s="206">
        <v>210</v>
      </c>
      <c r="IQG1198" s="75">
        <f t="shared" si="522"/>
        <v>448.774</v>
      </c>
      <c r="IQH1198" s="203" t="s">
        <v>29</v>
      </c>
      <c r="IQI1198" s="260" t="s">
        <v>26</v>
      </c>
      <c r="IQJ1198" s="204">
        <v>7</v>
      </c>
      <c r="IQK1198" s="204">
        <v>2</v>
      </c>
      <c r="IQL1198" s="205" t="s">
        <v>238</v>
      </c>
      <c r="IQM1198" s="206">
        <v>0</v>
      </c>
      <c r="IQN1198" s="206">
        <v>210</v>
      </c>
      <c r="IQO1198" s="75">
        <f t="shared" si="522"/>
        <v>448.774</v>
      </c>
      <c r="IQP1198" s="203" t="s">
        <v>29</v>
      </c>
      <c r="IQQ1198" s="260" t="s">
        <v>26</v>
      </c>
      <c r="IQR1198" s="204">
        <v>7</v>
      </c>
      <c r="IQS1198" s="204">
        <v>2</v>
      </c>
      <c r="IQT1198" s="205" t="s">
        <v>238</v>
      </c>
      <c r="IQU1198" s="206">
        <v>0</v>
      </c>
      <c r="IQV1198" s="206">
        <v>210</v>
      </c>
      <c r="IQW1198" s="75">
        <f t="shared" si="522"/>
        <v>448.774</v>
      </c>
      <c r="IQX1198" s="203" t="s">
        <v>29</v>
      </c>
      <c r="IQY1198" s="260" t="s">
        <v>26</v>
      </c>
      <c r="IQZ1198" s="204">
        <v>7</v>
      </c>
      <c r="IRA1198" s="204">
        <v>2</v>
      </c>
      <c r="IRB1198" s="205" t="s">
        <v>238</v>
      </c>
      <c r="IRC1198" s="206">
        <v>0</v>
      </c>
      <c r="IRD1198" s="206">
        <v>210</v>
      </c>
      <c r="IRE1198" s="75">
        <f t="shared" ref="IRE1198:ITI1198" si="523">IRE1199+IRE1200</f>
        <v>448.774</v>
      </c>
      <c r="IRF1198" s="203" t="s">
        <v>29</v>
      </c>
      <c r="IRG1198" s="260" t="s">
        <v>26</v>
      </c>
      <c r="IRH1198" s="204">
        <v>7</v>
      </c>
      <c r="IRI1198" s="204">
        <v>2</v>
      </c>
      <c r="IRJ1198" s="205" t="s">
        <v>238</v>
      </c>
      <c r="IRK1198" s="206">
        <v>0</v>
      </c>
      <c r="IRL1198" s="206">
        <v>210</v>
      </c>
      <c r="IRM1198" s="75">
        <f t="shared" si="523"/>
        <v>448.774</v>
      </c>
      <c r="IRN1198" s="203" t="s">
        <v>29</v>
      </c>
      <c r="IRO1198" s="260" t="s">
        <v>26</v>
      </c>
      <c r="IRP1198" s="204">
        <v>7</v>
      </c>
      <c r="IRQ1198" s="204">
        <v>2</v>
      </c>
      <c r="IRR1198" s="205" t="s">
        <v>238</v>
      </c>
      <c r="IRS1198" s="206">
        <v>0</v>
      </c>
      <c r="IRT1198" s="206">
        <v>210</v>
      </c>
      <c r="IRU1198" s="75">
        <f t="shared" si="523"/>
        <v>448.774</v>
      </c>
      <c r="IRV1198" s="203" t="s">
        <v>29</v>
      </c>
      <c r="IRW1198" s="260" t="s">
        <v>26</v>
      </c>
      <c r="IRX1198" s="204">
        <v>7</v>
      </c>
      <c r="IRY1198" s="204">
        <v>2</v>
      </c>
      <c r="IRZ1198" s="205" t="s">
        <v>238</v>
      </c>
      <c r="ISA1198" s="206">
        <v>0</v>
      </c>
      <c r="ISB1198" s="206">
        <v>210</v>
      </c>
      <c r="ISC1198" s="75">
        <f t="shared" si="523"/>
        <v>448.774</v>
      </c>
      <c r="ISD1198" s="203" t="s">
        <v>29</v>
      </c>
      <c r="ISE1198" s="260" t="s">
        <v>26</v>
      </c>
      <c r="ISF1198" s="204">
        <v>7</v>
      </c>
      <c r="ISG1198" s="204">
        <v>2</v>
      </c>
      <c r="ISH1198" s="205" t="s">
        <v>238</v>
      </c>
      <c r="ISI1198" s="206">
        <v>0</v>
      </c>
      <c r="ISJ1198" s="206">
        <v>210</v>
      </c>
      <c r="ISK1198" s="75">
        <f t="shared" si="523"/>
        <v>448.774</v>
      </c>
      <c r="ISL1198" s="203" t="s">
        <v>29</v>
      </c>
      <c r="ISM1198" s="260" t="s">
        <v>26</v>
      </c>
      <c r="ISN1198" s="204">
        <v>7</v>
      </c>
      <c r="ISO1198" s="204">
        <v>2</v>
      </c>
      <c r="ISP1198" s="205" t="s">
        <v>238</v>
      </c>
      <c r="ISQ1198" s="206">
        <v>0</v>
      </c>
      <c r="ISR1198" s="206">
        <v>210</v>
      </c>
      <c r="ISS1198" s="75">
        <f t="shared" si="523"/>
        <v>448.774</v>
      </c>
      <c r="IST1198" s="203" t="s">
        <v>29</v>
      </c>
      <c r="ISU1198" s="260" t="s">
        <v>26</v>
      </c>
      <c r="ISV1198" s="204">
        <v>7</v>
      </c>
      <c r="ISW1198" s="204">
        <v>2</v>
      </c>
      <c r="ISX1198" s="205" t="s">
        <v>238</v>
      </c>
      <c r="ISY1198" s="206">
        <v>0</v>
      </c>
      <c r="ISZ1198" s="206">
        <v>210</v>
      </c>
      <c r="ITA1198" s="75">
        <f t="shared" si="523"/>
        <v>448.774</v>
      </c>
      <c r="ITB1198" s="203" t="s">
        <v>29</v>
      </c>
      <c r="ITC1198" s="260" t="s">
        <v>26</v>
      </c>
      <c r="ITD1198" s="204">
        <v>7</v>
      </c>
      <c r="ITE1198" s="204">
        <v>2</v>
      </c>
      <c r="ITF1198" s="205" t="s">
        <v>238</v>
      </c>
      <c r="ITG1198" s="206">
        <v>0</v>
      </c>
      <c r="ITH1198" s="206">
        <v>210</v>
      </c>
      <c r="ITI1198" s="75">
        <f t="shared" si="523"/>
        <v>448.774</v>
      </c>
      <c r="ITJ1198" s="203" t="s">
        <v>29</v>
      </c>
      <c r="ITK1198" s="260" t="s">
        <v>26</v>
      </c>
      <c r="ITL1198" s="204">
        <v>7</v>
      </c>
      <c r="ITM1198" s="204">
        <v>2</v>
      </c>
      <c r="ITN1198" s="205" t="s">
        <v>238</v>
      </c>
      <c r="ITO1198" s="206">
        <v>0</v>
      </c>
      <c r="ITP1198" s="206">
        <v>210</v>
      </c>
      <c r="ITQ1198" s="75">
        <f t="shared" ref="ITQ1198:IVU1198" si="524">ITQ1199+ITQ1200</f>
        <v>448.774</v>
      </c>
      <c r="ITR1198" s="203" t="s">
        <v>29</v>
      </c>
      <c r="ITS1198" s="260" t="s">
        <v>26</v>
      </c>
      <c r="ITT1198" s="204">
        <v>7</v>
      </c>
      <c r="ITU1198" s="204">
        <v>2</v>
      </c>
      <c r="ITV1198" s="205" t="s">
        <v>238</v>
      </c>
      <c r="ITW1198" s="206">
        <v>0</v>
      </c>
      <c r="ITX1198" s="206">
        <v>210</v>
      </c>
      <c r="ITY1198" s="75">
        <f t="shared" si="524"/>
        <v>448.774</v>
      </c>
      <c r="ITZ1198" s="203" t="s">
        <v>29</v>
      </c>
      <c r="IUA1198" s="260" t="s">
        <v>26</v>
      </c>
      <c r="IUB1198" s="204">
        <v>7</v>
      </c>
      <c r="IUC1198" s="204">
        <v>2</v>
      </c>
      <c r="IUD1198" s="205" t="s">
        <v>238</v>
      </c>
      <c r="IUE1198" s="206">
        <v>0</v>
      </c>
      <c r="IUF1198" s="206">
        <v>210</v>
      </c>
      <c r="IUG1198" s="75">
        <f t="shared" si="524"/>
        <v>448.774</v>
      </c>
      <c r="IUH1198" s="203" t="s">
        <v>29</v>
      </c>
      <c r="IUI1198" s="260" t="s">
        <v>26</v>
      </c>
      <c r="IUJ1198" s="204">
        <v>7</v>
      </c>
      <c r="IUK1198" s="204">
        <v>2</v>
      </c>
      <c r="IUL1198" s="205" t="s">
        <v>238</v>
      </c>
      <c r="IUM1198" s="206">
        <v>0</v>
      </c>
      <c r="IUN1198" s="206">
        <v>210</v>
      </c>
      <c r="IUO1198" s="75">
        <f t="shared" si="524"/>
        <v>448.774</v>
      </c>
      <c r="IUP1198" s="203" t="s">
        <v>29</v>
      </c>
      <c r="IUQ1198" s="260" t="s">
        <v>26</v>
      </c>
      <c r="IUR1198" s="204">
        <v>7</v>
      </c>
      <c r="IUS1198" s="204">
        <v>2</v>
      </c>
      <c r="IUT1198" s="205" t="s">
        <v>238</v>
      </c>
      <c r="IUU1198" s="206">
        <v>0</v>
      </c>
      <c r="IUV1198" s="206">
        <v>210</v>
      </c>
      <c r="IUW1198" s="75">
        <f t="shared" si="524"/>
        <v>448.774</v>
      </c>
      <c r="IUX1198" s="203" t="s">
        <v>29</v>
      </c>
      <c r="IUY1198" s="260" t="s">
        <v>26</v>
      </c>
      <c r="IUZ1198" s="204">
        <v>7</v>
      </c>
      <c r="IVA1198" s="204">
        <v>2</v>
      </c>
      <c r="IVB1198" s="205" t="s">
        <v>238</v>
      </c>
      <c r="IVC1198" s="206">
        <v>0</v>
      </c>
      <c r="IVD1198" s="206">
        <v>210</v>
      </c>
      <c r="IVE1198" s="75">
        <f t="shared" si="524"/>
        <v>448.774</v>
      </c>
      <c r="IVF1198" s="203" t="s">
        <v>29</v>
      </c>
      <c r="IVG1198" s="260" t="s">
        <v>26</v>
      </c>
      <c r="IVH1198" s="204">
        <v>7</v>
      </c>
      <c r="IVI1198" s="204">
        <v>2</v>
      </c>
      <c r="IVJ1198" s="205" t="s">
        <v>238</v>
      </c>
      <c r="IVK1198" s="206">
        <v>0</v>
      </c>
      <c r="IVL1198" s="206">
        <v>210</v>
      </c>
      <c r="IVM1198" s="75">
        <f t="shared" si="524"/>
        <v>448.774</v>
      </c>
      <c r="IVN1198" s="203" t="s">
        <v>29</v>
      </c>
      <c r="IVO1198" s="260" t="s">
        <v>26</v>
      </c>
      <c r="IVP1198" s="204">
        <v>7</v>
      </c>
      <c r="IVQ1198" s="204">
        <v>2</v>
      </c>
      <c r="IVR1198" s="205" t="s">
        <v>238</v>
      </c>
      <c r="IVS1198" s="206">
        <v>0</v>
      </c>
      <c r="IVT1198" s="206">
        <v>210</v>
      </c>
      <c r="IVU1198" s="75">
        <f t="shared" si="524"/>
        <v>448.774</v>
      </c>
      <c r="IVV1198" s="203" t="s">
        <v>29</v>
      </c>
      <c r="IVW1198" s="260" t="s">
        <v>26</v>
      </c>
      <c r="IVX1198" s="204">
        <v>7</v>
      </c>
      <c r="IVY1198" s="204">
        <v>2</v>
      </c>
      <c r="IVZ1198" s="205" t="s">
        <v>238</v>
      </c>
      <c r="IWA1198" s="206">
        <v>0</v>
      </c>
      <c r="IWB1198" s="206">
        <v>210</v>
      </c>
      <c r="IWC1198" s="75">
        <f t="shared" ref="IWC1198:IYG1198" si="525">IWC1199+IWC1200</f>
        <v>448.774</v>
      </c>
      <c r="IWD1198" s="203" t="s">
        <v>29</v>
      </c>
      <c r="IWE1198" s="260" t="s">
        <v>26</v>
      </c>
      <c r="IWF1198" s="204">
        <v>7</v>
      </c>
      <c r="IWG1198" s="204">
        <v>2</v>
      </c>
      <c r="IWH1198" s="205" t="s">
        <v>238</v>
      </c>
      <c r="IWI1198" s="206">
        <v>0</v>
      </c>
      <c r="IWJ1198" s="206">
        <v>210</v>
      </c>
      <c r="IWK1198" s="75">
        <f t="shared" si="525"/>
        <v>448.774</v>
      </c>
      <c r="IWL1198" s="203" t="s">
        <v>29</v>
      </c>
      <c r="IWM1198" s="260" t="s">
        <v>26</v>
      </c>
      <c r="IWN1198" s="204">
        <v>7</v>
      </c>
      <c r="IWO1198" s="204">
        <v>2</v>
      </c>
      <c r="IWP1198" s="205" t="s">
        <v>238</v>
      </c>
      <c r="IWQ1198" s="206">
        <v>0</v>
      </c>
      <c r="IWR1198" s="206">
        <v>210</v>
      </c>
      <c r="IWS1198" s="75">
        <f t="shared" si="525"/>
        <v>448.774</v>
      </c>
      <c r="IWT1198" s="203" t="s">
        <v>29</v>
      </c>
      <c r="IWU1198" s="260" t="s">
        <v>26</v>
      </c>
      <c r="IWV1198" s="204">
        <v>7</v>
      </c>
      <c r="IWW1198" s="204">
        <v>2</v>
      </c>
      <c r="IWX1198" s="205" t="s">
        <v>238</v>
      </c>
      <c r="IWY1198" s="206">
        <v>0</v>
      </c>
      <c r="IWZ1198" s="206">
        <v>210</v>
      </c>
      <c r="IXA1198" s="75">
        <f t="shared" si="525"/>
        <v>448.774</v>
      </c>
      <c r="IXB1198" s="203" t="s">
        <v>29</v>
      </c>
      <c r="IXC1198" s="260" t="s">
        <v>26</v>
      </c>
      <c r="IXD1198" s="204">
        <v>7</v>
      </c>
      <c r="IXE1198" s="204">
        <v>2</v>
      </c>
      <c r="IXF1198" s="205" t="s">
        <v>238</v>
      </c>
      <c r="IXG1198" s="206">
        <v>0</v>
      </c>
      <c r="IXH1198" s="206">
        <v>210</v>
      </c>
      <c r="IXI1198" s="75">
        <f t="shared" si="525"/>
        <v>448.774</v>
      </c>
      <c r="IXJ1198" s="203" t="s">
        <v>29</v>
      </c>
      <c r="IXK1198" s="260" t="s">
        <v>26</v>
      </c>
      <c r="IXL1198" s="204">
        <v>7</v>
      </c>
      <c r="IXM1198" s="204">
        <v>2</v>
      </c>
      <c r="IXN1198" s="205" t="s">
        <v>238</v>
      </c>
      <c r="IXO1198" s="206">
        <v>0</v>
      </c>
      <c r="IXP1198" s="206">
        <v>210</v>
      </c>
      <c r="IXQ1198" s="75">
        <f t="shared" si="525"/>
        <v>448.774</v>
      </c>
      <c r="IXR1198" s="203" t="s">
        <v>29</v>
      </c>
      <c r="IXS1198" s="260" t="s">
        <v>26</v>
      </c>
      <c r="IXT1198" s="204">
        <v>7</v>
      </c>
      <c r="IXU1198" s="204">
        <v>2</v>
      </c>
      <c r="IXV1198" s="205" t="s">
        <v>238</v>
      </c>
      <c r="IXW1198" s="206">
        <v>0</v>
      </c>
      <c r="IXX1198" s="206">
        <v>210</v>
      </c>
      <c r="IXY1198" s="75">
        <f t="shared" si="525"/>
        <v>448.774</v>
      </c>
      <c r="IXZ1198" s="203" t="s">
        <v>29</v>
      </c>
      <c r="IYA1198" s="260" t="s">
        <v>26</v>
      </c>
      <c r="IYB1198" s="204">
        <v>7</v>
      </c>
      <c r="IYC1198" s="204">
        <v>2</v>
      </c>
      <c r="IYD1198" s="205" t="s">
        <v>238</v>
      </c>
      <c r="IYE1198" s="206">
        <v>0</v>
      </c>
      <c r="IYF1198" s="206">
        <v>210</v>
      </c>
      <c r="IYG1198" s="75">
        <f t="shared" si="525"/>
        <v>448.774</v>
      </c>
      <c r="IYH1198" s="203" t="s">
        <v>29</v>
      </c>
      <c r="IYI1198" s="260" t="s">
        <v>26</v>
      </c>
      <c r="IYJ1198" s="204">
        <v>7</v>
      </c>
      <c r="IYK1198" s="204">
        <v>2</v>
      </c>
      <c r="IYL1198" s="205" t="s">
        <v>238</v>
      </c>
      <c r="IYM1198" s="206">
        <v>0</v>
      </c>
      <c r="IYN1198" s="206">
        <v>210</v>
      </c>
      <c r="IYO1198" s="75">
        <f t="shared" ref="IYO1198:JAS1198" si="526">IYO1199+IYO1200</f>
        <v>448.774</v>
      </c>
      <c r="IYP1198" s="203" t="s">
        <v>29</v>
      </c>
      <c r="IYQ1198" s="260" t="s">
        <v>26</v>
      </c>
      <c r="IYR1198" s="204">
        <v>7</v>
      </c>
      <c r="IYS1198" s="204">
        <v>2</v>
      </c>
      <c r="IYT1198" s="205" t="s">
        <v>238</v>
      </c>
      <c r="IYU1198" s="206">
        <v>0</v>
      </c>
      <c r="IYV1198" s="206">
        <v>210</v>
      </c>
      <c r="IYW1198" s="75">
        <f t="shared" si="526"/>
        <v>448.774</v>
      </c>
      <c r="IYX1198" s="203" t="s">
        <v>29</v>
      </c>
      <c r="IYY1198" s="260" t="s">
        <v>26</v>
      </c>
      <c r="IYZ1198" s="204">
        <v>7</v>
      </c>
      <c r="IZA1198" s="204">
        <v>2</v>
      </c>
      <c r="IZB1198" s="205" t="s">
        <v>238</v>
      </c>
      <c r="IZC1198" s="206">
        <v>0</v>
      </c>
      <c r="IZD1198" s="206">
        <v>210</v>
      </c>
      <c r="IZE1198" s="75">
        <f t="shared" si="526"/>
        <v>448.774</v>
      </c>
      <c r="IZF1198" s="203" t="s">
        <v>29</v>
      </c>
      <c r="IZG1198" s="260" t="s">
        <v>26</v>
      </c>
      <c r="IZH1198" s="204">
        <v>7</v>
      </c>
      <c r="IZI1198" s="204">
        <v>2</v>
      </c>
      <c r="IZJ1198" s="205" t="s">
        <v>238</v>
      </c>
      <c r="IZK1198" s="206">
        <v>0</v>
      </c>
      <c r="IZL1198" s="206">
        <v>210</v>
      </c>
      <c r="IZM1198" s="75">
        <f t="shared" si="526"/>
        <v>448.774</v>
      </c>
      <c r="IZN1198" s="203" t="s">
        <v>29</v>
      </c>
      <c r="IZO1198" s="260" t="s">
        <v>26</v>
      </c>
      <c r="IZP1198" s="204">
        <v>7</v>
      </c>
      <c r="IZQ1198" s="204">
        <v>2</v>
      </c>
      <c r="IZR1198" s="205" t="s">
        <v>238</v>
      </c>
      <c r="IZS1198" s="206">
        <v>0</v>
      </c>
      <c r="IZT1198" s="206">
        <v>210</v>
      </c>
      <c r="IZU1198" s="75">
        <f t="shared" si="526"/>
        <v>448.774</v>
      </c>
      <c r="IZV1198" s="203" t="s">
        <v>29</v>
      </c>
      <c r="IZW1198" s="260" t="s">
        <v>26</v>
      </c>
      <c r="IZX1198" s="204">
        <v>7</v>
      </c>
      <c r="IZY1198" s="204">
        <v>2</v>
      </c>
      <c r="IZZ1198" s="205" t="s">
        <v>238</v>
      </c>
      <c r="JAA1198" s="206">
        <v>0</v>
      </c>
      <c r="JAB1198" s="206">
        <v>210</v>
      </c>
      <c r="JAC1198" s="75">
        <f t="shared" si="526"/>
        <v>448.774</v>
      </c>
      <c r="JAD1198" s="203" t="s">
        <v>29</v>
      </c>
      <c r="JAE1198" s="260" t="s">
        <v>26</v>
      </c>
      <c r="JAF1198" s="204">
        <v>7</v>
      </c>
      <c r="JAG1198" s="204">
        <v>2</v>
      </c>
      <c r="JAH1198" s="205" t="s">
        <v>238</v>
      </c>
      <c r="JAI1198" s="206">
        <v>0</v>
      </c>
      <c r="JAJ1198" s="206">
        <v>210</v>
      </c>
      <c r="JAK1198" s="75">
        <f t="shared" si="526"/>
        <v>448.774</v>
      </c>
      <c r="JAL1198" s="203" t="s">
        <v>29</v>
      </c>
      <c r="JAM1198" s="260" t="s">
        <v>26</v>
      </c>
      <c r="JAN1198" s="204">
        <v>7</v>
      </c>
      <c r="JAO1198" s="204">
        <v>2</v>
      </c>
      <c r="JAP1198" s="205" t="s">
        <v>238</v>
      </c>
      <c r="JAQ1198" s="206">
        <v>0</v>
      </c>
      <c r="JAR1198" s="206">
        <v>210</v>
      </c>
      <c r="JAS1198" s="75">
        <f t="shared" si="526"/>
        <v>448.774</v>
      </c>
      <c r="JAT1198" s="203" t="s">
        <v>29</v>
      </c>
      <c r="JAU1198" s="260" t="s">
        <v>26</v>
      </c>
      <c r="JAV1198" s="204">
        <v>7</v>
      </c>
      <c r="JAW1198" s="204">
        <v>2</v>
      </c>
      <c r="JAX1198" s="205" t="s">
        <v>238</v>
      </c>
      <c r="JAY1198" s="206">
        <v>0</v>
      </c>
      <c r="JAZ1198" s="206">
        <v>210</v>
      </c>
      <c r="JBA1198" s="75">
        <f t="shared" ref="JBA1198:JDE1198" si="527">JBA1199+JBA1200</f>
        <v>448.774</v>
      </c>
      <c r="JBB1198" s="203" t="s">
        <v>29</v>
      </c>
      <c r="JBC1198" s="260" t="s">
        <v>26</v>
      </c>
      <c r="JBD1198" s="204">
        <v>7</v>
      </c>
      <c r="JBE1198" s="204">
        <v>2</v>
      </c>
      <c r="JBF1198" s="205" t="s">
        <v>238</v>
      </c>
      <c r="JBG1198" s="206">
        <v>0</v>
      </c>
      <c r="JBH1198" s="206">
        <v>210</v>
      </c>
      <c r="JBI1198" s="75">
        <f t="shared" si="527"/>
        <v>448.774</v>
      </c>
      <c r="JBJ1198" s="203" t="s">
        <v>29</v>
      </c>
      <c r="JBK1198" s="260" t="s">
        <v>26</v>
      </c>
      <c r="JBL1198" s="204">
        <v>7</v>
      </c>
      <c r="JBM1198" s="204">
        <v>2</v>
      </c>
      <c r="JBN1198" s="205" t="s">
        <v>238</v>
      </c>
      <c r="JBO1198" s="206">
        <v>0</v>
      </c>
      <c r="JBP1198" s="206">
        <v>210</v>
      </c>
      <c r="JBQ1198" s="75">
        <f t="shared" si="527"/>
        <v>448.774</v>
      </c>
      <c r="JBR1198" s="203" t="s">
        <v>29</v>
      </c>
      <c r="JBS1198" s="260" t="s">
        <v>26</v>
      </c>
      <c r="JBT1198" s="204">
        <v>7</v>
      </c>
      <c r="JBU1198" s="204">
        <v>2</v>
      </c>
      <c r="JBV1198" s="205" t="s">
        <v>238</v>
      </c>
      <c r="JBW1198" s="206">
        <v>0</v>
      </c>
      <c r="JBX1198" s="206">
        <v>210</v>
      </c>
      <c r="JBY1198" s="75">
        <f t="shared" si="527"/>
        <v>448.774</v>
      </c>
      <c r="JBZ1198" s="203" t="s">
        <v>29</v>
      </c>
      <c r="JCA1198" s="260" t="s">
        <v>26</v>
      </c>
      <c r="JCB1198" s="204">
        <v>7</v>
      </c>
      <c r="JCC1198" s="204">
        <v>2</v>
      </c>
      <c r="JCD1198" s="205" t="s">
        <v>238</v>
      </c>
      <c r="JCE1198" s="206">
        <v>0</v>
      </c>
      <c r="JCF1198" s="206">
        <v>210</v>
      </c>
      <c r="JCG1198" s="75">
        <f t="shared" si="527"/>
        <v>448.774</v>
      </c>
      <c r="JCH1198" s="203" t="s">
        <v>29</v>
      </c>
      <c r="JCI1198" s="260" t="s">
        <v>26</v>
      </c>
      <c r="JCJ1198" s="204">
        <v>7</v>
      </c>
      <c r="JCK1198" s="204">
        <v>2</v>
      </c>
      <c r="JCL1198" s="205" t="s">
        <v>238</v>
      </c>
      <c r="JCM1198" s="206">
        <v>0</v>
      </c>
      <c r="JCN1198" s="206">
        <v>210</v>
      </c>
      <c r="JCO1198" s="75">
        <f t="shared" si="527"/>
        <v>448.774</v>
      </c>
      <c r="JCP1198" s="203" t="s">
        <v>29</v>
      </c>
      <c r="JCQ1198" s="260" t="s">
        <v>26</v>
      </c>
      <c r="JCR1198" s="204">
        <v>7</v>
      </c>
      <c r="JCS1198" s="204">
        <v>2</v>
      </c>
      <c r="JCT1198" s="205" t="s">
        <v>238</v>
      </c>
      <c r="JCU1198" s="206">
        <v>0</v>
      </c>
      <c r="JCV1198" s="206">
        <v>210</v>
      </c>
      <c r="JCW1198" s="75">
        <f t="shared" si="527"/>
        <v>448.774</v>
      </c>
      <c r="JCX1198" s="203" t="s">
        <v>29</v>
      </c>
      <c r="JCY1198" s="260" t="s">
        <v>26</v>
      </c>
      <c r="JCZ1198" s="204">
        <v>7</v>
      </c>
      <c r="JDA1198" s="204">
        <v>2</v>
      </c>
      <c r="JDB1198" s="205" t="s">
        <v>238</v>
      </c>
      <c r="JDC1198" s="206">
        <v>0</v>
      </c>
      <c r="JDD1198" s="206">
        <v>210</v>
      </c>
      <c r="JDE1198" s="75">
        <f t="shared" si="527"/>
        <v>448.774</v>
      </c>
      <c r="JDF1198" s="203" t="s">
        <v>29</v>
      </c>
      <c r="JDG1198" s="260" t="s">
        <v>26</v>
      </c>
      <c r="JDH1198" s="204">
        <v>7</v>
      </c>
      <c r="JDI1198" s="204">
        <v>2</v>
      </c>
      <c r="JDJ1198" s="205" t="s">
        <v>238</v>
      </c>
      <c r="JDK1198" s="206">
        <v>0</v>
      </c>
      <c r="JDL1198" s="206">
        <v>210</v>
      </c>
      <c r="JDM1198" s="75">
        <f t="shared" ref="JDM1198:JFQ1198" si="528">JDM1199+JDM1200</f>
        <v>448.774</v>
      </c>
      <c r="JDN1198" s="203" t="s">
        <v>29</v>
      </c>
      <c r="JDO1198" s="260" t="s">
        <v>26</v>
      </c>
      <c r="JDP1198" s="204">
        <v>7</v>
      </c>
      <c r="JDQ1198" s="204">
        <v>2</v>
      </c>
      <c r="JDR1198" s="205" t="s">
        <v>238</v>
      </c>
      <c r="JDS1198" s="206">
        <v>0</v>
      </c>
      <c r="JDT1198" s="206">
        <v>210</v>
      </c>
      <c r="JDU1198" s="75">
        <f t="shared" si="528"/>
        <v>448.774</v>
      </c>
      <c r="JDV1198" s="203" t="s">
        <v>29</v>
      </c>
      <c r="JDW1198" s="260" t="s">
        <v>26</v>
      </c>
      <c r="JDX1198" s="204">
        <v>7</v>
      </c>
      <c r="JDY1198" s="204">
        <v>2</v>
      </c>
      <c r="JDZ1198" s="205" t="s">
        <v>238</v>
      </c>
      <c r="JEA1198" s="206">
        <v>0</v>
      </c>
      <c r="JEB1198" s="206">
        <v>210</v>
      </c>
      <c r="JEC1198" s="75">
        <f t="shared" si="528"/>
        <v>448.774</v>
      </c>
      <c r="JED1198" s="203" t="s">
        <v>29</v>
      </c>
      <c r="JEE1198" s="260" t="s">
        <v>26</v>
      </c>
      <c r="JEF1198" s="204">
        <v>7</v>
      </c>
      <c r="JEG1198" s="204">
        <v>2</v>
      </c>
      <c r="JEH1198" s="205" t="s">
        <v>238</v>
      </c>
      <c r="JEI1198" s="206">
        <v>0</v>
      </c>
      <c r="JEJ1198" s="206">
        <v>210</v>
      </c>
      <c r="JEK1198" s="75">
        <f t="shared" si="528"/>
        <v>448.774</v>
      </c>
      <c r="JEL1198" s="203" t="s">
        <v>29</v>
      </c>
      <c r="JEM1198" s="260" t="s">
        <v>26</v>
      </c>
      <c r="JEN1198" s="204">
        <v>7</v>
      </c>
      <c r="JEO1198" s="204">
        <v>2</v>
      </c>
      <c r="JEP1198" s="205" t="s">
        <v>238</v>
      </c>
      <c r="JEQ1198" s="206">
        <v>0</v>
      </c>
      <c r="JER1198" s="206">
        <v>210</v>
      </c>
      <c r="JES1198" s="75">
        <f t="shared" si="528"/>
        <v>448.774</v>
      </c>
      <c r="JET1198" s="203" t="s">
        <v>29</v>
      </c>
      <c r="JEU1198" s="260" t="s">
        <v>26</v>
      </c>
      <c r="JEV1198" s="204">
        <v>7</v>
      </c>
      <c r="JEW1198" s="204">
        <v>2</v>
      </c>
      <c r="JEX1198" s="205" t="s">
        <v>238</v>
      </c>
      <c r="JEY1198" s="206">
        <v>0</v>
      </c>
      <c r="JEZ1198" s="206">
        <v>210</v>
      </c>
      <c r="JFA1198" s="75">
        <f t="shared" si="528"/>
        <v>448.774</v>
      </c>
      <c r="JFB1198" s="203" t="s">
        <v>29</v>
      </c>
      <c r="JFC1198" s="260" t="s">
        <v>26</v>
      </c>
      <c r="JFD1198" s="204">
        <v>7</v>
      </c>
      <c r="JFE1198" s="204">
        <v>2</v>
      </c>
      <c r="JFF1198" s="205" t="s">
        <v>238</v>
      </c>
      <c r="JFG1198" s="206">
        <v>0</v>
      </c>
      <c r="JFH1198" s="206">
        <v>210</v>
      </c>
      <c r="JFI1198" s="75">
        <f t="shared" si="528"/>
        <v>448.774</v>
      </c>
      <c r="JFJ1198" s="203" t="s">
        <v>29</v>
      </c>
      <c r="JFK1198" s="260" t="s">
        <v>26</v>
      </c>
      <c r="JFL1198" s="204">
        <v>7</v>
      </c>
      <c r="JFM1198" s="204">
        <v>2</v>
      </c>
      <c r="JFN1198" s="205" t="s">
        <v>238</v>
      </c>
      <c r="JFO1198" s="206">
        <v>0</v>
      </c>
      <c r="JFP1198" s="206">
        <v>210</v>
      </c>
      <c r="JFQ1198" s="75">
        <f t="shared" si="528"/>
        <v>448.774</v>
      </c>
      <c r="JFR1198" s="203" t="s">
        <v>29</v>
      </c>
      <c r="JFS1198" s="260" t="s">
        <v>26</v>
      </c>
      <c r="JFT1198" s="204">
        <v>7</v>
      </c>
      <c r="JFU1198" s="204">
        <v>2</v>
      </c>
      <c r="JFV1198" s="205" t="s">
        <v>238</v>
      </c>
      <c r="JFW1198" s="206">
        <v>0</v>
      </c>
      <c r="JFX1198" s="206">
        <v>210</v>
      </c>
      <c r="JFY1198" s="75">
        <f t="shared" ref="JFY1198:JIC1198" si="529">JFY1199+JFY1200</f>
        <v>448.774</v>
      </c>
      <c r="JFZ1198" s="203" t="s">
        <v>29</v>
      </c>
      <c r="JGA1198" s="260" t="s">
        <v>26</v>
      </c>
      <c r="JGB1198" s="204">
        <v>7</v>
      </c>
      <c r="JGC1198" s="204">
        <v>2</v>
      </c>
      <c r="JGD1198" s="205" t="s">
        <v>238</v>
      </c>
      <c r="JGE1198" s="206">
        <v>0</v>
      </c>
      <c r="JGF1198" s="206">
        <v>210</v>
      </c>
      <c r="JGG1198" s="75">
        <f t="shared" si="529"/>
        <v>448.774</v>
      </c>
      <c r="JGH1198" s="203" t="s">
        <v>29</v>
      </c>
      <c r="JGI1198" s="260" t="s">
        <v>26</v>
      </c>
      <c r="JGJ1198" s="204">
        <v>7</v>
      </c>
      <c r="JGK1198" s="204">
        <v>2</v>
      </c>
      <c r="JGL1198" s="205" t="s">
        <v>238</v>
      </c>
      <c r="JGM1198" s="206">
        <v>0</v>
      </c>
      <c r="JGN1198" s="206">
        <v>210</v>
      </c>
      <c r="JGO1198" s="75">
        <f t="shared" si="529"/>
        <v>448.774</v>
      </c>
      <c r="JGP1198" s="203" t="s">
        <v>29</v>
      </c>
      <c r="JGQ1198" s="260" t="s">
        <v>26</v>
      </c>
      <c r="JGR1198" s="204">
        <v>7</v>
      </c>
      <c r="JGS1198" s="204">
        <v>2</v>
      </c>
      <c r="JGT1198" s="205" t="s">
        <v>238</v>
      </c>
      <c r="JGU1198" s="206">
        <v>0</v>
      </c>
      <c r="JGV1198" s="206">
        <v>210</v>
      </c>
      <c r="JGW1198" s="75">
        <f t="shared" si="529"/>
        <v>448.774</v>
      </c>
      <c r="JGX1198" s="203" t="s">
        <v>29</v>
      </c>
      <c r="JGY1198" s="260" t="s">
        <v>26</v>
      </c>
      <c r="JGZ1198" s="204">
        <v>7</v>
      </c>
      <c r="JHA1198" s="204">
        <v>2</v>
      </c>
      <c r="JHB1198" s="205" t="s">
        <v>238</v>
      </c>
      <c r="JHC1198" s="206">
        <v>0</v>
      </c>
      <c r="JHD1198" s="206">
        <v>210</v>
      </c>
      <c r="JHE1198" s="75">
        <f t="shared" si="529"/>
        <v>448.774</v>
      </c>
      <c r="JHF1198" s="203" t="s">
        <v>29</v>
      </c>
      <c r="JHG1198" s="260" t="s">
        <v>26</v>
      </c>
      <c r="JHH1198" s="204">
        <v>7</v>
      </c>
      <c r="JHI1198" s="204">
        <v>2</v>
      </c>
      <c r="JHJ1198" s="205" t="s">
        <v>238</v>
      </c>
      <c r="JHK1198" s="206">
        <v>0</v>
      </c>
      <c r="JHL1198" s="206">
        <v>210</v>
      </c>
      <c r="JHM1198" s="75">
        <f t="shared" si="529"/>
        <v>448.774</v>
      </c>
      <c r="JHN1198" s="203" t="s">
        <v>29</v>
      </c>
      <c r="JHO1198" s="260" t="s">
        <v>26</v>
      </c>
      <c r="JHP1198" s="204">
        <v>7</v>
      </c>
      <c r="JHQ1198" s="204">
        <v>2</v>
      </c>
      <c r="JHR1198" s="205" t="s">
        <v>238</v>
      </c>
      <c r="JHS1198" s="206">
        <v>0</v>
      </c>
      <c r="JHT1198" s="206">
        <v>210</v>
      </c>
      <c r="JHU1198" s="75">
        <f t="shared" si="529"/>
        <v>448.774</v>
      </c>
      <c r="JHV1198" s="203" t="s">
        <v>29</v>
      </c>
      <c r="JHW1198" s="260" t="s">
        <v>26</v>
      </c>
      <c r="JHX1198" s="204">
        <v>7</v>
      </c>
      <c r="JHY1198" s="204">
        <v>2</v>
      </c>
      <c r="JHZ1198" s="205" t="s">
        <v>238</v>
      </c>
      <c r="JIA1198" s="206">
        <v>0</v>
      </c>
      <c r="JIB1198" s="206">
        <v>210</v>
      </c>
      <c r="JIC1198" s="75">
        <f t="shared" si="529"/>
        <v>448.774</v>
      </c>
      <c r="JID1198" s="203" t="s">
        <v>29</v>
      </c>
      <c r="JIE1198" s="260" t="s">
        <v>26</v>
      </c>
      <c r="JIF1198" s="204">
        <v>7</v>
      </c>
      <c r="JIG1198" s="204">
        <v>2</v>
      </c>
      <c r="JIH1198" s="205" t="s">
        <v>238</v>
      </c>
      <c r="JII1198" s="206">
        <v>0</v>
      </c>
      <c r="JIJ1198" s="206">
        <v>210</v>
      </c>
      <c r="JIK1198" s="75">
        <f t="shared" ref="JIK1198:JKO1198" si="530">JIK1199+JIK1200</f>
        <v>448.774</v>
      </c>
      <c r="JIL1198" s="203" t="s">
        <v>29</v>
      </c>
      <c r="JIM1198" s="260" t="s">
        <v>26</v>
      </c>
      <c r="JIN1198" s="204">
        <v>7</v>
      </c>
      <c r="JIO1198" s="204">
        <v>2</v>
      </c>
      <c r="JIP1198" s="205" t="s">
        <v>238</v>
      </c>
      <c r="JIQ1198" s="206">
        <v>0</v>
      </c>
      <c r="JIR1198" s="206">
        <v>210</v>
      </c>
      <c r="JIS1198" s="75">
        <f t="shared" si="530"/>
        <v>448.774</v>
      </c>
      <c r="JIT1198" s="203" t="s">
        <v>29</v>
      </c>
      <c r="JIU1198" s="260" t="s">
        <v>26</v>
      </c>
      <c r="JIV1198" s="204">
        <v>7</v>
      </c>
      <c r="JIW1198" s="204">
        <v>2</v>
      </c>
      <c r="JIX1198" s="205" t="s">
        <v>238</v>
      </c>
      <c r="JIY1198" s="206">
        <v>0</v>
      </c>
      <c r="JIZ1198" s="206">
        <v>210</v>
      </c>
      <c r="JJA1198" s="75">
        <f t="shared" si="530"/>
        <v>448.774</v>
      </c>
      <c r="JJB1198" s="203" t="s">
        <v>29</v>
      </c>
      <c r="JJC1198" s="260" t="s">
        <v>26</v>
      </c>
      <c r="JJD1198" s="204">
        <v>7</v>
      </c>
      <c r="JJE1198" s="204">
        <v>2</v>
      </c>
      <c r="JJF1198" s="205" t="s">
        <v>238</v>
      </c>
      <c r="JJG1198" s="206">
        <v>0</v>
      </c>
      <c r="JJH1198" s="206">
        <v>210</v>
      </c>
      <c r="JJI1198" s="75">
        <f t="shared" si="530"/>
        <v>448.774</v>
      </c>
      <c r="JJJ1198" s="203" t="s">
        <v>29</v>
      </c>
      <c r="JJK1198" s="260" t="s">
        <v>26</v>
      </c>
      <c r="JJL1198" s="204">
        <v>7</v>
      </c>
      <c r="JJM1198" s="204">
        <v>2</v>
      </c>
      <c r="JJN1198" s="205" t="s">
        <v>238</v>
      </c>
      <c r="JJO1198" s="206">
        <v>0</v>
      </c>
      <c r="JJP1198" s="206">
        <v>210</v>
      </c>
      <c r="JJQ1198" s="75">
        <f t="shared" si="530"/>
        <v>448.774</v>
      </c>
      <c r="JJR1198" s="203" t="s">
        <v>29</v>
      </c>
      <c r="JJS1198" s="260" t="s">
        <v>26</v>
      </c>
      <c r="JJT1198" s="204">
        <v>7</v>
      </c>
      <c r="JJU1198" s="204">
        <v>2</v>
      </c>
      <c r="JJV1198" s="205" t="s">
        <v>238</v>
      </c>
      <c r="JJW1198" s="206">
        <v>0</v>
      </c>
      <c r="JJX1198" s="206">
        <v>210</v>
      </c>
      <c r="JJY1198" s="75">
        <f t="shared" si="530"/>
        <v>448.774</v>
      </c>
      <c r="JJZ1198" s="203" t="s">
        <v>29</v>
      </c>
      <c r="JKA1198" s="260" t="s">
        <v>26</v>
      </c>
      <c r="JKB1198" s="204">
        <v>7</v>
      </c>
      <c r="JKC1198" s="204">
        <v>2</v>
      </c>
      <c r="JKD1198" s="205" t="s">
        <v>238</v>
      </c>
      <c r="JKE1198" s="206">
        <v>0</v>
      </c>
      <c r="JKF1198" s="206">
        <v>210</v>
      </c>
      <c r="JKG1198" s="75">
        <f t="shared" si="530"/>
        <v>448.774</v>
      </c>
      <c r="JKH1198" s="203" t="s">
        <v>29</v>
      </c>
      <c r="JKI1198" s="260" t="s">
        <v>26</v>
      </c>
      <c r="JKJ1198" s="204">
        <v>7</v>
      </c>
      <c r="JKK1198" s="204">
        <v>2</v>
      </c>
      <c r="JKL1198" s="205" t="s">
        <v>238</v>
      </c>
      <c r="JKM1198" s="206">
        <v>0</v>
      </c>
      <c r="JKN1198" s="206">
        <v>210</v>
      </c>
      <c r="JKO1198" s="75">
        <f t="shared" si="530"/>
        <v>448.774</v>
      </c>
      <c r="JKP1198" s="203" t="s">
        <v>29</v>
      </c>
      <c r="JKQ1198" s="260" t="s">
        <v>26</v>
      </c>
      <c r="JKR1198" s="204">
        <v>7</v>
      </c>
      <c r="JKS1198" s="204">
        <v>2</v>
      </c>
      <c r="JKT1198" s="205" t="s">
        <v>238</v>
      </c>
      <c r="JKU1198" s="206">
        <v>0</v>
      </c>
      <c r="JKV1198" s="206">
        <v>210</v>
      </c>
      <c r="JKW1198" s="75">
        <f t="shared" ref="JKW1198:JNA1198" si="531">JKW1199+JKW1200</f>
        <v>448.774</v>
      </c>
      <c r="JKX1198" s="203" t="s">
        <v>29</v>
      </c>
      <c r="JKY1198" s="260" t="s">
        <v>26</v>
      </c>
      <c r="JKZ1198" s="204">
        <v>7</v>
      </c>
      <c r="JLA1198" s="204">
        <v>2</v>
      </c>
      <c r="JLB1198" s="205" t="s">
        <v>238</v>
      </c>
      <c r="JLC1198" s="206">
        <v>0</v>
      </c>
      <c r="JLD1198" s="206">
        <v>210</v>
      </c>
      <c r="JLE1198" s="75">
        <f t="shared" si="531"/>
        <v>448.774</v>
      </c>
      <c r="JLF1198" s="203" t="s">
        <v>29</v>
      </c>
      <c r="JLG1198" s="260" t="s">
        <v>26</v>
      </c>
      <c r="JLH1198" s="204">
        <v>7</v>
      </c>
      <c r="JLI1198" s="204">
        <v>2</v>
      </c>
      <c r="JLJ1198" s="205" t="s">
        <v>238</v>
      </c>
      <c r="JLK1198" s="206">
        <v>0</v>
      </c>
      <c r="JLL1198" s="206">
        <v>210</v>
      </c>
      <c r="JLM1198" s="75">
        <f t="shared" si="531"/>
        <v>448.774</v>
      </c>
      <c r="JLN1198" s="203" t="s">
        <v>29</v>
      </c>
      <c r="JLO1198" s="260" t="s">
        <v>26</v>
      </c>
      <c r="JLP1198" s="204">
        <v>7</v>
      </c>
      <c r="JLQ1198" s="204">
        <v>2</v>
      </c>
      <c r="JLR1198" s="205" t="s">
        <v>238</v>
      </c>
      <c r="JLS1198" s="206">
        <v>0</v>
      </c>
      <c r="JLT1198" s="206">
        <v>210</v>
      </c>
      <c r="JLU1198" s="75">
        <f t="shared" si="531"/>
        <v>448.774</v>
      </c>
      <c r="JLV1198" s="203" t="s">
        <v>29</v>
      </c>
      <c r="JLW1198" s="260" t="s">
        <v>26</v>
      </c>
      <c r="JLX1198" s="204">
        <v>7</v>
      </c>
      <c r="JLY1198" s="204">
        <v>2</v>
      </c>
      <c r="JLZ1198" s="205" t="s">
        <v>238</v>
      </c>
      <c r="JMA1198" s="206">
        <v>0</v>
      </c>
      <c r="JMB1198" s="206">
        <v>210</v>
      </c>
      <c r="JMC1198" s="75">
        <f t="shared" si="531"/>
        <v>448.774</v>
      </c>
      <c r="JMD1198" s="203" t="s">
        <v>29</v>
      </c>
      <c r="JME1198" s="260" t="s">
        <v>26</v>
      </c>
      <c r="JMF1198" s="204">
        <v>7</v>
      </c>
      <c r="JMG1198" s="204">
        <v>2</v>
      </c>
      <c r="JMH1198" s="205" t="s">
        <v>238</v>
      </c>
      <c r="JMI1198" s="206">
        <v>0</v>
      </c>
      <c r="JMJ1198" s="206">
        <v>210</v>
      </c>
      <c r="JMK1198" s="75">
        <f t="shared" si="531"/>
        <v>448.774</v>
      </c>
      <c r="JML1198" s="203" t="s">
        <v>29</v>
      </c>
      <c r="JMM1198" s="260" t="s">
        <v>26</v>
      </c>
      <c r="JMN1198" s="204">
        <v>7</v>
      </c>
      <c r="JMO1198" s="204">
        <v>2</v>
      </c>
      <c r="JMP1198" s="205" t="s">
        <v>238</v>
      </c>
      <c r="JMQ1198" s="206">
        <v>0</v>
      </c>
      <c r="JMR1198" s="206">
        <v>210</v>
      </c>
      <c r="JMS1198" s="75">
        <f t="shared" si="531"/>
        <v>448.774</v>
      </c>
      <c r="JMT1198" s="203" t="s">
        <v>29</v>
      </c>
      <c r="JMU1198" s="260" t="s">
        <v>26</v>
      </c>
      <c r="JMV1198" s="204">
        <v>7</v>
      </c>
      <c r="JMW1198" s="204">
        <v>2</v>
      </c>
      <c r="JMX1198" s="205" t="s">
        <v>238</v>
      </c>
      <c r="JMY1198" s="206">
        <v>0</v>
      </c>
      <c r="JMZ1198" s="206">
        <v>210</v>
      </c>
      <c r="JNA1198" s="75">
        <f t="shared" si="531"/>
        <v>448.774</v>
      </c>
      <c r="JNB1198" s="203" t="s">
        <v>29</v>
      </c>
      <c r="JNC1198" s="260" t="s">
        <v>26</v>
      </c>
      <c r="JND1198" s="204">
        <v>7</v>
      </c>
      <c r="JNE1198" s="204">
        <v>2</v>
      </c>
      <c r="JNF1198" s="205" t="s">
        <v>238</v>
      </c>
      <c r="JNG1198" s="206">
        <v>0</v>
      </c>
      <c r="JNH1198" s="206">
        <v>210</v>
      </c>
      <c r="JNI1198" s="75">
        <f t="shared" ref="JNI1198:JPM1198" si="532">JNI1199+JNI1200</f>
        <v>448.774</v>
      </c>
      <c r="JNJ1198" s="203" t="s">
        <v>29</v>
      </c>
      <c r="JNK1198" s="260" t="s">
        <v>26</v>
      </c>
      <c r="JNL1198" s="204">
        <v>7</v>
      </c>
      <c r="JNM1198" s="204">
        <v>2</v>
      </c>
      <c r="JNN1198" s="205" t="s">
        <v>238</v>
      </c>
      <c r="JNO1198" s="206">
        <v>0</v>
      </c>
      <c r="JNP1198" s="206">
        <v>210</v>
      </c>
      <c r="JNQ1198" s="75">
        <f t="shared" si="532"/>
        <v>448.774</v>
      </c>
      <c r="JNR1198" s="203" t="s">
        <v>29</v>
      </c>
      <c r="JNS1198" s="260" t="s">
        <v>26</v>
      </c>
      <c r="JNT1198" s="204">
        <v>7</v>
      </c>
      <c r="JNU1198" s="204">
        <v>2</v>
      </c>
      <c r="JNV1198" s="205" t="s">
        <v>238</v>
      </c>
      <c r="JNW1198" s="206">
        <v>0</v>
      </c>
      <c r="JNX1198" s="206">
        <v>210</v>
      </c>
      <c r="JNY1198" s="75">
        <f t="shared" si="532"/>
        <v>448.774</v>
      </c>
      <c r="JNZ1198" s="203" t="s">
        <v>29</v>
      </c>
      <c r="JOA1198" s="260" t="s">
        <v>26</v>
      </c>
      <c r="JOB1198" s="204">
        <v>7</v>
      </c>
      <c r="JOC1198" s="204">
        <v>2</v>
      </c>
      <c r="JOD1198" s="205" t="s">
        <v>238</v>
      </c>
      <c r="JOE1198" s="206">
        <v>0</v>
      </c>
      <c r="JOF1198" s="206">
        <v>210</v>
      </c>
      <c r="JOG1198" s="75">
        <f t="shared" si="532"/>
        <v>448.774</v>
      </c>
      <c r="JOH1198" s="203" t="s">
        <v>29</v>
      </c>
      <c r="JOI1198" s="260" t="s">
        <v>26</v>
      </c>
      <c r="JOJ1198" s="204">
        <v>7</v>
      </c>
      <c r="JOK1198" s="204">
        <v>2</v>
      </c>
      <c r="JOL1198" s="205" t="s">
        <v>238</v>
      </c>
      <c r="JOM1198" s="206">
        <v>0</v>
      </c>
      <c r="JON1198" s="206">
        <v>210</v>
      </c>
      <c r="JOO1198" s="75">
        <f t="shared" si="532"/>
        <v>448.774</v>
      </c>
      <c r="JOP1198" s="203" t="s">
        <v>29</v>
      </c>
      <c r="JOQ1198" s="260" t="s">
        <v>26</v>
      </c>
      <c r="JOR1198" s="204">
        <v>7</v>
      </c>
      <c r="JOS1198" s="204">
        <v>2</v>
      </c>
      <c r="JOT1198" s="205" t="s">
        <v>238</v>
      </c>
      <c r="JOU1198" s="206">
        <v>0</v>
      </c>
      <c r="JOV1198" s="206">
        <v>210</v>
      </c>
      <c r="JOW1198" s="75">
        <f t="shared" si="532"/>
        <v>448.774</v>
      </c>
      <c r="JOX1198" s="203" t="s">
        <v>29</v>
      </c>
      <c r="JOY1198" s="260" t="s">
        <v>26</v>
      </c>
      <c r="JOZ1198" s="204">
        <v>7</v>
      </c>
      <c r="JPA1198" s="204">
        <v>2</v>
      </c>
      <c r="JPB1198" s="205" t="s">
        <v>238</v>
      </c>
      <c r="JPC1198" s="206">
        <v>0</v>
      </c>
      <c r="JPD1198" s="206">
        <v>210</v>
      </c>
      <c r="JPE1198" s="75">
        <f t="shared" si="532"/>
        <v>448.774</v>
      </c>
      <c r="JPF1198" s="203" t="s">
        <v>29</v>
      </c>
      <c r="JPG1198" s="260" t="s">
        <v>26</v>
      </c>
      <c r="JPH1198" s="204">
        <v>7</v>
      </c>
      <c r="JPI1198" s="204">
        <v>2</v>
      </c>
      <c r="JPJ1198" s="205" t="s">
        <v>238</v>
      </c>
      <c r="JPK1198" s="206">
        <v>0</v>
      </c>
      <c r="JPL1198" s="206">
        <v>210</v>
      </c>
      <c r="JPM1198" s="75">
        <f t="shared" si="532"/>
        <v>448.774</v>
      </c>
      <c r="JPN1198" s="203" t="s">
        <v>29</v>
      </c>
      <c r="JPO1198" s="260" t="s">
        <v>26</v>
      </c>
      <c r="JPP1198" s="204">
        <v>7</v>
      </c>
      <c r="JPQ1198" s="204">
        <v>2</v>
      </c>
      <c r="JPR1198" s="205" t="s">
        <v>238</v>
      </c>
      <c r="JPS1198" s="206">
        <v>0</v>
      </c>
      <c r="JPT1198" s="206">
        <v>210</v>
      </c>
      <c r="JPU1198" s="75">
        <f t="shared" ref="JPU1198:JRY1198" si="533">JPU1199+JPU1200</f>
        <v>448.774</v>
      </c>
      <c r="JPV1198" s="203" t="s">
        <v>29</v>
      </c>
      <c r="JPW1198" s="260" t="s">
        <v>26</v>
      </c>
      <c r="JPX1198" s="204">
        <v>7</v>
      </c>
      <c r="JPY1198" s="204">
        <v>2</v>
      </c>
      <c r="JPZ1198" s="205" t="s">
        <v>238</v>
      </c>
      <c r="JQA1198" s="206">
        <v>0</v>
      </c>
      <c r="JQB1198" s="206">
        <v>210</v>
      </c>
      <c r="JQC1198" s="75">
        <f t="shared" si="533"/>
        <v>448.774</v>
      </c>
      <c r="JQD1198" s="203" t="s">
        <v>29</v>
      </c>
      <c r="JQE1198" s="260" t="s">
        <v>26</v>
      </c>
      <c r="JQF1198" s="204">
        <v>7</v>
      </c>
      <c r="JQG1198" s="204">
        <v>2</v>
      </c>
      <c r="JQH1198" s="205" t="s">
        <v>238</v>
      </c>
      <c r="JQI1198" s="206">
        <v>0</v>
      </c>
      <c r="JQJ1198" s="206">
        <v>210</v>
      </c>
      <c r="JQK1198" s="75">
        <f t="shared" si="533"/>
        <v>448.774</v>
      </c>
      <c r="JQL1198" s="203" t="s">
        <v>29</v>
      </c>
      <c r="JQM1198" s="260" t="s">
        <v>26</v>
      </c>
      <c r="JQN1198" s="204">
        <v>7</v>
      </c>
      <c r="JQO1198" s="204">
        <v>2</v>
      </c>
      <c r="JQP1198" s="205" t="s">
        <v>238</v>
      </c>
      <c r="JQQ1198" s="206">
        <v>0</v>
      </c>
      <c r="JQR1198" s="206">
        <v>210</v>
      </c>
      <c r="JQS1198" s="75">
        <f t="shared" si="533"/>
        <v>448.774</v>
      </c>
      <c r="JQT1198" s="203" t="s">
        <v>29</v>
      </c>
      <c r="JQU1198" s="260" t="s">
        <v>26</v>
      </c>
      <c r="JQV1198" s="204">
        <v>7</v>
      </c>
      <c r="JQW1198" s="204">
        <v>2</v>
      </c>
      <c r="JQX1198" s="205" t="s">
        <v>238</v>
      </c>
      <c r="JQY1198" s="206">
        <v>0</v>
      </c>
      <c r="JQZ1198" s="206">
        <v>210</v>
      </c>
      <c r="JRA1198" s="75">
        <f t="shared" si="533"/>
        <v>448.774</v>
      </c>
      <c r="JRB1198" s="203" t="s">
        <v>29</v>
      </c>
      <c r="JRC1198" s="260" t="s">
        <v>26</v>
      </c>
      <c r="JRD1198" s="204">
        <v>7</v>
      </c>
      <c r="JRE1198" s="204">
        <v>2</v>
      </c>
      <c r="JRF1198" s="205" t="s">
        <v>238</v>
      </c>
      <c r="JRG1198" s="206">
        <v>0</v>
      </c>
      <c r="JRH1198" s="206">
        <v>210</v>
      </c>
      <c r="JRI1198" s="75">
        <f t="shared" si="533"/>
        <v>448.774</v>
      </c>
      <c r="JRJ1198" s="203" t="s">
        <v>29</v>
      </c>
      <c r="JRK1198" s="260" t="s">
        <v>26</v>
      </c>
      <c r="JRL1198" s="204">
        <v>7</v>
      </c>
      <c r="JRM1198" s="204">
        <v>2</v>
      </c>
      <c r="JRN1198" s="205" t="s">
        <v>238</v>
      </c>
      <c r="JRO1198" s="206">
        <v>0</v>
      </c>
      <c r="JRP1198" s="206">
        <v>210</v>
      </c>
      <c r="JRQ1198" s="75">
        <f t="shared" si="533"/>
        <v>448.774</v>
      </c>
      <c r="JRR1198" s="203" t="s">
        <v>29</v>
      </c>
      <c r="JRS1198" s="260" t="s">
        <v>26</v>
      </c>
      <c r="JRT1198" s="204">
        <v>7</v>
      </c>
      <c r="JRU1198" s="204">
        <v>2</v>
      </c>
      <c r="JRV1198" s="205" t="s">
        <v>238</v>
      </c>
      <c r="JRW1198" s="206">
        <v>0</v>
      </c>
      <c r="JRX1198" s="206">
        <v>210</v>
      </c>
      <c r="JRY1198" s="75">
        <f t="shared" si="533"/>
        <v>448.774</v>
      </c>
      <c r="JRZ1198" s="203" t="s">
        <v>29</v>
      </c>
      <c r="JSA1198" s="260" t="s">
        <v>26</v>
      </c>
      <c r="JSB1198" s="204">
        <v>7</v>
      </c>
      <c r="JSC1198" s="204">
        <v>2</v>
      </c>
      <c r="JSD1198" s="205" t="s">
        <v>238</v>
      </c>
      <c r="JSE1198" s="206">
        <v>0</v>
      </c>
      <c r="JSF1198" s="206">
        <v>210</v>
      </c>
      <c r="JSG1198" s="75">
        <f t="shared" ref="JSG1198:JUK1198" si="534">JSG1199+JSG1200</f>
        <v>448.774</v>
      </c>
      <c r="JSH1198" s="203" t="s">
        <v>29</v>
      </c>
      <c r="JSI1198" s="260" t="s">
        <v>26</v>
      </c>
      <c r="JSJ1198" s="204">
        <v>7</v>
      </c>
      <c r="JSK1198" s="204">
        <v>2</v>
      </c>
      <c r="JSL1198" s="205" t="s">
        <v>238</v>
      </c>
      <c r="JSM1198" s="206">
        <v>0</v>
      </c>
      <c r="JSN1198" s="206">
        <v>210</v>
      </c>
      <c r="JSO1198" s="75">
        <f t="shared" si="534"/>
        <v>448.774</v>
      </c>
      <c r="JSP1198" s="203" t="s">
        <v>29</v>
      </c>
      <c r="JSQ1198" s="260" t="s">
        <v>26</v>
      </c>
      <c r="JSR1198" s="204">
        <v>7</v>
      </c>
      <c r="JSS1198" s="204">
        <v>2</v>
      </c>
      <c r="JST1198" s="205" t="s">
        <v>238</v>
      </c>
      <c r="JSU1198" s="206">
        <v>0</v>
      </c>
      <c r="JSV1198" s="206">
        <v>210</v>
      </c>
      <c r="JSW1198" s="75">
        <f t="shared" si="534"/>
        <v>448.774</v>
      </c>
      <c r="JSX1198" s="203" t="s">
        <v>29</v>
      </c>
      <c r="JSY1198" s="260" t="s">
        <v>26</v>
      </c>
      <c r="JSZ1198" s="204">
        <v>7</v>
      </c>
      <c r="JTA1198" s="204">
        <v>2</v>
      </c>
      <c r="JTB1198" s="205" t="s">
        <v>238</v>
      </c>
      <c r="JTC1198" s="206">
        <v>0</v>
      </c>
      <c r="JTD1198" s="206">
        <v>210</v>
      </c>
      <c r="JTE1198" s="75">
        <f t="shared" si="534"/>
        <v>448.774</v>
      </c>
      <c r="JTF1198" s="203" t="s">
        <v>29</v>
      </c>
      <c r="JTG1198" s="260" t="s">
        <v>26</v>
      </c>
      <c r="JTH1198" s="204">
        <v>7</v>
      </c>
      <c r="JTI1198" s="204">
        <v>2</v>
      </c>
      <c r="JTJ1198" s="205" t="s">
        <v>238</v>
      </c>
      <c r="JTK1198" s="206">
        <v>0</v>
      </c>
      <c r="JTL1198" s="206">
        <v>210</v>
      </c>
      <c r="JTM1198" s="75">
        <f t="shared" si="534"/>
        <v>448.774</v>
      </c>
      <c r="JTN1198" s="203" t="s">
        <v>29</v>
      </c>
      <c r="JTO1198" s="260" t="s">
        <v>26</v>
      </c>
      <c r="JTP1198" s="204">
        <v>7</v>
      </c>
      <c r="JTQ1198" s="204">
        <v>2</v>
      </c>
      <c r="JTR1198" s="205" t="s">
        <v>238</v>
      </c>
      <c r="JTS1198" s="206">
        <v>0</v>
      </c>
      <c r="JTT1198" s="206">
        <v>210</v>
      </c>
      <c r="JTU1198" s="75">
        <f t="shared" si="534"/>
        <v>448.774</v>
      </c>
      <c r="JTV1198" s="203" t="s">
        <v>29</v>
      </c>
      <c r="JTW1198" s="260" t="s">
        <v>26</v>
      </c>
      <c r="JTX1198" s="204">
        <v>7</v>
      </c>
      <c r="JTY1198" s="204">
        <v>2</v>
      </c>
      <c r="JTZ1198" s="205" t="s">
        <v>238</v>
      </c>
      <c r="JUA1198" s="206">
        <v>0</v>
      </c>
      <c r="JUB1198" s="206">
        <v>210</v>
      </c>
      <c r="JUC1198" s="75">
        <f t="shared" si="534"/>
        <v>448.774</v>
      </c>
      <c r="JUD1198" s="203" t="s">
        <v>29</v>
      </c>
      <c r="JUE1198" s="260" t="s">
        <v>26</v>
      </c>
      <c r="JUF1198" s="204">
        <v>7</v>
      </c>
      <c r="JUG1198" s="204">
        <v>2</v>
      </c>
      <c r="JUH1198" s="205" t="s">
        <v>238</v>
      </c>
      <c r="JUI1198" s="206">
        <v>0</v>
      </c>
      <c r="JUJ1198" s="206">
        <v>210</v>
      </c>
      <c r="JUK1198" s="75">
        <f t="shared" si="534"/>
        <v>448.774</v>
      </c>
      <c r="JUL1198" s="203" t="s">
        <v>29</v>
      </c>
      <c r="JUM1198" s="260" t="s">
        <v>26</v>
      </c>
      <c r="JUN1198" s="204">
        <v>7</v>
      </c>
      <c r="JUO1198" s="204">
        <v>2</v>
      </c>
      <c r="JUP1198" s="205" t="s">
        <v>238</v>
      </c>
      <c r="JUQ1198" s="206">
        <v>0</v>
      </c>
      <c r="JUR1198" s="206">
        <v>210</v>
      </c>
      <c r="JUS1198" s="75">
        <f t="shared" ref="JUS1198:JWW1198" si="535">JUS1199+JUS1200</f>
        <v>448.774</v>
      </c>
      <c r="JUT1198" s="203" t="s">
        <v>29</v>
      </c>
      <c r="JUU1198" s="260" t="s">
        <v>26</v>
      </c>
      <c r="JUV1198" s="204">
        <v>7</v>
      </c>
      <c r="JUW1198" s="204">
        <v>2</v>
      </c>
      <c r="JUX1198" s="205" t="s">
        <v>238</v>
      </c>
      <c r="JUY1198" s="206">
        <v>0</v>
      </c>
      <c r="JUZ1198" s="206">
        <v>210</v>
      </c>
      <c r="JVA1198" s="75">
        <f t="shared" si="535"/>
        <v>448.774</v>
      </c>
      <c r="JVB1198" s="203" t="s">
        <v>29</v>
      </c>
      <c r="JVC1198" s="260" t="s">
        <v>26</v>
      </c>
      <c r="JVD1198" s="204">
        <v>7</v>
      </c>
      <c r="JVE1198" s="204">
        <v>2</v>
      </c>
      <c r="JVF1198" s="205" t="s">
        <v>238</v>
      </c>
      <c r="JVG1198" s="206">
        <v>0</v>
      </c>
      <c r="JVH1198" s="206">
        <v>210</v>
      </c>
      <c r="JVI1198" s="75">
        <f t="shared" si="535"/>
        <v>448.774</v>
      </c>
      <c r="JVJ1198" s="203" t="s">
        <v>29</v>
      </c>
      <c r="JVK1198" s="260" t="s">
        <v>26</v>
      </c>
      <c r="JVL1198" s="204">
        <v>7</v>
      </c>
      <c r="JVM1198" s="204">
        <v>2</v>
      </c>
      <c r="JVN1198" s="205" t="s">
        <v>238</v>
      </c>
      <c r="JVO1198" s="206">
        <v>0</v>
      </c>
      <c r="JVP1198" s="206">
        <v>210</v>
      </c>
      <c r="JVQ1198" s="75">
        <f t="shared" si="535"/>
        <v>448.774</v>
      </c>
      <c r="JVR1198" s="203" t="s">
        <v>29</v>
      </c>
      <c r="JVS1198" s="260" t="s">
        <v>26</v>
      </c>
      <c r="JVT1198" s="204">
        <v>7</v>
      </c>
      <c r="JVU1198" s="204">
        <v>2</v>
      </c>
      <c r="JVV1198" s="205" t="s">
        <v>238</v>
      </c>
      <c r="JVW1198" s="206">
        <v>0</v>
      </c>
      <c r="JVX1198" s="206">
        <v>210</v>
      </c>
      <c r="JVY1198" s="75">
        <f t="shared" si="535"/>
        <v>448.774</v>
      </c>
      <c r="JVZ1198" s="203" t="s">
        <v>29</v>
      </c>
      <c r="JWA1198" s="260" t="s">
        <v>26</v>
      </c>
      <c r="JWB1198" s="204">
        <v>7</v>
      </c>
      <c r="JWC1198" s="204">
        <v>2</v>
      </c>
      <c r="JWD1198" s="205" t="s">
        <v>238</v>
      </c>
      <c r="JWE1198" s="206">
        <v>0</v>
      </c>
      <c r="JWF1198" s="206">
        <v>210</v>
      </c>
      <c r="JWG1198" s="75">
        <f t="shared" si="535"/>
        <v>448.774</v>
      </c>
      <c r="JWH1198" s="203" t="s">
        <v>29</v>
      </c>
      <c r="JWI1198" s="260" t="s">
        <v>26</v>
      </c>
      <c r="JWJ1198" s="204">
        <v>7</v>
      </c>
      <c r="JWK1198" s="204">
        <v>2</v>
      </c>
      <c r="JWL1198" s="205" t="s">
        <v>238</v>
      </c>
      <c r="JWM1198" s="206">
        <v>0</v>
      </c>
      <c r="JWN1198" s="206">
        <v>210</v>
      </c>
      <c r="JWO1198" s="75">
        <f t="shared" si="535"/>
        <v>448.774</v>
      </c>
      <c r="JWP1198" s="203" t="s">
        <v>29</v>
      </c>
      <c r="JWQ1198" s="260" t="s">
        <v>26</v>
      </c>
      <c r="JWR1198" s="204">
        <v>7</v>
      </c>
      <c r="JWS1198" s="204">
        <v>2</v>
      </c>
      <c r="JWT1198" s="205" t="s">
        <v>238</v>
      </c>
      <c r="JWU1198" s="206">
        <v>0</v>
      </c>
      <c r="JWV1198" s="206">
        <v>210</v>
      </c>
      <c r="JWW1198" s="75">
        <f t="shared" si="535"/>
        <v>448.774</v>
      </c>
      <c r="JWX1198" s="203" t="s">
        <v>29</v>
      </c>
      <c r="JWY1198" s="260" t="s">
        <v>26</v>
      </c>
      <c r="JWZ1198" s="204">
        <v>7</v>
      </c>
      <c r="JXA1198" s="204">
        <v>2</v>
      </c>
      <c r="JXB1198" s="205" t="s">
        <v>238</v>
      </c>
      <c r="JXC1198" s="206">
        <v>0</v>
      </c>
      <c r="JXD1198" s="206">
        <v>210</v>
      </c>
      <c r="JXE1198" s="75">
        <f t="shared" ref="JXE1198:JZI1198" si="536">JXE1199+JXE1200</f>
        <v>448.774</v>
      </c>
      <c r="JXF1198" s="203" t="s">
        <v>29</v>
      </c>
      <c r="JXG1198" s="260" t="s">
        <v>26</v>
      </c>
      <c r="JXH1198" s="204">
        <v>7</v>
      </c>
      <c r="JXI1198" s="204">
        <v>2</v>
      </c>
      <c r="JXJ1198" s="205" t="s">
        <v>238</v>
      </c>
      <c r="JXK1198" s="206">
        <v>0</v>
      </c>
      <c r="JXL1198" s="206">
        <v>210</v>
      </c>
      <c r="JXM1198" s="75">
        <f t="shared" si="536"/>
        <v>448.774</v>
      </c>
      <c r="JXN1198" s="203" t="s">
        <v>29</v>
      </c>
      <c r="JXO1198" s="260" t="s">
        <v>26</v>
      </c>
      <c r="JXP1198" s="204">
        <v>7</v>
      </c>
      <c r="JXQ1198" s="204">
        <v>2</v>
      </c>
      <c r="JXR1198" s="205" t="s">
        <v>238</v>
      </c>
      <c r="JXS1198" s="206">
        <v>0</v>
      </c>
      <c r="JXT1198" s="206">
        <v>210</v>
      </c>
      <c r="JXU1198" s="75">
        <f t="shared" si="536"/>
        <v>448.774</v>
      </c>
      <c r="JXV1198" s="203" t="s">
        <v>29</v>
      </c>
      <c r="JXW1198" s="260" t="s">
        <v>26</v>
      </c>
      <c r="JXX1198" s="204">
        <v>7</v>
      </c>
      <c r="JXY1198" s="204">
        <v>2</v>
      </c>
      <c r="JXZ1198" s="205" t="s">
        <v>238</v>
      </c>
      <c r="JYA1198" s="206">
        <v>0</v>
      </c>
      <c r="JYB1198" s="206">
        <v>210</v>
      </c>
      <c r="JYC1198" s="75">
        <f t="shared" si="536"/>
        <v>448.774</v>
      </c>
      <c r="JYD1198" s="203" t="s">
        <v>29</v>
      </c>
      <c r="JYE1198" s="260" t="s">
        <v>26</v>
      </c>
      <c r="JYF1198" s="204">
        <v>7</v>
      </c>
      <c r="JYG1198" s="204">
        <v>2</v>
      </c>
      <c r="JYH1198" s="205" t="s">
        <v>238</v>
      </c>
      <c r="JYI1198" s="206">
        <v>0</v>
      </c>
      <c r="JYJ1198" s="206">
        <v>210</v>
      </c>
      <c r="JYK1198" s="75">
        <f t="shared" si="536"/>
        <v>448.774</v>
      </c>
      <c r="JYL1198" s="203" t="s">
        <v>29</v>
      </c>
      <c r="JYM1198" s="260" t="s">
        <v>26</v>
      </c>
      <c r="JYN1198" s="204">
        <v>7</v>
      </c>
      <c r="JYO1198" s="204">
        <v>2</v>
      </c>
      <c r="JYP1198" s="205" t="s">
        <v>238</v>
      </c>
      <c r="JYQ1198" s="206">
        <v>0</v>
      </c>
      <c r="JYR1198" s="206">
        <v>210</v>
      </c>
      <c r="JYS1198" s="75">
        <f t="shared" si="536"/>
        <v>448.774</v>
      </c>
      <c r="JYT1198" s="203" t="s">
        <v>29</v>
      </c>
      <c r="JYU1198" s="260" t="s">
        <v>26</v>
      </c>
      <c r="JYV1198" s="204">
        <v>7</v>
      </c>
      <c r="JYW1198" s="204">
        <v>2</v>
      </c>
      <c r="JYX1198" s="205" t="s">
        <v>238</v>
      </c>
      <c r="JYY1198" s="206">
        <v>0</v>
      </c>
      <c r="JYZ1198" s="206">
        <v>210</v>
      </c>
      <c r="JZA1198" s="75">
        <f t="shared" si="536"/>
        <v>448.774</v>
      </c>
      <c r="JZB1198" s="203" t="s">
        <v>29</v>
      </c>
      <c r="JZC1198" s="260" t="s">
        <v>26</v>
      </c>
      <c r="JZD1198" s="204">
        <v>7</v>
      </c>
      <c r="JZE1198" s="204">
        <v>2</v>
      </c>
      <c r="JZF1198" s="205" t="s">
        <v>238</v>
      </c>
      <c r="JZG1198" s="206">
        <v>0</v>
      </c>
      <c r="JZH1198" s="206">
        <v>210</v>
      </c>
      <c r="JZI1198" s="75">
        <f t="shared" si="536"/>
        <v>448.774</v>
      </c>
      <c r="JZJ1198" s="203" t="s">
        <v>29</v>
      </c>
      <c r="JZK1198" s="260" t="s">
        <v>26</v>
      </c>
      <c r="JZL1198" s="204">
        <v>7</v>
      </c>
      <c r="JZM1198" s="204">
        <v>2</v>
      </c>
      <c r="JZN1198" s="205" t="s">
        <v>238</v>
      </c>
      <c r="JZO1198" s="206">
        <v>0</v>
      </c>
      <c r="JZP1198" s="206">
        <v>210</v>
      </c>
      <c r="JZQ1198" s="75">
        <f t="shared" ref="JZQ1198:KBU1198" si="537">JZQ1199+JZQ1200</f>
        <v>448.774</v>
      </c>
      <c r="JZR1198" s="203" t="s">
        <v>29</v>
      </c>
      <c r="JZS1198" s="260" t="s">
        <v>26</v>
      </c>
      <c r="JZT1198" s="204">
        <v>7</v>
      </c>
      <c r="JZU1198" s="204">
        <v>2</v>
      </c>
      <c r="JZV1198" s="205" t="s">
        <v>238</v>
      </c>
      <c r="JZW1198" s="206">
        <v>0</v>
      </c>
      <c r="JZX1198" s="206">
        <v>210</v>
      </c>
      <c r="JZY1198" s="75">
        <f t="shared" si="537"/>
        <v>448.774</v>
      </c>
      <c r="JZZ1198" s="203" t="s">
        <v>29</v>
      </c>
      <c r="KAA1198" s="260" t="s">
        <v>26</v>
      </c>
      <c r="KAB1198" s="204">
        <v>7</v>
      </c>
      <c r="KAC1198" s="204">
        <v>2</v>
      </c>
      <c r="KAD1198" s="205" t="s">
        <v>238</v>
      </c>
      <c r="KAE1198" s="206">
        <v>0</v>
      </c>
      <c r="KAF1198" s="206">
        <v>210</v>
      </c>
      <c r="KAG1198" s="75">
        <f t="shared" si="537"/>
        <v>448.774</v>
      </c>
      <c r="KAH1198" s="203" t="s">
        <v>29</v>
      </c>
      <c r="KAI1198" s="260" t="s">
        <v>26</v>
      </c>
      <c r="KAJ1198" s="204">
        <v>7</v>
      </c>
      <c r="KAK1198" s="204">
        <v>2</v>
      </c>
      <c r="KAL1198" s="205" t="s">
        <v>238</v>
      </c>
      <c r="KAM1198" s="206">
        <v>0</v>
      </c>
      <c r="KAN1198" s="206">
        <v>210</v>
      </c>
      <c r="KAO1198" s="75">
        <f t="shared" si="537"/>
        <v>448.774</v>
      </c>
      <c r="KAP1198" s="203" t="s">
        <v>29</v>
      </c>
      <c r="KAQ1198" s="260" t="s">
        <v>26</v>
      </c>
      <c r="KAR1198" s="204">
        <v>7</v>
      </c>
      <c r="KAS1198" s="204">
        <v>2</v>
      </c>
      <c r="KAT1198" s="205" t="s">
        <v>238</v>
      </c>
      <c r="KAU1198" s="206">
        <v>0</v>
      </c>
      <c r="KAV1198" s="206">
        <v>210</v>
      </c>
      <c r="KAW1198" s="75">
        <f t="shared" si="537"/>
        <v>448.774</v>
      </c>
      <c r="KAX1198" s="203" t="s">
        <v>29</v>
      </c>
      <c r="KAY1198" s="260" t="s">
        <v>26</v>
      </c>
      <c r="KAZ1198" s="204">
        <v>7</v>
      </c>
      <c r="KBA1198" s="204">
        <v>2</v>
      </c>
      <c r="KBB1198" s="205" t="s">
        <v>238</v>
      </c>
      <c r="KBC1198" s="206">
        <v>0</v>
      </c>
      <c r="KBD1198" s="206">
        <v>210</v>
      </c>
      <c r="KBE1198" s="75">
        <f t="shared" si="537"/>
        <v>448.774</v>
      </c>
      <c r="KBF1198" s="203" t="s">
        <v>29</v>
      </c>
      <c r="KBG1198" s="260" t="s">
        <v>26</v>
      </c>
      <c r="KBH1198" s="204">
        <v>7</v>
      </c>
      <c r="KBI1198" s="204">
        <v>2</v>
      </c>
      <c r="KBJ1198" s="205" t="s">
        <v>238</v>
      </c>
      <c r="KBK1198" s="206">
        <v>0</v>
      </c>
      <c r="KBL1198" s="206">
        <v>210</v>
      </c>
      <c r="KBM1198" s="75">
        <f t="shared" si="537"/>
        <v>448.774</v>
      </c>
      <c r="KBN1198" s="203" t="s">
        <v>29</v>
      </c>
      <c r="KBO1198" s="260" t="s">
        <v>26</v>
      </c>
      <c r="KBP1198" s="204">
        <v>7</v>
      </c>
      <c r="KBQ1198" s="204">
        <v>2</v>
      </c>
      <c r="KBR1198" s="205" t="s">
        <v>238</v>
      </c>
      <c r="KBS1198" s="206">
        <v>0</v>
      </c>
      <c r="KBT1198" s="206">
        <v>210</v>
      </c>
      <c r="KBU1198" s="75">
        <f t="shared" si="537"/>
        <v>448.774</v>
      </c>
      <c r="KBV1198" s="203" t="s">
        <v>29</v>
      </c>
      <c r="KBW1198" s="260" t="s">
        <v>26</v>
      </c>
      <c r="KBX1198" s="204">
        <v>7</v>
      </c>
      <c r="KBY1198" s="204">
        <v>2</v>
      </c>
      <c r="KBZ1198" s="205" t="s">
        <v>238</v>
      </c>
      <c r="KCA1198" s="206">
        <v>0</v>
      </c>
      <c r="KCB1198" s="206">
        <v>210</v>
      </c>
      <c r="KCC1198" s="75">
        <f t="shared" ref="KCC1198:KEG1198" si="538">KCC1199+KCC1200</f>
        <v>448.774</v>
      </c>
      <c r="KCD1198" s="203" t="s">
        <v>29</v>
      </c>
      <c r="KCE1198" s="260" t="s">
        <v>26</v>
      </c>
      <c r="KCF1198" s="204">
        <v>7</v>
      </c>
      <c r="KCG1198" s="204">
        <v>2</v>
      </c>
      <c r="KCH1198" s="205" t="s">
        <v>238</v>
      </c>
      <c r="KCI1198" s="206">
        <v>0</v>
      </c>
      <c r="KCJ1198" s="206">
        <v>210</v>
      </c>
      <c r="KCK1198" s="75">
        <f t="shared" si="538"/>
        <v>448.774</v>
      </c>
      <c r="KCL1198" s="203" t="s">
        <v>29</v>
      </c>
      <c r="KCM1198" s="260" t="s">
        <v>26</v>
      </c>
      <c r="KCN1198" s="204">
        <v>7</v>
      </c>
      <c r="KCO1198" s="204">
        <v>2</v>
      </c>
      <c r="KCP1198" s="205" t="s">
        <v>238</v>
      </c>
      <c r="KCQ1198" s="206">
        <v>0</v>
      </c>
      <c r="KCR1198" s="206">
        <v>210</v>
      </c>
      <c r="KCS1198" s="75">
        <f t="shared" si="538"/>
        <v>448.774</v>
      </c>
      <c r="KCT1198" s="203" t="s">
        <v>29</v>
      </c>
      <c r="KCU1198" s="260" t="s">
        <v>26</v>
      </c>
      <c r="KCV1198" s="204">
        <v>7</v>
      </c>
      <c r="KCW1198" s="204">
        <v>2</v>
      </c>
      <c r="KCX1198" s="205" t="s">
        <v>238</v>
      </c>
      <c r="KCY1198" s="206">
        <v>0</v>
      </c>
      <c r="KCZ1198" s="206">
        <v>210</v>
      </c>
      <c r="KDA1198" s="75">
        <f t="shared" si="538"/>
        <v>448.774</v>
      </c>
      <c r="KDB1198" s="203" t="s">
        <v>29</v>
      </c>
      <c r="KDC1198" s="260" t="s">
        <v>26</v>
      </c>
      <c r="KDD1198" s="204">
        <v>7</v>
      </c>
      <c r="KDE1198" s="204">
        <v>2</v>
      </c>
      <c r="KDF1198" s="205" t="s">
        <v>238</v>
      </c>
      <c r="KDG1198" s="206">
        <v>0</v>
      </c>
      <c r="KDH1198" s="206">
        <v>210</v>
      </c>
      <c r="KDI1198" s="75">
        <f t="shared" si="538"/>
        <v>448.774</v>
      </c>
      <c r="KDJ1198" s="203" t="s">
        <v>29</v>
      </c>
      <c r="KDK1198" s="260" t="s">
        <v>26</v>
      </c>
      <c r="KDL1198" s="204">
        <v>7</v>
      </c>
      <c r="KDM1198" s="204">
        <v>2</v>
      </c>
      <c r="KDN1198" s="205" t="s">
        <v>238</v>
      </c>
      <c r="KDO1198" s="206">
        <v>0</v>
      </c>
      <c r="KDP1198" s="206">
        <v>210</v>
      </c>
      <c r="KDQ1198" s="75">
        <f t="shared" si="538"/>
        <v>448.774</v>
      </c>
      <c r="KDR1198" s="203" t="s">
        <v>29</v>
      </c>
      <c r="KDS1198" s="260" t="s">
        <v>26</v>
      </c>
      <c r="KDT1198" s="204">
        <v>7</v>
      </c>
      <c r="KDU1198" s="204">
        <v>2</v>
      </c>
      <c r="KDV1198" s="205" t="s">
        <v>238</v>
      </c>
      <c r="KDW1198" s="206">
        <v>0</v>
      </c>
      <c r="KDX1198" s="206">
        <v>210</v>
      </c>
      <c r="KDY1198" s="75">
        <f t="shared" si="538"/>
        <v>448.774</v>
      </c>
      <c r="KDZ1198" s="203" t="s">
        <v>29</v>
      </c>
      <c r="KEA1198" s="260" t="s">
        <v>26</v>
      </c>
      <c r="KEB1198" s="204">
        <v>7</v>
      </c>
      <c r="KEC1198" s="204">
        <v>2</v>
      </c>
      <c r="KED1198" s="205" t="s">
        <v>238</v>
      </c>
      <c r="KEE1198" s="206">
        <v>0</v>
      </c>
      <c r="KEF1198" s="206">
        <v>210</v>
      </c>
      <c r="KEG1198" s="75">
        <f t="shared" si="538"/>
        <v>448.774</v>
      </c>
      <c r="KEH1198" s="203" t="s">
        <v>29</v>
      </c>
      <c r="KEI1198" s="260" t="s">
        <v>26</v>
      </c>
      <c r="KEJ1198" s="204">
        <v>7</v>
      </c>
      <c r="KEK1198" s="204">
        <v>2</v>
      </c>
      <c r="KEL1198" s="205" t="s">
        <v>238</v>
      </c>
      <c r="KEM1198" s="206">
        <v>0</v>
      </c>
      <c r="KEN1198" s="206">
        <v>210</v>
      </c>
      <c r="KEO1198" s="75">
        <f t="shared" ref="KEO1198:KGS1198" si="539">KEO1199+KEO1200</f>
        <v>448.774</v>
      </c>
      <c r="KEP1198" s="203" t="s">
        <v>29</v>
      </c>
      <c r="KEQ1198" s="260" t="s">
        <v>26</v>
      </c>
      <c r="KER1198" s="204">
        <v>7</v>
      </c>
      <c r="KES1198" s="204">
        <v>2</v>
      </c>
      <c r="KET1198" s="205" t="s">
        <v>238</v>
      </c>
      <c r="KEU1198" s="206">
        <v>0</v>
      </c>
      <c r="KEV1198" s="206">
        <v>210</v>
      </c>
      <c r="KEW1198" s="75">
        <f t="shared" si="539"/>
        <v>448.774</v>
      </c>
      <c r="KEX1198" s="203" t="s">
        <v>29</v>
      </c>
      <c r="KEY1198" s="260" t="s">
        <v>26</v>
      </c>
      <c r="KEZ1198" s="204">
        <v>7</v>
      </c>
      <c r="KFA1198" s="204">
        <v>2</v>
      </c>
      <c r="KFB1198" s="205" t="s">
        <v>238</v>
      </c>
      <c r="KFC1198" s="206">
        <v>0</v>
      </c>
      <c r="KFD1198" s="206">
        <v>210</v>
      </c>
      <c r="KFE1198" s="75">
        <f t="shared" si="539"/>
        <v>448.774</v>
      </c>
      <c r="KFF1198" s="203" t="s">
        <v>29</v>
      </c>
      <c r="KFG1198" s="260" t="s">
        <v>26</v>
      </c>
      <c r="KFH1198" s="204">
        <v>7</v>
      </c>
      <c r="KFI1198" s="204">
        <v>2</v>
      </c>
      <c r="KFJ1198" s="205" t="s">
        <v>238</v>
      </c>
      <c r="KFK1198" s="206">
        <v>0</v>
      </c>
      <c r="KFL1198" s="206">
        <v>210</v>
      </c>
      <c r="KFM1198" s="75">
        <f t="shared" si="539"/>
        <v>448.774</v>
      </c>
      <c r="KFN1198" s="203" t="s">
        <v>29</v>
      </c>
      <c r="KFO1198" s="260" t="s">
        <v>26</v>
      </c>
      <c r="KFP1198" s="204">
        <v>7</v>
      </c>
      <c r="KFQ1198" s="204">
        <v>2</v>
      </c>
      <c r="KFR1198" s="205" t="s">
        <v>238</v>
      </c>
      <c r="KFS1198" s="206">
        <v>0</v>
      </c>
      <c r="KFT1198" s="206">
        <v>210</v>
      </c>
      <c r="KFU1198" s="75">
        <f t="shared" si="539"/>
        <v>448.774</v>
      </c>
      <c r="KFV1198" s="203" t="s">
        <v>29</v>
      </c>
      <c r="KFW1198" s="260" t="s">
        <v>26</v>
      </c>
      <c r="KFX1198" s="204">
        <v>7</v>
      </c>
      <c r="KFY1198" s="204">
        <v>2</v>
      </c>
      <c r="KFZ1198" s="205" t="s">
        <v>238</v>
      </c>
      <c r="KGA1198" s="206">
        <v>0</v>
      </c>
      <c r="KGB1198" s="206">
        <v>210</v>
      </c>
      <c r="KGC1198" s="75">
        <f t="shared" si="539"/>
        <v>448.774</v>
      </c>
      <c r="KGD1198" s="203" t="s">
        <v>29</v>
      </c>
      <c r="KGE1198" s="260" t="s">
        <v>26</v>
      </c>
      <c r="KGF1198" s="204">
        <v>7</v>
      </c>
      <c r="KGG1198" s="204">
        <v>2</v>
      </c>
      <c r="KGH1198" s="205" t="s">
        <v>238</v>
      </c>
      <c r="KGI1198" s="206">
        <v>0</v>
      </c>
      <c r="KGJ1198" s="206">
        <v>210</v>
      </c>
      <c r="KGK1198" s="75">
        <f t="shared" si="539"/>
        <v>448.774</v>
      </c>
      <c r="KGL1198" s="203" t="s">
        <v>29</v>
      </c>
      <c r="KGM1198" s="260" t="s">
        <v>26</v>
      </c>
      <c r="KGN1198" s="204">
        <v>7</v>
      </c>
      <c r="KGO1198" s="204">
        <v>2</v>
      </c>
      <c r="KGP1198" s="205" t="s">
        <v>238</v>
      </c>
      <c r="KGQ1198" s="206">
        <v>0</v>
      </c>
      <c r="KGR1198" s="206">
        <v>210</v>
      </c>
      <c r="KGS1198" s="75">
        <f t="shared" si="539"/>
        <v>448.774</v>
      </c>
      <c r="KGT1198" s="203" t="s">
        <v>29</v>
      </c>
      <c r="KGU1198" s="260" t="s">
        <v>26</v>
      </c>
      <c r="KGV1198" s="204">
        <v>7</v>
      </c>
      <c r="KGW1198" s="204">
        <v>2</v>
      </c>
      <c r="KGX1198" s="205" t="s">
        <v>238</v>
      </c>
      <c r="KGY1198" s="206">
        <v>0</v>
      </c>
      <c r="KGZ1198" s="206">
        <v>210</v>
      </c>
      <c r="KHA1198" s="75">
        <f t="shared" ref="KHA1198:KJE1198" si="540">KHA1199+KHA1200</f>
        <v>448.774</v>
      </c>
      <c r="KHB1198" s="203" t="s">
        <v>29</v>
      </c>
      <c r="KHC1198" s="260" t="s">
        <v>26</v>
      </c>
      <c r="KHD1198" s="204">
        <v>7</v>
      </c>
      <c r="KHE1198" s="204">
        <v>2</v>
      </c>
      <c r="KHF1198" s="205" t="s">
        <v>238</v>
      </c>
      <c r="KHG1198" s="206">
        <v>0</v>
      </c>
      <c r="KHH1198" s="206">
        <v>210</v>
      </c>
      <c r="KHI1198" s="75">
        <f t="shared" si="540"/>
        <v>448.774</v>
      </c>
      <c r="KHJ1198" s="203" t="s">
        <v>29</v>
      </c>
      <c r="KHK1198" s="260" t="s">
        <v>26</v>
      </c>
      <c r="KHL1198" s="204">
        <v>7</v>
      </c>
      <c r="KHM1198" s="204">
        <v>2</v>
      </c>
      <c r="KHN1198" s="205" t="s">
        <v>238</v>
      </c>
      <c r="KHO1198" s="206">
        <v>0</v>
      </c>
      <c r="KHP1198" s="206">
        <v>210</v>
      </c>
      <c r="KHQ1198" s="75">
        <f t="shared" si="540"/>
        <v>448.774</v>
      </c>
      <c r="KHR1198" s="203" t="s">
        <v>29</v>
      </c>
      <c r="KHS1198" s="260" t="s">
        <v>26</v>
      </c>
      <c r="KHT1198" s="204">
        <v>7</v>
      </c>
      <c r="KHU1198" s="204">
        <v>2</v>
      </c>
      <c r="KHV1198" s="205" t="s">
        <v>238</v>
      </c>
      <c r="KHW1198" s="206">
        <v>0</v>
      </c>
      <c r="KHX1198" s="206">
        <v>210</v>
      </c>
      <c r="KHY1198" s="75">
        <f t="shared" si="540"/>
        <v>448.774</v>
      </c>
      <c r="KHZ1198" s="203" t="s">
        <v>29</v>
      </c>
      <c r="KIA1198" s="260" t="s">
        <v>26</v>
      </c>
      <c r="KIB1198" s="204">
        <v>7</v>
      </c>
      <c r="KIC1198" s="204">
        <v>2</v>
      </c>
      <c r="KID1198" s="205" t="s">
        <v>238</v>
      </c>
      <c r="KIE1198" s="206">
        <v>0</v>
      </c>
      <c r="KIF1198" s="206">
        <v>210</v>
      </c>
      <c r="KIG1198" s="75">
        <f t="shared" si="540"/>
        <v>448.774</v>
      </c>
      <c r="KIH1198" s="203" t="s">
        <v>29</v>
      </c>
      <c r="KII1198" s="260" t="s">
        <v>26</v>
      </c>
      <c r="KIJ1198" s="204">
        <v>7</v>
      </c>
      <c r="KIK1198" s="204">
        <v>2</v>
      </c>
      <c r="KIL1198" s="205" t="s">
        <v>238</v>
      </c>
      <c r="KIM1198" s="206">
        <v>0</v>
      </c>
      <c r="KIN1198" s="206">
        <v>210</v>
      </c>
      <c r="KIO1198" s="75">
        <f t="shared" si="540"/>
        <v>448.774</v>
      </c>
      <c r="KIP1198" s="203" t="s">
        <v>29</v>
      </c>
      <c r="KIQ1198" s="260" t="s">
        <v>26</v>
      </c>
      <c r="KIR1198" s="204">
        <v>7</v>
      </c>
      <c r="KIS1198" s="204">
        <v>2</v>
      </c>
      <c r="KIT1198" s="205" t="s">
        <v>238</v>
      </c>
      <c r="KIU1198" s="206">
        <v>0</v>
      </c>
      <c r="KIV1198" s="206">
        <v>210</v>
      </c>
      <c r="KIW1198" s="75">
        <f t="shared" si="540"/>
        <v>448.774</v>
      </c>
      <c r="KIX1198" s="203" t="s">
        <v>29</v>
      </c>
      <c r="KIY1198" s="260" t="s">
        <v>26</v>
      </c>
      <c r="KIZ1198" s="204">
        <v>7</v>
      </c>
      <c r="KJA1198" s="204">
        <v>2</v>
      </c>
      <c r="KJB1198" s="205" t="s">
        <v>238</v>
      </c>
      <c r="KJC1198" s="206">
        <v>0</v>
      </c>
      <c r="KJD1198" s="206">
        <v>210</v>
      </c>
      <c r="KJE1198" s="75">
        <f t="shared" si="540"/>
        <v>448.774</v>
      </c>
      <c r="KJF1198" s="203" t="s">
        <v>29</v>
      </c>
      <c r="KJG1198" s="260" t="s">
        <v>26</v>
      </c>
      <c r="KJH1198" s="204">
        <v>7</v>
      </c>
      <c r="KJI1198" s="204">
        <v>2</v>
      </c>
      <c r="KJJ1198" s="205" t="s">
        <v>238</v>
      </c>
      <c r="KJK1198" s="206">
        <v>0</v>
      </c>
      <c r="KJL1198" s="206">
        <v>210</v>
      </c>
      <c r="KJM1198" s="75">
        <f t="shared" ref="KJM1198:KLQ1198" si="541">KJM1199+KJM1200</f>
        <v>448.774</v>
      </c>
      <c r="KJN1198" s="203" t="s">
        <v>29</v>
      </c>
      <c r="KJO1198" s="260" t="s">
        <v>26</v>
      </c>
      <c r="KJP1198" s="204">
        <v>7</v>
      </c>
      <c r="KJQ1198" s="204">
        <v>2</v>
      </c>
      <c r="KJR1198" s="205" t="s">
        <v>238</v>
      </c>
      <c r="KJS1198" s="206">
        <v>0</v>
      </c>
      <c r="KJT1198" s="206">
        <v>210</v>
      </c>
      <c r="KJU1198" s="75">
        <f t="shared" si="541"/>
        <v>448.774</v>
      </c>
      <c r="KJV1198" s="203" t="s">
        <v>29</v>
      </c>
      <c r="KJW1198" s="260" t="s">
        <v>26</v>
      </c>
      <c r="KJX1198" s="204">
        <v>7</v>
      </c>
      <c r="KJY1198" s="204">
        <v>2</v>
      </c>
      <c r="KJZ1198" s="205" t="s">
        <v>238</v>
      </c>
      <c r="KKA1198" s="206">
        <v>0</v>
      </c>
      <c r="KKB1198" s="206">
        <v>210</v>
      </c>
      <c r="KKC1198" s="75">
        <f t="shared" si="541"/>
        <v>448.774</v>
      </c>
      <c r="KKD1198" s="203" t="s">
        <v>29</v>
      </c>
      <c r="KKE1198" s="260" t="s">
        <v>26</v>
      </c>
      <c r="KKF1198" s="204">
        <v>7</v>
      </c>
      <c r="KKG1198" s="204">
        <v>2</v>
      </c>
      <c r="KKH1198" s="205" t="s">
        <v>238</v>
      </c>
      <c r="KKI1198" s="206">
        <v>0</v>
      </c>
      <c r="KKJ1198" s="206">
        <v>210</v>
      </c>
      <c r="KKK1198" s="75">
        <f t="shared" si="541"/>
        <v>448.774</v>
      </c>
      <c r="KKL1198" s="203" t="s">
        <v>29</v>
      </c>
      <c r="KKM1198" s="260" t="s">
        <v>26</v>
      </c>
      <c r="KKN1198" s="204">
        <v>7</v>
      </c>
      <c r="KKO1198" s="204">
        <v>2</v>
      </c>
      <c r="KKP1198" s="205" t="s">
        <v>238</v>
      </c>
      <c r="KKQ1198" s="206">
        <v>0</v>
      </c>
      <c r="KKR1198" s="206">
        <v>210</v>
      </c>
      <c r="KKS1198" s="75">
        <f t="shared" si="541"/>
        <v>448.774</v>
      </c>
      <c r="KKT1198" s="203" t="s">
        <v>29</v>
      </c>
      <c r="KKU1198" s="260" t="s">
        <v>26</v>
      </c>
      <c r="KKV1198" s="204">
        <v>7</v>
      </c>
      <c r="KKW1198" s="204">
        <v>2</v>
      </c>
      <c r="KKX1198" s="205" t="s">
        <v>238</v>
      </c>
      <c r="KKY1198" s="206">
        <v>0</v>
      </c>
      <c r="KKZ1198" s="206">
        <v>210</v>
      </c>
      <c r="KLA1198" s="75">
        <f t="shared" si="541"/>
        <v>448.774</v>
      </c>
      <c r="KLB1198" s="203" t="s">
        <v>29</v>
      </c>
      <c r="KLC1198" s="260" t="s">
        <v>26</v>
      </c>
      <c r="KLD1198" s="204">
        <v>7</v>
      </c>
      <c r="KLE1198" s="204">
        <v>2</v>
      </c>
      <c r="KLF1198" s="205" t="s">
        <v>238</v>
      </c>
      <c r="KLG1198" s="206">
        <v>0</v>
      </c>
      <c r="KLH1198" s="206">
        <v>210</v>
      </c>
      <c r="KLI1198" s="75">
        <f t="shared" si="541"/>
        <v>448.774</v>
      </c>
      <c r="KLJ1198" s="203" t="s">
        <v>29</v>
      </c>
      <c r="KLK1198" s="260" t="s">
        <v>26</v>
      </c>
      <c r="KLL1198" s="204">
        <v>7</v>
      </c>
      <c r="KLM1198" s="204">
        <v>2</v>
      </c>
      <c r="KLN1198" s="205" t="s">
        <v>238</v>
      </c>
      <c r="KLO1198" s="206">
        <v>0</v>
      </c>
      <c r="KLP1198" s="206">
        <v>210</v>
      </c>
      <c r="KLQ1198" s="75">
        <f t="shared" si="541"/>
        <v>448.774</v>
      </c>
      <c r="KLR1198" s="203" t="s">
        <v>29</v>
      </c>
      <c r="KLS1198" s="260" t="s">
        <v>26</v>
      </c>
      <c r="KLT1198" s="204">
        <v>7</v>
      </c>
      <c r="KLU1198" s="204">
        <v>2</v>
      </c>
      <c r="KLV1198" s="205" t="s">
        <v>238</v>
      </c>
      <c r="KLW1198" s="206">
        <v>0</v>
      </c>
      <c r="KLX1198" s="206">
        <v>210</v>
      </c>
      <c r="KLY1198" s="75">
        <f t="shared" ref="KLY1198:KOC1198" si="542">KLY1199+KLY1200</f>
        <v>448.774</v>
      </c>
      <c r="KLZ1198" s="203" t="s">
        <v>29</v>
      </c>
      <c r="KMA1198" s="260" t="s">
        <v>26</v>
      </c>
      <c r="KMB1198" s="204">
        <v>7</v>
      </c>
      <c r="KMC1198" s="204">
        <v>2</v>
      </c>
      <c r="KMD1198" s="205" t="s">
        <v>238</v>
      </c>
      <c r="KME1198" s="206">
        <v>0</v>
      </c>
      <c r="KMF1198" s="206">
        <v>210</v>
      </c>
      <c r="KMG1198" s="75">
        <f t="shared" si="542"/>
        <v>448.774</v>
      </c>
      <c r="KMH1198" s="203" t="s">
        <v>29</v>
      </c>
      <c r="KMI1198" s="260" t="s">
        <v>26</v>
      </c>
      <c r="KMJ1198" s="204">
        <v>7</v>
      </c>
      <c r="KMK1198" s="204">
        <v>2</v>
      </c>
      <c r="KML1198" s="205" t="s">
        <v>238</v>
      </c>
      <c r="KMM1198" s="206">
        <v>0</v>
      </c>
      <c r="KMN1198" s="206">
        <v>210</v>
      </c>
      <c r="KMO1198" s="75">
        <f t="shared" si="542"/>
        <v>448.774</v>
      </c>
      <c r="KMP1198" s="203" t="s">
        <v>29</v>
      </c>
      <c r="KMQ1198" s="260" t="s">
        <v>26</v>
      </c>
      <c r="KMR1198" s="204">
        <v>7</v>
      </c>
      <c r="KMS1198" s="204">
        <v>2</v>
      </c>
      <c r="KMT1198" s="205" t="s">
        <v>238</v>
      </c>
      <c r="KMU1198" s="206">
        <v>0</v>
      </c>
      <c r="KMV1198" s="206">
        <v>210</v>
      </c>
      <c r="KMW1198" s="75">
        <f t="shared" si="542"/>
        <v>448.774</v>
      </c>
      <c r="KMX1198" s="203" t="s">
        <v>29</v>
      </c>
      <c r="KMY1198" s="260" t="s">
        <v>26</v>
      </c>
      <c r="KMZ1198" s="204">
        <v>7</v>
      </c>
      <c r="KNA1198" s="204">
        <v>2</v>
      </c>
      <c r="KNB1198" s="205" t="s">
        <v>238</v>
      </c>
      <c r="KNC1198" s="206">
        <v>0</v>
      </c>
      <c r="KND1198" s="206">
        <v>210</v>
      </c>
      <c r="KNE1198" s="75">
        <f t="shared" si="542"/>
        <v>448.774</v>
      </c>
      <c r="KNF1198" s="203" t="s">
        <v>29</v>
      </c>
      <c r="KNG1198" s="260" t="s">
        <v>26</v>
      </c>
      <c r="KNH1198" s="204">
        <v>7</v>
      </c>
      <c r="KNI1198" s="204">
        <v>2</v>
      </c>
      <c r="KNJ1198" s="205" t="s">
        <v>238</v>
      </c>
      <c r="KNK1198" s="206">
        <v>0</v>
      </c>
      <c r="KNL1198" s="206">
        <v>210</v>
      </c>
      <c r="KNM1198" s="75">
        <f t="shared" si="542"/>
        <v>448.774</v>
      </c>
      <c r="KNN1198" s="203" t="s">
        <v>29</v>
      </c>
      <c r="KNO1198" s="260" t="s">
        <v>26</v>
      </c>
      <c r="KNP1198" s="204">
        <v>7</v>
      </c>
      <c r="KNQ1198" s="204">
        <v>2</v>
      </c>
      <c r="KNR1198" s="205" t="s">
        <v>238</v>
      </c>
      <c r="KNS1198" s="206">
        <v>0</v>
      </c>
      <c r="KNT1198" s="206">
        <v>210</v>
      </c>
      <c r="KNU1198" s="75">
        <f t="shared" si="542"/>
        <v>448.774</v>
      </c>
      <c r="KNV1198" s="203" t="s">
        <v>29</v>
      </c>
      <c r="KNW1198" s="260" t="s">
        <v>26</v>
      </c>
      <c r="KNX1198" s="204">
        <v>7</v>
      </c>
      <c r="KNY1198" s="204">
        <v>2</v>
      </c>
      <c r="KNZ1198" s="205" t="s">
        <v>238</v>
      </c>
      <c r="KOA1198" s="206">
        <v>0</v>
      </c>
      <c r="KOB1198" s="206">
        <v>210</v>
      </c>
      <c r="KOC1198" s="75">
        <f t="shared" si="542"/>
        <v>448.774</v>
      </c>
      <c r="KOD1198" s="203" t="s">
        <v>29</v>
      </c>
      <c r="KOE1198" s="260" t="s">
        <v>26</v>
      </c>
      <c r="KOF1198" s="204">
        <v>7</v>
      </c>
      <c r="KOG1198" s="204">
        <v>2</v>
      </c>
      <c r="KOH1198" s="205" t="s">
        <v>238</v>
      </c>
      <c r="KOI1198" s="206">
        <v>0</v>
      </c>
      <c r="KOJ1198" s="206">
        <v>210</v>
      </c>
      <c r="KOK1198" s="75">
        <f t="shared" ref="KOK1198:KQO1198" si="543">KOK1199+KOK1200</f>
        <v>448.774</v>
      </c>
      <c r="KOL1198" s="203" t="s">
        <v>29</v>
      </c>
      <c r="KOM1198" s="260" t="s">
        <v>26</v>
      </c>
      <c r="KON1198" s="204">
        <v>7</v>
      </c>
      <c r="KOO1198" s="204">
        <v>2</v>
      </c>
      <c r="KOP1198" s="205" t="s">
        <v>238</v>
      </c>
      <c r="KOQ1198" s="206">
        <v>0</v>
      </c>
      <c r="KOR1198" s="206">
        <v>210</v>
      </c>
      <c r="KOS1198" s="75">
        <f t="shared" si="543"/>
        <v>448.774</v>
      </c>
      <c r="KOT1198" s="203" t="s">
        <v>29</v>
      </c>
      <c r="KOU1198" s="260" t="s">
        <v>26</v>
      </c>
      <c r="KOV1198" s="204">
        <v>7</v>
      </c>
      <c r="KOW1198" s="204">
        <v>2</v>
      </c>
      <c r="KOX1198" s="205" t="s">
        <v>238</v>
      </c>
      <c r="KOY1198" s="206">
        <v>0</v>
      </c>
      <c r="KOZ1198" s="206">
        <v>210</v>
      </c>
      <c r="KPA1198" s="75">
        <f t="shared" si="543"/>
        <v>448.774</v>
      </c>
      <c r="KPB1198" s="203" t="s">
        <v>29</v>
      </c>
      <c r="KPC1198" s="260" t="s">
        <v>26</v>
      </c>
      <c r="KPD1198" s="204">
        <v>7</v>
      </c>
      <c r="KPE1198" s="204">
        <v>2</v>
      </c>
      <c r="KPF1198" s="205" t="s">
        <v>238</v>
      </c>
      <c r="KPG1198" s="206">
        <v>0</v>
      </c>
      <c r="KPH1198" s="206">
        <v>210</v>
      </c>
      <c r="KPI1198" s="75">
        <f t="shared" si="543"/>
        <v>448.774</v>
      </c>
      <c r="KPJ1198" s="203" t="s">
        <v>29</v>
      </c>
      <c r="KPK1198" s="260" t="s">
        <v>26</v>
      </c>
      <c r="KPL1198" s="204">
        <v>7</v>
      </c>
      <c r="KPM1198" s="204">
        <v>2</v>
      </c>
      <c r="KPN1198" s="205" t="s">
        <v>238</v>
      </c>
      <c r="KPO1198" s="206">
        <v>0</v>
      </c>
      <c r="KPP1198" s="206">
        <v>210</v>
      </c>
      <c r="KPQ1198" s="75">
        <f t="shared" si="543"/>
        <v>448.774</v>
      </c>
      <c r="KPR1198" s="203" t="s">
        <v>29</v>
      </c>
      <c r="KPS1198" s="260" t="s">
        <v>26</v>
      </c>
      <c r="KPT1198" s="204">
        <v>7</v>
      </c>
      <c r="KPU1198" s="204">
        <v>2</v>
      </c>
      <c r="KPV1198" s="205" t="s">
        <v>238</v>
      </c>
      <c r="KPW1198" s="206">
        <v>0</v>
      </c>
      <c r="KPX1198" s="206">
        <v>210</v>
      </c>
      <c r="KPY1198" s="75">
        <f t="shared" si="543"/>
        <v>448.774</v>
      </c>
      <c r="KPZ1198" s="203" t="s">
        <v>29</v>
      </c>
      <c r="KQA1198" s="260" t="s">
        <v>26</v>
      </c>
      <c r="KQB1198" s="204">
        <v>7</v>
      </c>
      <c r="KQC1198" s="204">
        <v>2</v>
      </c>
      <c r="KQD1198" s="205" t="s">
        <v>238</v>
      </c>
      <c r="KQE1198" s="206">
        <v>0</v>
      </c>
      <c r="KQF1198" s="206">
        <v>210</v>
      </c>
      <c r="KQG1198" s="75">
        <f t="shared" si="543"/>
        <v>448.774</v>
      </c>
      <c r="KQH1198" s="203" t="s">
        <v>29</v>
      </c>
      <c r="KQI1198" s="260" t="s">
        <v>26</v>
      </c>
      <c r="KQJ1198" s="204">
        <v>7</v>
      </c>
      <c r="KQK1198" s="204">
        <v>2</v>
      </c>
      <c r="KQL1198" s="205" t="s">
        <v>238</v>
      </c>
      <c r="KQM1198" s="206">
        <v>0</v>
      </c>
      <c r="KQN1198" s="206">
        <v>210</v>
      </c>
      <c r="KQO1198" s="75">
        <f t="shared" si="543"/>
        <v>448.774</v>
      </c>
      <c r="KQP1198" s="203" t="s">
        <v>29</v>
      </c>
      <c r="KQQ1198" s="260" t="s">
        <v>26</v>
      </c>
      <c r="KQR1198" s="204">
        <v>7</v>
      </c>
      <c r="KQS1198" s="204">
        <v>2</v>
      </c>
      <c r="KQT1198" s="205" t="s">
        <v>238</v>
      </c>
      <c r="KQU1198" s="206">
        <v>0</v>
      </c>
      <c r="KQV1198" s="206">
        <v>210</v>
      </c>
      <c r="KQW1198" s="75">
        <f t="shared" ref="KQW1198:KTA1198" si="544">KQW1199+KQW1200</f>
        <v>448.774</v>
      </c>
      <c r="KQX1198" s="203" t="s">
        <v>29</v>
      </c>
      <c r="KQY1198" s="260" t="s">
        <v>26</v>
      </c>
      <c r="KQZ1198" s="204">
        <v>7</v>
      </c>
      <c r="KRA1198" s="204">
        <v>2</v>
      </c>
      <c r="KRB1198" s="205" t="s">
        <v>238</v>
      </c>
      <c r="KRC1198" s="206">
        <v>0</v>
      </c>
      <c r="KRD1198" s="206">
        <v>210</v>
      </c>
      <c r="KRE1198" s="75">
        <f t="shared" si="544"/>
        <v>448.774</v>
      </c>
      <c r="KRF1198" s="203" t="s">
        <v>29</v>
      </c>
      <c r="KRG1198" s="260" t="s">
        <v>26</v>
      </c>
      <c r="KRH1198" s="204">
        <v>7</v>
      </c>
      <c r="KRI1198" s="204">
        <v>2</v>
      </c>
      <c r="KRJ1198" s="205" t="s">
        <v>238</v>
      </c>
      <c r="KRK1198" s="206">
        <v>0</v>
      </c>
      <c r="KRL1198" s="206">
        <v>210</v>
      </c>
      <c r="KRM1198" s="75">
        <f t="shared" si="544"/>
        <v>448.774</v>
      </c>
      <c r="KRN1198" s="203" t="s">
        <v>29</v>
      </c>
      <c r="KRO1198" s="260" t="s">
        <v>26</v>
      </c>
      <c r="KRP1198" s="204">
        <v>7</v>
      </c>
      <c r="KRQ1198" s="204">
        <v>2</v>
      </c>
      <c r="KRR1198" s="205" t="s">
        <v>238</v>
      </c>
      <c r="KRS1198" s="206">
        <v>0</v>
      </c>
      <c r="KRT1198" s="206">
        <v>210</v>
      </c>
      <c r="KRU1198" s="75">
        <f t="shared" si="544"/>
        <v>448.774</v>
      </c>
      <c r="KRV1198" s="203" t="s">
        <v>29</v>
      </c>
      <c r="KRW1198" s="260" t="s">
        <v>26</v>
      </c>
      <c r="KRX1198" s="204">
        <v>7</v>
      </c>
      <c r="KRY1198" s="204">
        <v>2</v>
      </c>
      <c r="KRZ1198" s="205" t="s">
        <v>238</v>
      </c>
      <c r="KSA1198" s="206">
        <v>0</v>
      </c>
      <c r="KSB1198" s="206">
        <v>210</v>
      </c>
      <c r="KSC1198" s="75">
        <f t="shared" si="544"/>
        <v>448.774</v>
      </c>
      <c r="KSD1198" s="203" t="s">
        <v>29</v>
      </c>
      <c r="KSE1198" s="260" t="s">
        <v>26</v>
      </c>
      <c r="KSF1198" s="204">
        <v>7</v>
      </c>
      <c r="KSG1198" s="204">
        <v>2</v>
      </c>
      <c r="KSH1198" s="205" t="s">
        <v>238</v>
      </c>
      <c r="KSI1198" s="206">
        <v>0</v>
      </c>
      <c r="KSJ1198" s="206">
        <v>210</v>
      </c>
      <c r="KSK1198" s="75">
        <f t="shared" si="544"/>
        <v>448.774</v>
      </c>
      <c r="KSL1198" s="203" t="s">
        <v>29</v>
      </c>
      <c r="KSM1198" s="260" t="s">
        <v>26</v>
      </c>
      <c r="KSN1198" s="204">
        <v>7</v>
      </c>
      <c r="KSO1198" s="204">
        <v>2</v>
      </c>
      <c r="KSP1198" s="205" t="s">
        <v>238</v>
      </c>
      <c r="KSQ1198" s="206">
        <v>0</v>
      </c>
      <c r="KSR1198" s="206">
        <v>210</v>
      </c>
      <c r="KSS1198" s="75">
        <f t="shared" si="544"/>
        <v>448.774</v>
      </c>
      <c r="KST1198" s="203" t="s">
        <v>29</v>
      </c>
      <c r="KSU1198" s="260" t="s">
        <v>26</v>
      </c>
      <c r="KSV1198" s="204">
        <v>7</v>
      </c>
      <c r="KSW1198" s="204">
        <v>2</v>
      </c>
      <c r="KSX1198" s="205" t="s">
        <v>238</v>
      </c>
      <c r="KSY1198" s="206">
        <v>0</v>
      </c>
      <c r="KSZ1198" s="206">
        <v>210</v>
      </c>
      <c r="KTA1198" s="75">
        <f t="shared" si="544"/>
        <v>448.774</v>
      </c>
      <c r="KTB1198" s="203" t="s">
        <v>29</v>
      </c>
      <c r="KTC1198" s="260" t="s">
        <v>26</v>
      </c>
      <c r="KTD1198" s="204">
        <v>7</v>
      </c>
      <c r="KTE1198" s="204">
        <v>2</v>
      </c>
      <c r="KTF1198" s="205" t="s">
        <v>238</v>
      </c>
      <c r="KTG1198" s="206">
        <v>0</v>
      </c>
      <c r="KTH1198" s="206">
        <v>210</v>
      </c>
      <c r="KTI1198" s="75">
        <f t="shared" ref="KTI1198:KVM1198" si="545">KTI1199+KTI1200</f>
        <v>448.774</v>
      </c>
      <c r="KTJ1198" s="203" t="s">
        <v>29</v>
      </c>
      <c r="KTK1198" s="260" t="s">
        <v>26</v>
      </c>
      <c r="KTL1198" s="204">
        <v>7</v>
      </c>
      <c r="KTM1198" s="204">
        <v>2</v>
      </c>
      <c r="KTN1198" s="205" t="s">
        <v>238</v>
      </c>
      <c r="KTO1198" s="206">
        <v>0</v>
      </c>
      <c r="KTP1198" s="206">
        <v>210</v>
      </c>
      <c r="KTQ1198" s="75">
        <f t="shared" si="545"/>
        <v>448.774</v>
      </c>
      <c r="KTR1198" s="203" t="s">
        <v>29</v>
      </c>
      <c r="KTS1198" s="260" t="s">
        <v>26</v>
      </c>
      <c r="KTT1198" s="204">
        <v>7</v>
      </c>
      <c r="KTU1198" s="204">
        <v>2</v>
      </c>
      <c r="KTV1198" s="205" t="s">
        <v>238</v>
      </c>
      <c r="KTW1198" s="206">
        <v>0</v>
      </c>
      <c r="KTX1198" s="206">
        <v>210</v>
      </c>
      <c r="KTY1198" s="75">
        <f t="shared" si="545"/>
        <v>448.774</v>
      </c>
      <c r="KTZ1198" s="203" t="s">
        <v>29</v>
      </c>
      <c r="KUA1198" s="260" t="s">
        <v>26</v>
      </c>
      <c r="KUB1198" s="204">
        <v>7</v>
      </c>
      <c r="KUC1198" s="204">
        <v>2</v>
      </c>
      <c r="KUD1198" s="205" t="s">
        <v>238</v>
      </c>
      <c r="KUE1198" s="206">
        <v>0</v>
      </c>
      <c r="KUF1198" s="206">
        <v>210</v>
      </c>
      <c r="KUG1198" s="75">
        <f t="shared" si="545"/>
        <v>448.774</v>
      </c>
      <c r="KUH1198" s="203" t="s">
        <v>29</v>
      </c>
      <c r="KUI1198" s="260" t="s">
        <v>26</v>
      </c>
      <c r="KUJ1198" s="204">
        <v>7</v>
      </c>
      <c r="KUK1198" s="204">
        <v>2</v>
      </c>
      <c r="KUL1198" s="205" t="s">
        <v>238</v>
      </c>
      <c r="KUM1198" s="206">
        <v>0</v>
      </c>
      <c r="KUN1198" s="206">
        <v>210</v>
      </c>
      <c r="KUO1198" s="75">
        <f t="shared" si="545"/>
        <v>448.774</v>
      </c>
      <c r="KUP1198" s="203" t="s">
        <v>29</v>
      </c>
      <c r="KUQ1198" s="260" t="s">
        <v>26</v>
      </c>
      <c r="KUR1198" s="204">
        <v>7</v>
      </c>
      <c r="KUS1198" s="204">
        <v>2</v>
      </c>
      <c r="KUT1198" s="205" t="s">
        <v>238</v>
      </c>
      <c r="KUU1198" s="206">
        <v>0</v>
      </c>
      <c r="KUV1198" s="206">
        <v>210</v>
      </c>
      <c r="KUW1198" s="75">
        <f t="shared" si="545"/>
        <v>448.774</v>
      </c>
      <c r="KUX1198" s="203" t="s">
        <v>29</v>
      </c>
      <c r="KUY1198" s="260" t="s">
        <v>26</v>
      </c>
      <c r="KUZ1198" s="204">
        <v>7</v>
      </c>
      <c r="KVA1198" s="204">
        <v>2</v>
      </c>
      <c r="KVB1198" s="205" t="s">
        <v>238</v>
      </c>
      <c r="KVC1198" s="206">
        <v>0</v>
      </c>
      <c r="KVD1198" s="206">
        <v>210</v>
      </c>
      <c r="KVE1198" s="75">
        <f t="shared" si="545"/>
        <v>448.774</v>
      </c>
      <c r="KVF1198" s="203" t="s">
        <v>29</v>
      </c>
      <c r="KVG1198" s="260" t="s">
        <v>26</v>
      </c>
      <c r="KVH1198" s="204">
        <v>7</v>
      </c>
      <c r="KVI1198" s="204">
        <v>2</v>
      </c>
      <c r="KVJ1198" s="205" t="s">
        <v>238</v>
      </c>
      <c r="KVK1198" s="206">
        <v>0</v>
      </c>
      <c r="KVL1198" s="206">
        <v>210</v>
      </c>
      <c r="KVM1198" s="75">
        <f t="shared" si="545"/>
        <v>448.774</v>
      </c>
      <c r="KVN1198" s="203" t="s">
        <v>29</v>
      </c>
      <c r="KVO1198" s="260" t="s">
        <v>26</v>
      </c>
      <c r="KVP1198" s="204">
        <v>7</v>
      </c>
      <c r="KVQ1198" s="204">
        <v>2</v>
      </c>
      <c r="KVR1198" s="205" t="s">
        <v>238</v>
      </c>
      <c r="KVS1198" s="206">
        <v>0</v>
      </c>
      <c r="KVT1198" s="206">
        <v>210</v>
      </c>
      <c r="KVU1198" s="75">
        <f t="shared" ref="KVU1198:KXY1198" si="546">KVU1199+KVU1200</f>
        <v>448.774</v>
      </c>
      <c r="KVV1198" s="203" t="s">
        <v>29</v>
      </c>
      <c r="KVW1198" s="260" t="s">
        <v>26</v>
      </c>
      <c r="KVX1198" s="204">
        <v>7</v>
      </c>
      <c r="KVY1198" s="204">
        <v>2</v>
      </c>
      <c r="KVZ1198" s="205" t="s">
        <v>238</v>
      </c>
      <c r="KWA1198" s="206">
        <v>0</v>
      </c>
      <c r="KWB1198" s="206">
        <v>210</v>
      </c>
      <c r="KWC1198" s="75">
        <f t="shared" si="546"/>
        <v>448.774</v>
      </c>
      <c r="KWD1198" s="203" t="s">
        <v>29</v>
      </c>
      <c r="KWE1198" s="260" t="s">
        <v>26</v>
      </c>
      <c r="KWF1198" s="204">
        <v>7</v>
      </c>
      <c r="KWG1198" s="204">
        <v>2</v>
      </c>
      <c r="KWH1198" s="205" t="s">
        <v>238</v>
      </c>
      <c r="KWI1198" s="206">
        <v>0</v>
      </c>
      <c r="KWJ1198" s="206">
        <v>210</v>
      </c>
      <c r="KWK1198" s="75">
        <f t="shared" si="546"/>
        <v>448.774</v>
      </c>
      <c r="KWL1198" s="203" t="s">
        <v>29</v>
      </c>
      <c r="KWM1198" s="260" t="s">
        <v>26</v>
      </c>
      <c r="KWN1198" s="204">
        <v>7</v>
      </c>
      <c r="KWO1198" s="204">
        <v>2</v>
      </c>
      <c r="KWP1198" s="205" t="s">
        <v>238</v>
      </c>
      <c r="KWQ1198" s="206">
        <v>0</v>
      </c>
      <c r="KWR1198" s="206">
        <v>210</v>
      </c>
      <c r="KWS1198" s="75">
        <f t="shared" si="546"/>
        <v>448.774</v>
      </c>
      <c r="KWT1198" s="203" t="s">
        <v>29</v>
      </c>
      <c r="KWU1198" s="260" t="s">
        <v>26</v>
      </c>
      <c r="KWV1198" s="204">
        <v>7</v>
      </c>
      <c r="KWW1198" s="204">
        <v>2</v>
      </c>
      <c r="KWX1198" s="205" t="s">
        <v>238</v>
      </c>
      <c r="KWY1198" s="206">
        <v>0</v>
      </c>
      <c r="KWZ1198" s="206">
        <v>210</v>
      </c>
      <c r="KXA1198" s="75">
        <f t="shared" si="546"/>
        <v>448.774</v>
      </c>
      <c r="KXB1198" s="203" t="s">
        <v>29</v>
      </c>
      <c r="KXC1198" s="260" t="s">
        <v>26</v>
      </c>
      <c r="KXD1198" s="204">
        <v>7</v>
      </c>
      <c r="KXE1198" s="204">
        <v>2</v>
      </c>
      <c r="KXF1198" s="205" t="s">
        <v>238</v>
      </c>
      <c r="KXG1198" s="206">
        <v>0</v>
      </c>
      <c r="KXH1198" s="206">
        <v>210</v>
      </c>
      <c r="KXI1198" s="75">
        <f t="shared" si="546"/>
        <v>448.774</v>
      </c>
      <c r="KXJ1198" s="203" t="s">
        <v>29</v>
      </c>
      <c r="KXK1198" s="260" t="s">
        <v>26</v>
      </c>
      <c r="KXL1198" s="204">
        <v>7</v>
      </c>
      <c r="KXM1198" s="204">
        <v>2</v>
      </c>
      <c r="KXN1198" s="205" t="s">
        <v>238</v>
      </c>
      <c r="KXO1198" s="206">
        <v>0</v>
      </c>
      <c r="KXP1198" s="206">
        <v>210</v>
      </c>
      <c r="KXQ1198" s="75">
        <f t="shared" si="546"/>
        <v>448.774</v>
      </c>
      <c r="KXR1198" s="203" t="s">
        <v>29</v>
      </c>
      <c r="KXS1198" s="260" t="s">
        <v>26</v>
      </c>
      <c r="KXT1198" s="204">
        <v>7</v>
      </c>
      <c r="KXU1198" s="204">
        <v>2</v>
      </c>
      <c r="KXV1198" s="205" t="s">
        <v>238</v>
      </c>
      <c r="KXW1198" s="206">
        <v>0</v>
      </c>
      <c r="KXX1198" s="206">
        <v>210</v>
      </c>
      <c r="KXY1198" s="75">
        <f t="shared" si="546"/>
        <v>448.774</v>
      </c>
      <c r="KXZ1198" s="203" t="s">
        <v>29</v>
      </c>
      <c r="KYA1198" s="260" t="s">
        <v>26</v>
      </c>
      <c r="KYB1198" s="204">
        <v>7</v>
      </c>
      <c r="KYC1198" s="204">
        <v>2</v>
      </c>
      <c r="KYD1198" s="205" t="s">
        <v>238</v>
      </c>
      <c r="KYE1198" s="206">
        <v>0</v>
      </c>
      <c r="KYF1198" s="206">
        <v>210</v>
      </c>
      <c r="KYG1198" s="75">
        <f t="shared" ref="KYG1198:LAK1198" si="547">KYG1199+KYG1200</f>
        <v>448.774</v>
      </c>
      <c r="KYH1198" s="203" t="s">
        <v>29</v>
      </c>
      <c r="KYI1198" s="260" t="s">
        <v>26</v>
      </c>
      <c r="KYJ1198" s="204">
        <v>7</v>
      </c>
      <c r="KYK1198" s="204">
        <v>2</v>
      </c>
      <c r="KYL1198" s="205" t="s">
        <v>238</v>
      </c>
      <c r="KYM1198" s="206">
        <v>0</v>
      </c>
      <c r="KYN1198" s="206">
        <v>210</v>
      </c>
      <c r="KYO1198" s="75">
        <f t="shared" si="547"/>
        <v>448.774</v>
      </c>
      <c r="KYP1198" s="203" t="s">
        <v>29</v>
      </c>
      <c r="KYQ1198" s="260" t="s">
        <v>26</v>
      </c>
      <c r="KYR1198" s="204">
        <v>7</v>
      </c>
      <c r="KYS1198" s="204">
        <v>2</v>
      </c>
      <c r="KYT1198" s="205" t="s">
        <v>238</v>
      </c>
      <c r="KYU1198" s="206">
        <v>0</v>
      </c>
      <c r="KYV1198" s="206">
        <v>210</v>
      </c>
      <c r="KYW1198" s="75">
        <f t="shared" si="547"/>
        <v>448.774</v>
      </c>
      <c r="KYX1198" s="203" t="s">
        <v>29</v>
      </c>
      <c r="KYY1198" s="260" t="s">
        <v>26</v>
      </c>
      <c r="KYZ1198" s="204">
        <v>7</v>
      </c>
      <c r="KZA1198" s="204">
        <v>2</v>
      </c>
      <c r="KZB1198" s="205" t="s">
        <v>238</v>
      </c>
      <c r="KZC1198" s="206">
        <v>0</v>
      </c>
      <c r="KZD1198" s="206">
        <v>210</v>
      </c>
      <c r="KZE1198" s="75">
        <f t="shared" si="547"/>
        <v>448.774</v>
      </c>
      <c r="KZF1198" s="203" t="s">
        <v>29</v>
      </c>
      <c r="KZG1198" s="260" t="s">
        <v>26</v>
      </c>
      <c r="KZH1198" s="204">
        <v>7</v>
      </c>
      <c r="KZI1198" s="204">
        <v>2</v>
      </c>
      <c r="KZJ1198" s="205" t="s">
        <v>238</v>
      </c>
      <c r="KZK1198" s="206">
        <v>0</v>
      </c>
      <c r="KZL1198" s="206">
        <v>210</v>
      </c>
      <c r="KZM1198" s="75">
        <f t="shared" si="547"/>
        <v>448.774</v>
      </c>
      <c r="KZN1198" s="203" t="s">
        <v>29</v>
      </c>
      <c r="KZO1198" s="260" t="s">
        <v>26</v>
      </c>
      <c r="KZP1198" s="204">
        <v>7</v>
      </c>
      <c r="KZQ1198" s="204">
        <v>2</v>
      </c>
      <c r="KZR1198" s="205" t="s">
        <v>238</v>
      </c>
      <c r="KZS1198" s="206">
        <v>0</v>
      </c>
      <c r="KZT1198" s="206">
        <v>210</v>
      </c>
      <c r="KZU1198" s="75">
        <f t="shared" si="547"/>
        <v>448.774</v>
      </c>
      <c r="KZV1198" s="203" t="s">
        <v>29</v>
      </c>
      <c r="KZW1198" s="260" t="s">
        <v>26</v>
      </c>
      <c r="KZX1198" s="204">
        <v>7</v>
      </c>
      <c r="KZY1198" s="204">
        <v>2</v>
      </c>
      <c r="KZZ1198" s="205" t="s">
        <v>238</v>
      </c>
      <c r="LAA1198" s="206">
        <v>0</v>
      </c>
      <c r="LAB1198" s="206">
        <v>210</v>
      </c>
      <c r="LAC1198" s="75">
        <f t="shared" si="547"/>
        <v>448.774</v>
      </c>
      <c r="LAD1198" s="203" t="s">
        <v>29</v>
      </c>
      <c r="LAE1198" s="260" t="s">
        <v>26</v>
      </c>
      <c r="LAF1198" s="204">
        <v>7</v>
      </c>
      <c r="LAG1198" s="204">
        <v>2</v>
      </c>
      <c r="LAH1198" s="205" t="s">
        <v>238</v>
      </c>
      <c r="LAI1198" s="206">
        <v>0</v>
      </c>
      <c r="LAJ1198" s="206">
        <v>210</v>
      </c>
      <c r="LAK1198" s="75">
        <f t="shared" si="547"/>
        <v>448.774</v>
      </c>
      <c r="LAL1198" s="203" t="s">
        <v>29</v>
      </c>
      <c r="LAM1198" s="260" t="s">
        <v>26</v>
      </c>
      <c r="LAN1198" s="204">
        <v>7</v>
      </c>
      <c r="LAO1198" s="204">
        <v>2</v>
      </c>
      <c r="LAP1198" s="205" t="s">
        <v>238</v>
      </c>
      <c r="LAQ1198" s="206">
        <v>0</v>
      </c>
      <c r="LAR1198" s="206">
        <v>210</v>
      </c>
      <c r="LAS1198" s="75">
        <f t="shared" ref="LAS1198:LCW1198" si="548">LAS1199+LAS1200</f>
        <v>448.774</v>
      </c>
      <c r="LAT1198" s="203" t="s">
        <v>29</v>
      </c>
      <c r="LAU1198" s="260" t="s">
        <v>26</v>
      </c>
      <c r="LAV1198" s="204">
        <v>7</v>
      </c>
      <c r="LAW1198" s="204">
        <v>2</v>
      </c>
      <c r="LAX1198" s="205" t="s">
        <v>238</v>
      </c>
      <c r="LAY1198" s="206">
        <v>0</v>
      </c>
      <c r="LAZ1198" s="206">
        <v>210</v>
      </c>
      <c r="LBA1198" s="75">
        <f t="shared" si="548"/>
        <v>448.774</v>
      </c>
      <c r="LBB1198" s="203" t="s">
        <v>29</v>
      </c>
      <c r="LBC1198" s="260" t="s">
        <v>26</v>
      </c>
      <c r="LBD1198" s="204">
        <v>7</v>
      </c>
      <c r="LBE1198" s="204">
        <v>2</v>
      </c>
      <c r="LBF1198" s="205" t="s">
        <v>238</v>
      </c>
      <c r="LBG1198" s="206">
        <v>0</v>
      </c>
      <c r="LBH1198" s="206">
        <v>210</v>
      </c>
      <c r="LBI1198" s="75">
        <f t="shared" si="548"/>
        <v>448.774</v>
      </c>
      <c r="LBJ1198" s="203" t="s">
        <v>29</v>
      </c>
      <c r="LBK1198" s="260" t="s">
        <v>26</v>
      </c>
      <c r="LBL1198" s="204">
        <v>7</v>
      </c>
      <c r="LBM1198" s="204">
        <v>2</v>
      </c>
      <c r="LBN1198" s="205" t="s">
        <v>238</v>
      </c>
      <c r="LBO1198" s="206">
        <v>0</v>
      </c>
      <c r="LBP1198" s="206">
        <v>210</v>
      </c>
      <c r="LBQ1198" s="75">
        <f t="shared" si="548"/>
        <v>448.774</v>
      </c>
      <c r="LBR1198" s="203" t="s">
        <v>29</v>
      </c>
      <c r="LBS1198" s="260" t="s">
        <v>26</v>
      </c>
      <c r="LBT1198" s="204">
        <v>7</v>
      </c>
      <c r="LBU1198" s="204">
        <v>2</v>
      </c>
      <c r="LBV1198" s="205" t="s">
        <v>238</v>
      </c>
      <c r="LBW1198" s="206">
        <v>0</v>
      </c>
      <c r="LBX1198" s="206">
        <v>210</v>
      </c>
      <c r="LBY1198" s="75">
        <f t="shared" si="548"/>
        <v>448.774</v>
      </c>
      <c r="LBZ1198" s="203" t="s">
        <v>29</v>
      </c>
      <c r="LCA1198" s="260" t="s">
        <v>26</v>
      </c>
      <c r="LCB1198" s="204">
        <v>7</v>
      </c>
      <c r="LCC1198" s="204">
        <v>2</v>
      </c>
      <c r="LCD1198" s="205" t="s">
        <v>238</v>
      </c>
      <c r="LCE1198" s="206">
        <v>0</v>
      </c>
      <c r="LCF1198" s="206">
        <v>210</v>
      </c>
      <c r="LCG1198" s="75">
        <f t="shared" si="548"/>
        <v>448.774</v>
      </c>
      <c r="LCH1198" s="203" t="s">
        <v>29</v>
      </c>
      <c r="LCI1198" s="260" t="s">
        <v>26</v>
      </c>
      <c r="LCJ1198" s="204">
        <v>7</v>
      </c>
      <c r="LCK1198" s="204">
        <v>2</v>
      </c>
      <c r="LCL1198" s="205" t="s">
        <v>238</v>
      </c>
      <c r="LCM1198" s="206">
        <v>0</v>
      </c>
      <c r="LCN1198" s="206">
        <v>210</v>
      </c>
      <c r="LCO1198" s="75">
        <f t="shared" si="548"/>
        <v>448.774</v>
      </c>
      <c r="LCP1198" s="203" t="s">
        <v>29</v>
      </c>
      <c r="LCQ1198" s="260" t="s">
        <v>26</v>
      </c>
      <c r="LCR1198" s="204">
        <v>7</v>
      </c>
      <c r="LCS1198" s="204">
        <v>2</v>
      </c>
      <c r="LCT1198" s="205" t="s">
        <v>238</v>
      </c>
      <c r="LCU1198" s="206">
        <v>0</v>
      </c>
      <c r="LCV1198" s="206">
        <v>210</v>
      </c>
      <c r="LCW1198" s="75">
        <f t="shared" si="548"/>
        <v>448.774</v>
      </c>
      <c r="LCX1198" s="203" t="s">
        <v>29</v>
      </c>
      <c r="LCY1198" s="260" t="s">
        <v>26</v>
      </c>
      <c r="LCZ1198" s="204">
        <v>7</v>
      </c>
      <c r="LDA1198" s="204">
        <v>2</v>
      </c>
      <c r="LDB1198" s="205" t="s">
        <v>238</v>
      </c>
      <c r="LDC1198" s="206">
        <v>0</v>
      </c>
      <c r="LDD1198" s="206">
        <v>210</v>
      </c>
      <c r="LDE1198" s="75">
        <f t="shared" ref="LDE1198:LFI1198" si="549">LDE1199+LDE1200</f>
        <v>448.774</v>
      </c>
      <c r="LDF1198" s="203" t="s">
        <v>29</v>
      </c>
      <c r="LDG1198" s="260" t="s">
        <v>26</v>
      </c>
      <c r="LDH1198" s="204">
        <v>7</v>
      </c>
      <c r="LDI1198" s="204">
        <v>2</v>
      </c>
      <c r="LDJ1198" s="205" t="s">
        <v>238</v>
      </c>
      <c r="LDK1198" s="206">
        <v>0</v>
      </c>
      <c r="LDL1198" s="206">
        <v>210</v>
      </c>
      <c r="LDM1198" s="75">
        <f t="shared" si="549"/>
        <v>448.774</v>
      </c>
      <c r="LDN1198" s="203" t="s">
        <v>29</v>
      </c>
      <c r="LDO1198" s="260" t="s">
        <v>26</v>
      </c>
      <c r="LDP1198" s="204">
        <v>7</v>
      </c>
      <c r="LDQ1198" s="204">
        <v>2</v>
      </c>
      <c r="LDR1198" s="205" t="s">
        <v>238</v>
      </c>
      <c r="LDS1198" s="206">
        <v>0</v>
      </c>
      <c r="LDT1198" s="206">
        <v>210</v>
      </c>
      <c r="LDU1198" s="75">
        <f t="shared" si="549"/>
        <v>448.774</v>
      </c>
      <c r="LDV1198" s="203" t="s">
        <v>29</v>
      </c>
      <c r="LDW1198" s="260" t="s">
        <v>26</v>
      </c>
      <c r="LDX1198" s="204">
        <v>7</v>
      </c>
      <c r="LDY1198" s="204">
        <v>2</v>
      </c>
      <c r="LDZ1198" s="205" t="s">
        <v>238</v>
      </c>
      <c r="LEA1198" s="206">
        <v>0</v>
      </c>
      <c r="LEB1198" s="206">
        <v>210</v>
      </c>
      <c r="LEC1198" s="75">
        <f t="shared" si="549"/>
        <v>448.774</v>
      </c>
      <c r="LED1198" s="203" t="s">
        <v>29</v>
      </c>
      <c r="LEE1198" s="260" t="s">
        <v>26</v>
      </c>
      <c r="LEF1198" s="204">
        <v>7</v>
      </c>
      <c r="LEG1198" s="204">
        <v>2</v>
      </c>
      <c r="LEH1198" s="205" t="s">
        <v>238</v>
      </c>
      <c r="LEI1198" s="206">
        <v>0</v>
      </c>
      <c r="LEJ1198" s="206">
        <v>210</v>
      </c>
      <c r="LEK1198" s="75">
        <f t="shared" si="549"/>
        <v>448.774</v>
      </c>
      <c r="LEL1198" s="203" t="s">
        <v>29</v>
      </c>
      <c r="LEM1198" s="260" t="s">
        <v>26</v>
      </c>
      <c r="LEN1198" s="204">
        <v>7</v>
      </c>
      <c r="LEO1198" s="204">
        <v>2</v>
      </c>
      <c r="LEP1198" s="205" t="s">
        <v>238</v>
      </c>
      <c r="LEQ1198" s="206">
        <v>0</v>
      </c>
      <c r="LER1198" s="206">
        <v>210</v>
      </c>
      <c r="LES1198" s="75">
        <f t="shared" si="549"/>
        <v>448.774</v>
      </c>
      <c r="LET1198" s="203" t="s">
        <v>29</v>
      </c>
      <c r="LEU1198" s="260" t="s">
        <v>26</v>
      </c>
      <c r="LEV1198" s="204">
        <v>7</v>
      </c>
      <c r="LEW1198" s="204">
        <v>2</v>
      </c>
      <c r="LEX1198" s="205" t="s">
        <v>238</v>
      </c>
      <c r="LEY1198" s="206">
        <v>0</v>
      </c>
      <c r="LEZ1198" s="206">
        <v>210</v>
      </c>
      <c r="LFA1198" s="75">
        <f t="shared" si="549"/>
        <v>448.774</v>
      </c>
      <c r="LFB1198" s="203" t="s">
        <v>29</v>
      </c>
      <c r="LFC1198" s="260" t="s">
        <v>26</v>
      </c>
      <c r="LFD1198" s="204">
        <v>7</v>
      </c>
      <c r="LFE1198" s="204">
        <v>2</v>
      </c>
      <c r="LFF1198" s="205" t="s">
        <v>238</v>
      </c>
      <c r="LFG1198" s="206">
        <v>0</v>
      </c>
      <c r="LFH1198" s="206">
        <v>210</v>
      </c>
      <c r="LFI1198" s="75">
        <f t="shared" si="549"/>
        <v>448.774</v>
      </c>
      <c r="LFJ1198" s="203" t="s">
        <v>29</v>
      </c>
      <c r="LFK1198" s="260" t="s">
        <v>26</v>
      </c>
      <c r="LFL1198" s="204">
        <v>7</v>
      </c>
      <c r="LFM1198" s="204">
        <v>2</v>
      </c>
      <c r="LFN1198" s="205" t="s">
        <v>238</v>
      </c>
      <c r="LFO1198" s="206">
        <v>0</v>
      </c>
      <c r="LFP1198" s="206">
        <v>210</v>
      </c>
      <c r="LFQ1198" s="75">
        <f t="shared" ref="LFQ1198:LHU1198" si="550">LFQ1199+LFQ1200</f>
        <v>448.774</v>
      </c>
      <c r="LFR1198" s="203" t="s">
        <v>29</v>
      </c>
      <c r="LFS1198" s="260" t="s">
        <v>26</v>
      </c>
      <c r="LFT1198" s="204">
        <v>7</v>
      </c>
      <c r="LFU1198" s="204">
        <v>2</v>
      </c>
      <c r="LFV1198" s="205" t="s">
        <v>238</v>
      </c>
      <c r="LFW1198" s="206">
        <v>0</v>
      </c>
      <c r="LFX1198" s="206">
        <v>210</v>
      </c>
      <c r="LFY1198" s="75">
        <f t="shared" si="550"/>
        <v>448.774</v>
      </c>
      <c r="LFZ1198" s="203" t="s">
        <v>29</v>
      </c>
      <c r="LGA1198" s="260" t="s">
        <v>26</v>
      </c>
      <c r="LGB1198" s="204">
        <v>7</v>
      </c>
      <c r="LGC1198" s="204">
        <v>2</v>
      </c>
      <c r="LGD1198" s="205" t="s">
        <v>238</v>
      </c>
      <c r="LGE1198" s="206">
        <v>0</v>
      </c>
      <c r="LGF1198" s="206">
        <v>210</v>
      </c>
      <c r="LGG1198" s="75">
        <f t="shared" si="550"/>
        <v>448.774</v>
      </c>
      <c r="LGH1198" s="203" t="s">
        <v>29</v>
      </c>
      <c r="LGI1198" s="260" t="s">
        <v>26</v>
      </c>
      <c r="LGJ1198" s="204">
        <v>7</v>
      </c>
      <c r="LGK1198" s="204">
        <v>2</v>
      </c>
      <c r="LGL1198" s="205" t="s">
        <v>238</v>
      </c>
      <c r="LGM1198" s="206">
        <v>0</v>
      </c>
      <c r="LGN1198" s="206">
        <v>210</v>
      </c>
      <c r="LGO1198" s="75">
        <f t="shared" si="550"/>
        <v>448.774</v>
      </c>
      <c r="LGP1198" s="203" t="s">
        <v>29</v>
      </c>
      <c r="LGQ1198" s="260" t="s">
        <v>26</v>
      </c>
      <c r="LGR1198" s="204">
        <v>7</v>
      </c>
      <c r="LGS1198" s="204">
        <v>2</v>
      </c>
      <c r="LGT1198" s="205" t="s">
        <v>238</v>
      </c>
      <c r="LGU1198" s="206">
        <v>0</v>
      </c>
      <c r="LGV1198" s="206">
        <v>210</v>
      </c>
      <c r="LGW1198" s="75">
        <f t="shared" si="550"/>
        <v>448.774</v>
      </c>
      <c r="LGX1198" s="203" t="s">
        <v>29</v>
      </c>
      <c r="LGY1198" s="260" t="s">
        <v>26</v>
      </c>
      <c r="LGZ1198" s="204">
        <v>7</v>
      </c>
      <c r="LHA1198" s="204">
        <v>2</v>
      </c>
      <c r="LHB1198" s="205" t="s">
        <v>238</v>
      </c>
      <c r="LHC1198" s="206">
        <v>0</v>
      </c>
      <c r="LHD1198" s="206">
        <v>210</v>
      </c>
      <c r="LHE1198" s="75">
        <f t="shared" si="550"/>
        <v>448.774</v>
      </c>
      <c r="LHF1198" s="203" t="s">
        <v>29</v>
      </c>
      <c r="LHG1198" s="260" t="s">
        <v>26</v>
      </c>
      <c r="LHH1198" s="204">
        <v>7</v>
      </c>
      <c r="LHI1198" s="204">
        <v>2</v>
      </c>
      <c r="LHJ1198" s="205" t="s">
        <v>238</v>
      </c>
      <c r="LHK1198" s="206">
        <v>0</v>
      </c>
      <c r="LHL1198" s="206">
        <v>210</v>
      </c>
      <c r="LHM1198" s="75">
        <f t="shared" si="550"/>
        <v>448.774</v>
      </c>
      <c r="LHN1198" s="203" t="s">
        <v>29</v>
      </c>
      <c r="LHO1198" s="260" t="s">
        <v>26</v>
      </c>
      <c r="LHP1198" s="204">
        <v>7</v>
      </c>
      <c r="LHQ1198" s="204">
        <v>2</v>
      </c>
      <c r="LHR1198" s="205" t="s">
        <v>238</v>
      </c>
      <c r="LHS1198" s="206">
        <v>0</v>
      </c>
      <c r="LHT1198" s="206">
        <v>210</v>
      </c>
      <c r="LHU1198" s="75">
        <f t="shared" si="550"/>
        <v>448.774</v>
      </c>
      <c r="LHV1198" s="203" t="s">
        <v>29</v>
      </c>
      <c r="LHW1198" s="260" t="s">
        <v>26</v>
      </c>
      <c r="LHX1198" s="204">
        <v>7</v>
      </c>
      <c r="LHY1198" s="204">
        <v>2</v>
      </c>
      <c r="LHZ1198" s="205" t="s">
        <v>238</v>
      </c>
      <c r="LIA1198" s="206">
        <v>0</v>
      </c>
      <c r="LIB1198" s="206">
        <v>210</v>
      </c>
      <c r="LIC1198" s="75">
        <f t="shared" ref="LIC1198:LKG1198" si="551">LIC1199+LIC1200</f>
        <v>448.774</v>
      </c>
      <c r="LID1198" s="203" t="s">
        <v>29</v>
      </c>
      <c r="LIE1198" s="260" t="s">
        <v>26</v>
      </c>
      <c r="LIF1198" s="204">
        <v>7</v>
      </c>
      <c r="LIG1198" s="204">
        <v>2</v>
      </c>
      <c r="LIH1198" s="205" t="s">
        <v>238</v>
      </c>
      <c r="LII1198" s="206">
        <v>0</v>
      </c>
      <c r="LIJ1198" s="206">
        <v>210</v>
      </c>
      <c r="LIK1198" s="75">
        <f t="shared" si="551"/>
        <v>448.774</v>
      </c>
      <c r="LIL1198" s="203" t="s">
        <v>29</v>
      </c>
      <c r="LIM1198" s="260" t="s">
        <v>26</v>
      </c>
      <c r="LIN1198" s="204">
        <v>7</v>
      </c>
      <c r="LIO1198" s="204">
        <v>2</v>
      </c>
      <c r="LIP1198" s="205" t="s">
        <v>238</v>
      </c>
      <c r="LIQ1198" s="206">
        <v>0</v>
      </c>
      <c r="LIR1198" s="206">
        <v>210</v>
      </c>
      <c r="LIS1198" s="75">
        <f t="shared" si="551"/>
        <v>448.774</v>
      </c>
      <c r="LIT1198" s="203" t="s">
        <v>29</v>
      </c>
      <c r="LIU1198" s="260" t="s">
        <v>26</v>
      </c>
      <c r="LIV1198" s="204">
        <v>7</v>
      </c>
      <c r="LIW1198" s="204">
        <v>2</v>
      </c>
      <c r="LIX1198" s="205" t="s">
        <v>238</v>
      </c>
      <c r="LIY1198" s="206">
        <v>0</v>
      </c>
      <c r="LIZ1198" s="206">
        <v>210</v>
      </c>
      <c r="LJA1198" s="75">
        <f t="shared" si="551"/>
        <v>448.774</v>
      </c>
      <c r="LJB1198" s="203" t="s">
        <v>29</v>
      </c>
      <c r="LJC1198" s="260" t="s">
        <v>26</v>
      </c>
      <c r="LJD1198" s="204">
        <v>7</v>
      </c>
      <c r="LJE1198" s="204">
        <v>2</v>
      </c>
      <c r="LJF1198" s="205" t="s">
        <v>238</v>
      </c>
      <c r="LJG1198" s="206">
        <v>0</v>
      </c>
      <c r="LJH1198" s="206">
        <v>210</v>
      </c>
      <c r="LJI1198" s="75">
        <f t="shared" si="551"/>
        <v>448.774</v>
      </c>
      <c r="LJJ1198" s="203" t="s">
        <v>29</v>
      </c>
      <c r="LJK1198" s="260" t="s">
        <v>26</v>
      </c>
      <c r="LJL1198" s="204">
        <v>7</v>
      </c>
      <c r="LJM1198" s="204">
        <v>2</v>
      </c>
      <c r="LJN1198" s="205" t="s">
        <v>238</v>
      </c>
      <c r="LJO1198" s="206">
        <v>0</v>
      </c>
      <c r="LJP1198" s="206">
        <v>210</v>
      </c>
      <c r="LJQ1198" s="75">
        <f t="shared" si="551"/>
        <v>448.774</v>
      </c>
      <c r="LJR1198" s="203" t="s">
        <v>29</v>
      </c>
      <c r="LJS1198" s="260" t="s">
        <v>26</v>
      </c>
      <c r="LJT1198" s="204">
        <v>7</v>
      </c>
      <c r="LJU1198" s="204">
        <v>2</v>
      </c>
      <c r="LJV1198" s="205" t="s">
        <v>238</v>
      </c>
      <c r="LJW1198" s="206">
        <v>0</v>
      </c>
      <c r="LJX1198" s="206">
        <v>210</v>
      </c>
      <c r="LJY1198" s="75">
        <f t="shared" si="551"/>
        <v>448.774</v>
      </c>
      <c r="LJZ1198" s="203" t="s">
        <v>29</v>
      </c>
      <c r="LKA1198" s="260" t="s">
        <v>26</v>
      </c>
      <c r="LKB1198" s="204">
        <v>7</v>
      </c>
      <c r="LKC1198" s="204">
        <v>2</v>
      </c>
      <c r="LKD1198" s="205" t="s">
        <v>238</v>
      </c>
      <c r="LKE1198" s="206">
        <v>0</v>
      </c>
      <c r="LKF1198" s="206">
        <v>210</v>
      </c>
      <c r="LKG1198" s="75">
        <f t="shared" si="551"/>
        <v>448.774</v>
      </c>
      <c r="LKH1198" s="203" t="s">
        <v>29</v>
      </c>
      <c r="LKI1198" s="260" t="s">
        <v>26</v>
      </c>
      <c r="LKJ1198" s="204">
        <v>7</v>
      </c>
      <c r="LKK1198" s="204">
        <v>2</v>
      </c>
      <c r="LKL1198" s="205" t="s">
        <v>238</v>
      </c>
      <c r="LKM1198" s="206">
        <v>0</v>
      </c>
      <c r="LKN1198" s="206">
        <v>210</v>
      </c>
      <c r="LKO1198" s="75">
        <f t="shared" ref="LKO1198:LMS1198" si="552">LKO1199+LKO1200</f>
        <v>448.774</v>
      </c>
      <c r="LKP1198" s="203" t="s">
        <v>29</v>
      </c>
      <c r="LKQ1198" s="260" t="s">
        <v>26</v>
      </c>
      <c r="LKR1198" s="204">
        <v>7</v>
      </c>
      <c r="LKS1198" s="204">
        <v>2</v>
      </c>
      <c r="LKT1198" s="205" t="s">
        <v>238</v>
      </c>
      <c r="LKU1198" s="206">
        <v>0</v>
      </c>
      <c r="LKV1198" s="206">
        <v>210</v>
      </c>
      <c r="LKW1198" s="75">
        <f t="shared" si="552"/>
        <v>448.774</v>
      </c>
      <c r="LKX1198" s="203" t="s">
        <v>29</v>
      </c>
      <c r="LKY1198" s="260" t="s">
        <v>26</v>
      </c>
      <c r="LKZ1198" s="204">
        <v>7</v>
      </c>
      <c r="LLA1198" s="204">
        <v>2</v>
      </c>
      <c r="LLB1198" s="205" t="s">
        <v>238</v>
      </c>
      <c r="LLC1198" s="206">
        <v>0</v>
      </c>
      <c r="LLD1198" s="206">
        <v>210</v>
      </c>
      <c r="LLE1198" s="75">
        <f t="shared" si="552"/>
        <v>448.774</v>
      </c>
      <c r="LLF1198" s="203" t="s">
        <v>29</v>
      </c>
      <c r="LLG1198" s="260" t="s">
        <v>26</v>
      </c>
      <c r="LLH1198" s="204">
        <v>7</v>
      </c>
      <c r="LLI1198" s="204">
        <v>2</v>
      </c>
      <c r="LLJ1198" s="205" t="s">
        <v>238</v>
      </c>
      <c r="LLK1198" s="206">
        <v>0</v>
      </c>
      <c r="LLL1198" s="206">
        <v>210</v>
      </c>
      <c r="LLM1198" s="75">
        <f t="shared" si="552"/>
        <v>448.774</v>
      </c>
      <c r="LLN1198" s="203" t="s">
        <v>29</v>
      </c>
      <c r="LLO1198" s="260" t="s">
        <v>26</v>
      </c>
      <c r="LLP1198" s="204">
        <v>7</v>
      </c>
      <c r="LLQ1198" s="204">
        <v>2</v>
      </c>
      <c r="LLR1198" s="205" t="s">
        <v>238</v>
      </c>
      <c r="LLS1198" s="206">
        <v>0</v>
      </c>
      <c r="LLT1198" s="206">
        <v>210</v>
      </c>
      <c r="LLU1198" s="75">
        <f t="shared" si="552"/>
        <v>448.774</v>
      </c>
      <c r="LLV1198" s="203" t="s">
        <v>29</v>
      </c>
      <c r="LLW1198" s="260" t="s">
        <v>26</v>
      </c>
      <c r="LLX1198" s="204">
        <v>7</v>
      </c>
      <c r="LLY1198" s="204">
        <v>2</v>
      </c>
      <c r="LLZ1198" s="205" t="s">
        <v>238</v>
      </c>
      <c r="LMA1198" s="206">
        <v>0</v>
      </c>
      <c r="LMB1198" s="206">
        <v>210</v>
      </c>
      <c r="LMC1198" s="75">
        <f t="shared" si="552"/>
        <v>448.774</v>
      </c>
      <c r="LMD1198" s="203" t="s">
        <v>29</v>
      </c>
      <c r="LME1198" s="260" t="s">
        <v>26</v>
      </c>
      <c r="LMF1198" s="204">
        <v>7</v>
      </c>
      <c r="LMG1198" s="204">
        <v>2</v>
      </c>
      <c r="LMH1198" s="205" t="s">
        <v>238</v>
      </c>
      <c r="LMI1198" s="206">
        <v>0</v>
      </c>
      <c r="LMJ1198" s="206">
        <v>210</v>
      </c>
      <c r="LMK1198" s="75">
        <f t="shared" si="552"/>
        <v>448.774</v>
      </c>
      <c r="LML1198" s="203" t="s">
        <v>29</v>
      </c>
      <c r="LMM1198" s="260" t="s">
        <v>26</v>
      </c>
      <c r="LMN1198" s="204">
        <v>7</v>
      </c>
      <c r="LMO1198" s="204">
        <v>2</v>
      </c>
      <c r="LMP1198" s="205" t="s">
        <v>238</v>
      </c>
      <c r="LMQ1198" s="206">
        <v>0</v>
      </c>
      <c r="LMR1198" s="206">
        <v>210</v>
      </c>
      <c r="LMS1198" s="75">
        <f t="shared" si="552"/>
        <v>448.774</v>
      </c>
      <c r="LMT1198" s="203" t="s">
        <v>29</v>
      </c>
      <c r="LMU1198" s="260" t="s">
        <v>26</v>
      </c>
      <c r="LMV1198" s="204">
        <v>7</v>
      </c>
      <c r="LMW1198" s="204">
        <v>2</v>
      </c>
      <c r="LMX1198" s="205" t="s">
        <v>238</v>
      </c>
      <c r="LMY1198" s="206">
        <v>0</v>
      </c>
      <c r="LMZ1198" s="206">
        <v>210</v>
      </c>
      <c r="LNA1198" s="75">
        <f t="shared" ref="LNA1198:LPE1198" si="553">LNA1199+LNA1200</f>
        <v>448.774</v>
      </c>
      <c r="LNB1198" s="203" t="s">
        <v>29</v>
      </c>
      <c r="LNC1198" s="260" t="s">
        <v>26</v>
      </c>
      <c r="LND1198" s="204">
        <v>7</v>
      </c>
      <c r="LNE1198" s="204">
        <v>2</v>
      </c>
      <c r="LNF1198" s="205" t="s">
        <v>238</v>
      </c>
      <c r="LNG1198" s="206">
        <v>0</v>
      </c>
      <c r="LNH1198" s="206">
        <v>210</v>
      </c>
      <c r="LNI1198" s="75">
        <f t="shared" si="553"/>
        <v>448.774</v>
      </c>
      <c r="LNJ1198" s="203" t="s">
        <v>29</v>
      </c>
      <c r="LNK1198" s="260" t="s">
        <v>26</v>
      </c>
      <c r="LNL1198" s="204">
        <v>7</v>
      </c>
      <c r="LNM1198" s="204">
        <v>2</v>
      </c>
      <c r="LNN1198" s="205" t="s">
        <v>238</v>
      </c>
      <c r="LNO1198" s="206">
        <v>0</v>
      </c>
      <c r="LNP1198" s="206">
        <v>210</v>
      </c>
      <c r="LNQ1198" s="75">
        <f t="shared" si="553"/>
        <v>448.774</v>
      </c>
      <c r="LNR1198" s="203" t="s">
        <v>29</v>
      </c>
      <c r="LNS1198" s="260" t="s">
        <v>26</v>
      </c>
      <c r="LNT1198" s="204">
        <v>7</v>
      </c>
      <c r="LNU1198" s="204">
        <v>2</v>
      </c>
      <c r="LNV1198" s="205" t="s">
        <v>238</v>
      </c>
      <c r="LNW1198" s="206">
        <v>0</v>
      </c>
      <c r="LNX1198" s="206">
        <v>210</v>
      </c>
      <c r="LNY1198" s="75">
        <f t="shared" si="553"/>
        <v>448.774</v>
      </c>
      <c r="LNZ1198" s="203" t="s">
        <v>29</v>
      </c>
      <c r="LOA1198" s="260" t="s">
        <v>26</v>
      </c>
      <c r="LOB1198" s="204">
        <v>7</v>
      </c>
      <c r="LOC1198" s="204">
        <v>2</v>
      </c>
      <c r="LOD1198" s="205" t="s">
        <v>238</v>
      </c>
      <c r="LOE1198" s="206">
        <v>0</v>
      </c>
      <c r="LOF1198" s="206">
        <v>210</v>
      </c>
      <c r="LOG1198" s="75">
        <f t="shared" si="553"/>
        <v>448.774</v>
      </c>
      <c r="LOH1198" s="203" t="s">
        <v>29</v>
      </c>
      <c r="LOI1198" s="260" t="s">
        <v>26</v>
      </c>
      <c r="LOJ1198" s="204">
        <v>7</v>
      </c>
      <c r="LOK1198" s="204">
        <v>2</v>
      </c>
      <c r="LOL1198" s="205" t="s">
        <v>238</v>
      </c>
      <c r="LOM1198" s="206">
        <v>0</v>
      </c>
      <c r="LON1198" s="206">
        <v>210</v>
      </c>
      <c r="LOO1198" s="75">
        <f t="shared" si="553"/>
        <v>448.774</v>
      </c>
      <c r="LOP1198" s="203" t="s">
        <v>29</v>
      </c>
      <c r="LOQ1198" s="260" t="s">
        <v>26</v>
      </c>
      <c r="LOR1198" s="204">
        <v>7</v>
      </c>
      <c r="LOS1198" s="204">
        <v>2</v>
      </c>
      <c r="LOT1198" s="205" t="s">
        <v>238</v>
      </c>
      <c r="LOU1198" s="206">
        <v>0</v>
      </c>
      <c r="LOV1198" s="206">
        <v>210</v>
      </c>
      <c r="LOW1198" s="75">
        <f t="shared" si="553"/>
        <v>448.774</v>
      </c>
      <c r="LOX1198" s="203" t="s">
        <v>29</v>
      </c>
      <c r="LOY1198" s="260" t="s">
        <v>26</v>
      </c>
      <c r="LOZ1198" s="204">
        <v>7</v>
      </c>
      <c r="LPA1198" s="204">
        <v>2</v>
      </c>
      <c r="LPB1198" s="205" t="s">
        <v>238</v>
      </c>
      <c r="LPC1198" s="206">
        <v>0</v>
      </c>
      <c r="LPD1198" s="206">
        <v>210</v>
      </c>
      <c r="LPE1198" s="75">
        <f t="shared" si="553"/>
        <v>448.774</v>
      </c>
      <c r="LPF1198" s="203" t="s">
        <v>29</v>
      </c>
      <c r="LPG1198" s="260" t="s">
        <v>26</v>
      </c>
      <c r="LPH1198" s="204">
        <v>7</v>
      </c>
      <c r="LPI1198" s="204">
        <v>2</v>
      </c>
      <c r="LPJ1198" s="205" t="s">
        <v>238</v>
      </c>
      <c r="LPK1198" s="206">
        <v>0</v>
      </c>
      <c r="LPL1198" s="206">
        <v>210</v>
      </c>
      <c r="LPM1198" s="75">
        <f t="shared" ref="LPM1198:LRQ1198" si="554">LPM1199+LPM1200</f>
        <v>448.774</v>
      </c>
      <c r="LPN1198" s="203" t="s">
        <v>29</v>
      </c>
      <c r="LPO1198" s="260" t="s">
        <v>26</v>
      </c>
      <c r="LPP1198" s="204">
        <v>7</v>
      </c>
      <c r="LPQ1198" s="204">
        <v>2</v>
      </c>
      <c r="LPR1198" s="205" t="s">
        <v>238</v>
      </c>
      <c r="LPS1198" s="206">
        <v>0</v>
      </c>
      <c r="LPT1198" s="206">
        <v>210</v>
      </c>
      <c r="LPU1198" s="75">
        <f t="shared" si="554"/>
        <v>448.774</v>
      </c>
      <c r="LPV1198" s="203" t="s">
        <v>29</v>
      </c>
      <c r="LPW1198" s="260" t="s">
        <v>26</v>
      </c>
      <c r="LPX1198" s="204">
        <v>7</v>
      </c>
      <c r="LPY1198" s="204">
        <v>2</v>
      </c>
      <c r="LPZ1198" s="205" t="s">
        <v>238</v>
      </c>
      <c r="LQA1198" s="206">
        <v>0</v>
      </c>
      <c r="LQB1198" s="206">
        <v>210</v>
      </c>
      <c r="LQC1198" s="75">
        <f t="shared" si="554"/>
        <v>448.774</v>
      </c>
      <c r="LQD1198" s="203" t="s">
        <v>29</v>
      </c>
      <c r="LQE1198" s="260" t="s">
        <v>26</v>
      </c>
      <c r="LQF1198" s="204">
        <v>7</v>
      </c>
      <c r="LQG1198" s="204">
        <v>2</v>
      </c>
      <c r="LQH1198" s="205" t="s">
        <v>238</v>
      </c>
      <c r="LQI1198" s="206">
        <v>0</v>
      </c>
      <c r="LQJ1198" s="206">
        <v>210</v>
      </c>
      <c r="LQK1198" s="75">
        <f t="shared" si="554"/>
        <v>448.774</v>
      </c>
      <c r="LQL1198" s="203" t="s">
        <v>29</v>
      </c>
      <c r="LQM1198" s="260" t="s">
        <v>26</v>
      </c>
      <c r="LQN1198" s="204">
        <v>7</v>
      </c>
      <c r="LQO1198" s="204">
        <v>2</v>
      </c>
      <c r="LQP1198" s="205" t="s">
        <v>238</v>
      </c>
      <c r="LQQ1198" s="206">
        <v>0</v>
      </c>
      <c r="LQR1198" s="206">
        <v>210</v>
      </c>
      <c r="LQS1198" s="75">
        <f t="shared" si="554"/>
        <v>448.774</v>
      </c>
      <c r="LQT1198" s="203" t="s">
        <v>29</v>
      </c>
      <c r="LQU1198" s="260" t="s">
        <v>26</v>
      </c>
      <c r="LQV1198" s="204">
        <v>7</v>
      </c>
      <c r="LQW1198" s="204">
        <v>2</v>
      </c>
      <c r="LQX1198" s="205" t="s">
        <v>238</v>
      </c>
      <c r="LQY1198" s="206">
        <v>0</v>
      </c>
      <c r="LQZ1198" s="206">
        <v>210</v>
      </c>
      <c r="LRA1198" s="75">
        <f t="shared" si="554"/>
        <v>448.774</v>
      </c>
      <c r="LRB1198" s="203" t="s">
        <v>29</v>
      </c>
      <c r="LRC1198" s="260" t="s">
        <v>26</v>
      </c>
      <c r="LRD1198" s="204">
        <v>7</v>
      </c>
      <c r="LRE1198" s="204">
        <v>2</v>
      </c>
      <c r="LRF1198" s="205" t="s">
        <v>238</v>
      </c>
      <c r="LRG1198" s="206">
        <v>0</v>
      </c>
      <c r="LRH1198" s="206">
        <v>210</v>
      </c>
      <c r="LRI1198" s="75">
        <f t="shared" si="554"/>
        <v>448.774</v>
      </c>
      <c r="LRJ1198" s="203" t="s">
        <v>29</v>
      </c>
      <c r="LRK1198" s="260" t="s">
        <v>26</v>
      </c>
      <c r="LRL1198" s="204">
        <v>7</v>
      </c>
      <c r="LRM1198" s="204">
        <v>2</v>
      </c>
      <c r="LRN1198" s="205" t="s">
        <v>238</v>
      </c>
      <c r="LRO1198" s="206">
        <v>0</v>
      </c>
      <c r="LRP1198" s="206">
        <v>210</v>
      </c>
      <c r="LRQ1198" s="75">
        <f t="shared" si="554"/>
        <v>448.774</v>
      </c>
      <c r="LRR1198" s="203" t="s">
        <v>29</v>
      </c>
      <c r="LRS1198" s="260" t="s">
        <v>26</v>
      </c>
      <c r="LRT1198" s="204">
        <v>7</v>
      </c>
      <c r="LRU1198" s="204">
        <v>2</v>
      </c>
      <c r="LRV1198" s="205" t="s">
        <v>238</v>
      </c>
      <c r="LRW1198" s="206">
        <v>0</v>
      </c>
      <c r="LRX1198" s="206">
        <v>210</v>
      </c>
      <c r="LRY1198" s="75">
        <f t="shared" ref="LRY1198:LUC1198" si="555">LRY1199+LRY1200</f>
        <v>448.774</v>
      </c>
      <c r="LRZ1198" s="203" t="s">
        <v>29</v>
      </c>
      <c r="LSA1198" s="260" t="s">
        <v>26</v>
      </c>
      <c r="LSB1198" s="204">
        <v>7</v>
      </c>
      <c r="LSC1198" s="204">
        <v>2</v>
      </c>
      <c r="LSD1198" s="205" t="s">
        <v>238</v>
      </c>
      <c r="LSE1198" s="206">
        <v>0</v>
      </c>
      <c r="LSF1198" s="206">
        <v>210</v>
      </c>
      <c r="LSG1198" s="75">
        <f t="shared" si="555"/>
        <v>448.774</v>
      </c>
      <c r="LSH1198" s="203" t="s">
        <v>29</v>
      </c>
      <c r="LSI1198" s="260" t="s">
        <v>26</v>
      </c>
      <c r="LSJ1198" s="204">
        <v>7</v>
      </c>
      <c r="LSK1198" s="204">
        <v>2</v>
      </c>
      <c r="LSL1198" s="205" t="s">
        <v>238</v>
      </c>
      <c r="LSM1198" s="206">
        <v>0</v>
      </c>
      <c r="LSN1198" s="206">
        <v>210</v>
      </c>
      <c r="LSO1198" s="75">
        <f t="shared" si="555"/>
        <v>448.774</v>
      </c>
      <c r="LSP1198" s="203" t="s">
        <v>29</v>
      </c>
      <c r="LSQ1198" s="260" t="s">
        <v>26</v>
      </c>
      <c r="LSR1198" s="204">
        <v>7</v>
      </c>
      <c r="LSS1198" s="204">
        <v>2</v>
      </c>
      <c r="LST1198" s="205" t="s">
        <v>238</v>
      </c>
      <c r="LSU1198" s="206">
        <v>0</v>
      </c>
      <c r="LSV1198" s="206">
        <v>210</v>
      </c>
      <c r="LSW1198" s="75">
        <f t="shared" si="555"/>
        <v>448.774</v>
      </c>
      <c r="LSX1198" s="203" t="s">
        <v>29</v>
      </c>
      <c r="LSY1198" s="260" t="s">
        <v>26</v>
      </c>
      <c r="LSZ1198" s="204">
        <v>7</v>
      </c>
      <c r="LTA1198" s="204">
        <v>2</v>
      </c>
      <c r="LTB1198" s="205" t="s">
        <v>238</v>
      </c>
      <c r="LTC1198" s="206">
        <v>0</v>
      </c>
      <c r="LTD1198" s="206">
        <v>210</v>
      </c>
      <c r="LTE1198" s="75">
        <f t="shared" si="555"/>
        <v>448.774</v>
      </c>
      <c r="LTF1198" s="203" t="s">
        <v>29</v>
      </c>
      <c r="LTG1198" s="260" t="s">
        <v>26</v>
      </c>
      <c r="LTH1198" s="204">
        <v>7</v>
      </c>
      <c r="LTI1198" s="204">
        <v>2</v>
      </c>
      <c r="LTJ1198" s="205" t="s">
        <v>238</v>
      </c>
      <c r="LTK1198" s="206">
        <v>0</v>
      </c>
      <c r="LTL1198" s="206">
        <v>210</v>
      </c>
      <c r="LTM1198" s="75">
        <f t="shared" si="555"/>
        <v>448.774</v>
      </c>
      <c r="LTN1198" s="203" t="s">
        <v>29</v>
      </c>
      <c r="LTO1198" s="260" t="s">
        <v>26</v>
      </c>
      <c r="LTP1198" s="204">
        <v>7</v>
      </c>
      <c r="LTQ1198" s="204">
        <v>2</v>
      </c>
      <c r="LTR1198" s="205" t="s">
        <v>238</v>
      </c>
      <c r="LTS1198" s="206">
        <v>0</v>
      </c>
      <c r="LTT1198" s="206">
        <v>210</v>
      </c>
      <c r="LTU1198" s="75">
        <f t="shared" si="555"/>
        <v>448.774</v>
      </c>
      <c r="LTV1198" s="203" t="s">
        <v>29</v>
      </c>
      <c r="LTW1198" s="260" t="s">
        <v>26</v>
      </c>
      <c r="LTX1198" s="204">
        <v>7</v>
      </c>
      <c r="LTY1198" s="204">
        <v>2</v>
      </c>
      <c r="LTZ1198" s="205" t="s">
        <v>238</v>
      </c>
      <c r="LUA1198" s="206">
        <v>0</v>
      </c>
      <c r="LUB1198" s="206">
        <v>210</v>
      </c>
      <c r="LUC1198" s="75">
        <f t="shared" si="555"/>
        <v>448.774</v>
      </c>
      <c r="LUD1198" s="203" t="s">
        <v>29</v>
      </c>
      <c r="LUE1198" s="260" t="s">
        <v>26</v>
      </c>
      <c r="LUF1198" s="204">
        <v>7</v>
      </c>
      <c r="LUG1198" s="204">
        <v>2</v>
      </c>
      <c r="LUH1198" s="205" t="s">
        <v>238</v>
      </c>
      <c r="LUI1198" s="206">
        <v>0</v>
      </c>
      <c r="LUJ1198" s="206">
        <v>210</v>
      </c>
      <c r="LUK1198" s="75">
        <f t="shared" ref="LUK1198:LWO1198" si="556">LUK1199+LUK1200</f>
        <v>448.774</v>
      </c>
      <c r="LUL1198" s="203" t="s">
        <v>29</v>
      </c>
      <c r="LUM1198" s="260" t="s">
        <v>26</v>
      </c>
      <c r="LUN1198" s="204">
        <v>7</v>
      </c>
      <c r="LUO1198" s="204">
        <v>2</v>
      </c>
      <c r="LUP1198" s="205" t="s">
        <v>238</v>
      </c>
      <c r="LUQ1198" s="206">
        <v>0</v>
      </c>
      <c r="LUR1198" s="206">
        <v>210</v>
      </c>
      <c r="LUS1198" s="75">
        <f t="shared" si="556"/>
        <v>448.774</v>
      </c>
      <c r="LUT1198" s="203" t="s">
        <v>29</v>
      </c>
      <c r="LUU1198" s="260" t="s">
        <v>26</v>
      </c>
      <c r="LUV1198" s="204">
        <v>7</v>
      </c>
      <c r="LUW1198" s="204">
        <v>2</v>
      </c>
      <c r="LUX1198" s="205" t="s">
        <v>238</v>
      </c>
      <c r="LUY1198" s="206">
        <v>0</v>
      </c>
      <c r="LUZ1198" s="206">
        <v>210</v>
      </c>
      <c r="LVA1198" s="75">
        <f t="shared" si="556"/>
        <v>448.774</v>
      </c>
      <c r="LVB1198" s="203" t="s">
        <v>29</v>
      </c>
      <c r="LVC1198" s="260" t="s">
        <v>26</v>
      </c>
      <c r="LVD1198" s="204">
        <v>7</v>
      </c>
      <c r="LVE1198" s="204">
        <v>2</v>
      </c>
      <c r="LVF1198" s="205" t="s">
        <v>238</v>
      </c>
      <c r="LVG1198" s="206">
        <v>0</v>
      </c>
      <c r="LVH1198" s="206">
        <v>210</v>
      </c>
      <c r="LVI1198" s="75">
        <f t="shared" si="556"/>
        <v>448.774</v>
      </c>
      <c r="LVJ1198" s="203" t="s">
        <v>29</v>
      </c>
      <c r="LVK1198" s="260" t="s">
        <v>26</v>
      </c>
      <c r="LVL1198" s="204">
        <v>7</v>
      </c>
      <c r="LVM1198" s="204">
        <v>2</v>
      </c>
      <c r="LVN1198" s="205" t="s">
        <v>238</v>
      </c>
      <c r="LVO1198" s="206">
        <v>0</v>
      </c>
      <c r="LVP1198" s="206">
        <v>210</v>
      </c>
      <c r="LVQ1198" s="75">
        <f t="shared" si="556"/>
        <v>448.774</v>
      </c>
      <c r="LVR1198" s="203" t="s">
        <v>29</v>
      </c>
      <c r="LVS1198" s="260" t="s">
        <v>26</v>
      </c>
      <c r="LVT1198" s="204">
        <v>7</v>
      </c>
      <c r="LVU1198" s="204">
        <v>2</v>
      </c>
      <c r="LVV1198" s="205" t="s">
        <v>238</v>
      </c>
      <c r="LVW1198" s="206">
        <v>0</v>
      </c>
      <c r="LVX1198" s="206">
        <v>210</v>
      </c>
      <c r="LVY1198" s="75">
        <f t="shared" si="556"/>
        <v>448.774</v>
      </c>
      <c r="LVZ1198" s="203" t="s">
        <v>29</v>
      </c>
      <c r="LWA1198" s="260" t="s">
        <v>26</v>
      </c>
      <c r="LWB1198" s="204">
        <v>7</v>
      </c>
      <c r="LWC1198" s="204">
        <v>2</v>
      </c>
      <c r="LWD1198" s="205" t="s">
        <v>238</v>
      </c>
      <c r="LWE1198" s="206">
        <v>0</v>
      </c>
      <c r="LWF1198" s="206">
        <v>210</v>
      </c>
      <c r="LWG1198" s="75">
        <f t="shared" si="556"/>
        <v>448.774</v>
      </c>
      <c r="LWH1198" s="203" t="s">
        <v>29</v>
      </c>
      <c r="LWI1198" s="260" t="s">
        <v>26</v>
      </c>
      <c r="LWJ1198" s="204">
        <v>7</v>
      </c>
      <c r="LWK1198" s="204">
        <v>2</v>
      </c>
      <c r="LWL1198" s="205" t="s">
        <v>238</v>
      </c>
      <c r="LWM1198" s="206">
        <v>0</v>
      </c>
      <c r="LWN1198" s="206">
        <v>210</v>
      </c>
      <c r="LWO1198" s="75">
        <f t="shared" si="556"/>
        <v>448.774</v>
      </c>
      <c r="LWP1198" s="203" t="s">
        <v>29</v>
      </c>
      <c r="LWQ1198" s="260" t="s">
        <v>26</v>
      </c>
      <c r="LWR1198" s="204">
        <v>7</v>
      </c>
      <c r="LWS1198" s="204">
        <v>2</v>
      </c>
      <c r="LWT1198" s="205" t="s">
        <v>238</v>
      </c>
      <c r="LWU1198" s="206">
        <v>0</v>
      </c>
      <c r="LWV1198" s="206">
        <v>210</v>
      </c>
      <c r="LWW1198" s="75">
        <f t="shared" ref="LWW1198:LZA1198" si="557">LWW1199+LWW1200</f>
        <v>448.774</v>
      </c>
      <c r="LWX1198" s="203" t="s">
        <v>29</v>
      </c>
      <c r="LWY1198" s="260" t="s">
        <v>26</v>
      </c>
      <c r="LWZ1198" s="204">
        <v>7</v>
      </c>
      <c r="LXA1198" s="204">
        <v>2</v>
      </c>
      <c r="LXB1198" s="205" t="s">
        <v>238</v>
      </c>
      <c r="LXC1198" s="206">
        <v>0</v>
      </c>
      <c r="LXD1198" s="206">
        <v>210</v>
      </c>
      <c r="LXE1198" s="75">
        <f t="shared" si="557"/>
        <v>448.774</v>
      </c>
      <c r="LXF1198" s="203" t="s">
        <v>29</v>
      </c>
      <c r="LXG1198" s="260" t="s">
        <v>26</v>
      </c>
      <c r="LXH1198" s="204">
        <v>7</v>
      </c>
      <c r="LXI1198" s="204">
        <v>2</v>
      </c>
      <c r="LXJ1198" s="205" t="s">
        <v>238</v>
      </c>
      <c r="LXK1198" s="206">
        <v>0</v>
      </c>
      <c r="LXL1198" s="206">
        <v>210</v>
      </c>
      <c r="LXM1198" s="75">
        <f t="shared" si="557"/>
        <v>448.774</v>
      </c>
      <c r="LXN1198" s="203" t="s">
        <v>29</v>
      </c>
      <c r="LXO1198" s="260" t="s">
        <v>26</v>
      </c>
      <c r="LXP1198" s="204">
        <v>7</v>
      </c>
      <c r="LXQ1198" s="204">
        <v>2</v>
      </c>
      <c r="LXR1198" s="205" t="s">
        <v>238</v>
      </c>
      <c r="LXS1198" s="206">
        <v>0</v>
      </c>
      <c r="LXT1198" s="206">
        <v>210</v>
      </c>
      <c r="LXU1198" s="75">
        <f t="shared" si="557"/>
        <v>448.774</v>
      </c>
      <c r="LXV1198" s="203" t="s">
        <v>29</v>
      </c>
      <c r="LXW1198" s="260" t="s">
        <v>26</v>
      </c>
      <c r="LXX1198" s="204">
        <v>7</v>
      </c>
      <c r="LXY1198" s="204">
        <v>2</v>
      </c>
      <c r="LXZ1198" s="205" t="s">
        <v>238</v>
      </c>
      <c r="LYA1198" s="206">
        <v>0</v>
      </c>
      <c r="LYB1198" s="206">
        <v>210</v>
      </c>
      <c r="LYC1198" s="75">
        <f t="shared" si="557"/>
        <v>448.774</v>
      </c>
      <c r="LYD1198" s="203" t="s">
        <v>29</v>
      </c>
      <c r="LYE1198" s="260" t="s">
        <v>26</v>
      </c>
      <c r="LYF1198" s="204">
        <v>7</v>
      </c>
      <c r="LYG1198" s="204">
        <v>2</v>
      </c>
      <c r="LYH1198" s="205" t="s">
        <v>238</v>
      </c>
      <c r="LYI1198" s="206">
        <v>0</v>
      </c>
      <c r="LYJ1198" s="206">
        <v>210</v>
      </c>
      <c r="LYK1198" s="75">
        <f t="shared" si="557"/>
        <v>448.774</v>
      </c>
      <c r="LYL1198" s="203" t="s">
        <v>29</v>
      </c>
      <c r="LYM1198" s="260" t="s">
        <v>26</v>
      </c>
      <c r="LYN1198" s="204">
        <v>7</v>
      </c>
      <c r="LYO1198" s="204">
        <v>2</v>
      </c>
      <c r="LYP1198" s="205" t="s">
        <v>238</v>
      </c>
      <c r="LYQ1198" s="206">
        <v>0</v>
      </c>
      <c r="LYR1198" s="206">
        <v>210</v>
      </c>
      <c r="LYS1198" s="75">
        <f t="shared" si="557"/>
        <v>448.774</v>
      </c>
      <c r="LYT1198" s="203" t="s">
        <v>29</v>
      </c>
      <c r="LYU1198" s="260" t="s">
        <v>26</v>
      </c>
      <c r="LYV1198" s="204">
        <v>7</v>
      </c>
      <c r="LYW1198" s="204">
        <v>2</v>
      </c>
      <c r="LYX1198" s="205" t="s">
        <v>238</v>
      </c>
      <c r="LYY1198" s="206">
        <v>0</v>
      </c>
      <c r="LYZ1198" s="206">
        <v>210</v>
      </c>
      <c r="LZA1198" s="75">
        <f t="shared" si="557"/>
        <v>448.774</v>
      </c>
      <c r="LZB1198" s="203" t="s">
        <v>29</v>
      </c>
      <c r="LZC1198" s="260" t="s">
        <v>26</v>
      </c>
      <c r="LZD1198" s="204">
        <v>7</v>
      </c>
      <c r="LZE1198" s="204">
        <v>2</v>
      </c>
      <c r="LZF1198" s="205" t="s">
        <v>238</v>
      </c>
      <c r="LZG1198" s="206">
        <v>0</v>
      </c>
      <c r="LZH1198" s="206">
        <v>210</v>
      </c>
      <c r="LZI1198" s="75">
        <f t="shared" ref="LZI1198:MBM1198" si="558">LZI1199+LZI1200</f>
        <v>448.774</v>
      </c>
      <c r="LZJ1198" s="203" t="s">
        <v>29</v>
      </c>
      <c r="LZK1198" s="260" t="s">
        <v>26</v>
      </c>
      <c r="LZL1198" s="204">
        <v>7</v>
      </c>
      <c r="LZM1198" s="204">
        <v>2</v>
      </c>
      <c r="LZN1198" s="205" t="s">
        <v>238</v>
      </c>
      <c r="LZO1198" s="206">
        <v>0</v>
      </c>
      <c r="LZP1198" s="206">
        <v>210</v>
      </c>
      <c r="LZQ1198" s="75">
        <f t="shared" si="558"/>
        <v>448.774</v>
      </c>
      <c r="LZR1198" s="203" t="s">
        <v>29</v>
      </c>
      <c r="LZS1198" s="260" t="s">
        <v>26</v>
      </c>
      <c r="LZT1198" s="204">
        <v>7</v>
      </c>
      <c r="LZU1198" s="204">
        <v>2</v>
      </c>
      <c r="LZV1198" s="205" t="s">
        <v>238</v>
      </c>
      <c r="LZW1198" s="206">
        <v>0</v>
      </c>
      <c r="LZX1198" s="206">
        <v>210</v>
      </c>
      <c r="LZY1198" s="75">
        <f t="shared" si="558"/>
        <v>448.774</v>
      </c>
      <c r="LZZ1198" s="203" t="s">
        <v>29</v>
      </c>
      <c r="MAA1198" s="260" t="s">
        <v>26</v>
      </c>
      <c r="MAB1198" s="204">
        <v>7</v>
      </c>
      <c r="MAC1198" s="204">
        <v>2</v>
      </c>
      <c r="MAD1198" s="205" t="s">
        <v>238</v>
      </c>
      <c r="MAE1198" s="206">
        <v>0</v>
      </c>
      <c r="MAF1198" s="206">
        <v>210</v>
      </c>
      <c r="MAG1198" s="75">
        <f t="shared" si="558"/>
        <v>448.774</v>
      </c>
      <c r="MAH1198" s="203" t="s">
        <v>29</v>
      </c>
      <c r="MAI1198" s="260" t="s">
        <v>26</v>
      </c>
      <c r="MAJ1198" s="204">
        <v>7</v>
      </c>
      <c r="MAK1198" s="204">
        <v>2</v>
      </c>
      <c r="MAL1198" s="205" t="s">
        <v>238</v>
      </c>
      <c r="MAM1198" s="206">
        <v>0</v>
      </c>
      <c r="MAN1198" s="206">
        <v>210</v>
      </c>
      <c r="MAO1198" s="75">
        <f t="shared" si="558"/>
        <v>448.774</v>
      </c>
      <c r="MAP1198" s="203" t="s">
        <v>29</v>
      </c>
      <c r="MAQ1198" s="260" t="s">
        <v>26</v>
      </c>
      <c r="MAR1198" s="204">
        <v>7</v>
      </c>
      <c r="MAS1198" s="204">
        <v>2</v>
      </c>
      <c r="MAT1198" s="205" t="s">
        <v>238</v>
      </c>
      <c r="MAU1198" s="206">
        <v>0</v>
      </c>
      <c r="MAV1198" s="206">
        <v>210</v>
      </c>
      <c r="MAW1198" s="75">
        <f t="shared" si="558"/>
        <v>448.774</v>
      </c>
      <c r="MAX1198" s="203" t="s">
        <v>29</v>
      </c>
      <c r="MAY1198" s="260" t="s">
        <v>26</v>
      </c>
      <c r="MAZ1198" s="204">
        <v>7</v>
      </c>
      <c r="MBA1198" s="204">
        <v>2</v>
      </c>
      <c r="MBB1198" s="205" t="s">
        <v>238</v>
      </c>
      <c r="MBC1198" s="206">
        <v>0</v>
      </c>
      <c r="MBD1198" s="206">
        <v>210</v>
      </c>
      <c r="MBE1198" s="75">
        <f t="shared" si="558"/>
        <v>448.774</v>
      </c>
      <c r="MBF1198" s="203" t="s">
        <v>29</v>
      </c>
      <c r="MBG1198" s="260" t="s">
        <v>26</v>
      </c>
      <c r="MBH1198" s="204">
        <v>7</v>
      </c>
      <c r="MBI1198" s="204">
        <v>2</v>
      </c>
      <c r="MBJ1198" s="205" t="s">
        <v>238</v>
      </c>
      <c r="MBK1198" s="206">
        <v>0</v>
      </c>
      <c r="MBL1198" s="206">
        <v>210</v>
      </c>
      <c r="MBM1198" s="75">
        <f t="shared" si="558"/>
        <v>448.774</v>
      </c>
      <c r="MBN1198" s="203" t="s">
        <v>29</v>
      </c>
      <c r="MBO1198" s="260" t="s">
        <v>26</v>
      </c>
      <c r="MBP1198" s="204">
        <v>7</v>
      </c>
      <c r="MBQ1198" s="204">
        <v>2</v>
      </c>
      <c r="MBR1198" s="205" t="s">
        <v>238</v>
      </c>
      <c r="MBS1198" s="206">
        <v>0</v>
      </c>
      <c r="MBT1198" s="206">
        <v>210</v>
      </c>
      <c r="MBU1198" s="75">
        <f t="shared" ref="MBU1198:MDY1198" si="559">MBU1199+MBU1200</f>
        <v>448.774</v>
      </c>
      <c r="MBV1198" s="203" t="s">
        <v>29</v>
      </c>
      <c r="MBW1198" s="260" t="s">
        <v>26</v>
      </c>
      <c r="MBX1198" s="204">
        <v>7</v>
      </c>
      <c r="MBY1198" s="204">
        <v>2</v>
      </c>
      <c r="MBZ1198" s="205" t="s">
        <v>238</v>
      </c>
      <c r="MCA1198" s="206">
        <v>0</v>
      </c>
      <c r="MCB1198" s="206">
        <v>210</v>
      </c>
      <c r="MCC1198" s="75">
        <f t="shared" si="559"/>
        <v>448.774</v>
      </c>
      <c r="MCD1198" s="203" t="s">
        <v>29</v>
      </c>
      <c r="MCE1198" s="260" t="s">
        <v>26</v>
      </c>
      <c r="MCF1198" s="204">
        <v>7</v>
      </c>
      <c r="MCG1198" s="204">
        <v>2</v>
      </c>
      <c r="MCH1198" s="205" t="s">
        <v>238</v>
      </c>
      <c r="MCI1198" s="206">
        <v>0</v>
      </c>
      <c r="MCJ1198" s="206">
        <v>210</v>
      </c>
      <c r="MCK1198" s="75">
        <f t="shared" si="559"/>
        <v>448.774</v>
      </c>
      <c r="MCL1198" s="203" t="s">
        <v>29</v>
      </c>
      <c r="MCM1198" s="260" t="s">
        <v>26</v>
      </c>
      <c r="MCN1198" s="204">
        <v>7</v>
      </c>
      <c r="MCO1198" s="204">
        <v>2</v>
      </c>
      <c r="MCP1198" s="205" t="s">
        <v>238</v>
      </c>
      <c r="MCQ1198" s="206">
        <v>0</v>
      </c>
      <c r="MCR1198" s="206">
        <v>210</v>
      </c>
      <c r="MCS1198" s="75">
        <f t="shared" si="559"/>
        <v>448.774</v>
      </c>
      <c r="MCT1198" s="203" t="s">
        <v>29</v>
      </c>
      <c r="MCU1198" s="260" t="s">
        <v>26</v>
      </c>
      <c r="MCV1198" s="204">
        <v>7</v>
      </c>
      <c r="MCW1198" s="204">
        <v>2</v>
      </c>
      <c r="MCX1198" s="205" t="s">
        <v>238</v>
      </c>
      <c r="MCY1198" s="206">
        <v>0</v>
      </c>
      <c r="MCZ1198" s="206">
        <v>210</v>
      </c>
      <c r="MDA1198" s="75">
        <f t="shared" si="559"/>
        <v>448.774</v>
      </c>
      <c r="MDB1198" s="203" t="s">
        <v>29</v>
      </c>
      <c r="MDC1198" s="260" t="s">
        <v>26</v>
      </c>
      <c r="MDD1198" s="204">
        <v>7</v>
      </c>
      <c r="MDE1198" s="204">
        <v>2</v>
      </c>
      <c r="MDF1198" s="205" t="s">
        <v>238</v>
      </c>
      <c r="MDG1198" s="206">
        <v>0</v>
      </c>
      <c r="MDH1198" s="206">
        <v>210</v>
      </c>
      <c r="MDI1198" s="75">
        <f t="shared" si="559"/>
        <v>448.774</v>
      </c>
      <c r="MDJ1198" s="203" t="s">
        <v>29</v>
      </c>
      <c r="MDK1198" s="260" t="s">
        <v>26</v>
      </c>
      <c r="MDL1198" s="204">
        <v>7</v>
      </c>
      <c r="MDM1198" s="204">
        <v>2</v>
      </c>
      <c r="MDN1198" s="205" t="s">
        <v>238</v>
      </c>
      <c r="MDO1198" s="206">
        <v>0</v>
      </c>
      <c r="MDP1198" s="206">
        <v>210</v>
      </c>
      <c r="MDQ1198" s="75">
        <f t="shared" si="559"/>
        <v>448.774</v>
      </c>
      <c r="MDR1198" s="203" t="s">
        <v>29</v>
      </c>
      <c r="MDS1198" s="260" t="s">
        <v>26</v>
      </c>
      <c r="MDT1198" s="204">
        <v>7</v>
      </c>
      <c r="MDU1198" s="204">
        <v>2</v>
      </c>
      <c r="MDV1198" s="205" t="s">
        <v>238</v>
      </c>
      <c r="MDW1198" s="206">
        <v>0</v>
      </c>
      <c r="MDX1198" s="206">
        <v>210</v>
      </c>
      <c r="MDY1198" s="75">
        <f t="shared" si="559"/>
        <v>448.774</v>
      </c>
      <c r="MDZ1198" s="203" t="s">
        <v>29</v>
      </c>
      <c r="MEA1198" s="260" t="s">
        <v>26</v>
      </c>
      <c r="MEB1198" s="204">
        <v>7</v>
      </c>
      <c r="MEC1198" s="204">
        <v>2</v>
      </c>
      <c r="MED1198" s="205" t="s">
        <v>238</v>
      </c>
      <c r="MEE1198" s="206">
        <v>0</v>
      </c>
      <c r="MEF1198" s="206">
        <v>210</v>
      </c>
      <c r="MEG1198" s="75">
        <f t="shared" ref="MEG1198:MGK1198" si="560">MEG1199+MEG1200</f>
        <v>448.774</v>
      </c>
      <c r="MEH1198" s="203" t="s">
        <v>29</v>
      </c>
      <c r="MEI1198" s="260" t="s">
        <v>26</v>
      </c>
      <c r="MEJ1198" s="204">
        <v>7</v>
      </c>
      <c r="MEK1198" s="204">
        <v>2</v>
      </c>
      <c r="MEL1198" s="205" t="s">
        <v>238</v>
      </c>
      <c r="MEM1198" s="206">
        <v>0</v>
      </c>
      <c r="MEN1198" s="206">
        <v>210</v>
      </c>
      <c r="MEO1198" s="75">
        <f t="shared" si="560"/>
        <v>448.774</v>
      </c>
      <c r="MEP1198" s="203" t="s">
        <v>29</v>
      </c>
      <c r="MEQ1198" s="260" t="s">
        <v>26</v>
      </c>
      <c r="MER1198" s="204">
        <v>7</v>
      </c>
      <c r="MES1198" s="204">
        <v>2</v>
      </c>
      <c r="MET1198" s="205" t="s">
        <v>238</v>
      </c>
      <c r="MEU1198" s="206">
        <v>0</v>
      </c>
      <c r="MEV1198" s="206">
        <v>210</v>
      </c>
      <c r="MEW1198" s="75">
        <f t="shared" si="560"/>
        <v>448.774</v>
      </c>
      <c r="MEX1198" s="203" t="s">
        <v>29</v>
      </c>
      <c r="MEY1198" s="260" t="s">
        <v>26</v>
      </c>
      <c r="MEZ1198" s="204">
        <v>7</v>
      </c>
      <c r="MFA1198" s="204">
        <v>2</v>
      </c>
      <c r="MFB1198" s="205" t="s">
        <v>238</v>
      </c>
      <c r="MFC1198" s="206">
        <v>0</v>
      </c>
      <c r="MFD1198" s="206">
        <v>210</v>
      </c>
      <c r="MFE1198" s="75">
        <f t="shared" si="560"/>
        <v>448.774</v>
      </c>
      <c r="MFF1198" s="203" t="s">
        <v>29</v>
      </c>
      <c r="MFG1198" s="260" t="s">
        <v>26</v>
      </c>
      <c r="MFH1198" s="204">
        <v>7</v>
      </c>
      <c r="MFI1198" s="204">
        <v>2</v>
      </c>
      <c r="MFJ1198" s="205" t="s">
        <v>238</v>
      </c>
      <c r="MFK1198" s="206">
        <v>0</v>
      </c>
      <c r="MFL1198" s="206">
        <v>210</v>
      </c>
      <c r="MFM1198" s="75">
        <f t="shared" si="560"/>
        <v>448.774</v>
      </c>
      <c r="MFN1198" s="203" t="s">
        <v>29</v>
      </c>
      <c r="MFO1198" s="260" t="s">
        <v>26</v>
      </c>
      <c r="MFP1198" s="204">
        <v>7</v>
      </c>
      <c r="MFQ1198" s="204">
        <v>2</v>
      </c>
      <c r="MFR1198" s="205" t="s">
        <v>238</v>
      </c>
      <c r="MFS1198" s="206">
        <v>0</v>
      </c>
      <c r="MFT1198" s="206">
        <v>210</v>
      </c>
      <c r="MFU1198" s="75">
        <f t="shared" si="560"/>
        <v>448.774</v>
      </c>
      <c r="MFV1198" s="203" t="s">
        <v>29</v>
      </c>
      <c r="MFW1198" s="260" t="s">
        <v>26</v>
      </c>
      <c r="MFX1198" s="204">
        <v>7</v>
      </c>
      <c r="MFY1198" s="204">
        <v>2</v>
      </c>
      <c r="MFZ1198" s="205" t="s">
        <v>238</v>
      </c>
      <c r="MGA1198" s="206">
        <v>0</v>
      </c>
      <c r="MGB1198" s="206">
        <v>210</v>
      </c>
      <c r="MGC1198" s="75">
        <f t="shared" si="560"/>
        <v>448.774</v>
      </c>
      <c r="MGD1198" s="203" t="s">
        <v>29</v>
      </c>
      <c r="MGE1198" s="260" t="s">
        <v>26</v>
      </c>
      <c r="MGF1198" s="204">
        <v>7</v>
      </c>
      <c r="MGG1198" s="204">
        <v>2</v>
      </c>
      <c r="MGH1198" s="205" t="s">
        <v>238</v>
      </c>
      <c r="MGI1198" s="206">
        <v>0</v>
      </c>
      <c r="MGJ1198" s="206">
        <v>210</v>
      </c>
      <c r="MGK1198" s="75">
        <f t="shared" si="560"/>
        <v>448.774</v>
      </c>
      <c r="MGL1198" s="203" t="s">
        <v>29</v>
      </c>
      <c r="MGM1198" s="260" t="s">
        <v>26</v>
      </c>
      <c r="MGN1198" s="204">
        <v>7</v>
      </c>
      <c r="MGO1198" s="204">
        <v>2</v>
      </c>
      <c r="MGP1198" s="205" t="s">
        <v>238</v>
      </c>
      <c r="MGQ1198" s="206">
        <v>0</v>
      </c>
      <c r="MGR1198" s="206">
        <v>210</v>
      </c>
      <c r="MGS1198" s="75">
        <f t="shared" ref="MGS1198:MIW1198" si="561">MGS1199+MGS1200</f>
        <v>448.774</v>
      </c>
      <c r="MGT1198" s="203" t="s">
        <v>29</v>
      </c>
      <c r="MGU1198" s="260" t="s">
        <v>26</v>
      </c>
      <c r="MGV1198" s="204">
        <v>7</v>
      </c>
      <c r="MGW1198" s="204">
        <v>2</v>
      </c>
      <c r="MGX1198" s="205" t="s">
        <v>238</v>
      </c>
      <c r="MGY1198" s="206">
        <v>0</v>
      </c>
      <c r="MGZ1198" s="206">
        <v>210</v>
      </c>
      <c r="MHA1198" s="75">
        <f t="shared" si="561"/>
        <v>448.774</v>
      </c>
      <c r="MHB1198" s="203" t="s">
        <v>29</v>
      </c>
      <c r="MHC1198" s="260" t="s">
        <v>26</v>
      </c>
      <c r="MHD1198" s="204">
        <v>7</v>
      </c>
      <c r="MHE1198" s="204">
        <v>2</v>
      </c>
      <c r="MHF1198" s="205" t="s">
        <v>238</v>
      </c>
      <c r="MHG1198" s="206">
        <v>0</v>
      </c>
      <c r="MHH1198" s="206">
        <v>210</v>
      </c>
      <c r="MHI1198" s="75">
        <f t="shared" si="561"/>
        <v>448.774</v>
      </c>
      <c r="MHJ1198" s="203" t="s">
        <v>29</v>
      </c>
      <c r="MHK1198" s="260" t="s">
        <v>26</v>
      </c>
      <c r="MHL1198" s="204">
        <v>7</v>
      </c>
      <c r="MHM1198" s="204">
        <v>2</v>
      </c>
      <c r="MHN1198" s="205" t="s">
        <v>238</v>
      </c>
      <c r="MHO1198" s="206">
        <v>0</v>
      </c>
      <c r="MHP1198" s="206">
        <v>210</v>
      </c>
      <c r="MHQ1198" s="75">
        <f t="shared" si="561"/>
        <v>448.774</v>
      </c>
      <c r="MHR1198" s="203" t="s">
        <v>29</v>
      </c>
      <c r="MHS1198" s="260" t="s">
        <v>26</v>
      </c>
      <c r="MHT1198" s="204">
        <v>7</v>
      </c>
      <c r="MHU1198" s="204">
        <v>2</v>
      </c>
      <c r="MHV1198" s="205" t="s">
        <v>238</v>
      </c>
      <c r="MHW1198" s="206">
        <v>0</v>
      </c>
      <c r="MHX1198" s="206">
        <v>210</v>
      </c>
      <c r="MHY1198" s="75">
        <f t="shared" si="561"/>
        <v>448.774</v>
      </c>
      <c r="MHZ1198" s="203" t="s">
        <v>29</v>
      </c>
      <c r="MIA1198" s="260" t="s">
        <v>26</v>
      </c>
      <c r="MIB1198" s="204">
        <v>7</v>
      </c>
      <c r="MIC1198" s="204">
        <v>2</v>
      </c>
      <c r="MID1198" s="205" t="s">
        <v>238</v>
      </c>
      <c r="MIE1198" s="206">
        <v>0</v>
      </c>
      <c r="MIF1198" s="206">
        <v>210</v>
      </c>
      <c r="MIG1198" s="75">
        <f t="shared" si="561"/>
        <v>448.774</v>
      </c>
      <c r="MIH1198" s="203" t="s">
        <v>29</v>
      </c>
      <c r="MII1198" s="260" t="s">
        <v>26</v>
      </c>
      <c r="MIJ1198" s="204">
        <v>7</v>
      </c>
      <c r="MIK1198" s="204">
        <v>2</v>
      </c>
      <c r="MIL1198" s="205" t="s">
        <v>238</v>
      </c>
      <c r="MIM1198" s="206">
        <v>0</v>
      </c>
      <c r="MIN1198" s="206">
        <v>210</v>
      </c>
      <c r="MIO1198" s="75">
        <f t="shared" si="561"/>
        <v>448.774</v>
      </c>
      <c r="MIP1198" s="203" t="s">
        <v>29</v>
      </c>
      <c r="MIQ1198" s="260" t="s">
        <v>26</v>
      </c>
      <c r="MIR1198" s="204">
        <v>7</v>
      </c>
      <c r="MIS1198" s="204">
        <v>2</v>
      </c>
      <c r="MIT1198" s="205" t="s">
        <v>238</v>
      </c>
      <c r="MIU1198" s="206">
        <v>0</v>
      </c>
      <c r="MIV1198" s="206">
        <v>210</v>
      </c>
      <c r="MIW1198" s="75">
        <f t="shared" si="561"/>
        <v>448.774</v>
      </c>
      <c r="MIX1198" s="203" t="s">
        <v>29</v>
      </c>
      <c r="MIY1198" s="260" t="s">
        <v>26</v>
      </c>
      <c r="MIZ1198" s="204">
        <v>7</v>
      </c>
      <c r="MJA1198" s="204">
        <v>2</v>
      </c>
      <c r="MJB1198" s="205" t="s">
        <v>238</v>
      </c>
      <c r="MJC1198" s="206">
        <v>0</v>
      </c>
      <c r="MJD1198" s="206">
        <v>210</v>
      </c>
      <c r="MJE1198" s="75">
        <f t="shared" ref="MJE1198:MLI1198" si="562">MJE1199+MJE1200</f>
        <v>448.774</v>
      </c>
      <c r="MJF1198" s="203" t="s">
        <v>29</v>
      </c>
      <c r="MJG1198" s="260" t="s">
        <v>26</v>
      </c>
      <c r="MJH1198" s="204">
        <v>7</v>
      </c>
      <c r="MJI1198" s="204">
        <v>2</v>
      </c>
      <c r="MJJ1198" s="205" t="s">
        <v>238</v>
      </c>
      <c r="MJK1198" s="206">
        <v>0</v>
      </c>
      <c r="MJL1198" s="206">
        <v>210</v>
      </c>
      <c r="MJM1198" s="75">
        <f t="shared" si="562"/>
        <v>448.774</v>
      </c>
      <c r="MJN1198" s="203" t="s">
        <v>29</v>
      </c>
      <c r="MJO1198" s="260" t="s">
        <v>26</v>
      </c>
      <c r="MJP1198" s="204">
        <v>7</v>
      </c>
      <c r="MJQ1198" s="204">
        <v>2</v>
      </c>
      <c r="MJR1198" s="205" t="s">
        <v>238</v>
      </c>
      <c r="MJS1198" s="206">
        <v>0</v>
      </c>
      <c r="MJT1198" s="206">
        <v>210</v>
      </c>
      <c r="MJU1198" s="75">
        <f t="shared" si="562"/>
        <v>448.774</v>
      </c>
      <c r="MJV1198" s="203" t="s">
        <v>29</v>
      </c>
      <c r="MJW1198" s="260" t="s">
        <v>26</v>
      </c>
      <c r="MJX1198" s="204">
        <v>7</v>
      </c>
      <c r="MJY1198" s="204">
        <v>2</v>
      </c>
      <c r="MJZ1198" s="205" t="s">
        <v>238</v>
      </c>
      <c r="MKA1198" s="206">
        <v>0</v>
      </c>
      <c r="MKB1198" s="206">
        <v>210</v>
      </c>
      <c r="MKC1198" s="75">
        <f t="shared" si="562"/>
        <v>448.774</v>
      </c>
      <c r="MKD1198" s="203" t="s">
        <v>29</v>
      </c>
      <c r="MKE1198" s="260" t="s">
        <v>26</v>
      </c>
      <c r="MKF1198" s="204">
        <v>7</v>
      </c>
      <c r="MKG1198" s="204">
        <v>2</v>
      </c>
      <c r="MKH1198" s="205" t="s">
        <v>238</v>
      </c>
      <c r="MKI1198" s="206">
        <v>0</v>
      </c>
      <c r="MKJ1198" s="206">
        <v>210</v>
      </c>
      <c r="MKK1198" s="75">
        <f t="shared" si="562"/>
        <v>448.774</v>
      </c>
      <c r="MKL1198" s="203" t="s">
        <v>29</v>
      </c>
      <c r="MKM1198" s="260" t="s">
        <v>26</v>
      </c>
      <c r="MKN1198" s="204">
        <v>7</v>
      </c>
      <c r="MKO1198" s="204">
        <v>2</v>
      </c>
      <c r="MKP1198" s="205" t="s">
        <v>238</v>
      </c>
      <c r="MKQ1198" s="206">
        <v>0</v>
      </c>
      <c r="MKR1198" s="206">
        <v>210</v>
      </c>
      <c r="MKS1198" s="75">
        <f t="shared" si="562"/>
        <v>448.774</v>
      </c>
      <c r="MKT1198" s="203" t="s">
        <v>29</v>
      </c>
      <c r="MKU1198" s="260" t="s">
        <v>26</v>
      </c>
      <c r="MKV1198" s="204">
        <v>7</v>
      </c>
      <c r="MKW1198" s="204">
        <v>2</v>
      </c>
      <c r="MKX1198" s="205" t="s">
        <v>238</v>
      </c>
      <c r="MKY1198" s="206">
        <v>0</v>
      </c>
      <c r="MKZ1198" s="206">
        <v>210</v>
      </c>
      <c r="MLA1198" s="75">
        <f t="shared" si="562"/>
        <v>448.774</v>
      </c>
      <c r="MLB1198" s="203" t="s">
        <v>29</v>
      </c>
      <c r="MLC1198" s="260" t="s">
        <v>26</v>
      </c>
      <c r="MLD1198" s="204">
        <v>7</v>
      </c>
      <c r="MLE1198" s="204">
        <v>2</v>
      </c>
      <c r="MLF1198" s="205" t="s">
        <v>238</v>
      </c>
      <c r="MLG1198" s="206">
        <v>0</v>
      </c>
      <c r="MLH1198" s="206">
        <v>210</v>
      </c>
      <c r="MLI1198" s="75">
        <f t="shared" si="562"/>
        <v>448.774</v>
      </c>
      <c r="MLJ1198" s="203" t="s">
        <v>29</v>
      </c>
      <c r="MLK1198" s="260" t="s">
        <v>26</v>
      </c>
      <c r="MLL1198" s="204">
        <v>7</v>
      </c>
      <c r="MLM1198" s="204">
        <v>2</v>
      </c>
      <c r="MLN1198" s="205" t="s">
        <v>238</v>
      </c>
      <c r="MLO1198" s="206">
        <v>0</v>
      </c>
      <c r="MLP1198" s="206">
        <v>210</v>
      </c>
      <c r="MLQ1198" s="75">
        <f t="shared" ref="MLQ1198:MNU1198" si="563">MLQ1199+MLQ1200</f>
        <v>448.774</v>
      </c>
      <c r="MLR1198" s="203" t="s">
        <v>29</v>
      </c>
      <c r="MLS1198" s="260" t="s">
        <v>26</v>
      </c>
      <c r="MLT1198" s="204">
        <v>7</v>
      </c>
      <c r="MLU1198" s="204">
        <v>2</v>
      </c>
      <c r="MLV1198" s="205" t="s">
        <v>238</v>
      </c>
      <c r="MLW1198" s="206">
        <v>0</v>
      </c>
      <c r="MLX1198" s="206">
        <v>210</v>
      </c>
      <c r="MLY1198" s="75">
        <f t="shared" si="563"/>
        <v>448.774</v>
      </c>
      <c r="MLZ1198" s="203" t="s">
        <v>29</v>
      </c>
      <c r="MMA1198" s="260" t="s">
        <v>26</v>
      </c>
      <c r="MMB1198" s="204">
        <v>7</v>
      </c>
      <c r="MMC1198" s="204">
        <v>2</v>
      </c>
      <c r="MMD1198" s="205" t="s">
        <v>238</v>
      </c>
      <c r="MME1198" s="206">
        <v>0</v>
      </c>
      <c r="MMF1198" s="206">
        <v>210</v>
      </c>
      <c r="MMG1198" s="75">
        <f t="shared" si="563"/>
        <v>448.774</v>
      </c>
      <c r="MMH1198" s="203" t="s">
        <v>29</v>
      </c>
      <c r="MMI1198" s="260" t="s">
        <v>26</v>
      </c>
      <c r="MMJ1198" s="204">
        <v>7</v>
      </c>
      <c r="MMK1198" s="204">
        <v>2</v>
      </c>
      <c r="MML1198" s="205" t="s">
        <v>238</v>
      </c>
      <c r="MMM1198" s="206">
        <v>0</v>
      </c>
      <c r="MMN1198" s="206">
        <v>210</v>
      </c>
      <c r="MMO1198" s="75">
        <f t="shared" si="563"/>
        <v>448.774</v>
      </c>
      <c r="MMP1198" s="203" t="s">
        <v>29</v>
      </c>
      <c r="MMQ1198" s="260" t="s">
        <v>26</v>
      </c>
      <c r="MMR1198" s="204">
        <v>7</v>
      </c>
      <c r="MMS1198" s="204">
        <v>2</v>
      </c>
      <c r="MMT1198" s="205" t="s">
        <v>238</v>
      </c>
      <c r="MMU1198" s="206">
        <v>0</v>
      </c>
      <c r="MMV1198" s="206">
        <v>210</v>
      </c>
      <c r="MMW1198" s="75">
        <f t="shared" si="563"/>
        <v>448.774</v>
      </c>
      <c r="MMX1198" s="203" t="s">
        <v>29</v>
      </c>
      <c r="MMY1198" s="260" t="s">
        <v>26</v>
      </c>
      <c r="MMZ1198" s="204">
        <v>7</v>
      </c>
      <c r="MNA1198" s="204">
        <v>2</v>
      </c>
      <c r="MNB1198" s="205" t="s">
        <v>238</v>
      </c>
      <c r="MNC1198" s="206">
        <v>0</v>
      </c>
      <c r="MND1198" s="206">
        <v>210</v>
      </c>
      <c r="MNE1198" s="75">
        <f t="shared" si="563"/>
        <v>448.774</v>
      </c>
      <c r="MNF1198" s="203" t="s">
        <v>29</v>
      </c>
      <c r="MNG1198" s="260" t="s">
        <v>26</v>
      </c>
      <c r="MNH1198" s="204">
        <v>7</v>
      </c>
      <c r="MNI1198" s="204">
        <v>2</v>
      </c>
      <c r="MNJ1198" s="205" t="s">
        <v>238</v>
      </c>
      <c r="MNK1198" s="206">
        <v>0</v>
      </c>
      <c r="MNL1198" s="206">
        <v>210</v>
      </c>
      <c r="MNM1198" s="75">
        <f t="shared" si="563"/>
        <v>448.774</v>
      </c>
      <c r="MNN1198" s="203" t="s">
        <v>29</v>
      </c>
      <c r="MNO1198" s="260" t="s">
        <v>26</v>
      </c>
      <c r="MNP1198" s="204">
        <v>7</v>
      </c>
      <c r="MNQ1198" s="204">
        <v>2</v>
      </c>
      <c r="MNR1198" s="205" t="s">
        <v>238</v>
      </c>
      <c r="MNS1198" s="206">
        <v>0</v>
      </c>
      <c r="MNT1198" s="206">
        <v>210</v>
      </c>
      <c r="MNU1198" s="75">
        <f t="shared" si="563"/>
        <v>448.774</v>
      </c>
      <c r="MNV1198" s="203" t="s">
        <v>29</v>
      </c>
      <c r="MNW1198" s="260" t="s">
        <v>26</v>
      </c>
      <c r="MNX1198" s="204">
        <v>7</v>
      </c>
      <c r="MNY1198" s="204">
        <v>2</v>
      </c>
      <c r="MNZ1198" s="205" t="s">
        <v>238</v>
      </c>
      <c r="MOA1198" s="206">
        <v>0</v>
      </c>
      <c r="MOB1198" s="206">
        <v>210</v>
      </c>
      <c r="MOC1198" s="75">
        <f t="shared" ref="MOC1198:MQG1198" si="564">MOC1199+MOC1200</f>
        <v>448.774</v>
      </c>
      <c r="MOD1198" s="203" t="s">
        <v>29</v>
      </c>
      <c r="MOE1198" s="260" t="s">
        <v>26</v>
      </c>
      <c r="MOF1198" s="204">
        <v>7</v>
      </c>
      <c r="MOG1198" s="204">
        <v>2</v>
      </c>
      <c r="MOH1198" s="205" t="s">
        <v>238</v>
      </c>
      <c r="MOI1198" s="206">
        <v>0</v>
      </c>
      <c r="MOJ1198" s="206">
        <v>210</v>
      </c>
      <c r="MOK1198" s="75">
        <f t="shared" si="564"/>
        <v>448.774</v>
      </c>
      <c r="MOL1198" s="203" t="s">
        <v>29</v>
      </c>
      <c r="MOM1198" s="260" t="s">
        <v>26</v>
      </c>
      <c r="MON1198" s="204">
        <v>7</v>
      </c>
      <c r="MOO1198" s="204">
        <v>2</v>
      </c>
      <c r="MOP1198" s="205" t="s">
        <v>238</v>
      </c>
      <c r="MOQ1198" s="206">
        <v>0</v>
      </c>
      <c r="MOR1198" s="206">
        <v>210</v>
      </c>
      <c r="MOS1198" s="75">
        <f t="shared" si="564"/>
        <v>448.774</v>
      </c>
      <c r="MOT1198" s="203" t="s">
        <v>29</v>
      </c>
      <c r="MOU1198" s="260" t="s">
        <v>26</v>
      </c>
      <c r="MOV1198" s="204">
        <v>7</v>
      </c>
      <c r="MOW1198" s="204">
        <v>2</v>
      </c>
      <c r="MOX1198" s="205" t="s">
        <v>238</v>
      </c>
      <c r="MOY1198" s="206">
        <v>0</v>
      </c>
      <c r="MOZ1198" s="206">
        <v>210</v>
      </c>
      <c r="MPA1198" s="75">
        <f t="shared" si="564"/>
        <v>448.774</v>
      </c>
      <c r="MPB1198" s="203" t="s">
        <v>29</v>
      </c>
      <c r="MPC1198" s="260" t="s">
        <v>26</v>
      </c>
      <c r="MPD1198" s="204">
        <v>7</v>
      </c>
      <c r="MPE1198" s="204">
        <v>2</v>
      </c>
      <c r="MPF1198" s="205" t="s">
        <v>238</v>
      </c>
      <c r="MPG1198" s="206">
        <v>0</v>
      </c>
      <c r="MPH1198" s="206">
        <v>210</v>
      </c>
      <c r="MPI1198" s="75">
        <f t="shared" si="564"/>
        <v>448.774</v>
      </c>
      <c r="MPJ1198" s="203" t="s">
        <v>29</v>
      </c>
      <c r="MPK1198" s="260" t="s">
        <v>26</v>
      </c>
      <c r="MPL1198" s="204">
        <v>7</v>
      </c>
      <c r="MPM1198" s="204">
        <v>2</v>
      </c>
      <c r="MPN1198" s="205" t="s">
        <v>238</v>
      </c>
      <c r="MPO1198" s="206">
        <v>0</v>
      </c>
      <c r="MPP1198" s="206">
        <v>210</v>
      </c>
      <c r="MPQ1198" s="75">
        <f t="shared" si="564"/>
        <v>448.774</v>
      </c>
      <c r="MPR1198" s="203" t="s">
        <v>29</v>
      </c>
      <c r="MPS1198" s="260" t="s">
        <v>26</v>
      </c>
      <c r="MPT1198" s="204">
        <v>7</v>
      </c>
      <c r="MPU1198" s="204">
        <v>2</v>
      </c>
      <c r="MPV1198" s="205" t="s">
        <v>238</v>
      </c>
      <c r="MPW1198" s="206">
        <v>0</v>
      </c>
      <c r="MPX1198" s="206">
        <v>210</v>
      </c>
      <c r="MPY1198" s="75">
        <f t="shared" si="564"/>
        <v>448.774</v>
      </c>
      <c r="MPZ1198" s="203" t="s">
        <v>29</v>
      </c>
      <c r="MQA1198" s="260" t="s">
        <v>26</v>
      </c>
      <c r="MQB1198" s="204">
        <v>7</v>
      </c>
      <c r="MQC1198" s="204">
        <v>2</v>
      </c>
      <c r="MQD1198" s="205" t="s">
        <v>238</v>
      </c>
      <c r="MQE1198" s="206">
        <v>0</v>
      </c>
      <c r="MQF1198" s="206">
        <v>210</v>
      </c>
      <c r="MQG1198" s="75">
        <f t="shared" si="564"/>
        <v>448.774</v>
      </c>
      <c r="MQH1198" s="203" t="s">
        <v>29</v>
      </c>
      <c r="MQI1198" s="260" t="s">
        <v>26</v>
      </c>
      <c r="MQJ1198" s="204">
        <v>7</v>
      </c>
      <c r="MQK1198" s="204">
        <v>2</v>
      </c>
      <c r="MQL1198" s="205" t="s">
        <v>238</v>
      </c>
      <c r="MQM1198" s="206">
        <v>0</v>
      </c>
      <c r="MQN1198" s="206">
        <v>210</v>
      </c>
      <c r="MQO1198" s="75">
        <f t="shared" ref="MQO1198:MSS1198" si="565">MQO1199+MQO1200</f>
        <v>448.774</v>
      </c>
      <c r="MQP1198" s="203" t="s">
        <v>29</v>
      </c>
      <c r="MQQ1198" s="260" t="s">
        <v>26</v>
      </c>
      <c r="MQR1198" s="204">
        <v>7</v>
      </c>
      <c r="MQS1198" s="204">
        <v>2</v>
      </c>
      <c r="MQT1198" s="205" t="s">
        <v>238</v>
      </c>
      <c r="MQU1198" s="206">
        <v>0</v>
      </c>
      <c r="MQV1198" s="206">
        <v>210</v>
      </c>
      <c r="MQW1198" s="75">
        <f t="shared" si="565"/>
        <v>448.774</v>
      </c>
      <c r="MQX1198" s="203" t="s">
        <v>29</v>
      </c>
      <c r="MQY1198" s="260" t="s">
        <v>26</v>
      </c>
      <c r="MQZ1198" s="204">
        <v>7</v>
      </c>
      <c r="MRA1198" s="204">
        <v>2</v>
      </c>
      <c r="MRB1198" s="205" t="s">
        <v>238</v>
      </c>
      <c r="MRC1198" s="206">
        <v>0</v>
      </c>
      <c r="MRD1198" s="206">
        <v>210</v>
      </c>
      <c r="MRE1198" s="75">
        <f t="shared" si="565"/>
        <v>448.774</v>
      </c>
      <c r="MRF1198" s="203" t="s">
        <v>29</v>
      </c>
      <c r="MRG1198" s="260" t="s">
        <v>26</v>
      </c>
      <c r="MRH1198" s="204">
        <v>7</v>
      </c>
      <c r="MRI1198" s="204">
        <v>2</v>
      </c>
      <c r="MRJ1198" s="205" t="s">
        <v>238</v>
      </c>
      <c r="MRK1198" s="206">
        <v>0</v>
      </c>
      <c r="MRL1198" s="206">
        <v>210</v>
      </c>
      <c r="MRM1198" s="75">
        <f t="shared" si="565"/>
        <v>448.774</v>
      </c>
      <c r="MRN1198" s="203" t="s">
        <v>29</v>
      </c>
      <c r="MRO1198" s="260" t="s">
        <v>26</v>
      </c>
      <c r="MRP1198" s="204">
        <v>7</v>
      </c>
      <c r="MRQ1198" s="204">
        <v>2</v>
      </c>
      <c r="MRR1198" s="205" t="s">
        <v>238</v>
      </c>
      <c r="MRS1198" s="206">
        <v>0</v>
      </c>
      <c r="MRT1198" s="206">
        <v>210</v>
      </c>
      <c r="MRU1198" s="75">
        <f t="shared" si="565"/>
        <v>448.774</v>
      </c>
      <c r="MRV1198" s="203" t="s">
        <v>29</v>
      </c>
      <c r="MRW1198" s="260" t="s">
        <v>26</v>
      </c>
      <c r="MRX1198" s="204">
        <v>7</v>
      </c>
      <c r="MRY1198" s="204">
        <v>2</v>
      </c>
      <c r="MRZ1198" s="205" t="s">
        <v>238</v>
      </c>
      <c r="MSA1198" s="206">
        <v>0</v>
      </c>
      <c r="MSB1198" s="206">
        <v>210</v>
      </c>
      <c r="MSC1198" s="75">
        <f t="shared" si="565"/>
        <v>448.774</v>
      </c>
      <c r="MSD1198" s="203" t="s">
        <v>29</v>
      </c>
      <c r="MSE1198" s="260" t="s">
        <v>26</v>
      </c>
      <c r="MSF1198" s="204">
        <v>7</v>
      </c>
      <c r="MSG1198" s="204">
        <v>2</v>
      </c>
      <c r="MSH1198" s="205" t="s">
        <v>238</v>
      </c>
      <c r="MSI1198" s="206">
        <v>0</v>
      </c>
      <c r="MSJ1198" s="206">
        <v>210</v>
      </c>
      <c r="MSK1198" s="75">
        <f t="shared" si="565"/>
        <v>448.774</v>
      </c>
      <c r="MSL1198" s="203" t="s">
        <v>29</v>
      </c>
      <c r="MSM1198" s="260" t="s">
        <v>26</v>
      </c>
      <c r="MSN1198" s="204">
        <v>7</v>
      </c>
      <c r="MSO1198" s="204">
        <v>2</v>
      </c>
      <c r="MSP1198" s="205" t="s">
        <v>238</v>
      </c>
      <c r="MSQ1198" s="206">
        <v>0</v>
      </c>
      <c r="MSR1198" s="206">
        <v>210</v>
      </c>
      <c r="MSS1198" s="75">
        <f t="shared" si="565"/>
        <v>448.774</v>
      </c>
      <c r="MST1198" s="203" t="s">
        <v>29</v>
      </c>
      <c r="MSU1198" s="260" t="s">
        <v>26</v>
      </c>
      <c r="MSV1198" s="204">
        <v>7</v>
      </c>
      <c r="MSW1198" s="204">
        <v>2</v>
      </c>
      <c r="MSX1198" s="205" t="s">
        <v>238</v>
      </c>
      <c r="MSY1198" s="206">
        <v>0</v>
      </c>
      <c r="MSZ1198" s="206">
        <v>210</v>
      </c>
      <c r="MTA1198" s="75">
        <f t="shared" ref="MTA1198:MVE1198" si="566">MTA1199+MTA1200</f>
        <v>448.774</v>
      </c>
      <c r="MTB1198" s="203" t="s">
        <v>29</v>
      </c>
      <c r="MTC1198" s="260" t="s">
        <v>26</v>
      </c>
      <c r="MTD1198" s="204">
        <v>7</v>
      </c>
      <c r="MTE1198" s="204">
        <v>2</v>
      </c>
      <c r="MTF1198" s="205" t="s">
        <v>238</v>
      </c>
      <c r="MTG1198" s="206">
        <v>0</v>
      </c>
      <c r="MTH1198" s="206">
        <v>210</v>
      </c>
      <c r="MTI1198" s="75">
        <f t="shared" si="566"/>
        <v>448.774</v>
      </c>
      <c r="MTJ1198" s="203" t="s">
        <v>29</v>
      </c>
      <c r="MTK1198" s="260" t="s">
        <v>26</v>
      </c>
      <c r="MTL1198" s="204">
        <v>7</v>
      </c>
      <c r="MTM1198" s="204">
        <v>2</v>
      </c>
      <c r="MTN1198" s="205" t="s">
        <v>238</v>
      </c>
      <c r="MTO1198" s="206">
        <v>0</v>
      </c>
      <c r="MTP1198" s="206">
        <v>210</v>
      </c>
      <c r="MTQ1198" s="75">
        <f t="shared" si="566"/>
        <v>448.774</v>
      </c>
      <c r="MTR1198" s="203" t="s">
        <v>29</v>
      </c>
      <c r="MTS1198" s="260" t="s">
        <v>26</v>
      </c>
      <c r="MTT1198" s="204">
        <v>7</v>
      </c>
      <c r="MTU1198" s="204">
        <v>2</v>
      </c>
      <c r="MTV1198" s="205" t="s">
        <v>238</v>
      </c>
      <c r="MTW1198" s="206">
        <v>0</v>
      </c>
      <c r="MTX1198" s="206">
        <v>210</v>
      </c>
      <c r="MTY1198" s="75">
        <f t="shared" si="566"/>
        <v>448.774</v>
      </c>
      <c r="MTZ1198" s="203" t="s">
        <v>29</v>
      </c>
      <c r="MUA1198" s="260" t="s">
        <v>26</v>
      </c>
      <c r="MUB1198" s="204">
        <v>7</v>
      </c>
      <c r="MUC1198" s="204">
        <v>2</v>
      </c>
      <c r="MUD1198" s="205" t="s">
        <v>238</v>
      </c>
      <c r="MUE1198" s="206">
        <v>0</v>
      </c>
      <c r="MUF1198" s="206">
        <v>210</v>
      </c>
      <c r="MUG1198" s="75">
        <f t="shared" si="566"/>
        <v>448.774</v>
      </c>
      <c r="MUH1198" s="203" t="s">
        <v>29</v>
      </c>
      <c r="MUI1198" s="260" t="s">
        <v>26</v>
      </c>
      <c r="MUJ1198" s="204">
        <v>7</v>
      </c>
      <c r="MUK1198" s="204">
        <v>2</v>
      </c>
      <c r="MUL1198" s="205" t="s">
        <v>238</v>
      </c>
      <c r="MUM1198" s="206">
        <v>0</v>
      </c>
      <c r="MUN1198" s="206">
        <v>210</v>
      </c>
      <c r="MUO1198" s="75">
        <f t="shared" si="566"/>
        <v>448.774</v>
      </c>
      <c r="MUP1198" s="203" t="s">
        <v>29</v>
      </c>
      <c r="MUQ1198" s="260" t="s">
        <v>26</v>
      </c>
      <c r="MUR1198" s="204">
        <v>7</v>
      </c>
      <c r="MUS1198" s="204">
        <v>2</v>
      </c>
      <c r="MUT1198" s="205" t="s">
        <v>238</v>
      </c>
      <c r="MUU1198" s="206">
        <v>0</v>
      </c>
      <c r="MUV1198" s="206">
        <v>210</v>
      </c>
      <c r="MUW1198" s="75">
        <f t="shared" si="566"/>
        <v>448.774</v>
      </c>
      <c r="MUX1198" s="203" t="s">
        <v>29</v>
      </c>
      <c r="MUY1198" s="260" t="s">
        <v>26</v>
      </c>
      <c r="MUZ1198" s="204">
        <v>7</v>
      </c>
      <c r="MVA1198" s="204">
        <v>2</v>
      </c>
      <c r="MVB1198" s="205" t="s">
        <v>238</v>
      </c>
      <c r="MVC1198" s="206">
        <v>0</v>
      </c>
      <c r="MVD1198" s="206">
        <v>210</v>
      </c>
      <c r="MVE1198" s="75">
        <f t="shared" si="566"/>
        <v>448.774</v>
      </c>
      <c r="MVF1198" s="203" t="s">
        <v>29</v>
      </c>
      <c r="MVG1198" s="260" t="s">
        <v>26</v>
      </c>
      <c r="MVH1198" s="204">
        <v>7</v>
      </c>
      <c r="MVI1198" s="204">
        <v>2</v>
      </c>
      <c r="MVJ1198" s="205" t="s">
        <v>238</v>
      </c>
      <c r="MVK1198" s="206">
        <v>0</v>
      </c>
      <c r="MVL1198" s="206">
        <v>210</v>
      </c>
      <c r="MVM1198" s="75">
        <f t="shared" ref="MVM1198:MXQ1198" si="567">MVM1199+MVM1200</f>
        <v>448.774</v>
      </c>
      <c r="MVN1198" s="203" t="s">
        <v>29</v>
      </c>
      <c r="MVO1198" s="260" t="s">
        <v>26</v>
      </c>
      <c r="MVP1198" s="204">
        <v>7</v>
      </c>
      <c r="MVQ1198" s="204">
        <v>2</v>
      </c>
      <c r="MVR1198" s="205" t="s">
        <v>238</v>
      </c>
      <c r="MVS1198" s="206">
        <v>0</v>
      </c>
      <c r="MVT1198" s="206">
        <v>210</v>
      </c>
      <c r="MVU1198" s="75">
        <f t="shared" si="567"/>
        <v>448.774</v>
      </c>
      <c r="MVV1198" s="203" t="s">
        <v>29</v>
      </c>
      <c r="MVW1198" s="260" t="s">
        <v>26</v>
      </c>
      <c r="MVX1198" s="204">
        <v>7</v>
      </c>
      <c r="MVY1198" s="204">
        <v>2</v>
      </c>
      <c r="MVZ1198" s="205" t="s">
        <v>238</v>
      </c>
      <c r="MWA1198" s="206">
        <v>0</v>
      </c>
      <c r="MWB1198" s="206">
        <v>210</v>
      </c>
      <c r="MWC1198" s="75">
        <f t="shared" si="567"/>
        <v>448.774</v>
      </c>
      <c r="MWD1198" s="203" t="s">
        <v>29</v>
      </c>
      <c r="MWE1198" s="260" t="s">
        <v>26</v>
      </c>
      <c r="MWF1198" s="204">
        <v>7</v>
      </c>
      <c r="MWG1198" s="204">
        <v>2</v>
      </c>
      <c r="MWH1198" s="205" t="s">
        <v>238</v>
      </c>
      <c r="MWI1198" s="206">
        <v>0</v>
      </c>
      <c r="MWJ1198" s="206">
        <v>210</v>
      </c>
      <c r="MWK1198" s="75">
        <f t="shared" si="567"/>
        <v>448.774</v>
      </c>
      <c r="MWL1198" s="203" t="s">
        <v>29</v>
      </c>
      <c r="MWM1198" s="260" t="s">
        <v>26</v>
      </c>
      <c r="MWN1198" s="204">
        <v>7</v>
      </c>
      <c r="MWO1198" s="204">
        <v>2</v>
      </c>
      <c r="MWP1198" s="205" t="s">
        <v>238</v>
      </c>
      <c r="MWQ1198" s="206">
        <v>0</v>
      </c>
      <c r="MWR1198" s="206">
        <v>210</v>
      </c>
      <c r="MWS1198" s="75">
        <f t="shared" si="567"/>
        <v>448.774</v>
      </c>
      <c r="MWT1198" s="203" t="s">
        <v>29</v>
      </c>
      <c r="MWU1198" s="260" t="s">
        <v>26</v>
      </c>
      <c r="MWV1198" s="204">
        <v>7</v>
      </c>
      <c r="MWW1198" s="204">
        <v>2</v>
      </c>
      <c r="MWX1198" s="205" t="s">
        <v>238</v>
      </c>
      <c r="MWY1198" s="206">
        <v>0</v>
      </c>
      <c r="MWZ1198" s="206">
        <v>210</v>
      </c>
      <c r="MXA1198" s="75">
        <f t="shared" si="567"/>
        <v>448.774</v>
      </c>
      <c r="MXB1198" s="203" t="s">
        <v>29</v>
      </c>
      <c r="MXC1198" s="260" t="s">
        <v>26</v>
      </c>
      <c r="MXD1198" s="204">
        <v>7</v>
      </c>
      <c r="MXE1198" s="204">
        <v>2</v>
      </c>
      <c r="MXF1198" s="205" t="s">
        <v>238</v>
      </c>
      <c r="MXG1198" s="206">
        <v>0</v>
      </c>
      <c r="MXH1198" s="206">
        <v>210</v>
      </c>
      <c r="MXI1198" s="75">
        <f t="shared" si="567"/>
        <v>448.774</v>
      </c>
      <c r="MXJ1198" s="203" t="s">
        <v>29</v>
      </c>
      <c r="MXK1198" s="260" t="s">
        <v>26</v>
      </c>
      <c r="MXL1198" s="204">
        <v>7</v>
      </c>
      <c r="MXM1198" s="204">
        <v>2</v>
      </c>
      <c r="MXN1198" s="205" t="s">
        <v>238</v>
      </c>
      <c r="MXO1198" s="206">
        <v>0</v>
      </c>
      <c r="MXP1198" s="206">
        <v>210</v>
      </c>
      <c r="MXQ1198" s="75">
        <f t="shared" si="567"/>
        <v>448.774</v>
      </c>
      <c r="MXR1198" s="203" t="s">
        <v>29</v>
      </c>
      <c r="MXS1198" s="260" t="s">
        <v>26</v>
      </c>
      <c r="MXT1198" s="204">
        <v>7</v>
      </c>
      <c r="MXU1198" s="204">
        <v>2</v>
      </c>
      <c r="MXV1198" s="205" t="s">
        <v>238</v>
      </c>
      <c r="MXW1198" s="206">
        <v>0</v>
      </c>
      <c r="MXX1198" s="206">
        <v>210</v>
      </c>
      <c r="MXY1198" s="75">
        <f t="shared" ref="MXY1198:NAC1198" si="568">MXY1199+MXY1200</f>
        <v>448.774</v>
      </c>
      <c r="MXZ1198" s="203" t="s">
        <v>29</v>
      </c>
      <c r="MYA1198" s="260" t="s">
        <v>26</v>
      </c>
      <c r="MYB1198" s="204">
        <v>7</v>
      </c>
      <c r="MYC1198" s="204">
        <v>2</v>
      </c>
      <c r="MYD1198" s="205" t="s">
        <v>238</v>
      </c>
      <c r="MYE1198" s="206">
        <v>0</v>
      </c>
      <c r="MYF1198" s="206">
        <v>210</v>
      </c>
      <c r="MYG1198" s="75">
        <f t="shared" si="568"/>
        <v>448.774</v>
      </c>
      <c r="MYH1198" s="203" t="s">
        <v>29</v>
      </c>
      <c r="MYI1198" s="260" t="s">
        <v>26</v>
      </c>
      <c r="MYJ1198" s="204">
        <v>7</v>
      </c>
      <c r="MYK1198" s="204">
        <v>2</v>
      </c>
      <c r="MYL1198" s="205" t="s">
        <v>238</v>
      </c>
      <c r="MYM1198" s="206">
        <v>0</v>
      </c>
      <c r="MYN1198" s="206">
        <v>210</v>
      </c>
      <c r="MYO1198" s="75">
        <f t="shared" si="568"/>
        <v>448.774</v>
      </c>
      <c r="MYP1198" s="203" t="s">
        <v>29</v>
      </c>
      <c r="MYQ1198" s="260" t="s">
        <v>26</v>
      </c>
      <c r="MYR1198" s="204">
        <v>7</v>
      </c>
      <c r="MYS1198" s="204">
        <v>2</v>
      </c>
      <c r="MYT1198" s="205" t="s">
        <v>238</v>
      </c>
      <c r="MYU1198" s="206">
        <v>0</v>
      </c>
      <c r="MYV1198" s="206">
        <v>210</v>
      </c>
      <c r="MYW1198" s="75">
        <f t="shared" si="568"/>
        <v>448.774</v>
      </c>
      <c r="MYX1198" s="203" t="s">
        <v>29</v>
      </c>
      <c r="MYY1198" s="260" t="s">
        <v>26</v>
      </c>
      <c r="MYZ1198" s="204">
        <v>7</v>
      </c>
      <c r="MZA1198" s="204">
        <v>2</v>
      </c>
      <c r="MZB1198" s="205" t="s">
        <v>238</v>
      </c>
      <c r="MZC1198" s="206">
        <v>0</v>
      </c>
      <c r="MZD1198" s="206">
        <v>210</v>
      </c>
      <c r="MZE1198" s="75">
        <f t="shared" si="568"/>
        <v>448.774</v>
      </c>
      <c r="MZF1198" s="203" t="s">
        <v>29</v>
      </c>
      <c r="MZG1198" s="260" t="s">
        <v>26</v>
      </c>
      <c r="MZH1198" s="204">
        <v>7</v>
      </c>
      <c r="MZI1198" s="204">
        <v>2</v>
      </c>
      <c r="MZJ1198" s="205" t="s">
        <v>238</v>
      </c>
      <c r="MZK1198" s="206">
        <v>0</v>
      </c>
      <c r="MZL1198" s="206">
        <v>210</v>
      </c>
      <c r="MZM1198" s="75">
        <f t="shared" si="568"/>
        <v>448.774</v>
      </c>
      <c r="MZN1198" s="203" t="s">
        <v>29</v>
      </c>
      <c r="MZO1198" s="260" t="s">
        <v>26</v>
      </c>
      <c r="MZP1198" s="204">
        <v>7</v>
      </c>
      <c r="MZQ1198" s="204">
        <v>2</v>
      </c>
      <c r="MZR1198" s="205" t="s">
        <v>238</v>
      </c>
      <c r="MZS1198" s="206">
        <v>0</v>
      </c>
      <c r="MZT1198" s="206">
        <v>210</v>
      </c>
      <c r="MZU1198" s="75">
        <f t="shared" si="568"/>
        <v>448.774</v>
      </c>
      <c r="MZV1198" s="203" t="s">
        <v>29</v>
      </c>
      <c r="MZW1198" s="260" t="s">
        <v>26</v>
      </c>
      <c r="MZX1198" s="204">
        <v>7</v>
      </c>
      <c r="MZY1198" s="204">
        <v>2</v>
      </c>
      <c r="MZZ1198" s="205" t="s">
        <v>238</v>
      </c>
      <c r="NAA1198" s="206">
        <v>0</v>
      </c>
      <c r="NAB1198" s="206">
        <v>210</v>
      </c>
      <c r="NAC1198" s="75">
        <f t="shared" si="568"/>
        <v>448.774</v>
      </c>
      <c r="NAD1198" s="203" t="s">
        <v>29</v>
      </c>
      <c r="NAE1198" s="260" t="s">
        <v>26</v>
      </c>
      <c r="NAF1198" s="204">
        <v>7</v>
      </c>
      <c r="NAG1198" s="204">
        <v>2</v>
      </c>
      <c r="NAH1198" s="205" t="s">
        <v>238</v>
      </c>
      <c r="NAI1198" s="206">
        <v>0</v>
      </c>
      <c r="NAJ1198" s="206">
        <v>210</v>
      </c>
      <c r="NAK1198" s="75">
        <f t="shared" ref="NAK1198:NCO1198" si="569">NAK1199+NAK1200</f>
        <v>448.774</v>
      </c>
      <c r="NAL1198" s="203" t="s">
        <v>29</v>
      </c>
      <c r="NAM1198" s="260" t="s">
        <v>26</v>
      </c>
      <c r="NAN1198" s="204">
        <v>7</v>
      </c>
      <c r="NAO1198" s="204">
        <v>2</v>
      </c>
      <c r="NAP1198" s="205" t="s">
        <v>238</v>
      </c>
      <c r="NAQ1198" s="206">
        <v>0</v>
      </c>
      <c r="NAR1198" s="206">
        <v>210</v>
      </c>
      <c r="NAS1198" s="75">
        <f t="shared" si="569"/>
        <v>448.774</v>
      </c>
      <c r="NAT1198" s="203" t="s">
        <v>29</v>
      </c>
      <c r="NAU1198" s="260" t="s">
        <v>26</v>
      </c>
      <c r="NAV1198" s="204">
        <v>7</v>
      </c>
      <c r="NAW1198" s="204">
        <v>2</v>
      </c>
      <c r="NAX1198" s="205" t="s">
        <v>238</v>
      </c>
      <c r="NAY1198" s="206">
        <v>0</v>
      </c>
      <c r="NAZ1198" s="206">
        <v>210</v>
      </c>
      <c r="NBA1198" s="75">
        <f t="shared" si="569"/>
        <v>448.774</v>
      </c>
      <c r="NBB1198" s="203" t="s">
        <v>29</v>
      </c>
      <c r="NBC1198" s="260" t="s">
        <v>26</v>
      </c>
      <c r="NBD1198" s="204">
        <v>7</v>
      </c>
      <c r="NBE1198" s="204">
        <v>2</v>
      </c>
      <c r="NBF1198" s="205" t="s">
        <v>238</v>
      </c>
      <c r="NBG1198" s="206">
        <v>0</v>
      </c>
      <c r="NBH1198" s="206">
        <v>210</v>
      </c>
      <c r="NBI1198" s="75">
        <f t="shared" si="569"/>
        <v>448.774</v>
      </c>
      <c r="NBJ1198" s="203" t="s">
        <v>29</v>
      </c>
      <c r="NBK1198" s="260" t="s">
        <v>26</v>
      </c>
      <c r="NBL1198" s="204">
        <v>7</v>
      </c>
      <c r="NBM1198" s="204">
        <v>2</v>
      </c>
      <c r="NBN1198" s="205" t="s">
        <v>238</v>
      </c>
      <c r="NBO1198" s="206">
        <v>0</v>
      </c>
      <c r="NBP1198" s="206">
        <v>210</v>
      </c>
      <c r="NBQ1198" s="75">
        <f t="shared" si="569"/>
        <v>448.774</v>
      </c>
      <c r="NBR1198" s="203" t="s">
        <v>29</v>
      </c>
      <c r="NBS1198" s="260" t="s">
        <v>26</v>
      </c>
      <c r="NBT1198" s="204">
        <v>7</v>
      </c>
      <c r="NBU1198" s="204">
        <v>2</v>
      </c>
      <c r="NBV1198" s="205" t="s">
        <v>238</v>
      </c>
      <c r="NBW1198" s="206">
        <v>0</v>
      </c>
      <c r="NBX1198" s="206">
        <v>210</v>
      </c>
      <c r="NBY1198" s="75">
        <f t="shared" si="569"/>
        <v>448.774</v>
      </c>
      <c r="NBZ1198" s="203" t="s">
        <v>29</v>
      </c>
      <c r="NCA1198" s="260" t="s">
        <v>26</v>
      </c>
      <c r="NCB1198" s="204">
        <v>7</v>
      </c>
      <c r="NCC1198" s="204">
        <v>2</v>
      </c>
      <c r="NCD1198" s="205" t="s">
        <v>238</v>
      </c>
      <c r="NCE1198" s="206">
        <v>0</v>
      </c>
      <c r="NCF1198" s="206">
        <v>210</v>
      </c>
      <c r="NCG1198" s="75">
        <f t="shared" si="569"/>
        <v>448.774</v>
      </c>
      <c r="NCH1198" s="203" t="s">
        <v>29</v>
      </c>
      <c r="NCI1198" s="260" t="s">
        <v>26</v>
      </c>
      <c r="NCJ1198" s="204">
        <v>7</v>
      </c>
      <c r="NCK1198" s="204">
        <v>2</v>
      </c>
      <c r="NCL1198" s="205" t="s">
        <v>238</v>
      </c>
      <c r="NCM1198" s="206">
        <v>0</v>
      </c>
      <c r="NCN1198" s="206">
        <v>210</v>
      </c>
      <c r="NCO1198" s="75">
        <f t="shared" si="569"/>
        <v>448.774</v>
      </c>
      <c r="NCP1198" s="203" t="s">
        <v>29</v>
      </c>
      <c r="NCQ1198" s="260" t="s">
        <v>26</v>
      </c>
      <c r="NCR1198" s="204">
        <v>7</v>
      </c>
      <c r="NCS1198" s="204">
        <v>2</v>
      </c>
      <c r="NCT1198" s="205" t="s">
        <v>238</v>
      </c>
      <c r="NCU1198" s="206">
        <v>0</v>
      </c>
      <c r="NCV1198" s="206">
        <v>210</v>
      </c>
      <c r="NCW1198" s="75">
        <f t="shared" ref="NCW1198:NFA1198" si="570">NCW1199+NCW1200</f>
        <v>448.774</v>
      </c>
      <c r="NCX1198" s="203" t="s">
        <v>29</v>
      </c>
      <c r="NCY1198" s="260" t="s">
        <v>26</v>
      </c>
      <c r="NCZ1198" s="204">
        <v>7</v>
      </c>
      <c r="NDA1198" s="204">
        <v>2</v>
      </c>
      <c r="NDB1198" s="205" t="s">
        <v>238</v>
      </c>
      <c r="NDC1198" s="206">
        <v>0</v>
      </c>
      <c r="NDD1198" s="206">
        <v>210</v>
      </c>
      <c r="NDE1198" s="75">
        <f t="shared" si="570"/>
        <v>448.774</v>
      </c>
      <c r="NDF1198" s="203" t="s">
        <v>29</v>
      </c>
      <c r="NDG1198" s="260" t="s">
        <v>26</v>
      </c>
      <c r="NDH1198" s="204">
        <v>7</v>
      </c>
      <c r="NDI1198" s="204">
        <v>2</v>
      </c>
      <c r="NDJ1198" s="205" t="s">
        <v>238</v>
      </c>
      <c r="NDK1198" s="206">
        <v>0</v>
      </c>
      <c r="NDL1198" s="206">
        <v>210</v>
      </c>
      <c r="NDM1198" s="75">
        <f t="shared" si="570"/>
        <v>448.774</v>
      </c>
      <c r="NDN1198" s="203" t="s">
        <v>29</v>
      </c>
      <c r="NDO1198" s="260" t="s">
        <v>26</v>
      </c>
      <c r="NDP1198" s="204">
        <v>7</v>
      </c>
      <c r="NDQ1198" s="204">
        <v>2</v>
      </c>
      <c r="NDR1198" s="205" t="s">
        <v>238</v>
      </c>
      <c r="NDS1198" s="206">
        <v>0</v>
      </c>
      <c r="NDT1198" s="206">
        <v>210</v>
      </c>
      <c r="NDU1198" s="75">
        <f t="shared" si="570"/>
        <v>448.774</v>
      </c>
      <c r="NDV1198" s="203" t="s">
        <v>29</v>
      </c>
      <c r="NDW1198" s="260" t="s">
        <v>26</v>
      </c>
      <c r="NDX1198" s="204">
        <v>7</v>
      </c>
      <c r="NDY1198" s="204">
        <v>2</v>
      </c>
      <c r="NDZ1198" s="205" t="s">
        <v>238</v>
      </c>
      <c r="NEA1198" s="206">
        <v>0</v>
      </c>
      <c r="NEB1198" s="206">
        <v>210</v>
      </c>
      <c r="NEC1198" s="75">
        <f t="shared" si="570"/>
        <v>448.774</v>
      </c>
      <c r="NED1198" s="203" t="s">
        <v>29</v>
      </c>
      <c r="NEE1198" s="260" t="s">
        <v>26</v>
      </c>
      <c r="NEF1198" s="204">
        <v>7</v>
      </c>
      <c r="NEG1198" s="204">
        <v>2</v>
      </c>
      <c r="NEH1198" s="205" t="s">
        <v>238</v>
      </c>
      <c r="NEI1198" s="206">
        <v>0</v>
      </c>
      <c r="NEJ1198" s="206">
        <v>210</v>
      </c>
      <c r="NEK1198" s="75">
        <f t="shared" si="570"/>
        <v>448.774</v>
      </c>
      <c r="NEL1198" s="203" t="s">
        <v>29</v>
      </c>
      <c r="NEM1198" s="260" t="s">
        <v>26</v>
      </c>
      <c r="NEN1198" s="204">
        <v>7</v>
      </c>
      <c r="NEO1198" s="204">
        <v>2</v>
      </c>
      <c r="NEP1198" s="205" t="s">
        <v>238</v>
      </c>
      <c r="NEQ1198" s="206">
        <v>0</v>
      </c>
      <c r="NER1198" s="206">
        <v>210</v>
      </c>
      <c r="NES1198" s="75">
        <f t="shared" si="570"/>
        <v>448.774</v>
      </c>
      <c r="NET1198" s="203" t="s">
        <v>29</v>
      </c>
      <c r="NEU1198" s="260" t="s">
        <v>26</v>
      </c>
      <c r="NEV1198" s="204">
        <v>7</v>
      </c>
      <c r="NEW1198" s="204">
        <v>2</v>
      </c>
      <c r="NEX1198" s="205" t="s">
        <v>238</v>
      </c>
      <c r="NEY1198" s="206">
        <v>0</v>
      </c>
      <c r="NEZ1198" s="206">
        <v>210</v>
      </c>
      <c r="NFA1198" s="75">
        <f t="shared" si="570"/>
        <v>448.774</v>
      </c>
      <c r="NFB1198" s="203" t="s">
        <v>29</v>
      </c>
      <c r="NFC1198" s="260" t="s">
        <v>26</v>
      </c>
      <c r="NFD1198" s="204">
        <v>7</v>
      </c>
      <c r="NFE1198" s="204">
        <v>2</v>
      </c>
      <c r="NFF1198" s="205" t="s">
        <v>238</v>
      </c>
      <c r="NFG1198" s="206">
        <v>0</v>
      </c>
      <c r="NFH1198" s="206">
        <v>210</v>
      </c>
      <c r="NFI1198" s="75">
        <f t="shared" ref="NFI1198:NHM1198" si="571">NFI1199+NFI1200</f>
        <v>448.774</v>
      </c>
      <c r="NFJ1198" s="203" t="s">
        <v>29</v>
      </c>
      <c r="NFK1198" s="260" t="s">
        <v>26</v>
      </c>
      <c r="NFL1198" s="204">
        <v>7</v>
      </c>
      <c r="NFM1198" s="204">
        <v>2</v>
      </c>
      <c r="NFN1198" s="205" t="s">
        <v>238</v>
      </c>
      <c r="NFO1198" s="206">
        <v>0</v>
      </c>
      <c r="NFP1198" s="206">
        <v>210</v>
      </c>
      <c r="NFQ1198" s="75">
        <f t="shared" si="571"/>
        <v>448.774</v>
      </c>
      <c r="NFR1198" s="203" t="s">
        <v>29</v>
      </c>
      <c r="NFS1198" s="260" t="s">
        <v>26</v>
      </c>
      <c r="NFT1198" s="204">
        <v>7</v>
      </c>
      <c r="NFU1198" s="204">
        <v>2</v>
      </c>
      <c r="NFV1198" s="205" t="s">
        <v>238</v>
      </c>
      <c r="NFW1198" s="206">
        <v>0</v>
      </c>
      <c r="NFX1198" s="206">
        <v>210</v>
      </c>
      <c r="NFY1198" s="75">
        <f t="shared" si="571"/>
        <v>448.774</v>
      </c>
      <c r="NFZ1198" s="203" t="s">
        <v>29</v>
      </c>
      <c r="NGA1198" s="260" t="s">
        <v>26</v>
      </c>
      <c r="NGB1198" s="204">
        <v>7</v>
      </c>
      <c r="NGC1198" s="204">
        <v>2</v>
      </c>
      <c r="NGD1198" s="205" t="s">
        <v>238</v>
      </c>
      <c r="NGE1198" s="206">
        <v>0</v>
      </c>
      <c r="NGF1198" s="206">
        <v>210</v>
      </c>
      <c r="NGG1198" s="75">
        <f t="shared" si="571"/>
        <v>448.774</v>
      </c>
      <c r="NGH1198" s="203" t="s">
        <v>29</v>
      </c>
      <c r="NGI1198" s="260" t="s">
        <v>26</v>
      </c>
      <c r="NGJ1198" s="204">
        <v>7</v>
      </c>
      <c r="NGK1198" s="204">
        <v>2</v>
      </c>
      <c r="NGL1198" s="205" t="s">
        <v>238</v>
      </c>
      <c r="NGM1198" s="206">
        <v>0</v>
      </c>
      <c r="NGN1198" s="206">
        <v>210</v>
      </c>
      <c r="NGO1198" s="75">
        <f t="shared" si="571"/>
        <v>448.774</v>
      </c>
      <c r="NGP1198" s="203" t="s">
        <v>29</v>
      </c>
      <c r="NGQ1198" s="260" t="s">
        <v>26</v>
      </c>
      <c r="NGR1198" s="204">
        <v>7</v>
      </c>
      <c r="NGS1198" s="204">
        <v>2</v>
      </c>
      <c r="NGT1198" s="205" t="s">
        <v>238</v>
      </c>
      <c r="NGU1198" s="206">
        <v>0</v>
      </c>
      <c r="NGV1198" s="206">
        <v>210</v>
      </c>
      <c r="NGW1198" s="75">
        <f t="shared" si="571"/>
        <v>448.774</v>
      </c>
      <c r="NGX1198" s="203" t="s">
        <v>29</v>
      </c>
      <c r="NGY1198" s="260" t="s">
        <v>26</v>
      </c>
      <c r="NGZ1198" s="204">
        <v>7</v>
      </c>
      <c r="NHA1198" s="204">
        <v>2</v>
      </c>
      <c r="NHB1198" s="205" t="s">
        <v>238</v>
      </c>
      <c r="NHC1198" s="206">
        <v>0</v>
      </c>
      <c r="NHD1198" s="206">
        <v>210</v>
      </c>
      <c r="NHE1198" s="75">
        <f t="shared" si="571"/>
        <v>448.774</v>
      </c>
      <c r="NHF1198" s="203" t="s">
        <v>29</v>
      </c>
      <c r="NHG1198" s="260" t="s">
        <v>26</v>
      </c>
      <c r="NHH1198" s="204">
        <v>7</v>
      </c>
      <c r="NHI1198" s="204">
        <v>2</v>
      </c>
      <c r="NHJ1198" s="205" t="s">
        <v>238</v>
      </c>
      <c r="NHK1198" s="206">
        <v>0</v>
      </c>
      <c r="NHL1198" s="206">
        <v>210</v>
      </c>
      <c r="NHM1198" s="75">
        <f t="shared" si="571"/>
        <v>448.774</v>
      </c>
      <c r="NHN1198" s="203" t="s">
        <v>29</v>
      </c>
      <c r="NHO1198" s="260" t="s">
        <v>26</v>
      </c>
      <c r="NHP1198" s="204">
        <v>7</v>
      </c>
      <c r="NHQ1198" s="204">
        <v>2</v>
      </c>
      <c r="NHR1198" s="205" t="s">
        <v>238</v>
      </c>
      <c r="NHS1198" s="206">
        <v>0</v>
      </c>
      <c r="NHT1198" s="206">
        <v>210</v>
      </c>
      <c r="NHU1198" s="75">
        <f t="shared" ref="NHU1198:NJY1198" si="572">NHU1199+NHU1200</f>
        <v>448.774</v>
      </c>
      <c r="NHV1198" s="203" t="s">
        <v>29</v>
      </c>
      <c r="NHW1198" s="260" t="s">
        <v>26</v>
      </c>
      <c r="NHX1198" s="204">
        <v>7</v>
      </c>
      <c r="NHY1198" s="204">
        <v>2</v>
      </c>
      <c r="NHZ1198" s="205" t="s">
        <v>238</v>
      </c>
      <c r="NIA1198" s="206">
        <v>0</v>
      </c>
      <c r="NIB1198" s="206">
        <v>210</v>
      </c>
      <c r="NIC1198" s="75">
        <f t="shared" si="572"/>
        <v>448.774</v>
      </c>
      <c r="NID1198" s="203" t="s">
        <v>29</v>
      </c>
      <c r="NIE1198" s="260" t="s">
        <v>26</v>
      </c>
      <c r="NIF1198" s="204">
        <v>7</v>
      </c>
      <c r="NIG1198" s="204">
        <v>2</v>
      </c>
      <c r="NIH1198" s="205" t="s">
        <v>238</v>
      </c>
      <c r="NII1198" s="206">
        <v>0</v>
      </c>
      <c r="NIJ1198" s="206">
        <v>210</v>
      </c>
      <c r="NIK1198" s="75">
        <f t="shared" si="572"/>
        <v>448.774</v>
      </c>
      <c r="NIL1198" s="203" t="s">
        <v>29</v>
      </c>
      <c r="NIM1198" s="260" t="s">
        <v>26</v>
      </c>
      <c r="NIN1198" s="204">
        <v>7</v>
      </c>
      <c r="NIO1198" s="204">
        <v>2</v>
      </c>
      <c r="NIP1198" s="205" t="s">
        <v>238</v>
      </c>
      <c r="NIQ1198" s="206">
        <v>0</v>
      </c>
      <c r="NIR1198" s="206">
        <v>210</v>
      </c>
      <c r="NIS1198" s="75">
        <f t="shared" si="572"/>
        <v>448.774</v>
      </c>
      <c r="NIT1198" s="203" t="s">
        <v>29</v>
      </c>
      <c r="NIU1198" s="260" t="s">
        <v>26</v>
      </c>
      <c r="NIV1198" s="204">
        <v>7</v>
      </c>
      <c r="NIW1198" s="204">
        <v>2</v>
      </c>
      <c r="NIX1198" s="205" t="s">
        <v>238</v>
      </c>
      <c r="NIY1198" s="206">
        <v>0</v>
      </c>
      <c r="NIZ1198" s="206">
        <v>210</v>
      </c>
      <c r="NJA1198" s="75">
        <f t="shared" si="572"/>
        <v>448.774</v>
      </c>
      <c r="NJB1198" s="203" t="s">
        <v>29</v>
      </c>
      <c r="NJC1198" s="260" t="s">
        <v>26</v>
      </c>
      <c r="NJD1198" s="204">
        <v>7</v>
      </c>
      <c r="NJE1198" s="204">
        <v>2</v>
      </c>
      <c r="NJF1198" s="205" t="s">
        <v>238</v>
      </c>
      <c r="NJG1198" s="206">
        <v>0</v>
      </c>
      <c r="NJH1198" s="206">
        <v>210</v>
      </c>
      <c r="NJI1198" s="75">
        <f t="shared" si="572"/>
        <v>448.774</v>
      </c>
      <c r="NJJ1198" s="203" t="s">
        <v>29</v>
      </c>
      <c r="NJK1198" s="260" t="s">
        <v>26</v>
      </c>
      <c r="NJL1198" s="204">
        <v>7</v>
      </c>
      <c r="NJM1198" s="204">
        <v>2</v>
      </c>
      <c r="NJN1198" s="205" t="s">
        <v>238</v>
      </c>
      <c r="NJO1198" s="206">
        <v>0</v>
      </c>
      <c r="NJP1198" s="206">
        <v>210</v>
      </c>
      <c r="NJQ1198" s="75">
        <f t="shared" si="572"/>
        <v>448.774</v>
      </c>
      <c r="NJR1198" s="203" t="s">
        <v>29</v>
      </c>
      <c r="NJS1198" s="260" t="s">
        <v>26</v>
      </c>
      <c r="NJT1198" s="204">
        <v>7</v>
      </c>
      <c r="NJU1198" s="204">
        <v>2</v>
      </c>
      <c r="NJV1198" s="205" t="s">
        <v>238</v>
      </c>
      <c r="NJW1198" s="206">
        <v>0</v>
      </c>
      <c r="NJX1198" s="206">
        <v>210</v>
      </c>
      <c r="NJY1198" s="75">
        <f t="shared" si="572"/>
        <v>448.774</v>
      </c>
      <c r="NJZ1198" s="203" t="s">
        <v>29</v>
      </c>
      <c r="NKA1198" s="260" t="s">
        <v>26</v>
      </c>
      <c r="NKB1198" s="204">
        <v>7</v>
      </c>
      <c r="NKC1198" s="204">
        <v>2</v>
      </c>
      <c r="NKD1198" s="205" t="s">
        <v>238</v>
      </c>
      <c r="NKE1198" s="206">
        <v>0</v>
      </c>
      <c r="NKF1198" s="206">
        <v>210</v>
      </c>
      <c r="NKG1198" s="75">
        <f t="shared" ref="NKG1198:NMK1198" si="573">NKG1199+NKG1200</f>
        <v>448.774</v>
      </c>
      <c r="NKH1198" s="203" t="s">
        <v>29</v>
      </c>
      <c r="NKI1198" s="260" t="s">
        <v>26</v>
      </c>
      <c r="NKJ1198" s="204">
        <v>7</v>
      </c>
      <c r="NKK1198" s="204">
        <v>2</v>
      </c>
      <c r="NKL1198" s="205" t="s">
        <v>238</v>
      </c>
      <c r="NKM1198" s="206">
        <v>0</v>
      </c>
      <c r="NKN1198" s="206">
        <v>210</v>
      </c>
      <c r="NKO1198" s="75">
        <f t="shared" si="573"/>
        <v>448.774</v>
      </c>
      <c r="NKP1198" s="203" t="s">
        <v>29</v>
      </c>
      <c r="NKQ1198" s="260" t="s">
        <v>26</v>
      </c>
      <c r="NKR1198" s="204">
        <v>7</v>
      </c>
      <c r="NKS1198" s="204">
        <v>2</v>
      </c>
      <c r="NKT1198" s="205" t="s">
        <v>238</v>
      </c>
      <c r="NKU1198" s="206">
        <v>0</v>
      </c>
      <c r="NKV1198" s="206">
        <v>210</v>
      </c>
      <c r="NKW1198" s="75">
        <f t="shared" si="573"/>
        <v>448.774</v>
      </c>
      <c r="NKX1198" s="203" t="s">
        <v>29</v>
      </c>
      <c r="NKY1198" s="260" t="s">
        <v>26</v>
      </c>
      <c r="NKZ1198" s="204">
        <v>7</v>
      </c>
      <c r="NLA1198" s="204">
        <v>2</v>
      </c>
      <c r="NLB1198" s="205" t="s">
        <v>238</v>
      </c>
      <c r="NLC1198" s="206">
        <v>0</v>
      </c>
      <c r="NLD1198" s="206">
        <v>210</v>
      </c>
      <c r="NLE1198" s="75">
        <f t="shared" si="573"/>
        <v>448.774</v>
      </c>
      <c r="NLF1198" s="203" t="s">
        <v>29</v>
      </c>
      <c r="NLG1198" s="260" t="s">
        <v>26</v>
      </c>
      <c r="NLH1198" s="204">
        <v>7</v>
      </c>
      <c r="NLI1198" s="204">
        <v>2</v>
      </c>
      <c r="NLJ1198" s="205" t="s">
        <v>238</v>
      </c>
      <c r="NLK1198" s="206">
        <v>0</v>
      </c>
      <c r="NLL1198" s="206">
        <v>210</v>
      </c>
      <c r="NLM1198" s="75">
        <f t="shared" si="573"/>
        <v>448.774</v>
      </c>
      <c r="NLN1198" s="203" t="s">
        <v>29</v>
      </c>
      <c r="NLO1198" s="260" t="s">
        <v>26</v>
      </c>
      <c r="NLP1198" s="204">
        <v>7</v>
      </c>
      <c r="NLQ1198" s="204">
        <v>2</v>
      </c>
      <c r="NLR1198" s="205" t="s">
        <v>238</v>
      </c>
      <c r="NLS1198" s="206">
        <v>0</v>
      </c>
      <c r="NLT1198" s="206">
        <v>210</v>
      </c>
      <c r="NLU1198" s="75">
        <f t="shared" si="573"/>
        <v>448.774</v>
      </c>
      <c r="NLV1198" s="203" t="s">
        <v>29</v>
      </c>
      <c r="NLW1198" s="260" t="s">
        <v>26</v>
      </c>
      <c r="NLX1198" s="204">
        <v>7</v>
      </c>
      <c r="NLY1198" s="204">
        <v>2</v>
      </c>
      <c r="NLZ1198" s="205" t="s">
        <v>238</v>
      </c>
      <c r="NMA1198" s="206">
        <v>0</v>
      </c>
      <c r="NMB1198" s="206">
        <v>210</v>
      </c>
      <c r="NMC1198" s="75">
        <f t="shared" si="573"/>
        <v>448.774</v>
      </c>
      <c r="NMD1198" s="203" t="s">
        <v>29</v>
      </c>
      <c r="NME1198" s="260" t="s">
        <v>26</v>
      </c>
      <c r="NMF1198" s="204">
        <v>7</v>
      </c>
      <c r="NMG1198" s="204">
        <v>2</v>
      </c>
      <c r="NMH1198" s="205" t="s">
        <v>238</v>
      </c>
      <c r="NMI1198" s="206">
        <v>0</v>
      </c>
      <c r="NMJ1198" s="206">
        <v>210</v>
      </c>
      <c r="NMK1198" s="75">
        <f t="shared" si="573"/>
        <v>448.774</v>
      </c>
      <c r="NML1198" s="203" t="s">
        <v>29</v>
      </c>
      <c r="NMM1198" s="260" t="s">
        <v>26</v>
      </c>
      <c r="NMN1198" s="204">
        <v>7</v>
      </c>
      <c r="NMO1198" s="204">
        <v>2</v>
      </c>
      <c r="NMP1198" s="205" t="s">
        <v>238</v>
      </c>
      <c r="NMQ1198" s="206">
        <v>0</v>
      </c>
      <c r="NMR1198" s="206">
        <v>210</v>
      </c>
      <c r="NMS1198" s="75">
        <f t="shared" ref="NMS1198:NOW1198" si="574">NMS1199+NMS1200</f>
        <v>448.774</v>
      </c>
      <c r="NMT1198" s="203" t="s">
        <v>29</v>
      </c>
      <c r="NMU1198" s="260" t="s">
        <v>26</v>
      </c>
      <c r="NMV1198" s="204">
        <v>7</v>
      </c>
      <c r="NMW1198" s="204">
        <v>2</v>
      </c>
      <c r="NMX1198" s="205" t="s">
        <v>238</v>
      </c>
      <c r="NMY1198" s="206">
        <v>0</v>
      </c>
      <c r="NMZ1198" s="206">
        <v>210</v>
      </c>
      <c r="NNA1198" s="75">
        <f t="shared" si="574"/>
        <v>448.774</v>
      </c>
      <c r="NNB1198" s="203" t="s">
        <v>29</v>
      </c>
      <c r="NNC1198" s="260" t="s">
        <v>26</v>
      </c>
      <c r="NND1198" s="204">
        <v>7</v>
      </c>
      <c r="NNE1198" s="204">
        <v>2</v>
      </c>
      <c r="NNF1198" s="205" t="s">
        <v>238</v>
      </c>
      <c r="NNG1198" s="206">
        <v>0</v>
      </c>
      <c r="NNH1198" s="206">
        <v>210</v>
      </c>
      <c r="NNI1198" s="75">
        <f t="shared" si="574"/>
        <v>448.774</v>
      </c>
      <c r="NNJ1198" s="203" t="s">
        <v>29</v>
      </c>
      <c r="NNK1198" s="260" t="s">
        <v>26</v>
      </c>
      <c r="NNL1198" s="204">
        <v>7</v>
      </c>
      <c r="NNM1198" s="204">
        <v>2</v>
      </c>
      <c r="NNN1198" s="205" t="s">
        <v>238</v>
      </c>
      <c r="NNO1198" s="206">
        <v>0</v>
      </c>
      <c r="NNP1198" s="206">
        <v>210</v>
      </c>
      <c r="NNQ1198" s="75">
        <f t="shared" si="574"/>
        <v>448.774</v>
      </c>
      <c r="NNR1198" s="203" t="s">
        <v>29</v>
      </c>
      <c r="NNS1198" s="260" t="s">
        <v>26</v>
      </c>
      <c r="NNT1198" s="204">
        <v>7</v>
      </c>
      <c r="NNU1198" s="204">
        <v>2</v>
      </c>
      <c r="NNV1198" s="205" t="s">
        <v>238</v>
      </c>
      <c r="NNW1198" s="206">
        <v>0</v>
      </c>
      <c r="NNX1198" s="206">
        <v>210</v>
      </c>
      <c r="NNY1198" s="75">
        <f t="shared" si="574"/>
        <v>448.774</v>
      </c>
      <c r="NNZ1198" s="203" t="s">
        <v>29</v>
      </c>
      <c r="NOA1198" s="260" t="s">
        <v>26</v>
      </c>
      <c r="NOB1198" s="204">
        <v>7</v>
      </c>
      <c r="NOC1198" s="204">
        <v>2</v>
      </c>
      <c r="NOD1198" s="205" t="s">
        <v>238</v>
      </c>
      <c r="NOE1198" s="206">
        <v>0</v>
      </c>
      <c r="NOF1198" s="206">
        <v>210</v>
      </c>
      <c r="NOG1198" s="75">
        <f t="shared" si="574"/>
        <v>448.774</v>
      </c>
      <c r="NOH1198" s="203" t="s">
        <v>29</v>
      </c>
      <c r="NOI1198" s="260" t="s">
        <v>26</v>
      </c>
      <c r="NOJ1198" s="204">
        <v>7</v>
      </c>
      <c r="NOK1198" s="204">
        <v>2</v>
      </c>
      <c r="NOL1198" s="205" t="s">
        <v>238</v>
      </c>
      <c r="NOM1198" s="206">
        <v>0</v>
      </c>
      <c r="NON1198" s="206">
        <v>210</v>
      </c>
      <c r="NOO1198" s="75">
        <f t="shared" si="574"/>
        <v>448.774</v>
      </c>
      <c r="NOP1198" s="203" t="s">
        <v>29</v>
      </c>
      <c r="NOQ1198" s="260" t="s">
        <v>26</v>
      </c>
      <c r="NOR1198" s="204">
        <v>7</v>
      </c>
      <c r="NOS1198" s="204">
        <v>2</v>
      </c>
      <c r="NOT1198" s="205" t="s">
        <v>238</v>
      </c>
      <c r="NOU1198" s="206">
        <v>0</v>
      </c>
      <c r="NOV1198" s="206">
        <v>210</v>
      </c>
      <c r="NOW1198" s="75">
        <f t="shared" si="574"/>
        <v>448.774</v>
      </c>
      <c r="NOX1198" s="203" t="s">
        <v>29</v>
      </c>
      <c r="NOY1198" s="260" t="s">
        <v>26</v>
      </c>
      <c r="NOZ1198" s="204">
        <v>7</v>
      </c>
      <c r="NPA1198" s="204">
        <v>2</v>
      </c>
      <c r="NPB1198" s="205" t="s">
        <v>238</v>
      </c>
      <c r="NPC1198" s="206">
        <v>0</v>
      </c>
      <c r="NPD1198" s="206">
        <v>210</v>
      </c>
      <c r="NPE1198" s="75">
        <f t="shared" ref="NPE1198:NRI1198" si="575">NPE1199+NPE1200</f>
        <v>448.774</v>
      </c>
      <c r="NPF1198" s="203" t="s">
        <v>29</v>
      </c>
      <c r="NPG1198" s="260" t="s">
        <v>26</v>
      </c>
      <c r="NPH1198" s="204">
        <v>7</v>
      </c>
      <c r="NPI1198" s="204">
        <v>2</v>
      </c>
      <c r="NPJ1198" s="205" t="s">
        <v>238</v>
      </c>
      <c r="NPK1198" s="206">
        <v>0</v>
      </c>
      <c r="NPL1198" s="206">
        <v>210</v>
      </c>
      <c r="NPM1198" s="75">
        <f t="shared" si="575"/>
        <v>448.774</v>
      </c>
      <c r="NPN1198" s="203" t="s">
        <v>29</v>
      </c>
      <c r="NPO1198" s="260" t="s">
        <v>26</v>
      </c>
      <c r="NPP1198" s="204">
        <v>7</v>
      </c>
      <c r="NPQ1198" s="204">
        <v>2</v>
      </c>
      <c r="NPR1198" s="205" t="s">
        <v>238</v>
      </c>
      <c r="NPS1198" s="206">
        <v>0</v>
      </c>
      <c r="NPT1198" s="206">
        <v>210</v>
      </c>
      <c r="NPU1198" s="75">
        <f t="shared" si="575"/>
        <v>448.774</v>
      </c>
      <c r="NPV1198" s="203" t="s">
        <v>29</v>
      </c>
      <c r="NPW1198" s="260" t="s">
        <v>26</v>
      </c>
      <c r="NPX1198" s="204">
        <v>7</v>
      </c>
      <c r="NPY1198" s="204">
        <v>2</v>
      </c>
      <c r="NPZ1198" s="205" t="s">
        <v>238</v>
      </c>
      <c r="NQA1198" s="206">
        <v>0</v>
      </c>
      <c r="NQB1198" s="206">
        <v>210</v>
      </c>
      <c r="NQC1198" s="75">
        <f t="shared" si="575"/>
        <v>448.774</v>
      </c>
      <c r="NQD1198" s="203" t="s">
        <v>29</v>
      </c>
      <c r="NQE1198" s="260" t="s">
        <v>26</v>
      </c>
      <c r="NQF1198" s="204">
        <v>7</v>
      </c>
      <c r="NQG1198" s="204">
        <v>2</v>
      </c>
      <c r="NQH1198" s="205" t="s">
        <v>238</v>
      </c>
      <c r="NQI1198" s="206">
        <v>0</v>
      </c>
      <c r="NQJ1198" s="206">
        <v>210</v>
      </c>
      <c r="NQK1198" s="75">
        <f t="shared" si="575"/>
        <v>448.774</v>
      </c>
      <c r="NQL1198" s="203" t="s">
        <v>29</v>
      </c>
      <c r="NQM1198" s="260" t="s">
        <v>26</v>
      </c>
      <c r="NQN1198" s="204">
        <v>7</v>
      </c>
      <c r="NQO1198" s="204">
        <v>2</v>
      </c>
      <c r="NQP1198" s="205" t="s">
        <v>238</v>
      </c>
      <c r="NQQ1198" s="206">
        <v>0</v>
      </c>
      <c r="NQR1198" s="206">
        <v>210</v>
      </c>
      <c r="NQS1198" s="75">
        <f t="shared" si="575"/>
        <v>448.774</v>
      </c>
      <c r="NQT1198" s="203" t="s">
        <v>29</v>
      </c>
      <c r="NQU1198" s="260" t="s">
        <v>26</v>
      </c>
      <c r="NQV1198" s="204">
        <v>7</v>
      </c>
      <c r="NQW1198" s="204">
        <v>2</v>
      </c>
      <c r="NQX1198" s="205" t="s">
        <v>238</v>
      </c>
      <c r="NQY1198" s="206">
        <v>0</v>
      </c>
      <c r="NQZ1198" s="206">
        <v>210</v>
      </c>
      <c r="NRA1198" s="75">
        <f t="shared" si="575"/>
        <v>448.774</v>
      </c>
      <c r="NRB1198" s="203" t="s">
        <v>29</v>
      </c>
      <c r="NRC1198" s="260" t="s">
        <v>26</v>
      </c>
      <c r="NRD1198" s="204">
        <v>7</v>
      </c>
      <c r="NRE1198" s="204">
        <v>2</v>
      </c>
      <c r="NRF1198" s="205" t="s">
        <v>238</v>
      </c>
      <c r="NRG1198" s="206">
        <v>0</v>
      </c>
      <c r="NRH1198" s="206">
        <v>210</v>
      </c>
      <c r="NRI1198" s="75">
        <f t="shared" si="575"/>
        <v>448.774</v>
      </c>
      <c r="NRJ1198" s="203" t="s">
        <v>29</v>
      </c>
      <c r="NRK1198" s="260" t="s">
        <v>26</v>
      </c>
      <c r="NRL1198" s="204">
        <v>7</v>
      </c>
      <c r="NRM1198" s="204">
        <v>2</v>
      </c>
      <c r="NRN1198" s="205" t="s">
        <v>238</v>
      </c>
      <c r="NRO1198" s="206">
        <v>0</v>
      </c>
      <c r="NRP1198" s="206">
        <v>210</v>
      </c>
      <c r="NRQ1198" s="75">
        <f t="shared" ref="NRQ1198:NTU1198" si="576">NRQ1199+NRQ1200</f>
        <v>448.774</v>
      </c>
      <c r="NRR1198" s="203" t="s">
        <v>29</v>
      </c>
      <c r="NRS1198" s="260" t="s">
        <v>26</v>
      </c>
      <c r="NRT1198" s="204">
        <v>7</v>
      </c>
      <c r="NRU1198" s="204">
        <v>2</v>
      </c>
      <c r="NRV1198" s="205" t="s">
        <v>238</v>
      </c>
      <c r="NRW1198" s="206">
        <v>0</v>
      </c>
      <c r="NRX1198" s="206">
        <v>210</v>
      </c>
      <c r="NRY1198" s="75">
        <f t="shared" si="576"/>
        <v>448.774</v>
      </c>
      <c r="NRZ1198" s="203" t="s">
        <v>29</v>
      </c>
      <c r="NSA1198" s="260" t="s">
        <v>26</v>
      </c>
      <c r="NSB1198" s="204">
        <v>7</v>
      </c>
      <c r="NSC1198" s="204">
        <v>2</v>
      </c>
      <c r="NSD1198" s="205" t="s">
        <v>238</v>
      </c>
      <c r="NSE1198" s="206">
        <v>0</v>
      </c>
      <c r="NSF1198" s="206">
        <v>210</v>
      </c>
      <c r="NSG1198" s="75">
        <f t="shared" si="576"/>
        <v>448.774</v>
      </c>
      <c r="NSH1198" s="203" t="s">
        <v>29</v>
      </c>
      <c r="NSI1198" s="260" t="s">
        <v>26</v>
      </c>
      <c r="NSJ1198" s="204">
        <v>7</v>
      </c>
      <c r="NSK1198" s="204">
        <v>2</v>
      </c>
      <c r="NSL1198" s="205" t="s">
        <v>238</v>
      </c>
      <c r="NSM1198" s="206">
        <v>0</v>
      </c>
      <c r="NSN1198" s="206">
        <v>210</v>
      </c>
      <c r="NSO1198" s="75">
        <f t="shared" si="576"/>
        <v>448.774</v>
      </c>
      <c r="NSP1198" s="203" t="s">
        <v>29</v>
      </c>
      <c r="NSQ1198" s="260" t="s">
        <v>26</v>
      </c>
      <c r="NSR1198" s="204">
        <v>7</v>
      </c>
      <c r="NSS1198" s="204">
        <v>2</v>
      </c>
      <c r="NST1198" s="205" t="s">
        <v>238</v>
      </c>
      <c r="NSU1198" s="206">
        <v>0</v>
      </c>
      <c r="NSV1198" s="206">
        <v>210</v>
      </c>
      <c r="NSW1198" s="75">
        <f t="shared" si="576"/>
        <v>448.774</v>
      </c>
      <c r="NSX1198" s="203" t="s">
        <v>29</v>
      </c>
      <c r="NSY1198" s="260" t="s">
        <v>26</v>
      </c>
      <c r="NSZ1198" s="204">
        <v>7</v>
      </c>
      <c r="NTA1198" s="204">
        <v>2</v>
      </c>
      <c r="NTB1198" s="205" t="s">
        <v>238</v>
      </c>
      <c r="NTC1198" s="206">
        <v>0</v>
      </c>
      <c r="NTD1198" s="206">
        <v>210</v>
      </c>
      <c r="NTE1198" s="75">
        <f t="shared" si="576"/>
        <v>448.774</v>
      </c>
      <c r="NTF1198" s="203" t="s">
        <v>29</v>
      </c>
      <c r="NTG1198" s="260" t="s">
        <v>26</v>
      </c>
      <c r="NTH1198" s="204">
        <v>7</v>
      </c>
      <c r="NTI1198" s="204">
        <v>2</v>
      </c>
      <c r="NTJ1198" s="205" t="s">
        <v>238</v>
      </c>
      <c r="NTK1198" s="206">
        <v>0</v>
      </c>
      <c r="NTL1198" s="206">
        <v>210</v>
      </c>
      <c r="NTM1198" s="75">
        <f t="shared" si="576"/>
        <v>448.774</v>
      </c>
      <c r="NTN1198" s="203" t="s">
        <v>29</v>
      </c>
      <c r="NTO1198" s="260" t="s">
        <v>26</v>
      </c>
      <c r="NTP1198" s="204">
        <v>7</v>
      </c>
      <c r="NTQ1198" s="204">
        <v>2</v>
      </c>
      <c r="NTR1198" s="205" t="s">
        <v>238</v>
      </c>
      <c r="NTS1198" s="206">
        <v>0</v>
      </c>
      <c r="NTT1198" s="206">
        <v>210</v>
      </c>
      <c r="NTU1198" s="75">
        <f t="shared" si="576"/>
        <v>448.774</v>
      </c>
      <c r="NTV1198" s="203" t="s">
        <v>29</v>
      </c>
      <c r="NTW1198" s="260" t="s">
        <v>26</v>
      </c>
      <c r="NTX1198" s="204">
        <v>7</v>
      </c>
      <c r="NTY1198" s="204">
        <v>2</v>
      </c>
      <c r="NTZ1198" s="205" t="s">
        <v>238</v>
      </c>
      <c r="NUA1198" s="206">
        <v>0</v>
      </c>
      <c r="NUB1198" s="206">
        <v>210</v>
      </c>
      <c r="NUC1198" s="75">
        <f t="shared" ref="NUC1198:NWG1198" si="577">NUC1199+NUC1200</f>
        <v>448.774</v>
      </c>
      <c r="NUD1198" s="203" t="s">
        <v>29</v>
      </c>
      <c r="NUE1198" s="260" t="s">
        <v>26</v>
      </c>
      <c r="NUF1198" s="204">
        <v>7</v>
      </c>
      <c r="NUG1198" s="204">
        <v>2</v>
      </c>
      <c r="NUH1198" s="205" t="s">
        <v>238</v>
      </c>
      <c r="NUI1198" s="206">
        <v>0</v>
      </c>
      <c r="NUJ1198" s="206">
        <v>210</v>
      </c>
      <c r="NUK1198" s="75">
        <f t="shared" si="577"/>
        <v>448.774</v>
      </c>
      <c r="NUL1198" s="203" t="s">
        <v>29</v>
      </c>
      <c r="NUM1198" s="260" t="s">
        <v>26</v>
      </c>
      <c r="NUN1198" s="204">
        <v>7</v>
      </c>
      <c r="NUO1198" s="204">
        <v>2</v>
      </c>
      <c r="NUP1198" s="205" t="s">
        <v>238</v>
      </c>
      <c r="NUQ1198" s="206">
        <v>0</v>
      </c>
      <c r="NUR1198" s="206">
        <v>210</v>
      </c>
      <c r="NUS1198" s="75">
        <f t="shared" si="577"/>
        <v>448.774</v>
      </c>
      <c r="NUT1198" s="203" t="s">
        <v>29</v>
      </c>
      <c r="NUU1198" s="260" t="s">
        <v>26</v>
      </c>
      <c r="NUV1198" s="204">
        <v>7</v>
      </c>
      <c r="NUW1198" s="204">
        <v>2</v>
      </c>
      <c r="NUX1198" s="205" t="s">
        <v>238</v>
      </c>
      <c r="NUY1198" s="206">
        <v>0</v>
      </c>
      <c r="NUZ1198" s="206">
        <v>210</v>
      </c>
      <c r="NVA1198" s="75">
        <f t="shared" si="577"/>
        <v>448.774</v>
      </c>
      <c r="NVB1198" s="203" t="s">
        <v>29</v>
      </c>
      <c r="NVC1198" s="260" t="s">
        <v>26</v>
      </c>
      <c r="NVD1198" s="204">
        <v>7</v>
      </c>
      <c r="NVE1198" s="204">
        <v>2</v>
      </c>
      <c r="NVF1198" s="205" t="s">
        <v>238</v>
      </c>
      <c r="NVG1198" s="206">
        <v>0</v>
      </c>
      <c r="NVH1198" s="206">
        <v>210</v>
      </c>
      <c r="NVI1198" s="75">
        <f t="shared" si="577"/>
        <v>448.774</v>
      </c>
      <c r="NVJ1198" s="203" t="s">
        <v>29</v>
      </c>
      <c r="NVK1198" s="260" t="s">
        <v>26</v>
      </c>
      <c r="NVL1198" s="204">
        <v>7</v>
      </c>
      <c r="NVM1198" s="204">
        <v>2</v>
      </c>
      <c r="NVN1198" s="205" t="s">
        <v>238</v>
      </c>
      <c r="NVO1198" s="206">
        <v>0</v>
      </c>
      <c r="NVP1198" s="206">
        <v>210</v>
      </c>
      <c r="NVQ1198" s="75">
        <f t="shared" si="577"/>
        <v>448.774</v>
      </c>
      <c r="NVR1198" s="203" t="s">
        <v>29</v>
      </c>
      <c r="NVS1198" s="260" t="s">
        <v>26</v>
      </c>
      <c r="NVT1198" s="204">
        <v>7</v>
      </c>
      <c r="NVU1198" s="204">
        <v>2</v>
      </c>
      <c r="NVV1198" s="205" t="s">
        <v>238</v>
      </c>
      <c r="NVW1198" s="206">
        <v>0</v>
      </c>
      <c r="NVX1198" s="206">
        <v>210</v>
      </c>
      <c r="NVY1198" s="75">
        <f t="shared" si="577"/>
        <v>448.774</v>
      </c>
      <c r="NVZ1198" s="203" t="s">
        <v>29</v>
      </c>
      <c r="NWA1198" s="260" t="s">
        <v>26</v>
      </c>
      <c r="NWB1198" s="204">
        <v>7</v>
      </c>
      <c r="NWC1198" s="204">
        <v>2</v>
      </c>
      <c r="NWD1198" s="205" t="s">
        <v>238</v>
      </c>
      <c r="NWE1198" s="206">
        <v>0</v>
      </c>
      <c r="NWF1198" s="206">
        <v>210</v>
      </c>
      <c r="NWG1198" s="75">
        <f t="shared" si="577"/>
        <v>448.774</v>
      </c>
      <c r="NWH1198" s="203" t="s">
        <v>29</v>
      </c>
      <c r="NWI1198" s="260" t="s">
        <v>26</v>
      </c>
      <c r="NWJ1198" s="204">
        <v>7</v>
      </c>
      <c r="NWK1198" s="204">
        <v>2</v>
      </c>
      <c r="NWL1198" s="205" t="s">
        <v>238</v>
      </c>
      <c r="NWM1198" s="206">
        <v>0</v>
      </c>
      <c r="NWN1198" s="206">
        <v>210</v>
      </c>
      <c r="NWO1198" s="75">
        <f t="shared" ref="NWO1198:NYS1198" si="578">NWO1199+NWO1200</f>
        <v>448.774</v>
      </c>
      <c r="NWP1198" s="203" t="s">
        <v>29</v>
      </c>
      <c r="NWQ1198" s="260" t="s">
        <v>26</v>
      </c>
      <c r="NWR1198" s="204">
        <v>7</v>
      </c>
      <c r="NWS1198" s="204">
        <v>2</v>
      </c>
      <c r="NWT1198" s="205" t="s">
        <v>238</v>
      </c>
      <c r="NWU1198" s="206">
        <v>0</v>
      </c>
      <c r="NWV1198" s="206">
        <v>210</v>
      </c>
      <c r="NWW1198" s="75">
        <f t="shared" si="578"/>
        <v>448.774</v>
      </c>
      <c r="NWX1198" s="203" t="s">
        <v>29</v>
      </c>
      <c r="NWY1198" s="260" t="s">
        <v>26</v>
      </c>
      <c r="NWZ1198" s="204">
        <v>7</v>
      </c>
      <c r="NXA1198" s="204">
        <v>2</v>
      </c>
      <c r="NXB1198" s="205" t="s">
        <v>238</v>
      </c>
      <c r="NXC1198" s="206">
        <v>0</v>
      </c>
      <c r="NXD1198" s="206">
        <v>210</v>
      </c>
      <c r="NXE1198" s="75">
        <f t="shared" si="578"/>
        <v>448.774</v>
      </c>
      <c r="NXF1198" s="203" t="s">
        <v>29</v>
      </c>
      <c r="NXG1198" s="260" t="s">
        <v>26</v>
      </c>
      <c r="NXH1198" s="204">
        <v>7</v>
      </c>
      <c r="NXI1198" s="204">
        <v>2</v>
      </c>
      <c r="NXJ1198" s="205" t="s">
        <v>238</v>
      </c>
      <c r="NXK1198" s="206">
        <v>0</v>
      </c>
      <c r="NXL1198" s="206">
        <v>210</v>
      </c>
      <c r="NXM1198" s="75">
        <f t="shared" si="578"/>
        <v>448.774</v>
      </c>
      <c r="NXN1198" s="203" t="s">
        <v>29</v>
      </c>
      <c r="NXO1198" s="260" t="s">
        <v>26</v>
      </c>
      <c r="NXP1198" s="204">
        <v>7</v>
      </c>
      <c r="NXQ1198" s="204">
        <v>2</v>
      </c>
      <c r="NXR1198" s="205" t="s">
        <v>238</v>
      </c>
      <c r="NXS1198" s="206">
        <v>0</v>
      </c>
      <c r="NXT1198" s="206">
        <v>210</v>
      </c>
      <c r="NXU1198" s="75">
        <f t="shared" si="578"/>
        <v>448.774</v>
      </c>
      <c r="NXV1198" s="203" t="s">
        <v>29</v>
      </c>
      <c r="NXW1198" s="260" t="s">
        <v>26</v>
      </c>
      <c r="NXX1198" s="204">
        <v>7</v>
      </c>
      <c r="NXY1198" s="204">
        <v>2</v>
      </c>
      <c r="NXZ1198" s="205" t="s">
        <v>238</v>
      </c>
      <c r="NYA1198" s="206">
        <v>0</v>
      </c>
      <c r="NYB1198" s="206">
        <v>210</v>
      </c>
      <c r="NYC1198" s="75">
        <f t="shared" si="578"/>
        <v>448.774</v>
      </c>
      <c r="NYD1198" s="203" t="s">
        <v>29</v>
      </c>
      <c r="NYE1198" s="260" t="s">
        <v>26</v>
      </c>
      <c r="NYF1198" s="204">
        <v>7</v>
      </c>
      <c r="NYG1198" s="204">
        <v>2</v>
      </c>
      <c r="NYH1198" s="205" t="s">
        <v>238</v>
      </c>
      <c r="NYI1198" s="206">
        <v>0</v>
      </c>
      <c r="NYJ1198" s="206">
        <v>210</v>
      </c>
      <c r="NYK1198" s="75">
        <f t="shared" si="578"/>
        <v>448.774</v>
      </c>
      <c r="NYL1198" s="203" t="s">
        <v>29</v>
      </c>
      <c r="NYM1198" s="260" t="s">
        <v>26</v>
      </c>
      <c r="NYN1198" s="204">
        <v>7</v>
      </c>
      <c r="NYO1198" s="204">
        <v>2</v>
      </c>
      <c r="NYP1198" s="205" t="s">
        <v>238</v>
      </c>
      <c r="NYQ1198" s="206">
        <v>0</v>
      </c>
      <c r="NYR1198" s="206">
        <v>210</v>
      </c>
      <c r="NYS1198" s="75">
        <f t="shared" si="578"/>
        <v>448.774</v>
      </c>
      <c r="NYT1198" s="203" t="s">
        <v>29</v>
      </c>
      <c r="NYU1198" s="260" t="s">
        <v>26</v>
      </c>
      <c r="NYV1198" s="204">
        <v>7</v>
      </c>
      <c r="NYW1198" s="204">
        <v>2</v>
      </c>
      <c r="NYX1198" s="205" t="s">
        <v>238</v>
      </c>
      <c r="NYY1198" s="206">
        <v>0</v>
      </c>
      <c r="NYZ1198" s="206">
        <v>210</v>
      </c>
      <c r="NZA1198" s="75">
        <f t="shared" ref="NZA1198:OBE1198" si="579">NZA1199+NZA1200</f>
        <v>448.774</v>
      </c>
      <c r="NZB1198" s="203" t="s">
        <v>29</v>
      </c>
      <c r="NZC1198" s="260" t="s">
        <v>26</v>
      </c>
      <c r="NZD1198" s="204">
        <v>7</v>
      </c>
      <c r="NZE1198" s="204">
        <v>2</v>
      </c>
      <c r="NZF1198" s="205" t="s">
        <v>238</v>
      </c>
      <c r="NZG1198" s="206">
        <v>0</v>
      </c>
      <c r="NZH1198" s="206">
        <v>210</v>
      </c>
      <c r="NZI1198" s="75">
        <f t="shared" si="579"/>
        <v>448.774</v>
      </c>
      <c r="NZJ1198" s="203" t="s">
        <v>29</v>
      </c>
      <c r="NZK1198" s="260" t="s">
        <v>26</v>
      </c>
      <c r="NZL1198" s="204">
        <v>7</v>
      </c>
      <c r="NZM1198" s="204">
        <v>2</v>
      </c>
      <c r="NZN1198" s="205" t="s">
        <v>238</v>
      </c>
      <c r="NZO1198" s="206">
        <v>0</v>
      </c>
      <c r="NZP1198" s="206">
        <v>210</v>
      </c>
      <c r="NZQ1198" s="75">
        <f t="shared" si="579"/>
        <v>448.774</v>
      </c>
      <c r="NZR1198" s="203" t="s">
        <v>29</v>
      </c>
      <c r="NZS1198" s="260" t="s">
        <v>26</v>
      </c>
      <c r="NZT1198" s="204">
        <v>7</v>
      </c>
      <c r="NZU1198" s="204">
        <v>2</v>
      </c>
      <c r="NZV1198" s="205" t="s">
        <v>238</v>
      </c>
      <c r="NZW1198" s="206">
        <v>0</v>
      </c>
      <c r="NZX1198" s="206">
        <v>210</v>
      </c>
      <c r="NZY1198" s="75">
        <f t="shared" si="579"/>
        <v>448.774</v>
      </c>
      <c r="NZZ1198" s="203" t="s">
        <v>29</v>
      </c>
      <c r="OAA1198" s="260" t="s">
        <v>26</v>
      </c>
      <c r="OAB1198" s="204">
        <v>7</v>
      </c>
      <c r="OAC1198" s="204">
        <v>2</v>
      </c>
      <c r="OAD1198" s="205" t="s">
        <v>238</v>
      </c>
      <c r="OAE1198" s="206">
        <v>0</v>
      </c>
      <c r="OAF1198" s="206">
        <v>210</v>
      </c>
      <c r="OAG1198" s="75">
        <f t="shared" si="579"/>
        <v>448.774</v>
      </c>
      <c r="OAH1198" s="203" t="s">
        <v>29</v>
      </c>
      <c r="OAI1198" s="260" t="s">
        <v>26</v>
      </c>
      <c r="OAJ1198" s="204">
        <v>7</v>
      </c>
      <c r="OAK1198" s="204">
        <v>2</v>
      </c>
      <c r="OAL1198" s="205" t="s">
        <v>238</v>
      </c>
      <c r="OAM1198" s="206">
        <v>0</v>
      </c>
      <c r="OAN1198" s="206">
        <v>210</v>
      </c>
      <c r="OAO1198" s="75">
        <f t="shared" si="579"/>
        <v>448.774</v>
      </c>
      <c r="OAP1198" s="203" t="s">
        <v>29</v>
      </c>
      <c r="OAQ1198" s="260" t="s">
        <v>26</v>
      </c>
      <c r="OAR1198" s="204">
        <v>7</v>
      </c>
      <c r="OAS1198" s="204">
        <v>2</v>
      </c>
      <c r="OAT1198" s="205" t="s">
        <v>238</v>
      </c>
      <c r="OAU1198" s="206">
        <v>0</v>
      </c>
      <c r="OAV1198" s="206">
        <v>210</v>
      </c>
      <c r="OAW1198" s="75">
        <f t="shared" si="579"/>
        <v>448.774</v>
      </c>
      <c r="OAX1198" s="203" t="s">
        <v>29</v>
      </c>
      <c r="OAY1198" s="260" t="s">
        <v>26</v>
      </c>
      <c r="OAZ1198" s="204">
        <v>7</v>
      </c>
      <c r="OBA1198" s="204">
        <v>2</v>
      </c>
      <c r="OBB1198" s="205" t="s">
        <v>238</v>
      </c>
      <c r="OBC1198" s="206">
        <v>0</v>
      </c>
      <c r="OBD1198" s="206">
        <v>210</v>
      </c>
      <c r="OBE1198" s="75">
        <f t="shared" si="579"/>
        <v>448.774</v>
      </c>
      <c r="OBF1198" s="203" t="s">
        <v>29</v>
      </c>
      <c r="OBG1198" s="260" t="s">
        <v>26</v>
      </c>
      <c r="OBH1198" s="204">
        <v>7</v>
      </c>
      <c r="OBI1198" s="204">
        <v>2</v>
      </c>
      <c r="OBJ1198" s="205" t="s">
        <v>238</v>
      </c>
      <c r="OBK1198" s="206">
        <v>0</v>
      </c>
      <c r="OBL1198" s="206">
        <v>210</v>
      </c>
      <c r="OBM1198" s="75">
        <f t="shared" ref="OBM1198:ODQ1198" si="580">OBM1199+OBM1200</f>
        <v>448.774</v>
      </c>
      <c r="OBN1198" s="203" t="s">
        <v>29</v>
      </c>
      <c r="OBO1198" s="260" t="s">
        <v>26</v>
      </c>
      <c r="OBP1198" s="204">
        <v>7</v>
      </c>
      <c r="OBQ1198" s="204">
        <v>2</v>
      </c>
      <c r="OBR1198" s="205" t="s">
        <v>238</v>
      </c>
      <c r="OBS1198" s="206">
        <v>0</v>
      </c>
      <c r="OBT1198" s="206">
        <v>210</v>
      </c>
      <c r="OBU1198" s="75">
        <f t="shared" si="580"/>
        <v>448.774</v>
      </c>
      <c r="OBV1198" s="203" t="s">
        <v>29</v>
      </c>
      <c r="OBW1198" s="260" t="s">
        <v>26</v>
      </c>
      <c r="OBX1198" s="204">
        <v>7</v>
      </c>
      <c r="OBY1198" s="204">
        <v>2</v>
      </c>
      <c r="OBZ1198" s="205" t="s">
        <v>238</v>
      </c>
      <c r="OCA1198" s="206">
        <v>0</v>
      </c>
      <c r="OCB1198" s="206">
        <v>210</v>
      </c>
      <c r="OCC1198" s="75">
        <f t="shared" si="580"/>
        <v>448.774</v>
      </c>
      <c r="OCD1198" s="203" t="s">
        <v>29</v>
      </c>
      <c r="OCE1198" s="260" t="s">
        <v>26</v>
      </c>
      <c r="OCF1198" s="204">
        <v>7</v>
      </c>
      <c r="OCG1198" s="204">
        <v>2</v>
      </c>
      <c r="OCH1198" s="205" t="s">
        <v>238</v>
      </c>
      <c r="OCI1198" s="206">
        <v>0</v>
      </c>
      <c r="OCJ1198" s="206">
        <v>210</v>
      </c>
      <c r="OCK1198" s="75">
        <f t="shared" si="580"/>
        <v>448.774</v>
      </c>
      <c r="OCL1198" s="203" t="s">
        <v>29</v>
      </c>
      <c r="OCM1198" s="260" t="s">
        <v>26</v>
      </c>
      <c r="OCN1198" s="204">
        <v>7</v>
      </c>
      <c r="OCO1198" s="204">
        <v>2</v>
      </c>
      <c r="OCP1198" s="205" t="s">
        <v>238</v>
      </c>
      <c r="OCQ1198" s="206">
        <v>0</v>
      </c>
      <c r="OCR1198" s="206">
        <v>210</v>
      </c>
      <c r="OCS1198" s="75">
        <f t="shared" si="580"/>
        <v>448.774</v>
      </c>
      <c r="OCT1198" s="203" t="s">
        <v>29</v>
      </c>
      <c r="OCU1198" s="260" t="s">
        <v>26</v>
      </c>
      <c r="OCV1198" s="204">
        <v>7</v>
      </c>
      <c r="OCW1198" s="204">
        <v>2</v>
      </c>
      <c r="OCX1198" s="205" t="s">
        <v>238</v>
      </c>
      <c r="OCY1198" s="206">
        <v>0</v>
      </c>
      <c r="OCZ1198" s="206">
        <v>210</v>
      </c>
      <c r="ODA1198" s="75">
        <f t="shared" si="580"/>
        <v>448.774</v>
      </c>
      <c r="ODB1198" s="203" t="s">
        <v>29</v>
      </c>
      <c r="ODC1198" s="260" t="s">
        <v>26</v>
      </c>
      <c r="ODD1198" s="204">
        <v>7</v>
      </c>
      <c r="ODE1198" s="204">
        <v>2</v>
      </c>
      <c r="ODF1198" s="205" t="s">
        <v>238</v>
      </c>
      <c r="ODG1198" s="206">
        <v>0</v>
      </c>
      <c r="ODH1198" s="206">
        <v>210</v>
      </c>
      <c r="ODI1198" s="75">
        <f t="shared" si="580"/>
        <v>448.774</v>
      </c>
      <c r="ODJ1198" s="203" t="s">
        <v>29</v>
      </c>
      <c r="ODK1198" s="260" t="s">
        <v>26</v>
      </c>
      <c r="ODL1198" s="204">
        <v>7</v>
      </c>
      <c r="ODM1198" s="204">
        <v>2</v>
      </c>
      <c r="ODN1198" s="205" t="s">
        <v>238</v>
      </c>
      <c r="ODO1198" s="206">
        <v>0</v>
      </c>
      <c r="ODP1198" s="206">
        <v>210</v>
      </c>
      <c r="ODQ1198" s="75">
        <f t="shared" si="580"/>
        <v>448.774</v>
      </c>
      <c r="ODR1198" s="203" t="s">
        <v>29</v>
      </c>
      <c r="ODS1198" s="260" t="s">
        <v>26</v>
      </c>
      <c r="ODT1198" s="204">
        <v>7</v>
      </c>
      <c r="ODU1198" s="204">
        <v>2</v>
      </c>
      <c r="ODV1198" s="205" t="s">
        <v>238</v>
      </c>
      <c r="ODW1198" s="206">
        <v>0</v>
      </c>
      <c r="ODX1198" s="206">
        <v>210</v>
      </c>
      <c r="ODY1198" s="75">
        <f t="shared" ref="ODY1198:OGC1198" si="581">ODY1199+ODY1200</f>
        <v>448.774</v>
      </c>
      <c r="ODZ1198" s="203" t="s">
        <v>29</v>
      </c>
      <c r="OEA1198" s="260" t="s">
        <v>26</v>
      </c>
      <c r="OEB1198" s="204">
        <v>7</v>
      </c>
      <c r="OEC1198" s="204">
        <v>2</v>
      </c>
      <c r="OED1198" s="205" t="s">
        <v>238</v>
      </c>
      <c r="OEE1198" s="206">
        <v>0</v>
      </c>
      <c r="OEF1198" s="206">
        <v>210</v>
      </c>
      <c r="OEG1198" s="75">
        <f t="shared" si="581"/>
        <v>448.774</v>
      </c>
      <c r="OEH1198" s="203" t="s">
        <v>29</v>
      </c>
      <c r="OEI1198" s="260" t="s">
        <v>26</v>
      </c>
      <c r="OEJ1198" s="204">
        <v>7</v>
      </c>
      <c r="OEK1198" s="204">
        <v>2</v>
      </c>
      <c r="OEL1198" s="205" t="s">
        <v>238</v>
      </c>
      <c r="OEM1198" s="206">
        <v>0</v>
      </c>
      <c r="OEN1198" s="206">
        <v>210</v>
      </c>
      <c r="OEO1198" s="75">
        <f t="shared" si="581"/>
        <v>448.774</v>
      </c>
      <c r="OEP1198" s="203" t="s">
        <v>29</v>
      </c>
      <c r="OEQ1198" s="260" t="s">
        <v>26</v>
      </c>
      <c r="OER1198" s="204">
        <v>7</v>
      </c>
      <c r="OES1198" s="204">
        <v>2</v>
      </c>
      <c r="OET1198" s="205" t="s">
        <v>238</v>
      </c>
      <c r="OEU1198" s="206">
        <v>0</v>
      </c>
      <c r="OEV1198" s="206">
        <v>210</v>
      </c>
      <c r="OEW1198" s="75">
        <f t="shared" si="581"/>
        <v>448.774</v>
      </c>
      <c r="OEX1198" s="203" t="s">
        <v>29</v>
      </c>
      <c r="OEY1198" s="260" t="s">
        <v>26</v>
      </c>
      <c r="OEZ1198" s="204">
        <v>7</v>
      </c>
      <c r="OFA1198" s="204">
        <v>2</v>
      </c>
      <c r="OFB1198" s="205" t="s">
        <v>238</v>
      </c>
      <c r="OFC1198" s="206">
        <v>0</v>
      </c>
      <c r="OFD1198" s="206">
        <v>210</v>
      </c>
      <c r="OFE1198" s="75">
        <f t="shared" si="581"/>
        <v>448.774</v>
      </c>
      <c r="OFF1198" s="203" t="s">
        <v>29</v>
      </c>
      <c r="OFG1198" s="260" t="s">
        <v>26</v>
      </c>
      <c r="OFH1198" s="204">
        <v>7</v>
      </c>
      <c r="OFI1198" s="204">
        <v>2</v>
      </c>
      <c r="OFJ1198" s="205" t="s">
        <v>238</v>
      </c>
      <c r="OFK1198" s="206">
        <v>0</v>
      </c>
      <c r="OFL1198" s="206">
        <v>210</v>
      </c>
      <c r="OFM1198" s="75">
        <f t="shared" si="581"/>
        <v>448.774</v>
      </c>
      <c r="OFN1198" s="203" t="s">
        <v>29</v>
      </c>
      <c r="OFO1198" s="260" t="s">
        <v>26</v>
      </c>
      <c r="OFP1198" s="204">
        <v>7</v>
      </c>
      <c r="OFQ1198" s="204">
        <v>2</v>
      </c>
      <c r="OFR1198" s="205" t="s">
        <v>238</v>
      </c>
      <c r="OFS1198" s="206">
        <v>0</v>
      </c>
      <c r="OFT1198" s="206">
        <v>210</v>
      </c>
      <c r="OFU1198" s="75">
        <f t="shared" si="581"/>
        <v>448.774</v>
      </c>
      <c r="OFV1198" s="203" t="s">
        <v>29</v>
      </c>
      <c r="OFW1198" s="260" t="s">
        <v>26</v>
      </c>
      <c r="OFX1198" s="204">
        <v>7</v>
      </c>
      <c r="OFY1198" s="204">
        <v>2</v>
      </c>
      <c r="OFZ1198" s="205" t="s">
        <v>238</v>
      </c>
      <c r="OGA1198" s="206">
        <v>0</v>
      </c>
      <c r="OGB1198" s="206">
        <v>210</v>
      </c>
      <c r="OGC1198" s="75">
        <f t="shared" si="581"/>
        <v>448.774</v>
      </c>
      <c r="OGD1198" s="203" t="s">
        <v>29</v>
      </c>
      <c r="OGE1198" s="260" t="s">
        <v>26</v>
      </c>
      <c r="OGF1198" s="204">
        <v>7</v>
      </c>
      <c r="OGG1198" s="204">
        <v>2</v>
      </c>
      <c r="OGH1198" s="205" t="s">
        <v>238</v>
      </c>
      <c r="OGI1198" s="206">
        <v>0</v>
      </c>
      <c r="OGJ1198" s="206">
        <v>210</v>
      </c>
      <c r="OGK1198" s="75">
        <f t="shared" ref="OGK1198:OIO1198" si="582">OGK1199+OGK1200</f>
        <v>448.774</v>
      </c>
      <c r="OGL1198" s="203" t="s">
        <v>29</v>
      </c>
      <c r="OGM1198" s="260" t="s">
        <v>26</v>
      </c>
      <c r="OGN1198" s="204">
        <v>7</v>
      </c>
      <c r="OGO1198" s="204">
        <v>2</v>
      </c>
      <c r="OGP1198" s="205" t="s">
        <v>238</v>
      </c>
      <c r="OGQ1198" s="206">
        <v>0</v>
      </c>
      <c r="OGR1198" s="206">
        <v>210</v>
      </c>
      <c r="OGS1198" s="75">
        <f t="shared" si="582"/>
        <v>448.774</v>
      </c>
      <c r="OGT1198" s="203" t="s">
        <v>29</v>
      </c>
      <c r="OGU1198" s="260" t="s">
        <v>26</v>
      </c>
      <c r="OGV1198" s="204">
        <v>7</v>
      </c>
      <c r="OGW1198" s="204">
        <v>2</v>
      </c>
      <c r="OGX1198" s="205" t="s">
        <v>238</v>
      </c>
      <c r="OGY1198" s="206">
        <v>0</v>
      </c>
      <c r="OGZ1198" s="206">
        <v>210</v>
      </c>
      <c r="OHA1198" s="75">
        <f t="shared" si="582"/>
        <v>448.774</v>
      </c>
      <c r="OHB1198" s="203" t="s">
        <v>29</v>
      </c>
      <c r="OHC1198" s="260" t="s">
        <v>26</v>
      </c>
      <c r="OHD1198" s="204">
        <v>7</v>
      </c>
      <c r="OHE1198" s="204">
        <v>2</v>
      </c>
      <c r="OHF1198" s="205" t="s">
        <v>238</v>
      </c>
      <c r="OHG1198" s="206">
        <v>0</v>
      </c>
      <c r="OHH1198" s="206">
        <v>210</v>
      </c>
      <c r="OHI1198" s="75">
        <f t="shared" si="582"/>
        <v>448.774</v>
      </c>
      <c r="OHJ1198" s="203" t="s">
        <v>29</v>
      </c>
      <c r="OHK1198" s="260" t="s">
        <v>26</v>
      </c>
      <c r="OHL1198" s="204">
        <v>7</v>
      </c>
      <c r="OHM1198" s="204">
        <v>2</v>
      </c>
      <c r="OHN1198" s="205" t="s">
        <v>238</v>
      </c>
      <c r="OHO1198" s="206">
        <v>0</v>
      </c>
      <c r="OHP1198" s="206">
        <v>210</v>
      </c>
      <c r="OHQ1198" s="75">
        <f t="shared" si="582"/>
        <v>448.774</v>
      </c>
      <c r="OHR1198" s="203" t="s">
        <v>29</v>
      </c>
      <c r="OHS1198" s="260" t="s">
        <v>26</v>
      </c>
      <c r="OHT1198" s="204">
        <v>7</v>
      </c>
      <c r="OHU1198" s="204">
        <v>2</v>
      </c>
      <c r="OHV1198" s="205" t="s">
        <v>238</v>
      </c>
      <c r="OHW1198" s="206">
        <v>0</v>
      </c>
      <c r="OHX1198" s="206">
        <v>210</v>
      </c>
      <c r="OHY1198" s="75">
        <f t="shared" si="582"/>
        <v>448.774</v>
      </c>
      <c r="OHZ1198" s="203" t="s">
        <v>29</v>
      </c>
      <c r="OIA1198" s="260" t="s">
        <v>26</v>
      </c>
      <c r="OIB1198" s="204">
        <v>7</v>
      </c>
      <c r="OIC1198" s="204">
        <v>2</v>
      </c>
      <c r="OID1198" s="205" t="s">
        <v>238</v>
      </c>
      <c r="OIE1198" s="206">
        <v>0</v>
      </c>
      <c r="OIF1198" s="206">
        <v>210</v>
      </c>
      <c r="OIG1198" s="75">
        <f t="shared" si="582"/>
        <v>448.774</v>
      </c>
      <c r="OIH1198" s="203" t="s">
        <v>29</v>
      </c>
      <c r="OII1198" s="260" t="s">
        <v>26</v>
      </c>
      <c r="OIJ1198" s="204">
        <v>7</v>
      </c>
      <c r="OIK1198" s="204">
        <v>2</v>
      </c>
      <c r="OIL1198" s="205" t="s">
        <v>238</v>
      </c>
      <c r="OIM1198" s="206">
        <v>0</v>
      </c>
      <c r="OIN1198" s="206">
        <v>210</v>
      </c>
      <c r="OIO1198" s="75">
        <f t="shared" si="582"/>
        <v>448.774</v>
      </c>
      <c r="OIP1198" s="203" t="s">
        <v>29</v>
      </c>
      <c r="OIQ1198" s="260" t="s">
        <v>26</v>
      </c>
      <c r="OIR1198" s="204">
        <v>7</v>
      </c>
      <c r="OIS1198" s="204">
        <v>2</v>
      </c>
      <c r="OIT1198" s="205" t="s">
        <v>238</v>
      </c>
      <c r="OIU1198" s="206">
        <v>0</v>
      </c>
      <c r="OIV1198" s="206">
        <v>210</v>
      </c>
      <c r="OIW1198" s="75">
        <f t="shared" ref="OIW1198:OLA1198" si="583">OIW1199+OIW1200</f>
        <v>448.774</v>
      </c>
      <c r="OIX1198" s="203" t="s">
        <v>29</v>
      </c>
      <c r="OIY1198" s="260" t="s">
        <v>26</v>
      </c>
      <c r="OIZ1198" s="204">
        <v>7</v>
      </c>
      <c r="OJA1198" s="204">
        <v>2</v>
      </c>
      <c r="OJB1198" s="205" t="s">
        <v>238</v>
      </c>
      <c r="OJC1198" s="206">
        <v>0</v>
      </c>
      <c r="OJD1198" s="206">
        <v>210</v>
      </c>
      <c r="OJE1198" s="75">
        <f t="shared" si="583"/>
        <v>448.774</v>
      </c>
      <c r="OJF1198" s="203" t="s">
        <v>29</v>
      </c>
      <c r="OJG1198" s="260" t="s">
        <v>26</v>
      </c>
      <c r="OJH1198" s="204">
        <v>7</v>
      </c>
      <c r="OJI1198" s="204">
        <v>2</v>
      </c>
      <c r="OJJ1198" s="205" t="s">
        <v>238</v>
      </c>
      <c r="OJK1198" s="206">
        <v>0</v>
      </c>
      <c r="OJL1198" s="206">
        <v>210</v>
      </c>
      <c r="OJM1198" s="75">
        <f t="shared" si="583"/>
        <v>448.774</v>
      </c>
      <c r="OJN1198" s="203" t="s">
        <v>29</v>
      </c>
      <c r="OJO1198" s="260" t="s">
        <v>26</v>
      </c>
      <c r="OJP1198" s="204">
        <v>7</v>
      </c>
      <c r="OJQ1198" s="204">
        <v>2</v>
      </c>
      <c r="OJR1198" s="205" t="s">
        <v>238</v>
      </c>
      <c r="OJS1198" s="206">
        <v>0</v>
      </c>
      <c r="OJT1198" s="206">
        <v>210</v>
      </c>
      <c r="OJU1198" s="75">
        <f t="shared" si="583"/>
        <v>448.774</v>
      </c>
      <c r="OJV1198" s="203" t="s">
        <v>29</v>
      </c>
      <c r="OJW1198" s="260" t="s">
        <v>26</v>
      </c>
      <c r="OJX1198" s="204">
        <v>7</v>
      </c>
      <c r="OJY1198" s="204">
        <v>2</v>
      </c>
      <c r="OJZ1198" s="205" t="s">
        <v>238</v>
      </c>
      <c r="OKA1198" s="206">
        <v>0</v>
      </c>
      <c r="OKB1198" s="206">
        <v>210</v>
      </c>
      <c r="OKC1198" s="75">
        <f t="shared" si="583"/>
        <v>448.774</v>
      </c>
      <c r="OKD1198" s="203" t="s">
        <v>29</v>
      </c>
      <c r="OKE1198" s="260" t="s">
        <v>26</v>
      </c>
      <c r="OKF1198" s="204">
        <v>7</v>
      </c>
      <c r="OKG1198" s="204">
        <v>2</v>
      </c>
      <c r="OKH1198" s="205" t="s">
        <v>238</v>
      </c>
      <c r="OKI1198" s="206">
        <v>0</v>
      </c>
      <c r="OKJ1198" s="206">
        <v>210</v>
      </c>
      <c r="OKK1198" s="75">
        <f t="shared" si="583"/>
        <v>448.774</v>
      </c>
      <c r="OKL1198" s="203" t="s">
        <v>29</v>
      </c>
      <c r="OKM1198" s="260" t="s">
        <v>26</v>
      </c>
      <c r="OKN1198" s="204">
        <v>7</v>
      </c>
      <c r="OKO1198" s="204">
        <v>2</v>
      </c>
      <c r="OKP1198" s="205" t="s">
        <v>238</v>
      </c>
      <c r="OKQ1198" s="206">
        <v>0</v>
      </c>
      <c r="OKR1198" s="206">
        <v>210</v>
      </c>
      <c r="OKS1198" s="75">
        <f t="shared" si="583"/>
        <v>448.774</v>
      </c>
      <c r="OKT1198" s="203" t="s">
        <v>29</v>
      </c>
      <c r="OKU1198" s="260" t="s">
        <v>26</v>
      </c>
      <c r="OKV1198" s="204">
        <v>7</v>
      </c>
      <c r="OKW1198" s="204">
        <v>2</v>
      </c>
      <c r="OKX1198" s="205" t="s">
        <v>238</v>
      </c>
      <c r="OKY1198" s="206">
        <v>0</v>
      </c>
      <c r="OKZ1198" s="206">
        <v>210</v>
      </c>
      <c r="OLA1198" s="75">
        <f t="shared" si="583"/>
        <v>448.774</v>
      </c>
      <c r="OLB1198" s="203" t="s">
        <v>29</v>
      </c>
      <c r="OLC1198" s="260" t="s">
        <v>26</v>
      </c>
      <c r="OLD1198" s="204">
        <v>7</v>
      </c>
      <c r="OLE1198" s="204">
        <v>2</v>
      </c>
      <c r="OLF1198" s="205" t="s">
        <v>238</v>
      </c>
      <c r="OLG1198" s="206">
        <v>0</v>
      </c>
      <c r="OLH1198" s="206">
        <v>210</v>
      </c>
      <c r="OLI1198" s="75">
        <f t="shared" ref="OLI1198:ONM1198" si="584">OLI1199+OLI1200</f>
        <v>448.774</v>
      </c>
      <c r="OLJ1198" s="203" t="s">
        <v>29</v>
      </c>
      <c r="OLK1198" s="260" t="s">
        <v>26</v>
      </c>
      <c r="OLL1198" s="204">
        <v>7</v>
      </c>
      <c r="OLM1198" s="204">
        <v>2</v>
      </c>
      <c r="OLN1198" s="205" t="s">
        <v>238</v>
      </c>
      <c r="OLO1198" s="206">
        <v>0</v>
      </c>
      <c r="OLP1198" s="206">
        <v>210</v>
      </c>
      <c r="OLQ1198" s="75">
        <f t="shared" si="584"/>
        <v>448.774</v>
      </c>
      <c r="OLR1198" s="203" t="s">
        <v>29</v>
      </c>
      <c r="OLS1198" s="260" t="s">
        <v>26</v>
      </c>
      <c r="OLT1198" s="204">
        <v>7</v>
      </c>
      <c r="OLU1198" s="204">
        <v>2</v>
      </c>
      <c r="OLV1198" s="205" t="s">
        <v>238</v>
      </c>
      <c r="OLW1198" s="206">
        <v>0</v>
      </c>
      <c r="OLX1198" s="206">
        <v>210</v>
      </c>
      <c r="OLY1198" s="75">
        <f t="shared" si="584"/>
        <v>448.774</v>
      </c>
      <c r="OLZ1198" s="203" t="s">
        <v>29</v>
      </c>
      <c r="OMA1198" s="260" t="s">
        <v>26</v>
      </c>
      <c r="OMB1198" s="204">
        <v>7</v>
      </c>
      <c r="OMC1198" s="204">
        <v>2</v>
      </c>
      <c r="OMD1198" s="205" t="s">
        <v>238</v>
      </c>
      <c r="OME1198" s="206">
        <v>0</v>
      </c>
      <c r="OMF1198" s="206">
        <v>210</v>
      </c>
      <c r="OMG1198" s="75">
        <f t="shared" si="584"/>
        <v>448.774</v>
      </c>
      <c r="OMH1198" s="203" t="s">
        <v>29</v>
      </c>
      <c r="OMI1198" s="260" t="s">
        <v>26</v>
      </c>
      <c r="OMJ1198" s="204">
        <v>7</v>
      </c>
      <c r="OMK1198" s="204">
        <v>2</v>
      </c>
      <c r="OML1198" s="205" t="s">
        <v>238</v>
      </c>
      <c r="OMM1198" s="206">
        <v>0</v>
      </c>
      <c r="OMN1198" s="206">
        <v>210</v>
      </c>
      <c r="OMO1198" s="75">
        <f t="shared" si="584"/>
        <v>448.774</v>
      </c>
      <c r="OMP1198" s="203" t="s">
        <v>29</v>
      </c>
      <c r="OMQ1198" s="260" t="s">
        <v>26</v>
      </c>
      <c r="OMR1198" s="204">
        <v>7</v>
      </c>
      <c r="OMS1198" s="204">
        <v>2</v>
      </c>
      <c r="OMT1198" s="205" t="s">
        <v>238</v>
      </c>
      <c r="OMU1198" s="206">
        <v>0</v>
      </c>
      <c r="OMV1198" s="206">
        <v>210</v>
      </c>
      <c r="OMW1198" s="75">
        <f t="shared" si="584"/>
        <v>448.774</v>
      </c>
      <c r="OMX1198" s="203" t="s">
        <v>29</v>
      </c>
      <c r="OMY1198" s="260" t="s">
        <v>26</v>
      </c>
      <c r="OMZ1198" s="204">
        <v>7</v>
      </c>
      <c r="ONA1198" s="204">
        <v>2</v>
      </c>
      <c r="ONB1198" s="205" t="s">
        <v>238</v>
      </c>
      <c r="ONC1198" s="206">
        <v>0</v>
      </c>
      <c r="OND1198" s="206">
        <v>210</v>
      </c>
      <c r="ONE1198" s="75">
        <f t="shared" si="584"/>
        <v>448.774</v>
      </c>
      <c r="ONF1198" s="203" t="s">
        <v>29</v>
      </c>
      <c r="ONG1198" s="260" t="s">
        <v>26</v>
      </c>
      <c r="ONH1198" s="204">
        <v>7</v>
      </c>
      <c r="ONI1198" s="204">
        <v>2</v>
      </c>
      <c r="ONJ1198" s="205" t="s">
        <v>238</v>
      </c>
      <c r="ONK1198" s="206">
        <v>0</v>
      </c>
      <c r="ONL1198" s="206">
        <v>210</v>
      </c>
      <c r="ONM1198" s="75">
        <f t="shared" si="584"/>
        <v>448.774</v>
      </c>
      <c r="ONN1198" s="203" t="s">
        <v>29</v>
      </c>
      <c r="ONO1198" s="260" t="s">
        <v>26</v>
      </c>
      <c r="ONP1198" s="204">
        <v>7</v>
      </c>
      <c r="ONQ1198" s="204">
        <v>2</v>
      </c>
      <c r="ONR1198" s="205" t="s">
        <v>238</v>
      </c>
      <c r="ONS1198" s="206">
        <v>0</v>
      </c>
      <c r="ONT1198" s="206">
        <v>210</v>
      </c>
      <c r="ONU1198" s="75">
        <f t="shared" ref="ONU1198:OPY1198" si="585">ONU1199+ONU1200</f>
        <v>448.774</v>
      </c>
      <c r="ONV1198" s="203" t="s">
        <v>29</v>
      </c>
      <c r="ONW1198" s="260" t="s">
        <v>26</v>
      </c>
      <c r="ONX1198" s="204">
        <v>7</v>
      </c>
      <c r="ONY1198" s="204">
        <v>2</v>
      </c>
      <c r="ONZ1198" s="205" t="s">
        <v>238</v>
      </c>
      <c r="OOA1198" s="206">
        <v>0</v>
      </c>
      <c r="OOB1198" s="206">
        <v>210</v>
      </c>
      <c r="OOC1198" s="75">
        <f t="shared" si="585"/>
        <v>448.774</v>
      </c>
      <c r="OOD1198" s="203" t="s">
        <v>29</v>
      </c>
      <c r="OOE1198" s="260" t="s">
        <v>26</v>
      </c>
      <c r="OOF1198" s="204">
        <v>7</v>
      </c>
      <c r="OOG1198" s="204">
        <v>2</v>
      </c>
      <c r="OOH1198" s="205" t="s">
        <v>238</v>
      </c>
      <c r="OOI1198" s="206">
        <v>0</v>
      </c>
      <c r="OOJ1198" s="206">
        <v>210</v>
      </c>
      <c r="OOK1198" s="75">
        <f t="shared" si="585"/>
        <v>448.774</v>
      </c>
      <c r="OOL1198" s="203" t="s">
        <v>29</v>
      </c>
      <c r="OOM1198" s="260" t="s">
        <v>26</v>
      </c>
      <c r="OON1198" s="204">
        <v>7</v>
      </c>
      <c r="OOO1198" s="204">
        <v>2</v>
      </c>
      <c r="OOP1198" s="205" t="s">
        <v>238</v>
      </c>
      <c r="OOQ1198" s="206">
        <v>0</v>
      </c>
      <c r="OOR1198" s="206">
        <v>210</v>
      </c>
      <c r="OOS1198" s="75">
        <f t="shared" si="585"/>
        <v>448.774</v>
      </c>
      <c r="OOT1198" s="203" t="s">
        <v>29</v>
      </c>
      <c r="OOU1198" s="260" t="s">
        <v>26</v>
      </c>
      <c r="OOV1198" s="204">
        <v>7</v>
      </c>
      <c r="OOW1198" s="204">
        <v>2</v>
      </c>
      <c r="OOX1198" s="205" t="s">
        <v>238</v>
      </c>
      <c r="OOY1198" s="206">
        <v>0</v>
      </c>
      <c r="OOZ1198" s="206">
        <v>210</v>
      </c>
      <c r="OPA1198" s="75">
        <f t="shared" si="585"/>
        <v>448.774</v>
      </c>
      <c r="OPB1198" s="203" t="s">
        <v>29</v>
      </c>
      <c r="OPC1198" s="260" t="s">
        <v>26</v>
      </c>
      <c r="OPD1198" s="204">
        <v>7</v>
      </c>
      <c r="OPE1198" s="204">
        <v>2</v>
      </c>
      <c r="OPF1198" s="205" t="s">
        <v>238</v>
      </c>
      <c r="OPG1198" s="206">
        <v>0</v>
      </c>
      <c r="OPH1198" s="206">
        <v>210</v>
      </c>
      <c r="OPI1198" s="75">
        <f t="shared" si="585"/>
        <v>448.774</v>
      </c>
      <c r="OPJ1198" s="203" t="s">
        <v>29</v>
      </c>
      <c r="OPK1198" s="260" t="s">
        <v>26</v>
      </c>
      <c r="OPL1198" s="204">
        <v>7</v>
      </c>
      <c r="OPM1198" s="204">
        <v>2</v>
      </c>
      <c r="OPN1198" s="205" t="s">
        <v>238</v>
      </c>
      <c r="OPO1198" s="206">
        <v>0</v>
      </c>
      <c r="OPP1198" s="206">
        <v>210</v>
      </c>
      <c r="OPQ1198" s="75">
        <f t="shared" si="585"/>
        <v>448.774</v>
      </c>
      <c r="OPR1198" s="203" t="s">
        <v>29</v>
      </c>
      <c r="OPS1198" s="260" t="s">
        <v>26</v>
      </c>
      <c r="OPT1198" s="204">
        <v>7</v>
      </c>
      <c r="OPU1198" s="204">
        <v>2</v>
      </c>
      <c r="OPV1198" s="205" t="s">
        <v>238</v>
      </c>
      <c r="OPW1198" s="206">
        <v>0</v>
      </c>
      <c r="OPX1198" s="206">
        <v>210</v>
      </c>
      <c r="OPY1198" s="75">
        <f t="shared" si="585"/>
        <v>448.774</v>
      </c>
      <c r="OPZ1198" s="203" t="s">
        <v>29</v>
      </c>
      <c r="OQA1198" s="260" t="s">
        <v>26</v>
      </c>
      <c r="OQB1198" s="204">
        <v>7</v>
      </c>
      <c r="OQC1198" s="204">
        <v>2</v>
      </c>
      <c r="OQD1198" s="205" t="s">
        <v>238</v>
      </c>
      <c r="OQE1198" s="206">
        <v>0</v>
      </c>
      <c r="OQF1198" s="206">
        <v>210</v>
      </c>
      <c r="OQG1198" s="75">
        <f t="shared" ref="OQG1198:OSK1198" si="586">OQG1199+OQG1200</f>
        <v>448.774</v>
      </c>
      <c r="OQH1198" s="203" t="s">
        <v>29</v>
      </c>
      <c r="OQI1198" s="260" t="s">
        <v>26</v>
      </c>
      <c r="OQJ1198" s="204">
        <v>7</v>
      </c>
      <c r="OQK1198" s="204">
        <v>2</v>
      </c>
      <c r="OQL1198" s="205" t="s">
        <v>238</v>
      </c>
      <c r="OQM1198" s="206">
        <v>0</v>
      </c>
      <c r="OQN1198" s="206">
        <v>210</v>
      </c>
      <c r="OQO1198" s="75">
        <f t="shared" si="586"/>
        <v>448.774</v>
      </c>
      <c r="OQP1198" s="203" t="s">
        <v>29</v>
      </c>
      <c r="OQQ1198" s="260" t="s">
        <v>26</v>
      </c>
      <c r="OQR1198" s="204">
        <v>7</v>
      </c>
      <c r="OQS1198" s="204">
        <v>2</v>
      </c>
      <c r="OQT1198" s="205" t="s">
        <v>238</v>
      </c>
      <c r="OQU1198" s="206">
        <v>0</v>
      </c>
      <c r="OQV1198" s="206">
        <v>210</v>
      </c>
      <c r="OQW1198" s="75">
        <f t="shared" si="586"/>
        <v>448.774</v>
      </c>
      <c r="OQX1198" s="203" t="s">
        <v>29</v>
      </c>
      <c r="OQY1198" s="260" t="s">
        <v>26</v>
      </c>
      <c r="OQZ1198" s="204">
        <v>7</v>
      </c>
      <c r="ORA1198" s="204">
        <v>2</v>
      </c>
      <c r="ORB1198" s="205" t="s">
        <v>238</v>
      </c>
      <c r="ORC1198" s="206">
        <v>0</v>
      </c>
      <c r="ORD1198" s="206">
        <v>210</v>
      </c>
      <c r="ORE1198" s="75">
        <f t="shared" si="586"/>
        <v>448.774</v>
      </c>
      <c r="ORF1198" s="203" t="s">
        <v>29</v>
      </c>
      <c r="ORG1198" s="260" t="s">
        <v>26</v>
      </c>
      <c r="ORH1198" s="204">
        <v>7</v>
      </c>
      <c r="ORI1198" s="204">
        <v>2</v>
      </c>
      <c r="ORJ1198" s="205" t="s">
        <v>238</v>
      </c>
      <c r="ORK1198" s="206">
        <v>0</v>
      </c>
      <c r="ORL1198" s="206">
        <v>210</v>
      </c>
      <c r="ORM1198" s="75">
        <f t="shared" si="586"/>
        <v>448.774</v>
      </c>
      <c r="ORN1198" s="203" t="s">
        <v>29</v>
      </c>
      <c r="ORO1198" s="260" t="s">
        <v>26</v>
      </c>
      <c r="ORP1198" s="204">
        <v>7</v>
      </c>
      <c r="ORQ1198" s="204">
        <v>2</v>
      </c>
      <c r="ORR1198" s="205" t="s">
        <v>238</v>
      </c>
      <c r="ORS1198" s="206">
        <v>0</v>
      </c>
      <c r="ORT1198" s="206">
        <v>210</v>
      </c>
      <c r="ORU1198" s="75">
        <f t="shared" si="586"/>
        <v>448.774</v>
      </c>
      <c r="ORV1198" s="203" t="s">
        <v>29</v>
      </c>
      <c r="ORW1198" s="260" t="s">
        <v>26</v>
      </c>
      <c r="ORX1198" s="204">
        <v>7</v>
      </c>
      <c r="ORY1198" s="204">
        <v>2</v>
      </c>
      <c r="ORZ1198" s="205" t="s">
        <v>238</v>
      </c>
      <c r="OSA1198" s="206">
        <v>0</v>
      </c>
      <c r="OSB1198" s="206">
        <v>210</v>
      </c>
      <c r="OSC1198" s="75">
        <f t="shared" si="586"/>
        <v>448.774</v>
      </c>
      <c r="OSD1198" s="203" t="s">
        <v>29</v>
      </c>
      <c r="OSE1198" s="260" t="s">
        <v>26</v>
      </c>
      <c r="OSF1198" s="204">
        <v>7</v>
      </c>
      <c r="OSG1198" s="204">
        <v>2</v>
      </c>
      <c r="OSH1198" s="205" t="s">
        <v>238</v>
      </c>
      <c r="OSI1198" s="206">
        <v>0</v>
      </c>
      <c r="OSJ1198" s="206">
        <v>210</v>
      </c>
      <c r="OSK1198" s="75">
        <f t="shared" si="586"/>
        <v>448.774</v>
      </c>
      <c r="OSL1198" s="203" t="s">
        <v>29</v>
      </c>
      <c r="OSM1198" s="260" t="s">
        <v>26</v>
      </c>
      <c r="OSN1198" s="204">
        <v>7</v>
      </c>
      <c r="OSO1198" s="204">
        <v>2</v>
      </c>
      <c r="OSP1198" s="205" t="s">
        <v>238</v>
      </c>
      <c r="OSQ1198" s="206">
        <v>0</v>
      </c>
      <c r="OSR1198" s="206">
        <v>210</v>
      </c>
      <c r="OSS1198" s="75">
        <f t="shared" ref="OSS1198:OUW1198" si="587">OSS1199+OSS1200</f>
        <v>448.774</v>
      </c>
      <c r="OST1198" s="203" t="s">
        <v>29</v>
      </c>
      <c r="OSU1198" s="260" t="s">
        <v>26</v>
      </c>
      <c r="OSV1198" s="204">
        <v>7</v>
      </c>
      <c r="OSW1198" s="204">
        <v>2</v>
      </c>
      <c r="OSX1198" s="205" t="s">
        <v>238</v>
      </c>
      <c r="OSY1198" s="206">
        <v>0</v>
      </c>
      <c r="OSZ1198" s="206">
        <v>210</v>
      </c>
      <c r="OTA1198" s="75">
        <f t="shared" si="587"/>
        <v>448.774</v>
      </c>
      <c r="OTB1198" s="203" t="s">
        <v>29</v>
      </c>
      <c r="OTC1198" s="260" t="s">
        <v>26</v>
      </c>
      <c r="OTD1198" s="204">
        <v>7</v>
      </c>
      <c r="OTE1198" s="204">
        <v>2</v>
      </c>
      <c r="OTF1198" s="205" t="s">
        <v>238</v>
      </c>
      <c r="OTG1198" s="206">
        <v>0</v>
      </c>
      <c r="OTH1198" s="206">
        <v>210</v>
      </c>
      <c r="OTI1198" s="75">
        <f t="shared" si="587"/>
        <v>448.774</v>
      </c>
      <c r="OTJ1198" s="203" t="s">
        <v>29</v>
      </c>
      <c r="OTK1198" s="260" t="s">
        <v>26</v>
      </c>
      <c r="OTL1198" s="204">
        <v>7</v>
      </c>
      <c r="OTM1198" s="204">
        <v>2</v>
      </c>
      <c r="OTN1198" s="205" t="s">
        <v>238</v>
      </c>
      <c r="OTO1198" s="206">
        <v>0</v>
      </c>
      <c r="OTP1198" s="206">
        <v>210</v>
      </c>
      <c r="OTQ1198" s="75">
        <f t="shared" si="587"/>
        <v>448.774</v>
      </c>
      <c r="OTR1198" s="203" t="s">
        <v>29</v>
      </c>
      <c r="OTS1198" s="260" t="s">
        <v>26</v>
      </c>
      <c r="OTT1198" s="204">
        <v>7</v>
      </c>
      <c r="OTU1198" s="204">
        <v>2</v>
      </c>
      <c r="OTV1198" s="205" t="s">
        <v>238</v>
      </c>
      <c r="OTW1198" s="206">
        <v>0</v>
      </c>
      <c r="OTX1198" s="206">
        <v>210</v>
      </c>
      <c r="OTY1198" s="75">
        <f t="shared" si="587"/>
        <v>448.774</v>
      </c>
      <c r="OTZ1198" s="203" t="s">
        <v>29</v>
      </c>
      <c r="OUA1198" s="260" t="s">
        <v>26</v>
      </c>
      <c r="OUB1198" s="204">
        <v>7</v>
      </c>
      <c r="OUC1198" s="204">
        <v>2</v>
      </c>
      <c r="OUD1198" s="205" t="s">
        <v>238</v>
      </c>
      <c r="OUE1198" s="206">
        <v>0</v>
      </c>
      <c r="OUF1198" s="206">
        <v>210</v>
      </c>
      <c r="OUG1198" s="75">
        <f t="shared" si="587"/>
        <v>448.774</v>
      </c>
      <c r="OUH1198" s="203" t="s">
        <v>29</v>
      </c>
      <c r="OUI1198" s="260" t="s">
        <v>26</v>
      </c>
      <c r="OUJ1198" s="204">
        <v>7</v>
      </c>
      <c r="OUK1198" s="204">
        <v>2</v>
      </c>
      <c r="OUL1198" s="205" t="s">
        <v>238</v>
      </c>
      <c r="OUM1198" s="206">
        <v>0</v>
      </c>
      <c r="OUN1198" s="206">
        <v>210</v>
      </c>
      <c r="OUO1198" s="75">
        <f t="shared" si="587"/>
        <v>448.774</v>
      </c>
      <c r="OUP1198" s="203" t="s">
        <v>29</v>
      </c>
      <c r="OUQ1198" s="260" t="s">
        <v>26</v>
      </c>
      <c r="OUR1198" s="204">
        <v>7</v>
      </c>
      <c r="OUS1198" s="204">
        <v>2</v>
      </c>
      <c r="OUT1198" s="205" t="s">
        <v>238</v>
      </c>
      <c r="OUU1198" s="206">
        <v>0</v>
      </c>
      <c r="OUV1198" s="206">
        <v>210</v>
      </c>
      <c r="OUW1198" s="75">
        <f t="shared" si="587"/>
        <v>448.774</v>
      </c>
      <c r="OUX1198" s="203" t="s">
        <v>29</v>
      </c>
      <c r="OUY1198" s="260" t="s">
        <v>26</v>
      </c>
      <c r="OUZ1198" s="204">
        <v>7</v>
      </c>
      <c r="OVA1198" s="204">
        <v>2</v>
      </c>
      <c r="OVB1198" s="205" t="s">
        <v>238</v>
      </c>
      <c r="OVC1198" s="206">
        <v>0</v>
      </c>
      <c r="OVD1198" s="206">
        <v>210</v>
      </c>
      <c r="OVE1198" s="75">
        <f t="shared" ref="OVE1198:OXI1198" si="588">OVE1199+OVE1200</f>
        <v>448.774</v>
      </c>
      <c r="OVF1198" s="203" t="s">
        <v>29</v>
      </c>
      <c r="OVG1198" s="260" t="s">
        <v>26</v>
      </c>
      <c r="OVH1198" s="204">
        <v>7</v>
      </c>
      <c r="OVI1198" s="204">
        <v>2</v>
      </c>
      <c r="OVJ1198" s="205" t="s">
        <v>238</v>
      </c>
      <c r="OVK1198" s="206">
        <v>0</v>
      </c>
      <c r="OVL1198" s="206">
        <v>210</v>
      </c>
      <c r="OVM1198" s="75">
        <f t="shared" si="588"/>
        <v>448.774</v>
      </c>
      <c r="OVN1198" s="203" t="s">
        <v>29</v>
      </c>
      <c r="OVO1198" s="260" t="s">
        <v>26</v>
      </c>
      <c r="OVP1198" s="204">
        <v>7</v>
      </c>
      <c r="OVQ1198" s="204">
        <v>2</v>
      </c>
      <c r="OVR1198" s="205" t="s">
        <v>238</v>
      </c>
      <c r="OVS1198" s="206">
        <v>0</v>
      </c>
      <c r="OVT1198" s="206">
        <v>210</v>
      </c>
      <c r="OVU1198" s="75">
        <f t="shared" si="588"/>
        <v>448.774</v>
      </c>
      <c r="OVV1198" s="203" t="s">
        <v>29</v>
      </c>
      <c r="OVW1198" s="260" t="s">
        <v>26</v>
      </c>
      <c r="OVX1198" s="204">
        <v>7</v>
      </c>
      <c r="OVY1198" s="204">
        <v>2</v>
      </c>
      <c r="OVZ1198" s="205" t="s">
        <v>238</v>
      </c>
      <c r="OWA1198" s="206">
        <v>0</v>
      </c>
      <c r="OWB1198" s="206">
        <v>210</v>
      </c>
      <c r="OWC1198" s="75">
        <f t="shared" si="588"/>
        <v>448.774</v>
      </c>
      <c r="OWD1198" s="203" t="s">
        <v>29</v>
      </c>
      <c r="OWE1198" s="260" t="s">
        <v>26</v>
      </c>
      <c r="OWF1198" s="204">
        <v>7</v>
      </c>
      <c r="OWG1198" s="204">
        <v>2</v>
      </c>
      <c r="OWH1198" s="205" t="s">
        <v>238</v>
      </c>
      <c r="OWI1198" s="206">
        <v>0</v>
      </c>
      <c r="OWJ1198" s="206">
        <v>210</v>
      </c>
      <c r="OWK1198" s="75">
        <f t="shared" si="588"/>
        <v>448.774</v>
      </c>
      <c r="OWL1198" s="203" t="s">
        <v>29</v>
      </c>
      <c r="OWM1198" s="260" t="s">
        <v>26</v>
      </c>
      <c r="OWN1198" s="204">
        <v>7</v>
      </c>
      <c r="OWO1198" s="204">
        <v>2</v>
      </c>
      <c r="OWP1198" s="205" t="s">
        <v>238</v>
      </c>
      <c r="OWQ1198" s="206">
        <v>0</v>
      </c>
      <c r="OWR1198" s="206">
        <v>210</v>
      </c>
      <c r="OWS1198" s="75">
        <f t="shared" si="588"/>
        <v>448.774</v>
      </c>
      <c r="OWT1198" s="203" t="s">
        <v>29</v>
      </c>
      <c r="OWU1198" s="260" t="s">
        <v>26</v>
      </c>
      <c r="OWV1198" s="204">
        <v>7</v>
      </c>
      <c r="OWW1198" s="204">
        <v>2</v>
      </c>
      <c r="OWX1198" s="205" t="s">
        <v>238</v>
      </c>
      <c r="OWY1198" s="206">
        <v>0</v>
      </c>
      <c r="OWZ1198" s="206">
        <v>210</v>
      </c>
      <c r="OXA1198" s="75">
        <f t="shared" si="588"/>
        <v>448.774</v>
      </c>
      <c r="OXB1198" s="203" t="s">
        <v>29</v>
      </c>
      <c r="OXC1198" s="260" t="s">
        <v>26</v>
      </c>
      <c r="OXD1198" s="204">
        <v>7</v>
      </c>
      <c r="OXE1198" s="204">
        <v>2</v>
      </c>
      <c r="OXF1198" s="205" t="s">
        <v>238</v>
      </c>
      <c r="OXG1198" s="206">
        <v>0</v>
      </c>
      <c r="OXH1198" s="206">
        <v>210</v>
      </c>
      <c r="OXI1198" s="75">
        <f t="shared" si="588"/>
        <v>448.774</v>
      </c>
      <c r="OXJ1198" s="203" t="s">
        <v>29</v>
      </c>
      <c r="OXK1198" s="260" t="s">
        <v>26</v>
      </c>
      <c r="OXL1198" s="204">
        <v>7</v>
      </c>
      <c r="OXM1198" s="204">
        <v>2</v>
      </c>
      <c r="OXN1198" s="205" t="s">
        <v>238</v>
      </c>
      <c r="OXO1198" s="206">
        <v>0</v>
      </c>
      <c r="OXP1198" s="206">
        <v>210</v>
      </c>
      <c r="OXQ1198" s="75">
        <f t="shared" ref="OXQ1198:OZU1198" si="589">OXQ1199+OXQ1200</f>
        <v>448.774</v>
      </c>
      <c r="OXR1198" s="203" t="s">
        <v>29</v>
      </c>
      <c r="OXS1198" s="260" t="s">
        <v>26</v>
      </c>
      <c r="OXT1198" s="204">
        <v>7</v>
      </c>
      <c r="OXU1198" s="204">
        <v>2</v>
      </c>
      <c r="OXV1198" s="205" t="s">
        <v>238</v>
      </c>
      <c r="OXW1198" s="206">
        <v>0</v>
      </c>
      <c r="OXX1198" s="206">
        <v>210</v>
      </c>
      <c r="OXY1198" s="75">
        <f t="shared" si="589"/>
        <v>448.774</v>
      </c>
      <c r="OXZ1198" s="203" t="s">
        <v>29</v>
      </c>
      <c r="OYA1198" s="260" t="s">
        <v>26</v>
      </c>
      <c r="OYB1198" s="204">
        <v>7</v>
      </c>
      <c r="OYC1198" s="204">
        <v>2</v>
      </c>
      <c r="OYD1198" s="205" t="s">
        <v>238</v>
      </c>
      <c r="OYE1198" s="206">
        <v>0</v>
      </c>
      <c r="OYF1198" s="206">
        <v>210</v>
      </c>
      <c r="OYG1198" s="75">
        <f t="shared" si="589"/>
        <v>448.774</v>
      </c>
      <c r="OYH1198" s="203" t="s">
        <v>29</v>
      </c>
      <c r="OYI1198" s="260" t="s">
        <v>26</v>
      </c>
      <c r="OYJ1198" s="204">
        <v>7</v>
      </c>
      <c r="OYK1198" s="204">
        <v>2</v>
      </c>
      <c r="OYL1198" s="205" t="s">
        <v>238</v>
      </c>
      <c r="OYM1198" s="206">
        <v>0</v>
      </c>
      <c r="OYN1198" s="206">
        <v>210</v>
      </c>
      <c r="OYO1198" s="75">
        <f t="shared" si="589"/>
        <v>448.774</v>
      </c>
      <c r="OYP1198" s="203" t="s">
        <v>29</v>
      </c>
      <c r="OYQ1198" s="260" t="s">
        <v>26</v>
      </c>
      <c r="OYR1198" s="204">
        <v>7</v>
      </c>
      <c r="OYS1198" s="204">
        <v>2</v>
      </c>
      <c r="OYT1198" s="205" t="s">
        <v>238</v>
      </c>
      <c r="OYU1198" s="206">
        <v>0</v>
      </c>
      <c r="OYV1198" s="206">
        <v>210</v>
      </c>
      <c r="OYW1198" s="75">
        <f t="shared" si="589"/>
        <v>448.774</v>
      </c>
      <c r="OYX1198" s="203" t="s">
        <v>29</v>
      </c>
      <c r="OYY1198" s="260" t="s">
        <v>26</v>
      </c>
      <c r="OYZ1198" s="204">
        <v>7</v>
      </c>
      <c r="OZA1198" s="204">
        <v>2</v>
      </c>
      <c r="OZB1198" s="205" t="s">
        <v>238</v>
      </c>
      <c r="OZC1198" s="206">
        <v>0</v>
      </c>
      <c r="OZD1198" s="206">
        <v>210</v>
      </c>
      <c r="OZE1198" s="75">
        <f t="shared" si="589"/>
        <v>448.774</v>
      </c>
      <c r="OZF1198" s="203" t="s">
        <v>29</v>
      </c>
      <c r="OZG1198" s="260" t="s">
        <v>26</v>
      </c>
      <c r="OZH1198" s="204">
        <v>7</v>
      </c>
      <c r="OZI1198" s="204">
        <v>2</v>
      </c>
      <c r="OZJ1198" s="205" t="s">
        <v>238</v>
      </c>
      <c r="OZK1198" s="206">
        <v>0</v>
      </c>
      <c r="OZL1198" s="206">
        <v>210</v>
      </c>
      <c r="OZM1198" s="75">
        <f t="shared" si="589"/>
        <v>448.774</v>
      </c>
      <c r="OZN1198" s="203" t="s">
        <v>29</v>
      </c>
      <c r="OZO1198" s="260" t="s">
        <v>26</v>
      </c>
      <c r="OZP1198" s="204">
        <v>7</v>
      </c>
      <c r="OZQ1198" s="204">
        <v>2</v>
      </c>
      <c r="OZR1198" s="205" t="s">
        <v>238</v>
      </c>
      <c r="OZS1198" s="206">
        <v>0</v>
      </c>
      <c r="OZT1198" s="206">
        <v>210</v>
      </c>
      <c r="OZU1198" s="75">
        <f t="shared" si="589"/>
        <v>448.774</v>
      </c>
      <c r="OZV1198" s="203" t="s">
        <v>29</v>
      </c>
      <c r="OZW1198" s="260" t="s">
        <v>26</v>
      </c>
      <c r="OZX1198" s="204">
        <v>7</v>
      </c>
      <c r="OZY1198" s="204">
        <v>2</v>
      </c>
      <c r="OZZ1198" s="205" t="s">
        <v>238</v>
      </c>
      <c r="PAA1198" s="206">
        <v>0</v>
      </c>
      <c r="PAB1198" s="206">
        <v>210</v>
      </c>
      <c r="PAC1198" s="75">
        <f t="shared" ref="PAC1198:PCG1198" si="590">PAC1199+PAC1200</f>
        <v>448.774</v>
      </c>
      <c r="PAD1198" s="203" t="s">
        <v>29</v>
      </c>
      <c r="PAE1198" s="260" t="s">
        <v>26</v>
      </c>
      <c r="PAF1198" s="204">
        <v>7</v>
      </c>
      <c r="PAG1198" s="204">
        <v>2</v>
      </c>
      <c r="PAH1198" s="205" t="s">
        <v>238</v>
      </c>
      <c r="PAI1198" s="206">
        <v>0</v>
      </c>
      <c r="PAJ1198" s="206">
        <v>210</v>
      </c>
      <c r="PAK1198" s="75">
        <f t="shared" si="590"/>
        <v>448.774</v>
      </c>
      <c r="PAL1198" s="203" t="s">
        <v>29</v>
      </c>
      <c r="PAM1198" s="260" t="s">
        <v>26</v>
      </c>
      <c r="PAN1198" s="204">
        <v>7</v>
      </c>
      <c r="PAO1198" s="204">
        <v>2</v>
      </c>
      <c r="PAP1198" s="205" t="s">
        <v>238</v>
      </c>
      <c r="PAQ1198" s="206">
        <v>0</v>
      </c>
      <c r="PAR1198" s="206">
        <v>210</v>
      </c>
      <c r="PAS1198" s="75">
        <f t="shared" si="590"/>
        <v>448.774</v>
      </c>
      <c r="PAT1198" s="203" t="s">
        <v>29</v>
      </c>
      <c r="PAU1198" s="260" t="s">
        <v>26</v>
      </c>
      <c r="PAV1198" s="204">
        <v>7</v>
      </c>
      <c r="PAW1198" s="204">
        <v>2</v>
      </c>
      <c r="PAX1198" s="205" t="s">
        <v>238</v>
      </c>
      <c r="PAY1198" s="206">
        <v>0</v>
      </c>
      <c r="PAZ1198" s="206">
        <v>210</v>
      </c>
      <c r="PBA1198" s="75">
        <f t="shared" si="590"/>
        <v>448.774</v>
      </c>
      <c r="PBB1198" s="203" t="s">
        <v>29</v>
      </c>
      <c r="PBC1198" s="260" t="s">
        <v>26</v>
      </c>
      <c r="PBD1198" s="204">
        <v>7</v>
      </c>
      <c r="PBE1198" s="204">
        <v>2</v>
      </c>
      <c r="PBF1198" s="205" t="s">
        <v>238</v>
      </c>
      <c r="PBG1198" s="206">
        <v>0</v>
      </c>
      <c r="PBH1198" s="206">
        <v>210</v>
      </c>
      <c r="PBI1198" s="75">
        <f t="shared" si="590"/>
        <v>448.774</v>
      </c>
      <c r="PBJ1198" s="203" t="s">
        <v>29</v>
      </c>
      <c r="PBK1198" s="260" t="s">
        <v>26</v>
      </c>
      <c r="PBL1198" s="204">
        <v>7</v>
      </c>
      <c r="PBM1198" s="204">
        <v>2</v>
      </c>
      <c r="PBN1198" s="205" t="s">
        <v>238</v>
      </c>
      <c r="PBO1198" s="206">
        <v>0</v>
      </c>
      <c r="PBP1198" s="206">
        <v>210</v>
      </c>
      <c r="PBQ1198" s="75">
        <f t="shared" si="590"/>
        <v>448.774</v>
      </c>
      <c r="PBR1198" s="203" t="s">
        <v>29</v>
      </c>
      <c r="PBS1198" s="260" t="s">
        <v>26</v>
      </c>
      <c r="PBT1198" s="204">
        <v>7</v>
      </c>
      <c r="PBU1198" s="204">
        <v>2</v>
      </c>
      <c r="PBV1198" s="205" t="s">
        <v>238</v>
      </c>
      <c r="PBW1198" s="206">
        <v>0</v>
      </c>
      <c r="PBX1198" s="206">
        <v>210</v>
      </c>
      <c r="PBY1198" s="75">
        <f t="shared" si="590"/>
        <v>448.774</v>
      </c>
      <c r="PBZ1198" s="203" t="s">
        <v>29</v>
      </c>
      <c r="PCA1198" s="260" t="s">
        <v>26</v>
      </c>
      <c r="PCB1198" s="204">
        <v>7</v>
      </c>
      <c r="PCC1198" s="204">
        <v>2</v>
      </c>
      <c r="PCD1198" s="205" t="s">
        <v>238</v>
      </c>
      <c r="PCE1198" s="206">
        <v>0</v>
      </c>
      <c r="PCF1198" s="206">
        <v>210</v>
      </c>
      <c r="PCG1198" s="75">
        <f t="shared" si="590"/>
        <v>448.774</v>
      </c>
      <c r="PCH1198" s="203" t="s">
        <v>29</v>
      </c>
      <c r="PCI1198" s="260" t="s">
        <v>26</v>
      </c>
      <c r="PCJ1198" s="204">
        <v>7</v>
      </c>
      <c r="PCK1198" s="204">
        <v>2</v>
      </c>
      <c r="PCL1198" s="205" t="s">
        <v>238</v>
      </c>
      <c r="PCM1198" s="206">
        <v>0</v>
      </c>
      <c r="PCN1198" s="206">
        <v>210</v>
      </c>
      <c r="PCO1198" s="75">
        <f t="shared" ref="PCO1198:PES1198" si="591">PCO1199+PCO1200</f>
        <v>448.774</v>
      </c>
      <c r="PCP1198" s="203" t="s">
        <v>29</v>
      </c>
      <c r="PCQ1198" s="260" t="s">
        <v>26</v>
      </c>
      <c r="PCR1198" s="204">
        <v>7</v>
      </c>
      <c r="PCS1198" s="204">
        <v>2</v>
      </c>
      <c r="PCT1198" s="205" t="s">
        <v>238</v>
      </c>
      <c r="PCU1198" s="206">
        <v>0</v>
      </c>
      <c r="PCV1198" s="206">
        <v>210</v>
      </c>
      <c r="PCW1198" s="75">
        <f t="shared" si="591"/>
        <v>448.774</v>
      </c>
      <c r="PCX1198" s="203" t="s">
        <v>29</v>
      </c>
      <c r="PCY1198" s="260" t="s">
        <v>26</v>
      </c>
      <c r="PCZ1198" s="204">
        <v>7</v>
      </c>
      <c r="PDA1198" s="204">
        <v>2</v>
      </c>
      <c r="PDB1198" s="205" t="s">
        <v>238</v>
      </c>
      <c r="PDC1198" s="206">
        <v>0</v>
      </c>
      <c r="PDD1198" s="206">
        <v>210</v>
      </c>
      <c r="PDE1198" s="75">
        <f t="shared" si="591"/>
        <v>448.774</v>
      </c>
      <c r="PDF1198" s="203" t="s">
        <v>29</v>
      </c>
      <c r="PDG1198" s="260" t="s">
        <v>26</v>
      </c>
      <c r="PDH1198" s="204">
        <v>7</v>
      </c>
      <c r="PDI1198" s="204">
        <v>2</v>
      </c>
      <c r="PDJ1198" s="205" t="s">
        <v>238</v>
      </c>
      <c r="PDK1198" s="206">
        <v>0</v>
      </c>
      <c r="PDL1198" s="206">
        <v>210</v>
      </c>
      <c r="PDM1198" s="75">
        <f t="shared" si="591"/>
        <v>448.774</v>
      </c>
      <c r="PDN1198" s="203" t="s">
        <v>29</v>
      </c>
      <c r="PDO1198" s="260" t="s">
        <v>26</v>
      </c>
      <c r="PDP1198" s="204">
        <v>7</v>
      </c>
      <c r="PDQ1198" s="204">
        <v>2</v>
      </c>
      <c r="PDR1198" s="205" t="s">
        <v>238</v>
      </c>
      <c r="PDS1198" s="206">
        <v>0</v>
      </c>
      <c r="PDT1198" s="206">
        <v>210</v>
      </c>
      <c r="PDU1198" s="75">
        <f t="shared" si="591"/>
        <v>448.774</v>
      </c>
      <c r="PDV1198" s="203" t="s">
        <v>29</v>
      </c>
      <c r="PDW1198" s="260" t="s">
        <v>26</v>
      </c>
      <c r="PDX1198" s="204">
        <v>7</v>
      </c>
      <c r="PDY1198" s="204">
        <v>2</v>
      </c>
      <c r="PDZ1198" s="205" t="s">
        <v>238</v>
      </c>
      <c r="PEA1198" s="206">
        <v>0</v>
      </c>
      <c r="PEB1198" s="206">
        <v>210</v>
      </c>
      <c r="PEC1198" s="75">
        <f t="shared" si="591"/>
        <v>448.774</v>
      </c>
      <c r="PED1198" s="203" t="s">
        <v>29</v>
      </c>
      <c r="PEE1198" s="260" t="s">
        <v>26</v>
      </c>
      <c r="PEF1198" s="204">
        <v>7</v>
      </c>
      <c r="PEG1198" s="204">
        <v>2</v>
      </c>
      <c r="PEH1198" s="205" t="s">
        <v>238</v>
      </c>
      <c r="PEI1198" s="206">
        <v>0</v>
      </c>
      <c r="PEJ1198" s="206">
        <v>210</v>
      </c>
      <c r="PEK1198" s="75">
        <f t="shared" si="591"/>
        <v>448.774</v>
      </c>
      <c r="PEL1198" s="203" t="s">
        <v>29</v>
      </c>
      <c r="PEM1198" s="260" t="s">
        <v>26</v>
      </c>
      <c r="PEN1198" s="204">
        <v>7</v>
      </c>
      <c r="PEO1198" s="204">
        <v>2</v>
      </c>
      <c r="PEP1198" s="205" t="s">
        <v>238</v>
      </c>
      <c r="PEQ1198" s="206">
        <v>0</v>
      </c>
      <c r="PER1198" s="206">
        <v>210</v>
      </c>
      <c r="PES1198" s="75">
        <f t="shared" si="591"/>
        <v>448.774</v>
      </c>
      <c r="PET1198" s="203" t="s">
        <v>29</v>
      </c>
      <c r="PEU1198" s="260" t="s">
        <v>26</v>
      </c>
      <c r="PEV1198" s="204">
        <v>7</v>
      </c>
      <c r="PEW1198" s="204">
        <v>2</v>
      </c>
      <c r="PEX1198" s="205" t="s">
        <v>238</v>
      </c>
      <c r="PEY1198" s="206">
        <v>0</v>
      </c>
      <c r="PEZ1198" s="206">
        <v>210</v>
      </c>
      <c r="PFA1198" s="75">
        <f t="shared" ref="PFA1198:PHE1198" si="592">PFA1199+PFA1200</f>
        <v>448.774</v>
      </c>
      <c r="PFB1198" s="203" t="s">
        <v>29</v>
      </c>
      <c r="PFC1198" s="260" t="s">
        <v>26</v>
      </c>
      <c r="PFD1198" s="204">
        <v>7</v>
      </c>
      <c r="PFE1198" s="204">
        <v>2</v>
      </c>
      <c r="PFF1198" s="205" t="s">
        <v>238</v>
      </c>
      <c r="PFG1198" s="206">
        <v>0</v>
      </c>
      <c r="PFH1198" s="206">
        <v>210</v>
      </c>
      <c r="PFI1198" s="75">
        <f t="shared" si="592"/>
        <v>448.774</v>
      </c>
      <c r="PFJ1198" s="203" t="s">
        <v>29</v>
      </c>
      <c r="PFK1198" s="260" t="s">
        <v>26</v>
      </c>
      <c r="PFL1198" s="204">
        <v>7</v>
      </c>
      <c r="PFM1198" s="204">
        <v>2</v>
      </c>
      <c r="PFN1198" s="205" t="s">
        <v>238</v>
      </c>
      <c r="PFO1198" s="206">
        <v>0</v>
      </c>
      <c r="PFP1198" s="206">
        <v>210</v>
      </c>
      <c r="PFQ1198" s="75">
        <f t="shared" si="592"/>
        <v>448.774</v>
      </c>
      <c r="PFR1198" s="203" t="s">
        <v>29</v>
      </c>
      <c r="PFS1198" s="260" t="s">
        <v>26</v>
      </c>
      <c r="PFT1198" s="204">
        <v>7</v>
      </c>
      <c r="PFU1198" s="204">
        <v>2</v>
      </c>
      <c r="PFV1198" s="205" t="s">
        <v>238</v>
      </c>
      <c r="PFW1198" s="206">
        <v>0</v>
      </c>
      <c r="PFX1198" s="206">
        <v>210</v>
      </c>
      <c r="PFY1198" s="75">
        <f t="shared" si="592"/>
        <v>448.774</v>
      </c>
      <c r="PFZ1198" s="203" t="s">
        <v>29</v>
      </c>
      <c r="PGA1198" s="260" t="s">
        <v>26</v>
      </c>
      <c r="PGB1198" s="204">
        <v>7</v>
      </c>
      <c r="PGC1198" s="204">
        <v>2</v>
      </c>
      <c r="PGD1198" s="205" t="s">
        <v>238</v>
      </c>
      <c r="PGE1198" s="206">
        <v>0</v>
      </c>
      <c r="PGF1198" s="206">
        <v>210</v>
      </c>
      <c r="PGG1198" s="75">
        <f t="shared" si="592"/>
        <v>448.774</v>
      </c>
      <c r="PGH1198" s="203" t="s">
        <v>29</v>
      </c>
      <c r="PGI1198" s="260" t="s">
        <v>26</v>
      </c>
      <c r="PGJ1198" s="204">
        <v>7</v>
      </c>
      <c r="PGK1198" s="204">
        <v>2</v>
      </c>
      <c r="PGL1198" s="205" t="s">
        <v>238</v>
      </c>
      <c r="PGM1198" s="206">
        <v>0</v>
      </c>
      <c r="PGN1198" s="206">
        <v>210</v>
      </c>
      <c r="PGO1198" s="75">
        <f t="shared" si="592"/>
        <v>448.774</v>
      </c>
      <c r="PGP1198" s="203" t="s">
        <v>29</v>
      </c>
      <c r="PGQ1198" s="260" t="s">
        <v>26</v>
      </c>
      <c r="PGR1198" s="204">
        <v>7</v>
      </c>
      <c r="PGS1198" s="204">
        <v>2</v>
      </c>
      <c r="PGT1198" s="205" t="s">
        <v>238</v>
      </c>
      <c r="PGU1198" s="206">
        <v>0</v>
      </c>
      <c r="PGV1198" s="206">
        <v>210</v>
      </c>
      <c r="PGW1198" s="75">
        <f t="shared" si="592"/>
        <v>448.774</v>
      </c>
      <c r="PGX1198" s="203" t="s">
        <v>29</v>
      </c>
      <c r="PGY1198" s="260" t="s">
        <v>26</v>
      </c>
      <c r="PGZ1198" s="204">
        <v>7</v>
      </c>
      <c r="PHA1198" s="204">
        <v>2</v>
      </c>
      <c r="PHB1198" s="205" t="s">
        <v>238</v>
      </c>
      <c r="PHC1198" s="206">
        <v>0</v>
      </c>
      <c r="PHD1198" s="206">
        <v>210</v>
      </c>
      <c r="PHE1198" s="75">
        <f t="shared" si="592"/>
        <v>448.774</v>
      </c>
      <c r="PHF1198" s="203" t="s">
        <v>29</v>
      </c>
      <c r="PHG1198" s="260" t="s">
        <v>26</v>
      </c>
      <c r="PHH1198" s="204">
        <v>7</v>
      </c>
      <c r="PHI1198" s="204">
        <v>2</v>
      </c>
      <c r="PHJ1198" s="205" t="s">
        <v>238</v>
      </c>
      <c r="PHK1198" s="206">
        <v>0</v>
      </c>
      <c r="PHL1198" s="206">
        <v>210</v>
      </c>
      <c r="PHM1198" s="75">
        <f t="shared" ref="PHM1198:PJQ1198" si="593">PHM1199+PHM1200</f>
        <v>448.774</v>
      </c>
      <c r="PHN1198" s="203" t="s">
        <v>29</v>
      </c>
      <c r="PHO1198" s="260" t="s">
        <v>26</v>
      </c>
      <c r="PHP1198" s="204">
        <v>7</v>
      </c>
      <c r="PHQ1198" s="204">
        <v>2</v>
      </c>
      <c r="PHR1198" s="205" t="s">
        <v>238</v>
      </c>
      <c r="PHS1198" s="206">
        <v>0</v>
      </c>
      <c r="PHT1198" s="206">
        <v>210</v>
      </c>
      <c r="PHU1198" s="75">
        <f t="shared" si="593"/>
        <v>448.774</v>
      </c>
      <c r="PHV1198" s="203" t="s">
        <v>29</v>
      </c>
      <c r="PHW1198" s="260" t="s">
        <v>26</v>
      </c>
      <c r="PHX1198" s="204">
        <v>7</v>
      </c>
      <c r="PHY1198" s="204">
        <v>2</v>
      </c>
      <c r="PHZ1198" s="205" t="s">
        <v>238</v>
      </c>
      <c r="PIA1198" s="206">
        <v>0</v>
      </c>
      <c r="PIB1198" s="206">
        <v>210</v>
      </c>
      <c r="PIC1198" s="75">
        <f t="shared" si="593"/>
        <v>448.774</v>
      </c>
      <c r="PID1198" s="203" t="s">
        <v>29</v>
      </c>
      <c r="PIE1198" s="260" t="s">
        <v>26</v>
      </c>
      <c r="PIF1198" s="204">
        <v>7</v>
      </c>
      <c r="PIG1198" s="204">
        <v>2</v>
      </c>
      <c r="PIH1198" s="205" t="s">
        <v>238</v>
      </c>
      <c r="PII1198" s="206">
        <v>0</v>
      </c>
      <c r="PIJ1198" s="206">
        <v>210</v>
      </c>
      <c r="PIK1198" s="75">
        <f t="shared" si="593"/>
        <v>448.774</v>
      </c>
      <c r="PIL1198" s="203" t="s">
        <v>29</v>
      </c>
      <c r="PIM1198" s="260" t="s">
        <v>26</v>
      </c>
      <c r="PIN1198" s="204">
        <v>7</v>
      </c>
      <c r="PIO1198" s="204">
        <v>2</v>
      </c>
      <c r="PIP1198" s="205" t="s">
        <v>238</v>
      </c>
      <c r="PIQ1198" s="206">
        <v>0</v>
      </c>
      <c r="PIR1198" s="206">
        <v>210</v>
      </c>
      <c r="PIS1198" s="75">
        <f t="shared" si="593"/>
        <v>448.774</v>
      </c>
      <c r="PIT1198" s="203" t="s">
        <v>29</v>
      </c>
      <c r="PIU1198" s="260" t="s">
        <v>26</v>
      </c>
      <c r="PIV1198" s="204">
        <v>7</v>
      </c>
      <c r="PIW1198" s="204">
        <v>2</v>
      </c>
      <c r="PIX1198" s="205" t="s">
        <v>238</v>
      </c>
      <c r="PIY1198" s="206">
        <v>0</v>
      </c>
      <c r="PIZ1198" s="206">
        <v>210</v>
      </c>
      <c r="PJA1198" s="75">
        <f t="shared" si="593"/>
        <v>448.774</v>
      </c>
      <c r="PJB1198" s="203" t="s">
        <v>29</v>
      </c>
      <c r="PJC1198" s="260" t="s">
        <v>26</v>
      </c>
      <c r="PJD1198" s="204">
        <v>7</v>
      </c>
      <c r="PJE1198" s="204">
        <v>2</v>
      </c>
      <c r="PJF1198" s="205" t="s">
        <v>238</v>
      </c>
      <c r="PJG1198" s="206">
        <v>0</v>
      </c>
      <c r="PJH1198" s="206">
        <v>210</v>
      </c>
      <c r="PJI1198" s="75">
        <f t="shared" si="593"/>
        <v>448.774</v>
      </c>
      <c r="PJJ1198" s="203" t="s">
        <v>29</v>
      </c>
      <c r="PJK1198" s="260" t="s">
        <v>26</v>
      </c>
      <c r="PJL1198" s="204">
        <v>7</v>
      </c>
      <c r="PJM1198" s="204">
        <v>2</v>
      </c>
      <c r="PJN1198" s="205" t="s">
        <v>238</v>
      </c>
      <c r="PJO1198" s="206">
        <v>0</v>
      </c>
      <c r="PJP1198" s="206">
        <v>210</v>
      </c>
      <c r="PJQ1198" s="75">
        <f t="shared" si="593"/>
        <v>448.774</v>
      </c>
      <c r="PJR1198" s="203" t="s">
        <v>29</v>
      </c>
      <c r="PJS1198" s="260" t="s">
        <v>26</v>
      </c>
      <c r="PJT1198" s="204">
        <v>7</v>
      </c>
      <c r="PJU1198" s="204">
        <v>2</v>
      </c>
      <c r="PJV1198" s="205" t="s">
        <v>238</v>
      </c>
      <c r="PJW1198" s="206">
        <v>0</v>
      </c>
      <c r="PJX1198" s="206">
        <v>210</v>
      </c>
      <c r="PJY1198" s="75">
        <f t="shared" ref="PJY1198:PMC1198" si="594">PJY1199+PJY1200</f>
        <v>448.774</v>
      </c>
      <c r="PJZ1198" s="203" t="s">
        <v>29</v>
      </c>
      <c r="PKA1198" s="260" t="s">
        <v>26</v>
      </c>
      <c r="PKB1198" s="204">
        <v>7</v>
      </c>
      <c r="PKC1198" s="204">
        <v>2</v>
      </c>
      <c r="PKD1198" s="205" t="s">
        <v>238</v>
      </c>
      <c r="PKE1198" s="206">
        <v>0</v>
      </c>
      <c r="PKF1198" s="206">
        <v>210</v>
      </c>
      <c r="PKG1198" s="75">
        <f t="shared" si="594"/>
        <v>448.774</v>
      </c>
      <c r="PKH1198" s="203" t="s">
        <v>29</v>
      </c>
      <c r="PKI1198" s="260" t="s">
        <v>26</v>
      </c>
      <c r="PKJ1198" s="204">
        <v>7</v>
      </c>
      <c r="PKK1198" s="204">
        <v>2</v>
      </c>
      <c r="PKL1198" s="205" t="s">
        <v>238</v>
      </c>
      <c r="PKM1198" s="206">
        <v>0</v>
      </c>
      <c r="PKN1198" s="206">
        <v>210</v>
      </c>
      <c r="PKO1198" s="75">
        <f t="shared" si="594"/>
        <v>448.774</v>
      </c>
      <c r="PKP1198" s="203" t="s">
        <v>29</v>
      </c>
      <c r="PKQ1198" s="260" t="s">
        <v>26</v>
      </c>
      <c r="PKR1198" s="204">
        <v>7</v>
      </c>
      <c r="PKS1198" s="204">
        <v>2</v>
      </c>
      <c r="PKT1198" s="205" t="s">
        <v>238</v>
      </c>
      <c r="PKU1198" s="206">
        <v>0</v>
      </c>
      <c r="PKV1198" s="206">
        <v>210</v>
      </c>
      <c r="PKW1198" s="75">
        <f t="shared" si="594"/>
        <v>448.774</v>
      </c>
      <c r="PKX1198" s="203" t="s">
        <v>29</v>
      </c>
      <c r="PKY1198" s="260" t="s">
        <v>26</v>
      </c>
      <c r="PKZ1198" s="204">
        <v>7</v>
      </c>
      <c r="PLA1198" s="204">
        <v>2</v>
      </c>
      <c r="PLB1198" s="205" t="s">
        <v>238</v>
      </c>
      <c r="PLC1198" s="206">
        <v>0</v>
      </c>
      <c r="PLD1198" s="206">
        <v>210</v>
      </c>
      <c r="PLE1198" s="75">
        <f t="shared" si="594"/>
        <v>448.774</v>
      </c>
      <c r="PLF1198" s="203" t="s">
        <v>29</v>
      </c>
      <c r="PLG1198" s="260" t="s">
        <v>26</v>
      </c>
      <c r="PLH1198" s="204">
        <v>7</v>
      </c>
      <c r="PLI1198" s="204">
        <v>2</v>
      </c>
      <c r="PLJ1198" s="205" t="s">
        <v>238</v>
      </c>
      <c r="PLK1198" s="206">
        <v>0</v>
      </c>
      <c r="PLL1198" s="206">
        <v>210</v>
      </c>
      <c r="PLM1198" s="75">
        <f t="shared" si="594"/>
        <v>448.774</v>
      </c>
      <c r="PLN1198" s="203" t="s">
        <v>29</v>
      </c>
      <c r="PLO1198" s="260" t="s">
        <v>26</v>
      </c>
      <c r="PLP1198" s="204">
        <v>7</v>
      </c>
      <c r="PLQ1198" s="204">
        <v>2</v>
      </c>
      <c r="PLR1198" s="205" t="s">
        <v>238</v>
      </c>
      <c r="PLS1198" s="206">
        <v>0</v>
      </c>
      <c r="PLT1198" s="206">
        <v>210</v>
      </c>
      <c r="PLU1198" s="75">
        <f t="shared" si="594"/>
        <v>448.774</v>
      </c>
      <c r="PLV1198" s="203" t="s">
        <v>29</v>
      </c>
      <c r="PLW1198" s="260" t="s">
        <v>26</v>
      </c>
      <c r="PLX1198" s="204">
        <v>7</v>
      </c>
      <c r="PLY1198" s="204">
        <v>2</v>
      </c>
      <c r="PLZ1198" s="205" t="s">
        <v>238</v>
      </c>
      <c r="PMA1198" s="206">
        <v>0</v>
      </c>
      <c r="PMB1198" s="206">
        <v>210</v>
      </c>
      <c r="PMC1198" s="75">
        <f t="shared" si="594"/>
        <v>448.774</v>
      </c>
      <c r="PMD1198" s="203" t="s">
        <v>29</v>
      </c>
      <c r="PME1198" s="260" t="s">
        <v>26</v>
      </c>
      <c r="PMF1198" s="204">
        <v>7</v>
      </c>
      <c r="PMG1198" s="204">
        <v>2</v>
      </c>
      <c r="PMH1198" s="205" t="s">
        <v>238</v>
      </c>
      <c r="PMI1198" s="206">
        <v>0</v>
      </c>
      <c r="PMJ1198" s="206">
        <v>210</v>
      </c>
      <c r="PMK1198" s="75">
        <f t="shared" ref="PMK1198:POO1198" si="595">PMK1199+PMK1200</f>
        <v>448.774</v>
      </c>
      <c r="PML1198" s="203" t="s">
        <v>29</v>
      </c>
      <c r="PMM1198" s="260" t="s">
        <v>26</v>
      </c>
      <c r="PMN1198" s="204">
        <v>7</v>
      </c>
      <c r="PMO1198" s="204">
        <v>2</v>
      </c>
      <c r="PMP1198" s="205" t="s">
        <v>238</v>
      </c>
      <c r="PMQ1198" s="206">
        <v>0</v>
      </c>
      <c r="PMR1198" s="206">
        <v>210</v>
      </c>
      <c r="PMS1198" s="75">
        <f t="shared" si="595"/>
        <v>448.774</v>
      </c>
      <c r="PMT1198" s="203" t="s">
        <v>29</v>
      </c>
      <c r="PMU1198" s="260" t="s">
        <v>26</v>
      </c>
      <c r="PMV1198" s="204">
        <v>7</v>
      </c>
      <c r="PMW1198" s="204">
        <v>2</v>
      </c>
      <c r="PMX1198" s="205" t="s">
        <v>238</v>
      </c>
      <c r="PMY1198" s="206">
        <v>0</v>
      </c>
      <c r="PMZ1198" s="206">
        <v>210</v>
      </c>
      <c r="PNA1198" s="75">
        <f t="shared" si="595"/>
        <v>448.774</v>
      </c>
      <c r="PNB1198" s="203" t="s">
        <v>29</v>
      </c>
      <c r="PNC1198" s="260" t="s">
        <v>26</v>
      </c>
      <c r="PND1198" s="204">
        <v>7</v>
      </c>
      <c r="PNE1198" s="204">
        <v>2</v>
      </c>
      <c r="PNF1198" s="205" t="s">
        <v>238</v>
      </c>
      <c r="PNG1198" s="206">
        <v>0</v>
      </c>
      <c r="PNH1198" s="206">
        <v>210</v>
      </c>
      <c r="PNI1198" s="75">
        <f t="shared" si="595"/>
        <v>448.774</v>
      </c>
      <c r="PNJ1198" s="203" t="s">
        <v>29</v>
      </c>
      <c r="PNK1198" s="260" t="s">
        <v>26</v>
      </c>
      <c r="PNL1198" s="204">
        <v>7</v>
      </c>
      <c r="PNM1198" s="204">
        <v>2</v>
      </c>
      <c r="PNN1198" s="205" t="s">
        <v>238</v>
      </c>
      <c r="PNO1198" s="206">
        <v>0</v>
      </c>
      <c r="PNP1198" s="206">
        <v>210</v>
      </c>
      <c r="PNQ1198" s="75">
        <f t="shared" si="595"/>
        <v>448.774</v>
      </c>
      <c r="PNR1198" s="203" t="s">
        <v>29</v>
      </c>
      <c r="PNS1198" s="260" t="s">
        <v>26</v>
      </c>
      <c r="PNT1198" s="204">
        <v>7</v>
      </c>
      <c r="PNU1198" s="204">
        <v>2</v>
      </c>
      <c r="PNV1198" s="205" t="s">
        <v>238</v>
      </c>
      <c r="PNW1198" s="206">
        <v>0</v>
      </c>
      <c r="PNX1198" s="206">
        <v>210</v>
      </c>
      <c r="PNY1198" s="75">
        <f t="shared" si="595"/>
        <v>448.774</v>
      </c>
      <c r="PNZ1198" s="203" t="s">
        <v>29</v>
      </c>
      <c r="POA1198" s="260" t="s">
        <v>26</v>
      </c>
      <c r="POB1198" s="204">
        <v>7</v>
      </c>
      <c r="POC1198" s="204">
        <v>2</v>
      </c>
      <c r="POD1198" s="205" t="s">
        <v>238</v>
      </c>
      <c r="POE1198" s="206">
        <v>0</v>
      </c>
      <c r="POF1198" s="206">
        <v>210</v>
      </c>
      <c r="POG1198" s="75">
        <f t="shared" si="595"/>
        <v>448.774</v>
      </c>
      <c r="POH1198" s="203" t="s">
        <v>29</v>
      </c>
      <c r="POI1198" s="260" t="s">
        <v>26</v>
      </c>
      <c r="POJ1198" s="204">
        <v>7</v>
      </c>
      <c r="POK1198" s="204">
        <v>2</v>
      </c>
      <c r="POL1198" s="205" t="s">
        <v>238</v>
      </c>
      <c r="POM1198" s="206">
        <v>0</v>
      </c>
      <c r="PON1198" s="206">
        <v>210</v>
      </c>
      <c r="POO1198" s="75">
        <f t="shared" si="595"/>
        <v>448.774</v>
      </c>
      <c r="POP1198" s="203" t="s">
        <v>29</v>
      </c>
      <c r="POQ1198" s="260" t="s">
        <v>26</v>
      </c>
      <c r="POR1198" s="204">
        <v>7</v>
      </c>
      <c r="POS1198" s="204">
        <v>2</v>
      </c>
      <c r="POT1198" s="205" t="s">
        <v>238</v>
      </c>
      <c r="POU1198" s="206">
        <v>0</v>
      </c>
      <c r="POV1198" s="206">
        <v>210</v>
      </c>
      <c r="POW1198" s="75">
        <f t="shared" ref="POW1198:PRA1198" si="596">POW1199+POW1200</f>
        <v>448.774</v>
      </c>
      <c r="POX1198" s="203" t="s">
        <v>29</v>
      </c>
      <c r="POY1198" s="260" t="s">
        <v>26</v>
      </c>
      <c r="POZ1198" s="204">
        <v>7</v>
      </c>
      <c r="PPA1198" s="204">
        <v>2</v>
      </c>
      <c r="PPB1198" s="205" t="s">
        <v>238</v>
      </c>
      <c r="PPC1198" s="206">
        <v>0</v>
      </c>
      <c r="PPD1198" s="206">
        <v>210</v>
      </c>
      <c r="PPE1198" s="75">
        <f t="shared" si="596"/>
        <v>448.774</v>
      </c>
      <c r="PPF1198" s="203" t="s">
        <v>29</v>
      </c>
      <c r="PPG1198" s="260" t="s">
        <v>26</v>
      </c>
      <c r="PPH1198" s="204">
        <v>7</v>
      </c>
      <c r="PPI1198" s="204">
        <v>2</v>
      </c>
      <c r="PPJ1198" s="205" t="s">
        <v>238</v>
      </c>
      <c r="PPK1198" s="206">
        <v>0</v>
      </c>
      <c r="PPL1198" s="206">
        <v>210</v>
      </c>
      <c r="PPM1198" s="75">
        <f t="shared" si="596"/>
        <v>448.774</v>
      </c>
      <c r="PPN1198" s="203" t="s">
        <v>29</v>
      </c>
      <c r="PPO1198" s="260" t="s">
        <v>26</v>
      </c>
      <c r="PPP1198" s="204">
        <v>7</v>
      </c>
      <c r="PPQ1198" s="204">
        <v>2</v>
      </c>
      <c r="PPR1198" s="205" t="s">
        <v>238</v>
      </c>
      <c r="PPS1198" s="206">
        <v>0</v>
      </c>
      <c r="PPT1198" s="206">
        <v>210</v>
      </c>
      <c r="PPU1198" s="75">
        <f t="shared" si="596"/>
        <v>448.774</v>
      </c>
      <c r="PPV1198" s="203" t="s">
        <v>29</v>
      </c>
      <c r="PPW1198" s="260" t="s">
        <v>26</v>
      </c>
      <c r="PPX1198" s="204">
        <v>7</v>
      </c>
      <c r="PPY1198" s="204">
        <v>2</v>
      </c>
      <c r="PPZ1198" s="205" t="s">
        <v>238</v>
      </c>
      <c r="PQA1198" s="206">
        <v>0</v>
      </c>
      <c r="PQB1198" s="206">
        <v>210</v>
      </c>
      <c r="PQC1198" s="75">
        <f t="shared" si="596"/>
        <v>448.774</v>
      </c>
      <c r="PQD1198" s="203" t="s">
        <v>29</v>
      </c>
      <c r="PQE1198" s="260" t="s">
        <v>26</v>
      </c>
      <c r="PQF1198" s="204">
        <v>7</v>
      </c>
      <c r="PQG1198" s="204">
        <v>2</v>
      </c>
      <c r="PQH1198" s="205" t="s">
        <v>238</v>
      </c>
      <c r="PQI1198" s="206">
        <v>0</v>
      </c>
      <c r="PQJ1198" s="206">
        <v>210</v>
      </c>
      <c r="PQK1198" s="75">
        <f t="shared" si="596"/>
        <v>448.774</v>
      </c>
      <c r="PQL1198" s="203" t="s">
        <v>29</v>
      </c>
      <c r="PQM1198" s="260" t="s">
        <v>26</v>
      </c>
      <c r="PQN1198" s="204">
        <v>7</v>
      </c>
      <c r="PQO1198" s="204">
        <v>2</v>
      </c>
      <c r="PQP1198" s="205" t="s">
        <v>238</v>
      </c>
      <c r="PQQ1198" s="206">
        <v>0</v>
      </c>
      <c r="PQR1198" s="206">
        <v>210</v>
      </c>
      <c r="PQS1198" s="75">
        <f t="shared" si="596"/>
        <v>448.774</v>
      </c>
      <c r="PQT1198" s="203" t="s">
        <v>29</v>
      </c>
      <c r="PQU1198" s="260" t="s">
        <v>26</v>
      </c>
      <c r="PQV1198" s="204">
        <v>7</v>
      </c>
      <c r="PQW1198" s="204">
        <v>2</v>
      </c>
      <c r="PQX1198" s="205" t="s">
        <v>238</v>
      </c>
      <c r="PQY1198" s="206">
        <v>0</v>
      </c>
      <c r="PQZ1198" s="206">
        <v>210</v>
      </c>
      <c r="PRA1198" s="75">
        <f t="shared" si="596"/>
        <v>448.774</v>
      </c>
      <c r="PRB1198" s="203" t="s">
        <v>29</v>
      </c>
      <c r="PRC1198" s="260" t="s">
        <v>26</v>
      </c>
      <c r="PRD1198" s="204">
        <v>7</v>
      </c>
      <c r="PRE1198" s="204">
        <v>2</v>
      </c>
      <c r="PRF1198" s="205" t="s">
        <v>238</v>
      </c>
      <c r="PRG1198" s="206">
        <v>0</v>
      </c>
      <c r="PRH1198" s="206">
        <v>210</v>
      </c>
      <c r="PRI1198" s="75">
        <f t="shared" ref="PRI1198:PTM1198" si="597">PRI1199+PRI1200</f>
        <v>448.774</v>
      </c>
      <c r="PRJ1198" s="203" t="s">
        <v>29</v>
      </c>
      <c r="PRK1198" s="260" t="s">
        <v>26</v>
      </c>
      <c r="PRL1198" s="204">
        <v>7</v>
      </c>
      <c r="PRM1198" s="204">
        <v>2</v>
      </c>
      <c r="PRN1198" s="205" t="s">
        <v>238</v>
      </c>
      <c r="PRO1198" s="206">
        <v>0</v>
      </c>
      <c r="PRP1198" s="206">
        <v>210</v>
      </c>
      <c r="PRQ1198" s="75">
        <f t="shared" si="597"/>
        <v>448.774</v>
      </c>
      <c r="PRR1198" s="203" t="s">
        <v>29</v>
      </c>
      <c r="PRS1198" s="260" t="s">
        <v>26</v>
      </c>
      <c r="PRT1198" s="204">
        <v>7</v>
      </c>
      <c r="PRU1198" s="204">
        <v>2</v>
      </c>
      <c r="PRV1198" s="205" t="s">
        <v>238</v>
      </c>
      <c r="PRW1198" s="206">
        <v>0</v>
      </c>
      <c r="PRX1198" s="206">
        <v>210</v>
      </c>
      <c r="PRY1198" s="75">
        <f t="shared" si="597"/>
        <v>448.774</v>
      </c>
      <c r="PRZ1198" s="203" t="s">
        <v>29</v>
      </c>
      <c r="PSA1198" s="260" t="s">
        <v>26</v>
      </c>
      <c r="PSB1198" s="204">
        <v>7</v>
      </c>
      <c r="PSC1198" s="204">
        <v>2</v>
      </c>
      <c r="PSD1198" s="205" t="s">
        <v>238</v>
      </c>
      <c r="PSE1198" s="206">
        <v>0</v>
      </c>
      <c r="PSF1198" s="206">
        <v>210</v>
      </c>
      <c r="PSG1198" s="75">
        <f t="shared" si="597"/>
        <v>448.774</v>
      </c>
      <c r="PSH1198" s="203" t="s">
        <v>29</v>
      </c>
      <c r="PSI1198" s="260" t="s">
        <v>26</v>
      </c>
      <c r="PSJ1198" s="204">
        <v>7</v>
      </c>
      <c r="PSK1198" s="204">
        <v>2</v>
      </c>
      <c r="PSL1198" s="205" t="s">
        <v>238</v>
      </c>
      <c r="PSM1198" s="206">
        <v>0</v>
      </c>
      <c r="PSN1198" s="206">
        <v>210</v>
      </c>
      <c r="PSO1198" s="75">
        <f t="shared" si="597"/>
        <v>448.774</v>
      </c>
      <c r="PSP1198" s="203" t="s">
        <v>29</v>
      </c>
      <c r="PSQ1198" s="260" t="s">
        <v>26</v>
      </c>
      <c r="PSR1198" s="204">
        <v>7</v>
      </c>
      <c r="PSS1198" s="204">
        <v>2</v>
      </c>
      <c r="PST1198" s="205" t="s">
        <v>238</v>
      </c>
      <c r="PSU1198" s="206">
        <v>0</v>
      </c>
      <c r="PSV1198" s="206">
        <v>210</v>
      </c>
      <c r="PSW1198" s="75">
        <f t="shared" si="597"/>
        <v>448.774</v>
      </c>
      <c r="PSX1198" s="203" t="s">
        <v>29</v>
      </c>
      <c r="PSY1198" s="260" t="s">
        <v>26</v>
      </c>
      <c r="PSZ1198" s="204">
        <v>7</v>
      </c>
      <c r="PTA1198" s="204">
        <v>2</v>
      </c>
      <c r="PTB1198" s="205" t="s">
        <v>238</v>
      </c>
      <c r="PTC1198" s="206">
        <v>0</v>
      </c>
      <c r="PTD1198" s="206">
        <v>210</v>
      </c>
      <c r="PTE1198" s="75">
        <f t="shared" si="597"/>
        <v>448.774</v>
      </c>
      <c r="PTF1198" s="203" t="s">
        <v>29</v>
      </c>
      <c r="PTG1198" s="260" t="s">
        <v>26</v>
      </c>
      <c r="PTH1198" s="204">
        <v>7</v>
      </c>
      <c r="PTI1198" s="204">
        <v>2</v>
      </c>
      <c r="PTJ1198" s="205" t="s">
        <v>238</v>
      </c>
      <c r="PTK1198" s="206">
        <v>0</v>
      </c>
      <c r="PTL1198" s="206">
        <v>210</v>
      </c>
      <c r="PTM1198" s="75">
        <f t="shared" si="597"/>
        <v>448.774</v>
      </c>
      <c r="PTN1198" s="203" t="s">
        <v>29</v>
      </c>
      <c r="PTO1198" s="260" t="s">
        <v>26</v>
      </c>
      <c r="PTP1198" s="204">
        <v>7</v>
      </c>
      <c r="PTQ1198" s="204">
        <v>2</v>
      </c>
      <c r="PTR1198" s="205" t="s">
        <v>238</v>
      </c>
      <c r="PTS1198" s="206">
        <v>0</v>
      </c>
      <c r="PTT1198" s="206">
        <v>210</v>
      </c>
      <c r="PTU1198" s="75">
        <f t="shared" ref="PTU1198:PVY1198" si="598">PTU1199+PTU1200</f>
        <v>448.774</v>
      </c>
      <c r="PTV1198" s="203" t="s">
        <v>29</v>
      </c>
      <c r="PTW1198" s="260" t="s">
        <v>26</v>
      </c>
      <c r="PTX1198" s="204">
        <v>7</v>
      </c>
      <c r="PTY1198" s="204">
        <v>2</v>
      </c>
      <c r="PTZ1198" s="205" t="s">
        <v>238</v>
      </c>
      <c r="PUA1198" s="206">
        <v>0</v>
      </c>
      <c r="PUB1198" s="206">
        <v>210</v>
      </c>
      <c r="PUC1198" s="75">
        <f t="shared" si="598"/>
        <v>448.774</v>
      </c>
      <c r="PUD1198" s="203" t="s">
        <v>29</v>
      </c>
      <c r="PUE1198" s="260" t="s">
        <v>26</v>
      </c>
      <c r="PUF1198" s="204">
        <v>7</v>
      </c>
      <c r="PUG1198" s="204">
        <v>2</v>
      </c>
      <c r="PUH1198" s="205" t="s">
        <v>238</v>
      </c>
      <c r="PUI1198" s="206">
        <v>0</v>
      </c>
      <c r="PUJ1198" s="206">
        <v>210</v>
      </c>
      <c r="PUK1198" s="75">
        <f t="shared" si="598"/>
        <v>448.774</v>
      </c>
      <c r="PUL1198" s="203" t="s">
        <v>29</v>
      </c>
      <c r="PUM1198" s="260" t="s">
        <v>26</v>
      </c>
      <c r="PUN1198" s="204">
        <v>7</v>
      </c>
      <c r="PUO1198" s="204">
        <v>2</v>
      </c>
      <c r="PUP1198" s="205" t="s">
        <v>238</v>
      </c>
      <c r="PUQ1198" s="206">
        <v>0</v>
      </c>
      <c r="PUR1198" s="206">
        <v>210</v>
      </c>
      <c r="PUS1198" s="75">
        <f t="shared" si="598"/>
        <v>448.774</v>
      </c>
      <c r="PUT1198" s="203" t="s">
        <v>29</v>
      </c>
      <c r="PUU1198" s="260" t="s">
        <v>26</v>
      </c>
      <c r="PUV1198" s="204">
        <v>7</v>
      </c>
      <c r="PUW1198" s="204">
        <v>2</v>
      </c>
      <c r="PUX1198" s="205" t="s">
        <v>238</v>
      </c>
      <c r="PUY1198" s="206">
        <v>0</v>
      </c>
      <c r="PUZ1198" s="206">
        <v>210</v>
      </c>
      <c r="PVA1198" s="75">
        <f t="shared" si="598"/>
        <v>448.774</v>
      </c>
      <c r="PVB1198" s="203" t="s">
        <v>29</v>
      </c>
      <c r="PVC1198" s="260" t="s">
        <v>26</v>
      </c>
      <c r="PVD1198" s="204">
        <v>7</v>
      </c>
      <c r="PVE1198" s="204">
        <v>2</v>
      </c>
      <c r="PVF1198" s="205" t="s">
        <v>238</v>
      </c>
      <c r="PVG1198" s="206">
        <v>0</v>
      </c>
      <c r="PVH1198" s="206">
        <v>210</v>
      </c>
      <c r="PVI1198" s="75">
        <f t="shared" si="598"/>
        <v>448.774</v>
      </c>
      <c r="PVJ1198" s="203" t="s">
        <v>29</v>
      </c>
      <c r="PVK1198" s="260" t="s">
        <v>26</v>
      </c>
      <c r="PVL1198" s="204">
        <v>7</v>
      </c>
      <c r="PVM1198" s="204">
        <v>2</v>
      </c>
      <c r="PVN1198" s="205" t="s">
        <v>238</v>
      </c>
      <c r="PVO1198" s="206">
        <v>0</v>
      </c>
      <c r="PVP1198" s="206">
        <v>210</v>
      </c>
      <c r="PVQ1198" s="75">
        <f t="shared" si="598"/>
        <v>448.774</v>
      </c>
      <c r="PVR1198" s="203" t="s">
        <v>29</v>
      </c>
      <c r="PVS1198" s="260" t="s">
        <v>26</v>
      </c>
      <c r="PVT1198" s="204">
        <v>7</v>
      </c>
      <c r="PVU1198" s="204">
        <v>2</v>
      </c>
      <c r="PVV1198" s="205" t="s">
        <v>238</v>
      </c>
      <c r="PVW1198" s="206">
        <v>0</v>
      </c>
      <c r="PVX1198" s="206">
        <v>210</v>
      </c>
      <c r="PVY1198" s="75">
        <f t="shared" si="598"/>
        <v>448.774</v>
      </c>
      <c r="PVZ1198" s="203" t="s">
        <v>29</v>
      </c>
      <c r="PWA1198" s="260" t="s">
        <v>26</v>
      </c>
      <c r="PWB1198" s="204">
        <v>7</v>
      </c>
      <c r="PWC1198" s="204">
        <v>2</v>
      </c>
      <c r="PWD1198" s="205" t="s">
        <v>238</v>
      </c>
      <c r="PWE1198" s="206">
        <v>0</v>
      </c>
      <c r="PWF1198" s="206">
        <v>210</v>
      </c>
      <c r="PWG1198" s="75">
        <f t="shared" ref="PWG1198:PYK1198" si="599">PWG1199+PWG1200</f>
        <v>448.774</v>
      </c>
      <c r="PWH1198" s="203" t="s">
        <v>29</v>
      </c>
      <c r="PWI1198" s="260" t="s">
        <v>26</v>
      </c>
      <c r="PWJ1198" s="204">
        <v>7</v>
      </c>
      <c r="PWK1198" s="204">
        <v>2</v>
      </c>
      <c r="PWL1198" s="205" t="s">
        <v>238</v>
      </c>
      <c r="PWM1198" s="206">
        <v>0</v>
      </c>
      <c r="PWN1198" s="206">
        <v>210</v>
      </c>
      <c r="PWO1198" s="75">
        <f t="shared" si="599"/>
        <v>448.774</v>
      </c>
      <c r="PWP1198" s="203" t="s">
        <v>29</v>
      </c>
      <c r="PWQ1198" s="260" t="s">
        <v>26</v>
      </c>
      <c r="PWR1198" s="204">
        <v>7</v>
      </c>
      <c r="PWS1198" s="204">
        <v>2</v>
      </c>
      <c r="PWT1198" s="205" t="s">
        <v>238</v>
      </c>
      <c r="PWU1198" s="206">
        <v>0</v>
      </c>
      <c r="PWV1198" s="206">
        <v>210</v>
      </c>
      <c r="PWW1198" s="75">
        <f t="shared" si="599"/>
        <v>448.774</v>
      </c>
      <c r="PWX1198" s="203" t="s">
        <v>29</v>
      </c>
      <c r="PWY1198" s="260" t="s">
        <v>26</v>
      </c>
      <c r="PWZ1198" s="204">
        <v>7</v>
      </c>
      <c r="PXA1198" s="204">
        <v>2</v>
      </c>
      <c r="PXB1198" s="205" t="s">
        <v>238</v>
      </c>
      <c r="PXC1198" s="206">
        <v>0</v>
      </c>
      <c r="PXD1198" s="206">
        <v>210</v>
      </c>
      <c r="PXE1198" s="75">
        <f t="shared" si="599"/>
        <v>448.774</v>
      </c>
      <c r="PXF1198" s="203" t="s">
        <v>29</v>
      </c>
      <c r="PXG1198" s="260" t="s">
        <v>26</v>
      </c>
      <c r="PXH1198" s="204">
        <v>7</v>
      </c>
      <c r="PXI1198" s="204">
        <v>2</v>
      </c>
      <c r="PXJ1198" s="205" t="s">
        <v>238</v>
      </c>
      <c r="PXK1198" s="206">
        <v>0</v>
      </c>
      <c r="PXL1198" s="206">
        <v>210</v>
      </c>
      <c r="PXM1198" s="75">
        <f t="shared" si="599"/>
        <v>448.774</v>
      </c>
      <c r="PXN1198" s="203" t="s">
        <v>29</v>
      </c>
      <c r="PXO1198" s="260" t="s">
        <v>26</v>
      </c>
      <c r="PXP1198" s="204">
        <v>7</v>
      </c>
      <c r="PXQ1198" s="204">
        <v>2</v>
      </c>
      <c r="PXR1198" s="205" t="s">
        <v>238</v>
      </c>
      <c r="PXS1198" s="206">
        <v>0</v>
      </c>
      <c r="PXT1198" s="206">
        <v>210</v>
      </c>
      <c r="PXU1198" s="75">
        <f t="shared" si="599"/>
        <v>448.774</v>
      </c>
      <c r="PXV1198" s="203" t="s">
        <v>29</v>
      </c>
      <c r="PXW1198" s="260" t="s">
        <v>26</v>
      </c>
      <c r="PXX1198" s="204">
        <v>7</v>
      </c>
      <c r="PXY1198" s="204">
        <v>2</v>
      </c>
      <c r="PXZ1198" s="205" t="s">
        <v>238</v>
      </c>
      <c r="PYA1198" s="206">
        <v>0</v>
      </c>
      <c r="PYB1198" s="206">
        <v>210</v>
      </c>
      <c r="PYC1198" s="75">
        <f t="shared" si="599"/>
        <v>448.774</v>
      </c>
      <c r="PYD1198" s="203" t="s">
        <v>29</v>
      </c>
      <c r="PYE1198" s="260" t="s">
        <v>26</v>
      </c>
      <c r="PYF1198" s="204">
        <v>7</v>
      </c>
      <c r="PYG1198" s="204">
        <v>2</v>
      </c>
      <c r="PYH1198" s="205" t="s">
        <v>238</v>
      </c>
      <c r="PYI1198" s="206">
        <v>0</v>
      </c>
      <c r="PYJ1198" s="206">
        <v>210</v>
      </c>
      <c r="PYK1198" s="75">
        <f t="shared" si="599"/>
        <v>448.774</v>
      </c>
      <c r="PYL1198" s="203" t="s">
        <v>29</v>
      </c>
      <c r="PYM1198" s="260" t="s">
        <v>26</v>
      </c>
      <c r="PYN1198" s="204">
        <v>7</v>
      </c>
      <c r="PYO1198" s="204">
        <v>2</v>
      </c>
      <c r="PYP1198" s="205" t="s">
        <v>238</v>
      </c>
      <c r="PYQ1198" s="206">
        <v>0</v>
      </c>
      <c r="PYR1198" s="206">
        <v>210</v>
      </c>
      <c r="PYS1198" s="75">
        <f t="shared" ref="PYS1198:QAW1198" si="600">PYS1199+PYS1200</f>
        <v>448.774</v>
      </c>
      <c r="PYT1198" s="203" t="s">
        <v>29</v>
      </c>
      <c r="PYU1198" s="260" t="s">
        <v>26</v>
      </c>
      <c r="PYV1198" s="204">
        <v>7</v>
      </c>
      <c r="PYW1198" s="204">
        <v>2</v>
      </c>
      <c r="PYX1198" s="205" t="s">
        <v>238</v>
      </c>
      <c r="PYY1198" s="206">
        <v>0</v>
      </c>
      <c r="PYZ1198" s="206">
        <v>210</v>
      </c>
      <c r="PZA1198" s="75">
        <f t="shared" si="600"/>
        <v>448.774</v>
      </c>
      <c r="PZB1198" s="203" t="s">
        <v>29</v>
      </c>
      <c r="PZC1198" s="260" t="s">
        <v>26</v>
      </c>
      <c r="PZD1198" s="204">
        <v>7</v>
      </c>
      <c r="PZE1198" s="204">
        <v>2</v>
      </c>
      <c r="PZF1198" s="205" t="s">
        <v>238</v>
      </c>
      <c r="PZG1198" s="206">
        <v>0</v>
      </c>
      <c r="PZH1198" s="206">
        <v>210</v>
      </c>
      <c r="PZI1198" s="75">
        <f t="shared" si="600"/>
        <v>448.774</v>
      </c>
      <c r="PZJ1198" s="203" t="s">
        <v>29</v>
      </c>
      <c r="PZK1198" s="260" t="s">
        <v>26</v>
      </c>
      <c r="PZL1198" s="204">
        <v>7</v>
      </c>
      <c r="PZM1198" s="204">
        <v>2</v>
      </c>
      <c r="PZN1198" s="205" t="s">
        <v>238</v>
      </c>
      <c r="PZO1198" s="206">
        <v>0</v>
      </c>
      <c r="PZP1198" s="206">
        <v>210</v>
      </c>
      <c r="PZQ1198" s="75">
        <f t="shared" si="600"/>
        <v>448.774</v>
      </c>
      <c r="PZR1198" s="203" t="s">
        <v>29</v>
      </c>
      <c r="PZS1198" s="260" t="s">
        <v>26</v>
      </c>
      <c r="PZT1198" s="204">
        <v>7</v>
      </c>
      <c r="PZU1198" s="204">
        <v>2</v>
      </c>
      <c r="PZV1198" s="205" t="s">
        <v>238</v>
      </c>
      <c r="PZW1198" s="206">
        <v>0</v>
      </c>
      <c r="PZX1198" s="206">
        <v>210</v>
      </c>
      <c r="PZY1198" s="75">
        <f t="shared" si="600"/>
        <v>448.774</v>
      </c>
      <c r="PZZ1198" s="203" t="s">
        <v>29</v>
      </c>
      <c r="QAA1198" s="260" t="s">
        <v>26</v>
      </c>
      <c r="QAB1198" s="204">
        <v>7</v>
      </c>
      <c r="QAC1198" s="204">
        <v>2</v>
      </c>
      <c r="QAD1198" s="205" t="s">
        <v>238</v>
      </c>
      <c r="QAE1198" s="206">
        <v>0</v>
      </c>
      <c r="QAF1198" s="206">
        <v>210</v>
      </c>
      <c r="QAG1198" s="75">
        <f t="shared" si="600"/>
        <v>448.774</v>
      </c>
      <c r="QAH1198" s="203" t="s">
        <v>29</v>
      </c>
      <c r="QAI1198" s="260" t="s">
        <v>26</v>
      </c>
      <c r="QAJ1198" s="204">
        <v>7</v>
      </c>
      <c r="QAK1198" s="204">
        <v>2</v>
      </c>
      <c r="QAL1198" s="205" t="s">
        <v>238</v>
      </c>
      <c r="QAM1198" s="206">
        <v>0</v>
      </c>
      <c r="QAN1198" s="206">
        <v>210</v>
      </c>
      <c r="QAO1198" s="75">
        <f t="shared" si="600"/>
        <v>448.774</v>
      </c>
      <c r="QAP1198" s="203" t="s">
        <v>29</v>
      </c>
      <c r="QAQ1198" s="260" t="s">
        <v>26</v>
      </c>
      <c r="QAR1198" s="204">
        <v>7</v>
      </c>
      <c r="QAS1198" s="204">
        <v>2</v>
      </c>
      <c r="QAT1198" s="205" t="s">
        <v>238</v>
      </c>
      <c r="QAU1198" s="206">
        <v>0</v>
      </c>
      <c r="QAV1198" s="206">
        <v>210</v>
      </c>
      <c r="QAW1198" s="75">
        <f t="shared" si="600"/>
        <v>448.774</v>
      </c>
      <c r="QAX1198" s="203" t="s">
        <v>29</v>
      </c>
      <c r="QAY1198" s="260" t="s">
        <v>26</v>
      </c>
      <c r="QAZ1198" s="204">
        <v>7</v>
      </c>
      <c r="QBA1198" s="204">
        <v>2</v>
      </c>
      <c r="QBB1198" s="205" t="s">
        <v>238</v>
      </c>
      <c r="QBC1198" s="206">
        <v>0</v>
      </c>
      <c r="QBD1198" s="206">
        <v>210</v>
      </c>
      <c r="QBE1198" s="75">
        <f t="shared" ref="QBE1198:QDI1198" si="601">QBE1199+QBE1200</f>
        <v>448.774</v>
      </c>
      <c r="QBF1198" s="203" t="s">
        <v>29</v>
      </c>
      <c r="QBG1198" s="260" t="s">
        <v>26</v>
      </c>
      <c r="QBH1198" s="204">
        <v>7</v>
      </c>
      <c r="QBI1198" s="204">
        <v>2</v>
      </c>
      <c r="QBJ1198" s="205" t="s">
        <v>238</v>
      </c>
      <c r="QBK1198" s="206">
        <v>0</v>
      </c>
      <c r="QBL1198" s="206">
        <v>210</v>
      </c>
      <c r="QBM1198" s="75">
        <f t="shared" si="601"/>
        <v>448.774</v>
      </c>
      <c r="QBN1198" s="203" t="s">
        <v>29</v>
      </c>
      <c r="QBO1198" s="260" t="s">
        <v>26</v>
      </c>
      <c r="QBP1198" s="204">
        <v>7</v>
      </c>
      <c r="QBQ1198" s="204">
        <v>2</v>
      </c>
      <c r="QBR1198" s="205" t="s">
        <v>238</v>
      </c>
      <c r="QBS1198" s="206">
        <v>0</v>
      </c>
      <c r="QBT1198" s="206">
        <v>210</v>
      </c>
      <c r="QBU1198" s="75">
        <f t="shared" si="601"/>
        <v>448.774</v>
      </c>
      <c r="QBV1198" s="203" t="s">
        <v>29</v>
      </c>
      <c r="QBW1198" s="260" t="s">
        <v>26</v>
      </c>
      <c r="QBX1198" s="204">
        <v>7</v>
      </c>
      <c r="QBY1198" s="204">
        <v>2</v>
      </c>
      <c r="QBZ1198" s="205" t="s">
        <v>238</v>
      </c>
      <c r="QCA1198" s="206">
        <v>0</v>
      </c>
      <c r="QCB1198" s="206">
        <v>210</v>
      </c>
      <c r="QCC1198" s="75">
        <f t="shared" si="601"/>
        <v>448.774</v>
      </c>
      <c r="QCD1198" s="203" t="s">
        <v>29</v>
      </c>
      <c r="QCE1198" s="260" t="s">
        <v>26</v>
      </c>
      <c r="QCF1198" s="204">
        <v>7</v>
      </c>
      <c r="QCG1198" s="204">
        <v>2</v>
      </c>
      <c r="QCH1198" s="205" t="s">
        <v>238</v>
      </c>
      <c r="QCI1198" s="206">
        <v>0</v>
      </c>
      <c r="QCJ1198" s="206">
        <v>210</v>
      </c>
      <c r="QCK1198" s="75">
        <f t="shared" si="601"/>
        <v>448.774</v>
      </c>
      <c r="QCL1198" s="203" t="s">
        <v>29</v>
      </c>
      <c r="QCM1198" s="260" t="s">
        <v>26</v>
      </c>
      <c r="QCN1198" s="204">
        <v>7</v>
      </c>
      <c r="QCO1198" s="204">
        <v>2</v>
      </c>
      <c r="QCP1198" s="205" t="s">
        <v>238</v>
      </c>
      <c r="QCQ1198" s="206">
        <v>0</v>
      </c>
      <c r="QCR1198" s="206">
        <v>210</v>
      </c>
      <c r="QCS1198" s="75">
        <f t="shared" si="601"/>
        <v>448.774</v>
      </c>
      <c r="QCT1198" s="203" t="s">
        <v>29</v>
      </c>
      <c r="QCU1198" s="260" t="s">
        <v>26</v>
      </c>
      <c r="QCV1198" s="204">
        <v>7</v>
      </c>
      <c r="QCW1198" s="204">
        <v>2</v>
      </c>
      <c r="QCX1198" s="205" t="s">
        <v>238</v>
      </c>
      <c r="QCY1198" s="206">
        <v>0</v>
      </c>
      <c r="QCZ1198" s="206">
        <v>210</v>
      </c>
      <c r="QDA1198" s="75">
        <f t="shared" si="601"/>
        <v>448.774</v>
      </c>
      <c r="QDB1198" s="203" t="s">
        <v>29</v>
      </c>
      <c r="QDC1198" s="260" t="s">
        <v>26</v>
      </c>
      <c r="QDD1198" s="204">
        <v>7</v>
      </c>
      <c r="QDE1198" s="204">
        <v>2</v>
      </c>
      <c r="QDF1198" s="205" t="s">
        <v>238</v>
      </c>
      <c r="QDG1198" s="206">
        <v>0</v>
      </c>
      <c r="QDH1198" s="206">
        <v>210</v>
      </c>
      <c r="QDI1198" s="75">
        <f t="shared" si="601"/>
        <v>448.774</v>
      </c>
      <c r="QDJ1198" s="203" t="s">
        <v>29</v>
      </c>
      <c r="QDK1198" s="260" t="s">
        <v>26</v>
      </c>
      <c r="QDL1198" s="204">
        <v>7</v>
      </c>
      <c r="QDM1198" s="204">
        <v>2</v>
      </c>
      <c r="QDN1198" s="205" t="s">
        <v>238</v>
      </c>
      <c r="QDO1198" s="206">
        <v>0</v>
      </c>
      <c r="QDP1198" s="206">
        <v>210</v>
      </c>
      <c r="QDQ1198" s="75">
        <f t="shared" ref="QDQ1198:QFU1198" si="602">QDQ1199+QDQ1200</f>
        <v>448.774</v>
      </c>
      <c r="QDR1198" s="203" t="s">
        <v>29</v>
      </c>
      <c r="QDS1198" s="260" t="s">
        <v>26</v>
      </c>
      <c r="QDT1198" s="204">
        <v>7</v>
      </c>
      <c r="QDU1198" s="204">
        <v>2</v>
      </c>
      <c r="QDV1198" s="205" t="s">
        <v>238</v>
      </c>
      <c r="QDW1198" s="206">
        <v>0</v>
      </c>
      <c r="QDX1198" s="206">
        <v>210</v>
      </c>
      <c r="QDY1198" s="75">
        <f t="shared" si="602"/>
        <v>448.774</v>
      </c>
      <c r="QDZ1198" s="203" t="s">
        <v>29</v>
      </c>
      <c r="QEA1198" s="260" t="s">
        <v>26</v>
      </c>
      <c r="QEB1198" s="204">
        <v>7</v>
      </c>
      <c r="QEC1198" s="204">
        <v>2</v>
      </c>
      <c r="QED1198" s="205" t="s">
        <v>238</v>
      </c>
      <c r="QEE1198" s="206">
        <v>0</v>
      </c>
      <c r="QEF1198" s="206">
        <v>210</v>
      </c>
      <c r="QEG1198" s="75">
        <f t="shared" si="602"/>
        <v>448.774</v>
      </c>
      <c r="QEH1198" s="203" t="s">
        <v>29</v>
      </c>
      <c r="QEI1198" s="260" t="s">
        <v>26</v>
      </c>
      <c r="QEJ1198" s="204">
        <v>7</v>
      </c>
      <c r="QEK1198" s="204">
        <v>2</v>
      </c>
      <c r="QEL1198" s="205" t="s">
        <v>238</v>
      </c>
      <c r="QEM1198" s="206">
        <v>0</v>
      </c>
      <c r="QEN1198" s="206">
        <v>210</v>
      </c>
      <c r="QEO1198" s="75">
        <f t="shared" si="602"/>
        <v>448.774</v>
      </c>
      <c r="QEP1198" s="203" t="s">
        <v>29</v>
      </c>
      <c r="QEQ1198" s="260" t="s">
        <v>26</v>
      </c>
      <c r="QER1198" s="204">
        <v>7</v>
      </c>
      <c r="QES1198" s="204">
        <v>2</v>
      </c>
      <c r="QET1198" s="205" t="s">
        <v>238</v>
      </c>
      <c r="QEU1198" s="206">
        <v>0</v>
      </c>
      <c r="QEV1198" s="206">
        <v>210</v>
      </c>
      <c r="QEW1198" s="75">
        <f t="shared" si="602"/>
        <v>448.774</v>
      </c>
      <c r="QEX1198" s="203" t="s">
        <v>29</v>
      </c>
      <c r="QEY1198" s="260" t="s">
        <v>26</v>
      </c>
      <c r="QEZ1198" s="204">
        <v>7</v>
      </c>
      <c r="QFA1198" s="204">
        <v>2</v>
      </c>
      <c r="QFB1198" s="205" t="s">
        <v>238</v>
      </c>
      <c r="QFC1198" s="206">
        <v>0</v>
      </c>
      <c r="QFD1198" s="206">
        <v>210</v>
      </c>
      <c r="QFE1198" s="75">
        <f t="shared" si="602"/>
        <v>448.774</v>
      </c>
      <c r="QFF1198" s="203" t="s">
        <v>29</v>
      </c>
      <c r="QFG1198" s="260" t="s">
        <v>26</v>
      </c>
      <c r="QFH1198" s="204">
        <v>7</v>
      </c>
      <c r="QFI1198" s="204">
        <v>2</v>
      </c>
      <c r="QFJ1198" s="205" t="s">
        <v>238</v>
      </c>
      <c r="QFK1198" s="206">
        <v>0</v>
      </c>
      <c r="QFL1198" s="206">
        <v>210</v>
      </c>
      <c r="QFM1198" s="75">
        <f t="shared" si="602"/>
        <v>448.774</v>
      </c>
      <c r="QFN1198" s="203" t="s">
        <v>29</v>
      </c>
      <c r="QFO1198" s="260" t="s">
        <v>26</v>
      </c>
      <c r="QFP1198" s="204">
        <v>7</v>
      </c>
      <c r="QFQ1198" s="204">
        <v>2</v>
      </c>
      <c r="QFR1198" s="205" t="s">
        <v>238</v>
      </c>
      <c r="QFS1198" s="206">
        <v>0</v>
      </c>
      <c r="QFT1198" s="206">
        <v>210</v>
      </c>
      <c r="QFU1198" s="75">
        <f t="shared" si="602"/>
        <v>448.774</v>
      </c>
      <c r="QFV1198" s="203" t="s">
        <v>29</v>
      </c>
      <c r="QFW1198" s="260" t="s">
        <v>26</v>
      </c>
      <c r="QFX1198" s="204">
        <v>7</v>
      </c>
      <c r="QFY1198" s="204">
        <v>2</v>
      </c>
      <c r="QFZ1198" s="205" t="s">
        <v>238</v>
      </c>
      <c r="QGA1198" s="206">
        <v>0</v>
      </c>
      <c r="QGB1198" s="206">
        <v>210</v>
      </c>
      <c r="QGC1198" s="75">
        <f t="shared" ref="QGC1198:QIG1198" si="603">QGC1199+QGC1200</f>
        <v>448.774</v>
      </c>
      <c r="QGD1198" s="203" t="s">
        <v>29</v>
      </c>
      <c r="QGE1198" s="260" t="s">
        <v>26</v>
      </c>
      <c r="QGF1198" s="204">
        <v>7</v>
      </c>
      <c r="QGG1198" s="204">
        <v>2</v>
      </c>
      <c r="QGH1198" s="205" t="s">
        <v>238</v>
      </c>
      <c r="QGI1198" s="206">
        <v>0</v>
      </c>
      <c r="QGJ1198" s="206">
        <v>210</v>
      </c>
      <c r="QGK1198" s="75">
        <f t="shared" si="603"/>
        <v>448.774</v>
      </c>
      <c r="QGL1198" s="203" t="s">
        <v>29</v>
      </c>
      <c r="QGM1198" s="260" t="s">
        <v>26</v>
      </c>
      <c r="QGN1198" s="204">
        <v>7</v>
      </c>
      <c r="QGO1198" s="204">
        <v>2</v>
      </c>
      <c r="QGP1198" s="205" t="s">
        <v>238</v>
      </c>
      <c r="QGQ1198" s="206">
        <v>0</v>
      </c>
      <c r="QGR1198" s="206">
        <v>210</v>
      </c>
      <c r="QGS1198" s="75">
        <f t="shared" si="603"/>
        <v>448.774</v>
      </c>
      <c r="QGT1198" s="203" t="s">
        <v>29</v>
      </c>
      <c r="QGU1198" s="260" t="s">
        <v>26</v>
      </c>
      <c r="QGV1198" s="204">
        <v>7</v>
      </c>
      <c r="QGW1198" s="204">
        <v>2</v>
      </c>
      <c r="QGX1198" s="205" t="s">
        <v>238</v>
      </c>
      <c r="QGY1198" s="206">
        <v>0</v>
      </c>
      <c r="QGZ1198" s="206">
        <v>210</v>
      </c>
      <c r="QHA1198" s="75">
        <f t="shared" si="603"/>
        <v>448.774</v>
      </c>
      <c r="QHB1198" s="203" t="s">
        <v>29</v>
      </c>
      <c r="QHC1198" s="260" t="s">
        <v>26</v>
      </c>
      <c r="QHD1198" s="204">
        <v>7</v>
      </c>
      <c r="QHE1198" s="204">
        <v>2</v>
      </c>
      <c r="QHF1198" s="205" t="s">
        <v>238</v>
      </c>
      <c r="QHG1198" s="206">
        <v>0</v>
      </c>
      <c r="QHH1198" s="206">
        <v>210</v>
      </c>
      <c r="QHI1198" s="75">
        <f t="shared" si="603"/>
        <v>448.774</v>
      </c>
      <c r="QHJ1198" s="203" t="s">
        <v>29</v>
      </c>
      <c r="QHK1198" s="260" t="s">
        <v>26</v>
      </c>
      <c r="QHL1198" s="204">
        <v>7</v>
      </c>
      <c r="QHM1198" s="204">
        <v>2</v>
      </c>
      <c r="QHN1198" s="205" t="s">
        <v>238</v>
      </c>
      <c r="QHO1198" s="206">
        <v>0</v>
      </c>
      <c r="QHP1198" s="206">
        <v>210</v>
      </c>
      <c r="QHQ1198" s="75">
        <f t="shared" si="603"/>
        <v>448.774</v>
      </c>
      <c r="QHR1198" s="203" t="s">
        <v>29</v>
      </c>
      <c r="QHS1198" s="260" t="s">
        <v>26</v>
      </c>
      <c r="QHT1198" s="204">
        <v>7</v>
      </c>
      <c r="QHU1198" s="204">
        <v>2</v>
      </c>
      <c r="QHV1198" s="205" t="s">
        <v>238</v>
      </c>
      <c r="QHW1198" s="206">
        <v>0</v>
      </c>
      <c r="QHX1198" s="206">
        <v>210</v>
      </c>
      <c r="QHY1198" s="75">
        <f t="shared" si="603"/>
        <v>448.774</v>
      </c>
      <c r="QHZ1198" s="203" t="s">
        <v>29</v>
      </c>
      <c r="QIA1198" s="260" t="s">
        <v>26</v>
      </c>
      <c r="QIB1198" s="204">
        <v>7</v>
      </c>
      <c r="QIC1198" s="204">
        <v>2</v>
      </c>
      <c r="QID1198" s="205" t="s">
        <v>238</v>
      </c>
      <c r="QIE1198" s="206">
        <v>0</v>
      </c>
      <c r="QIF1198" s="206">
        <v>210</v>
      </c>
      <c r="QIG1198" s="75">
        <f t="shared" si="603"/>
        <v>448.774</v>
      </c>
      <c r="QIH1198" s="203" t="s">
        <v>29</v>
      </c>
      <c r="QII1198" s="260" t="s">
        <v>26</v>
      </c>
      <c r="QIJ1198" s="204">
        <v>7</v>
      </c>
      <c r="QIK1198" s="204">
        <v>2</v>
      </c>
      <c r="QIL1198" s="205" t="s">
        <v>238</v>
      </c>
      <c r="QIM1198" s="206">
        <v>0</v>
      </c>
      <c r="QIN1198" s="206">
        <v>210</v>
      </c>
      <c r="QIO1198" s="75">
        <f t="shared" ref="QIO1198:QKS1198" si="604">QIO1199+QIO1200</f>
        <v>448.774</v>
      </c>
      <c r="QIP1198" s="203" t="s">
        <v>29</v>
      </c>
      <c r="QIQ1198" s="260" t="s">
        <v>26</v>
      </c>
      <c r="QIR1198" s="204">
        <v>7</v>
      </c>
      <c r="QIS1198" s="204">
        <v>2</v>
      </c>
      <c r="QIT1198" s="205" t="s">
        <v>238</v>
      </c>
      <c r="QIU1198" s="206">
        <v>0</v>
      </c>
      <c r="QIV1198" s="206">
        <v>210</v>
      </c>
      <c r="QIW1198" s="75">
        <f t="shared" si="604"/>
        <v>448.774</v>
      </c>
      <c r="QIX1198" s="203" t="s">
        <v>29</v>
      </c>
      <c r="QIY1198" s="260" t="s">
        <v>26</v>
      </c>
      <c r="QIZ1198" s="204">
        <v>7</v>
      </c>
      <c r="QJA1198" s="204">
        <v>2</v>
      </c>
      <c r="QJB1198" s="205" t="s">
        <v>238</v>
      </c>
      <c r="QJC1198" s="206">
        <v>0</v>
      </c>
      <c r="QJD1198" s="206">
        <v>210</v>
      </c>
      <c r="QJE1198" s="75">
        <f t="shared" si="604"/>
        <v>448.774</v>
      </c>
      <c r="QJF1198" s="203" t="s">
        <v>29</v>
      </c>
      <c r="QJG1198" s="260" t="s">
        <v>26</v>
      </c>
      <c r="QJH1198" s="204">
        <v>7</v>
      </c>
      <c r="QJI1198" s="204">
        <v>2</v>
      </c>
      <c r="QJJ1198" s="205" t="s">
        <v>238</v>
      </c>
      <c r="QJK1198" s="206">
        <v>0</v>
      </c>
      <c r="QJL1198" s="206">
        <v>210</v>
      </c>
      <c r="QJM1198" s="75">
        <f t="shared" si="604"/>
        <v>448.774</v>
      </c>
      <c r="QJN1198" s="203" t="s">
        <v>29</v>
      </c>
      <c r="QJO1198" s="260" t="s">
        <v>26</v>
      </c>
      <c r="QJP1198" s="204">
        <v>7</v>
      </c>
      <c r="QJQ1198" s="204">
        <v>2</v>
      </c>
      <c r="QJR1198" s="205" t="s">
        <v>238</v>
      </c>
      <c r="QJS1198" s="206">
        <v>0</v>
      </c>
      <c r="QJT1198" s="206">
        <v>210</v>
      </c>
      <c r="QJU1198" s="75">
        <f t="shared" si="604"/>
        <v>448.774</v>
      </c>
      <c r="QJV1198" s="203" t="s">
        <v>29</v>
      </c>
      <c r="QJW1198" s="260" t="s">
        <v>26</v>
      </c>
      <c r="QJX1198" s="204">
        <v>7</v>
      </c>
      <c r="QJY1198" s="204">
        <v>2</v>
      </c>
      <c r="QJZ1198" s="205" t="s">
        <v>238</v>
      </c>
      <c r="QKA1198" s="206">
        <v>0</v>
      </c>
      <c r="QKB1198" s="206">
        <v>210</v>
      </c>
      <c r="QKC1198" s="75">
        <f t="shared" si="604"/>
        <v>448.774</v>
      </c>
      <c r="QKD1198" s="203" t="s">
        <v>29</v>
      </c>
      <c r="QKE1198" s="260" t="s">
        <v>26</v>
      </c>
      <c r="QKF1198" s="204">
        <v>7</v>
      </c>
      <c r="QKG1198" s="204">
        <v>2</v>
      </c>
      <c r="QKH1198" s="205" t="s">
        <v>238</v>
      </c>
      <c r="QKI1198" s="206">
        <v>0</v>
      </c>
      <c r="QKJ1198" s="206">
        <v>210</v>
      </c>
      <c r="QKK1198" s="75">
        <f t="shared" si="604"/>
        <v>448.774</v>
      </c>
      <c r="QKL1198" s="203" t="s">
        <v>29</v>
      </c>
      <c r="QKM1198" s="260" t="s">
        <v>26</v>
      </c>
      <c r="QKN1198" s="204">
        <v>7</v>
      </c>
      <c r="QKO1198" s="204">
        <v>2</v>
      </c>
      <c r="QKP1198" s="205" t="s">
        <v>238</v>
      </c>
      <c r="QKQ1198" s="206">
        <v>0</v>
      </c>
      <c r="QKR1198" s="206">
        <v>210</v>
      </c>
      <c r="QKS1198" s="75">
        <f t="shared" si="604"/>
        <v>448.774</v>
      </c>
      <c r="QKT1198" s="203" t="s">
        <v>29</v>
      </c>
      <c r="QKU1198" s="260" t="s">
        <v>26</v>
      </c>
      <c r="QKV1198" s="204">
        <v>7</v>
      </c>
      <c r="QKW1198" s="204">
        <v>2</v>
      </c>
      <c r="QKX1198" s="205" t="s">
        <v>238</v>
      </c>
      <c r="QKY1198" s="206">
        <v>0</v>
      </c>
      <c r="QKZ1198" s="206">
        <v>210</v>
      </c>
      <c r="QLA1198" s="75">
        <f t="shared" ref="QLA1198:QNE1198" si="605">QLA1199+QLA1200</f>
        <v>448.774</v>
      </c>
      <c r="QLB1198" s="203" t="s">
        <v>29</v>
      </c>
      <c r="QLC1198" s="260" t="s">
        <v>26</v>
      </c>
      <c r="QLD1198" s="204">
        <v>7</v>
      </c>
      <c r="QLE1198" s="204">
        <v>2</v>
      </c>
      <c r="QLF1198" s="205" t="s">
        <v>238</v>
      </c>
      <c r="QLG1198" s="206">
        <v>0</v>
      </c>
      <c r="QLH1198" s="206">
        <v>210</v>
      </c>
      <c r="QLI1198" s="75">
        <f t="shared" si="605"/>
        <v>448.774</v>
      </c>
      <c r="QLJ1198" s="203" t="s">
        <v>29</v>
      </c>
      <c r="QLK1198" s="260" t="s">
        <v>26</v>
      </c>
      <c r="QLL1198" s="204">
        <v>7</v>
      </c>
      <c r="QLM1198" s="204">
        <v>2</v>
      </c>
      <c r="QLN1198" s="205" t="s">
        <v>238</v>
      </c>
      <c r="QLO1198" s="206">
        <v>0</v>
      </c>
      <c r="QLP1198" s="206">
        <v>210</v>
      </c>
      <c r="QLQ1198" s="75">
        <f t="shared" si="605"/>
        <v>448.774</v>
      </c>
      <c r="QLR1198" s="203" t="s">
        <v>29</v>
      </c>
      <c r="QLS1198" s="260" t="s">
        <v>26</v>
      </c>
      <c r="QLT1198" s="204">
        <v>7</v>
      </c>
      <c r="QLU1198" s="204">
        <v>2</v>
      </c>
      <c r="QLV1198" s="205" t="s">
        <v>238</v>
      </c>
      <c r="QLW1198" s="206">
        <v>0</v>
      </c>
      <c r="QLX1198" s="206">
        <v>210</v>
      </c>
      <c r="QLY1198" s="75">
        <f t="shared" si="605"/>
        <v>448.774</v>
      </c>
      <c r="QLZ1198" s="203" t="s">
        <v>29</v>
      </c>
      <c r="QMA1198" s="260" t="s">
        <v>26</v>
      </c>
      <c r="QMB1198" s="204">
        <v>7</v>
      </c>
      <c r="QMC1198" s="204">
        <v>2</v>
      </c>
      <c r="QMD1198" s="205" t="s">
        <v>238</v>
      </c>
      <c r="QME1198" s="206">
        <v>0</v>
      </c>
      <c r="QMF1198" s="206">
        <v>210</v>
      </c>
      <c r="QMG1198" s="75">
        <f t="shared" si="605"/>
        <v>448.774</v>
      </c>
      <c r="QMH1198" s="203" t="s">
        <v>29</v>
      </c>
      <c r="QMI1198" s="260" t="s">
        <v>26</v>
      </c>
      <c r="QMJ1198" s="204">
        <v>7</v>
      </c>
      <c r="QMK1198" s="204">
        <v>2</v>
      </c>
      <c r="QML1198" s="205" t="s">
        <v>238</v>
      </c>
      <c r="QMM1198" s="206">
        <v>0</v>
      </c>
      <c r="QMN1198" s="206">
        <v>210</v>
      </c>
      <c r="QMO1198" s="75">
        <f t="shared" si="605"/>
        <v>448.774</v>
      </c>
      <c r="QMP1198" s="203" t="s">
        <v>29</v>
      </c>
      <c r="QMQ1198" s="260" t="s">
        <v>26</v>
      </c>
      <c r="QMR1198" s="204">
        <v>7</v>
      </c>
      <c r="QMS1198" s="204">
        <v>2</v>
      </c>
      <c r="QMT1198" s="205" t="s">
        <v>238</v>
      </c>
      <c r="QMU1198" s="206">
        <v>0</v>
      </c>
      <c r="QMV1198" s="206">
        <v>210</v>
      </c>
      <c r="QMW1198" s="75">
        <f t="shared" si="605"/>
        <v>448.774</v>
      </c>
      <c r="QMX1198" s="203" t="s">
        <v>29</v>
      </c>
      <c r="QMY1198" s="260" t="s">
        <v>26</v>
      </c>
      <c r="QMZ1198" s="204">
        <v>7</v>
      </c>
      <c r="QNA1198" s="204">
        <v>2</v>
      </c>
      <c r="QNB1198" s="205" t="s">
        <v>238</v>
      </c>
      <c r="QNC1198" s="206">
        <v>0</v>
      </c>
      <c r="QND1198" s="206">
        <v>210</v>
      </c>
      <c r="QNE1198" s="75">
        <f t="shared" si="605"/>
        <v>448.774</v>
      </c>
      <c r="QNF1198" s="203" t="s">
        <v>29</v>
      </c>
      <c r="QNG1198" s="260" t="s">
        <v>26</v>
      </c>
      <c r="QNH1198" s="204">
        <v>7</v>
      </c>
      <c r="QNI1198" s="204">
        <v>2</v>
      </c>
      <c r="QNJ1198" s="205" t="s">
        <v>238</v>
      </c>
      <c r="QNK1198" s="206">
        <v>0</v>
      </c>
      <c r="QNL1198" s="206">
        <v>210</v>
      </c>
      <c r="QNM1198" s="75">
        <f t="shared" ref="QNM1198:QPQ1198" si="606">QNM1199+QNM1200</f>
        <v>448.774</v>
      </c>
      <c r="QNN1198" s="203" t="s">
        <v>29</v>
      </c>
      <c r="QNO1198" s="260" t="s">
        <v>26</v>
      </c>
      <c r="QNP1198" s="204">
        <v>7</v>
      </c>
      <c r="QNQ1198" s="204">
        <v>2</v>
      </c>
      <c r="QNR1198" s="205" t="s">
        <v>238</v>
      </c>
      <c r="QNS1198" s="206">
        <v>0</v>
      </c>
      <c r="QNT1198" s="206">
        <v>210</v>
      </c>
      <c r="QNU1198" s="75">
        <f t="shared" si="606"/>
        <v>448.774</v>
      </c>
      <c r="QNV1198" s="203" t="s">
        <v>29</v>
      </c>
      <c r="QNW1198" s="260" t="s">
        <v>26</v>
      </c>
      <c r="QNX1198" s="204">
        <v>7</v>
      </c>
      <c r="QNY1198" s="204">
        <v>2</v>
      </c>
      <c r="QNZ1198" s="205" t="s">
        <v>238</v>
      </c>
      <c r="QOA1198" s="206">
        <v>0</v>
      </c>
      <c r="QOB1198" s="206">
        <v>210</v>
      </c>
      <c r="QOC1198" s="75">
        <f t="shared" si="606"/>
        <v>448.774</v>
      </c>
      <c r="QOD1198" s="203" t="s">
        <v>29</v>
      </c>
      <c r="QOE1198" s="260" t="s">
        <v>26</v>
      </c>
      <c r="QOF1198" s="204">
        <v>7</v>
      </c>
      <c r="QOG1198" s="204">
        <v>2</v>
      </c>
      <c r="QOH1198" s="205" t="s">
        <v>238</v>
      </c>
      <c r="QOI1198" s="206">
        <v>0</v>
      </c>
      <c r="QOJ1198" s="206">
        <v>210</v>
      </c>
      <c r="QOK1198" s="75">
        <f t="shared" si="606"/>
        <v>448.774</v>
      </c>
      <c r="QOL1198" s="203" t="s">
        <v>29</v>
      </c>
      <c r="QOM1198" s="260" t="s">
        <v>26</v>
      </c>
      <c r="QON1198" s="204">
        <v>7</v>
      </c>
      <c r="QOO1198" s="204">
        <v>2</v>
      </c>
      <c r="QOP1198" s="205" t="s">
        <v>238</v>
      </c>
      <c r="QOQ1198" s="206">
        <v>0</v>
      </c>
      <c r="QOR1198" s="206">
        <v>210</v>
      </c>
      <c r="QOS1198" s="75">
        <f t="shared" si="606"/>
        <v>448.774</v>
      </c>
      <c r="QOT1198" s="203" t="s">
        <v>29</v>
      </c>
      <c r="QOU1198" s="260" t="s">
        <v>26</v>
      </c>
      <c r="QOV1198" s="204">
        <v>7</v>
      </c>
      <c r="QOW1198" s="204">
        <v>2</v>
      </c>
      <c r="QOX1198" s="205" t="s">
        <v>238</v>
      </c>
      <c r="QOY1198" s="206">
        <v>0</v>
      </c>
      <c r="QOZ1198" s="206">
        <v>210</v>
      </c>
      <c r="QPA1198" s="75">
        <f t="shared" si="606"/>
        <v>448.774</v>
      </c>
      <c r="QPB1198" s="203" t="s">
        <v>29</v>
      </c>
      <c r="QPC1198" s="260" t="s">
        <v>26</v>
      </c>
      <c r="QPD1198" s="204">
        <v>7</v>
      </c>
      <c r="QPE1198" s="204">
        <v>2</v>
      </c>
      <c r="QPF1198" s="205" t="s">
        <v>238</v>
      </c>
      <c r="QPG1198" s="206">
        <v>0</v>
      </c>
      <c r="QPH1198" s="206">
        <v>210</v>
      </c>
      <c r="QPI1198" s="75">
        <f t="shared" si="606"/>
        <v>448.774</v>
      </c>
      <c r="QPJ1198" s="203" t="s">
        <v>29</v>
      </c>
      <c r="QPK1198" s="260" t="s">
        <v>26</v>
      </c>
      <c r="QPL1198" s="204">
        <v>7</v>
      </c>
      <c r="QPM1198" s="204">
        <v>2</v>
      </c>
      <c r="QPN1198" s="205" t="s">
        <v>238</v>
      </c>
      <c r="QPO1198" s="206">
        <v>0</v>
      </c>
      <c r="QPP1198" s="206">
        <v>210</v>
      </c>
      <c r="QPQ1198" s="75">
        <f t="shared" si="606"/>
        <v>448.774</v>
      </c>
      <c r="QPR1198" s="203" t="s">
        <v>29</v>
      </c>
      <c r="QPS1198" s="260" t="s">
        <v>26</v>
      </c>
      <c r="QPT1198" s="204">
        <v>7</v>
      </c>
      <c r="QPU1198" s="204">
        <v>2</v>
      </c>
      <c r="QPV1198" s="205" t="s">
        <v>238</v>
      </c>
      <c r="QPW1198" s="206">
        <v>0</v>
      </c>
      <c r="QPX1198" s="206">
        <v>210</v>
      </c>
      <c r="QPY1198" s="75">
        <f t="shared" ref="QPY1198:QSC1198" si="607">QPY1199+QPY1200</f>
        <v>448.774</v>
      </c>
      <c r="QPZ1198" s="203" t="s">
        <v>29</v>
      </c>
      <c r="QQA1198" s="260" t="s">
        <v>26</v>
      </c>
      <c r="QQB1198" s="204">
        <v>7</v>
      </c>
      <c r="QQC1198" s="204">
        <v>2</v>
      </c>
      <c r="QQD1198" s="205" t="s">
        <v>238</v>
      </c>
      <c r="QQE1198" s="206">
        <v>0</v>
      </c>
      <c r="QQF1198" s="206">
        <v>210</v>
      </c>
      <c r="QQG1198" s="75">
        <f t="shared" si="607"/>
        <v>448.774</v>
      </c>
      <c r="QQH1198" s="203" t="s">
        <v>29</v>
      </c>
      <c r="QQI1198" s="260" t="s">
        <v>26</v>
      </c>
      <c r="QQJ1198" s="204">
        <v>7</v>
      </c>
      <c r="QQK1198" s="204">
        <v>2</v>
      </c>
      <c r="QQL1198" s="205" t="s">
        <v>238</v>
      </c>
      <c r="QQM1198" s="206">
        <v>0</v>
      </c>
      <c r="QQN1198" s="206">
        <v>210</v>
      </c>
      <c r="QQO1198" s="75">
        <f t="shared" si="607"/>
        <v>448.774</v>
      </c>
      <c r="QQP1198" s="203" t="s">
        <v>29</v>
      </c>
      <c r="QQQ1198" s="260" t="s">
        <v>26</v>
      </c>
      <c r="QQR1198" s="204">
        <v>7</v>
      </c>
      <c r="QQS1198" s="204">
        <v>2</v>
      </c>
      <c r="QQT1198" s="205" t="s">
        <v>238</v>
      </c>
      <c r="QQU1198" s="206">
        <v>0</v>
      </c>
      <c r="QQV1198" s="206">
        <v>210</v>
      </c>
      <c r="QQW1198" s="75">
        <f t="shared" si="607"/>
        <v>448.774</v>
      </c>
      <c r="QQX1198" s="203" t="s">
        <v>29</v>
      </c>
      <c r="QQY1198" s="260" t="s">
        <v>26</v>
      </c>
      <c r="QQZ1198" s="204">
        <v>7</v>
      </c>
      <c r="QRA1198" s="204">
        <v>2</v>
      </c>
      <c r="QRB1198" s="205" t="s">
        <v>238</v>
      </c>
      <c r="QRC1198" s="206">
        <v>0</v>
      </c>
      <c r="QRD1198" s="206">
        <v>210</v>
      </c>
      <c r="QRE1198" s="75">
        <f t="shared" si="607"/>
        <v>448.774</v>
      </c>
      <c r="QRF1198" s="203" t="s">
        <v>29</v>
      </c>
      <c r="QRG1198" s="260" t="s">
        <v>26</v>
      </c>
      <c r="QRH1198" s="204">
        <v>7</v>
      </c>
      <c r="QRI1198" s="204">
        <v>2</v>
      </c>
      <c r="QRJ1198" s="205" t="s">
        <v>238</v>
      </c>
      <c r="QRK1198" s="206">
        <v>0</v>
      </c>
      <c r="QRL1198" s="206">
        <v>210</v>
      </c>
      <c r="QRM1198" s="75">
        <f t="shared" si="607"/>
        <v>448.774</v>
      </c>
      <c r="QRN1198" s="203" t="s">
        <v>29</v>
      </c>
      <c r="QRO1198" s="260" t="s">
        <v>26</v>
      </c>
      <c r="QRP1198" s="204">
        <v>7</v>
      </c>
      <c r="QRQ1198" s="204">
        <v>2</v>
      </c>
      <c r="QRR1198" s="205" t="s">
        <v>238</v>
      </c>
      <c r="QRS1198" s="206">
        <v>0</v>
      </c>
      <c r="QRT1198" s="206">
        <v>210</v>
      </c>
      <c r="QRU1198" s="75">
        <f t="shared" si="607"/>
        <v>448.774</v>
      </c>
      <c r="QRV1198" s="203" t="s">
        <v>29</v>
      </c>
      <c r="QRW1198" s="260" t="s">
        <v>26</v>
      </c>
      <c r="QRX1198" s="204">
        <v>7</v>
      </c>
      <c r="QRY1198" s="204">
        <v>2</v>
      </c>
      <c r="QRZ1198" s="205" t="s">
        <v>238</v>
      </c>
      <c r="QSA1198" s="206">
        <v>0</v>
      </c>
      <c r="QSB1198" s="206">
        <v>210</v>
      </c>
      <c r="QSC1198" s="75">
        <f t="shared" si="607"/>
        <v>448.774</v>
      </c>
      <c r="QSD1198" s="203" t="s">
        <v>29</v>
      </c>
      <c r="QSE1198" s="260" t="s">
        <v>26</v>
      </c>
      <c r="QSF1198" s="204">
        <v>7</v>
      </c>
      <c r="QSG1198" s="204">
        <v>2</v>
      </c>
      <c r="QSH1198" s="205" t="s">
        <v>238</v>
      </c>
      <c r="QSI1198" s="206">
        <v>0</v>
      </c>
      <c r="QSJ1198" s="206">
        <v>210</v>
      </c>
      <c r="QSK1198" s="75">
        <f t="shared" ref="QSK1198:QUO1198" si="608">QSK1199+QSK1200</f>
        <v>448.774</v>
      </c>
      <c r="QSL1198" s="203" t="s">
        <v>29</v>
      </c>
      <c r="QSM1198" s="260" t="s">
        <v>26</v>
      </c>
      <c r="QSN1198" s="204">
        <v>7</v>
      </c>
      <c r="QSO1198" s="204">
        <v>2</v>
      </c>
      <c r="QSP1198" s="205" t="s">
        <v>238</v>
      </c>
      <c r="QSQ1198" s="206">
        <v>0</v>
      </c>
      <c r="QSR1198" s="206">
        <v>210</v>
      </c>
      <c r="QSS1198" s="75">
        <f t="shared" si="608"/>
        <v>448.774</v>
      </c>
      <c r="QST1198" s="203" t="s">
        <v>29</v>
      </c>
      <c r="QSU1198" s="260" t="s">
        <v>26</v>
      </c>
      <c r="QSV1198" s="204">
        <v>7</v>
      </c>
      <c r="QSW1198" s="204">
        <v>2</v>
      </c>
      <c r="QSX1198" s="205" t="s">
        <v>238</v>
      </c>
      <c r="QSY1198" s="206">
        <v>0</v>
      </c>
      <c r="QSZ1198" s="206">
        <v>210</v>
      </c>
      <c r="QTA1198" s="75">
        <f t="shared" si="608"/>
        <v>448.774</v>
      </c>
      <c r="QTB1198" s="203" t="s">
        <v>29</v>
      </c>
      <c r="QTC1198" s="260" t="s">
        <v>26</v>
      </c>
      <c r="QTD1198" s="204">
        <v>7</v>
      </c>
      <c r="QTE1198" s="204">
        <v>2</v>
      </c>
      <c r="QTF1198" s="205" t="s">
        <v>238</v>
      </c>
      <c r="QTG1198" s="206">
        <v>0</v>
      </c>
      <c r="QTH1198" s="206">
        <v>210</v>
      </c>
      <c r="QTI1198" s="75">
        <f t="shared" si="608"/>
        <v>448.774</v>
      </c>
      <c r="QTJ1198" s="203" t="s">
        <v>29</v>
      </c>
      <c r="QTK1198" s="260" t="s">
        <v>26</v>
      </c>
      <c r="QTL1198" s="204">
        <v>7</v>
      </c>
      <c r="QTM1198" s="204">
        <v>2</v>
      </c>
      <c r="QTN1198" s="205" t="s">
        <v>238</v>
      </c>
      <c r="QTO1198" s="206">
        <v>0</v>
      </c>
      <c r="QTP1198" s="206">
        <v>210</v>
      </c>
      <c r="QTQ1198" s="75">
        <f t="shared" si="608"/>
        <v>448.774</v>
      </c>
      <c r="QTR1198" s="203" t="s">
        <v>29</v>
      </c>
      <c r="QTS1198" s="260" t="s">
        <v>26</v>
      </c>
      <c r="QTT1198" s="204">
        <v>7</v>
      </c>
      <c r="QTU1198" s="204">
        <v>2</v>
      </c>
      <c r="QTV1198" s="205" t="s">
        <v>238</v>
      </c>
      <c r="QTW1198" s="206">
        <v>0</v>
      </c>
      <c r="QTX1198" s="206">
        <v>210</v>
      </c>
      <c r="QTY1198" s="75">
        <f t="shared" si="608"/>
        <v>448.774</v>
      </c>
      <c r="QTZ1198" s="203" t="s">
        <v>29</v>
      </c>
      <c r="QUA1198" s="260" t="s">
        <v>26</v>
      </c>
      <c r="QUB1198" s="204">
        <v>7</v>
      </c>
      <c r="QUC1198" s="204">
        <v>2</v>
      </c>
      <c r="QUD1198" s="205" t="s">
        <v>238</v>
      </c>
      <c r="QUE1198" s="206">
        <v>0</v>
      </c>
      <c r="QUF1198" s="206">
        <v>210</v>
      </c>
      <c r="QUG1198" s="75">
        <f t="shared" si="608"/>
        <v>448.774</v>
      </c>
      <c r="QUH1198" s="203" t="s">
        <v>29</v>
      </c>
      <c r="QUI1198" s="260" t="s">
        <v>26</v>
      </c>
      <c r="QUJ1198" s="204">
        <v>7</v>
      </c>
      <c r="QUK1198" s="204">
        <v>2</v>
      </c>
      <c r="QUL1198" s="205" t="s">
        <v>238</v>
      </c>
      <c r="QUM1198" s="206">
        <v>0</v>
      </c>
      <c r="QUN1198" s="206">
        <v>210</v>
      </c>
      <c r="QUO1198" s="75">
        <f t="shared" si="608"/>
        <v>448.774</v>
      </c>
      <c r="QUP1198" s="203" t="s">
        <v>29</v>
      </c>
      <c r="QUQ1198" s="260" t="s">
        <v>26</v>
      </c>
      <c r="QUR1198" s="204">
        <v>7</v>
      </c>
      <c r="QUS1198" s="204">
        <v>2</v>
      </c>
      <c r="QUT1198" s="205" t="s">
        <v>238</v>
      </c>
      <c r="QUU1198" s="206">
        <v>0</v>
      </c>
      <c r="QUV1198" s="206">
        <v>210</v>
      </c>
      <c r="QUW1198" s="75">
        <f t="shared" ref="QUW1198:QXA1198" si="609">QUW1199+QUW1200</f>
        <v>448.774</v>
      </c>
      <c r="QUX1198" s="203" t="s">
        <v>29</v>
      </c>
      <c r="QUY1198" s="260" t="s">
        <v>26</v>
      </c>
      <c r="QUZ1198" s="204">
        <v>7</v>
      </c>
      <c r="QVA1198" s="204">
        <v>2</v>
      </c>
      <c r="QVB1198" s="205" t="s">
        <v>238</v>
      </c>
      <c r="QVC1198" s="206">
        <v>0</v>
      </c>
      <c r="QVD1198" s="206">
        <v>210</v>
      </c>
      <c r="QVE1198" s="75">
        <f t="shared" si="609"/>
        <v>448.774</v>
      </c>
      <c r="QVF1198" s="203" t="s">
        <v>29</v>
      </c>
      <c r="QVG1198" s="260" t="s">
        <v>26</v>
      </c>
      <c r="QVH1198" s="204">
        <v>7</v>
      </c>
      <c r="QVI1198" s="204">
        <v>2</v>
      </c>
      <c r="QVJ1198" s="205" t="s">
        <v>238</v>
      </c>
      <c r="QVK1198" s="206">
        <v>0</v>
      </c>
      <c r="QVL1198" s="206">
        <v>210</v>
      </c>
      <c r="QVM1198" s="75">
        <f t="shared" si="609"/>
        <v>448.774</v>
      </c>
      <c r="QVN1198" s="203" t="s">
        <v>29</v>
      </c>
      <c r="QVO1198" s="260" t="s">
        <v>26</v>
      </c>
      <c r="QVP1198" s="204">
        <v>7</v>
      </c>
      <c r="QVQ1198" s="204">
        <v>2</v>
      </c>
      <c r="QVR1198" s="205" t="s">
        <v>238</v>
      </c>
      <c r="QVS1198" s="206">
        <v>0</v>
      </c>
      <c r="QVT1198" s="206">
        <v>210</v>
      </c>
      <c r="QVU1198" s="75">
        <f t="shared" si="609"/>
        <v>448.774</v>
      </c>
      <c r="QVV1198" s="203" t="s">
        <v>29</v>
      </c>
      <c r="QVW1198" s="260" t="s">
        <v>26</v>
      </c>
      <c r="QVX1198" s="204">
        <v>7</v>
      </c>
      <c r="QVY1198" s="204">
        <v>2</v>
      </c>
      <c r="QVZ1198" s="205" t="s">
        <v>238</v>
      </c>
      <c r="QWA1198" s="206">
        <v>0</v>
      </c>
      <c r="QWB1198" s="206">
        <v>210</v>
      </c>
      <c r="QWC1198" s="75">
        <f t="shared" si="609"/>
        <v>448.774</v>
      </c>
      <c r="QWD1198" s="203" t="s">
        <v>29</v>
      </c>
      <c r="QWE1198" s="260" t="s">
        <v>26</v>
      </c>
      <c r="QWF1198" s="204">
        <v>7</v>
      </c>
      <c r="QWG1198" s="204">
        <v>2</v>
      </c>
      <c r="QWH1198" s="205" t="s">
        <v>238</v>
      </c>
      <c r="QWI1198" s="206">
        <v>0</v>
      </c>
      <c r="QWJ1198" s="206">
        <v>210</v>
      </c>
      <c r="QWK1198" s="75">
        <f t="shared" si="609"/>
        <v>448.774</v>
      </c>
      <c r="QWL1198" s="203" t="s">
        <v>29</v>
      </c>
      <c r="QWM1198" s="260" t="s">
        <v>26</v>
      </c>
      <c r="QWN1198" s="204">
        <v>7</v>
      </c>
      <c r="QWO1198" s="204">
        <v>2</v>
      </c>
      <c r="QWP1198" s="205" t="s">
        <v>238</v>
      </c>
      <c r="QWQ1198" s="206">
        <v>0</v>
      </c>
      <c r="QWR1198" s="206">
        <v>210</v>
      </c>
      <c r="QWS1198" s="75">
        <f t="shared" si="609"/>
        <v>448.774</v>
      </c>
      <c r="QWT1198" s="203" t="s">
        <v>29</v>
      </c>
      <c r="QWU1198" s="260" t="s">
        <v>26</v>
      </c>
      <c r="QWV1198" s="204">
        <v>7</v>
      </c>
      <c r="QWW1198" s="204">
        <v>2</v>
      </c>
      <c r="QWX1198" s="205" t="s">
        <v>238</v>
      </c>
      <c r="QWY1198" s="206">
        <v>0</v>
      </c>
      <c r="QWZ1198" s="206">
        <v>210</v>
      </c>
      <c r="QXA1198" s="75">
        <f t="shared" si="609"/>
        <v>448.774</v>
      </c>
      <c r="QXB1198" s="203" t="s">
        <v>29</v>
      </c>
      <c r="QXC1198" s="260" t="s">
        <v>26</v>
      </c>
      <c r="QXD1198" s="204">
        <v>7</v>
      </c>
      <c r="QXE1198" s="204">
        <v>2</v>
      </c>
      <c r="QXF1198" s="205" t="s">
        <v>238</v>
      </c>
      <c r="QXG1198" s="206">
        <v>0</v>
      </c>
      <c r="QXH1198" s="206">
        <v>210</v>
      </c>
      <c r="QXI1198" s="75">
        <f t="shared" ref="QXI1198:QZM1198" si="610">QXI1199+QXI1200</f>
        <v>448.774</v>
      </c>
      <c r="QXJ1198" s="203" t="s">
        <v>29</v>
      </c>
      <c r="QXK1198" s="260" t="s">
        <v>26</v>
      </c>
      <c r="QXL1198" s="204">
        <v>7</v>
      </c>
      <c r="QXM1198" s="204">
        <v>2</v>
      </c>
      <c r="QXN1198" s="205" t="s">
        <v>238</v>
      </c>
      <c r="QXO1198" s="206">
        <v>0</v>
      </c>
      <c r="QXP1198" s="206">
        <v>210</v>
      </c>
      <c r="QXQ1198" s="75">
        <f t="shared" si="610"/>
        <v>448.774</v>
      </c>
      <c r="QXR1198" s="203" t="s">
        <v>29</v>
      </c>
      <c r="QXS1198" s="260" t="s">
        <v>26</v>
      </c>
      <c r="QXT1198" s="204">
        <v>7</v>
      </c>
      <c r="QXU1198" s="204">
        <v>2</v>
      </c>
      <c r="QXV1198" s="205" t="s">
        <v>238</v>
      </c>
      <c r="QXW1198" s="206">
        <v>0</v>
      </c>
      <c r="QXX1198" s="206">
        <v>210</v>
      </c>
      <c r="QXY1198" s="75">
        <f t="shared" si="610"/>
        <v>448.774</v>
      </c>
      <c r="QXZ1198" s="203" t="s">
        <v>29</v>
      </c>
      <c r="QYA1198" s="260" t="s">
        <v>26</v>
      </c>
      <c r="QYB1198" s="204">
        <v>7</v>
      </c>
      <c r="QYC1198" s="204">
        <v>2</v>
      </c>
      <c r="QYD1198" s="205" t="s">
        <v>238</v>
      </c>
      <c r="QYE1198" s="206">
        <v>0</v>
      </c>
      <c r="QYF1198" s="206">
        <v>210</v>
      </c>
      <c r="QYG1198" s="75">
        <f t="shared" si="610"/>
        <v>448.774</v>
      </c>
      <c r="QYH1198" s="203" t="s">
        <v>29</v>
      </c>
      <c r="QYI1198" s="260" t="s">
        <v>26</v>
      </c>
      <c r="QYJ1198" s="204">
        <v>7</v>
      </c>
      <c r="QYK1198" s="204">
        <v>2</v>
      </c>
      <c r="QYL1198" s="205" t="s">
        <v>238</v>
      </c>
      <c r="QYM1198" s="206">
        <v>0</v>
      </c>
      <c r="QYN1198" s="206">
        <v>210</v>
      </c>
      <c r="QYO1198" s="75">
        <f t="shared" si="610"/>
        <v>448.774</v>
      </c>
      <c r="QYP1198" s="203" t="s">
        <v>29</v>
      </c>
      <c r="QYQ1198" s="260" t="s">
        <v>26</v>
      </c>
      <c r="QYR1198" s="204">
        <v>7</v>
      </c>
      <c r="QYS1198" s="204">
        <v>2</v>
      </c>
      <c r="QYT1198" s="205" t="s">
        <v>238</v>
      </c>
      <c r="QYU1198" s="206">
        <v>0</v>
      </c>
      <c r="QYV1198" s="206">
        <v>210</v>
      </c>
      <c r="QYW1198" s="75">
        <f t="shared" si="610"/>
        <v>448.774</v>
      </c>
      <c r="QYX1198" s="203" t="s">
        <v>29</v>
      </c>
      <c r="QYY1198" s="260" t="s">
        <v>26</v>
      </c>
      <c r="QYZ1198" s="204">
        <v>7</v>
      </c>
      <c r="QZA1198" s="204">
        <v>2</v>
      </c>
      <c r="QZB1198" s="205" t="s">
        <v>238</v>
      </c>
      <c r="QZC1198" s="206">
        <v>0</v>
      </c>
      <c r="QZD1198" s="206">
        <v>210</v>
      </c>
      <c r="QZE1198" s="75">
        <f t="shared" si="610"/>
        <v>448.774</v>
      </c>
      <c r="QZF1198" s="203" t="s">
        <v>29</v>
      </c>
      <c r="QZG1198" s="260" t="s">
        <v>26</v>
      </c>
      <c r="QZH1198" s="204">
        <v>7</v>
      </c>
      <c r="QZI1198" s="204">
        <v>2</v>
      </c>
      <c r="QZJ1198" s="205" t="s">
        <v>238</v>
      </c>
      <c r="QZK1198" s="206">
        <v>0</v>
      </c>
      <c r="QZL1198" s="206">
        <v>210</v>
      </c>
      <c r="QZM1198" s="75">
        <f t="shared" si="610"/>
        <v>448.774</v>
      </c>
      <c r="QZN1198" s="203" t="s">
        <v>29</v>
      </c>
      <c r="QZO1198" s="260" t="s">
        <v>26</v>
      </c>
      <c r="QZP1198" s="204">
        <v>7</v>
      </c>
      <c r="QZQ1198" s="204">
        <v>2</v>
      </c>
      <c r="QZR1198" s="205" t="s">
        <v>238</v>
      </c>
      <c r="QZS1198" s="206">
        <v>0</v>
      </c>
      <c r="QZT1198" s="206">
        <v>210</v>
      </c>
      <c r="QZU1198" s="75">
        <f t="shared" ref="QZU1198:RBY1198" si="611">QZU1199+QZU1200</f>
        <v>448.774</v>
      </c>
      <c r="QZV1198" s="203" t="s">
        <v>29</v>
      </c>
      <c r="QZW1198" s="260" t="s">
        <v>26</v>
      </c>
      <c r="QZX1198" s="204">
        <v>7</v>
      </c>
      <c r="QZY1198" s="204">
        <v>2</v>
      </c>
      <c r="QZZ1198" s="205" t="s">
        <v>238</v>
      </c>
      <c r="RAA1198" s="206">
        <v>0</v>
      </c>
      <c r="RAB1198" s="206">
        <v>210</v>
      </c>
      <c r="RAC1198" s="75">
        <f t="shared" si="611"/>
        <v>448.774</v>
      </c>
      <c r="RAD1198" s="203" t="s">
        <v>29</v>
      </c>
      <c r="RAE1198" s="260" t="s">
        <v>26</v>
      </c>
      <c r="RAF1198" s="204">
        <v>7</v>
      </c>
      <c r="RAG1198" s="204">
        <v>2</v>
      </c>
      <c r="RAH1198" s="205" t="s">
        <v>238</v>
      </c>
      <c r="RAI1198" s="206">
        <v>0</v>
      </c>
      <c r="RAJ1198" s="206">
        <v>210</v>
      </c>
      <c r="RAK1198" s="75">
        <f t="shared" si="611"/>
        <v>448.774</v>
      </c>
      <c r="RAL1198" s="203" t="s">
        <v>29</v>
      </c>
      <c r="RAM1198" s="260" t="s">
        <v>26</v>
      </c>
      <c r="RAN1198" s="204">
        <v>7</v>
      </c>
      <c r="RAO1198" s="204">
        <v>2</v>
      </c>
      <c r="RAP1198" s="205" t="s">
        <v>238</v>
      </c>
      <c r="RAQ1198" s="206">
        <v>0</v>
      </c>
      <c r="RAR1198" s="206">
        <v>210</v>
      </c>
      <c r="RAS1198" s="75">
        <f t="shared" si="611"/>
        <v>448.774</v>
      </c>
      <c r="RAT1198" s="203" t="s">
        <v>29</v>
      </c>
      <c r="RAU1198" s="260" t="s">
        <v>26</v>
      </c>
      <c r="RAV1198" s="204">
        <v>7</v>
      </c>
      <c r="RAW1198" s="204">
        <v>2</v>
      </c>
      <c r="RAX1198" s="205" t="s">
        <v>238</v>
      </c>
      <c r="RAY1198" s="206">
        <v>0</v>
      </c>
      <c r="RAZ1198" s="206">
        <v>210</v>
      </c>
      <c r="RBA1198" s="75">
        <f t="shared" si="611"/>
        <v>448.774</v>
      </c>
      <c r="RBB1198" s="203" t="s">
        <v>29</v>
      </c>
      <c r="RBC1198" s="260" t="s">
        <v>26</v>
      </c>
      <c r="RBD1198" s="204">
        <v>7</v>
      </c>
      <c r="RBE1198" s="204">
        <v>2</v>
      </c>
      <c r="RBF1198" s="205" t="s">
        <v>238</v>
      </c>
      <c r="RBG1198" s="206">
        <v>0</v>
      </c>
      <c r="RBH1198" s="206">
        <v>210</v>
      </c>
      <c r="RBI1198" s="75">
        <f t="shared" si="611"/>
        <v>448.774</v>
      </c>
      <c r="RBJ1198" s="203" t="s">
        <v>29</v>
      </c>
      <c r="RBK1198" s="260" t="s">
        <v>26</v>
      </c>
      <c r="RBL1198" s="204">
        <v>7</v>
      </c>
      <c r="RBM1198" s="204">
        <v>2</v>
      </c>
      <c r="RBN1198" s="205" t="s">
        <v>238</v>
      </c>
      <c r="RBO1198" s="206">
        <v>0</v>
      </c>
      <c r="RBP1198" s="206">
        <v>210</v>
      </c>
      <c r="RBQ1198" s="75">
        <f t="shared" si="611"/>
        <v>448.774</v>
      </c>
      <c r="RBR1198" s="203" t="s">
        <v>29</v>
      </c>
      <c r="RBS1198" s="260" t="s">
        <v>26</v>
      </c>
      <c r="RBT1198" s="204">
        <v>7</v>
      </c>
      <c r="RBU1198" s="204">
        <v>2</v>
      </c>
      <c r="RBV1198" s="205" t="s">
        <v>238</v>
      </c>
      <c r="RBW1198" s="206">
        <v>0</v>
      </c>
      <c r="RBX1198" s="206">
        <v>210</v>
      </c>
      <c r="RBY1198" s="75">
        <f t="shared" si="611"/>
        <v>448.774</v>
      </c>
      <c r="RBZ1198" s="203" t="s">
        <v>29</v>
      </c>
      <c r="RCA1198" s="260" t="s">
        <v>26</v>
      </c>
      <c r="RCB1198" s="204">
        <v>7</v>
      </c>
      <c r="RCC1198" s="204">
        <v>2</v>
      </c>
      <c r="RCD1198" s="205" t="s">
        <v>238</v>
      </c>
      <c r="RCE1198" s="206">
        <v>0</v>
      </c>
      <c r="RCF1198" s="206">
        <v>210</v>
      </c>
      <c r="RCG1198" s="75">
        <f t="shared" ref="RCG1198:REK1198" si="612">RCG1199+RCG1200</f>
        <v>448.774</v>
      </c>
      <c r="RCH1198" s="203" t="s">
        <v>29</v>
      </c>
      <c r="RCI1198" s="260" t="s">
        <v>26</v>
      </c>
      <c r="RCJ1198" s="204">
        <v>7</v>
      </c>
      <c r="RCK1198" s="204">
        <v>2</v>
      </c>
      <c r="RCL1198" s="205" t="s">
        <v>238</v>
      </c>
      <c r="RCM1198" s="206">
        <v>0</v>
      </c>
      <c r="RCN1198" s="206">
        <v>210</v>
      </c>
      <c r="RCO1198" s="75">
        <f t="shared" si="612"/>
        <v>448.774</v>
      </c>
      <c r="RCP1198" s="203" t="s">
        <v>29</v>
      </c>
      <c r="RCQ1198" s="260" t="s">
        <v>26</v>
      </c>
      <c r="RCR1198" s="204">
        <v>7</v>
      </c>
      <c r="RCS1198" s="204">
        <v>2</v>
      </c>
      <c r="RCT1198" s="205" t="s">
        <v>238</v>
      </c>
      <c r="RCU1198" s="206">
        <v>0</v>
      </c>
      <c r="RCV1198" s="206">
        <v>210</v>
      </c>
      <c r="RCW1198" s="75">
        <f t="shared" si="612"/>
        <v>448.774</v>
      </c>
      <c r="RCX1198" s="203" t="s">
        <v>29</v>
      </c>
      <c r="RCY1198" s="260" t="s">
        <v>26</v>
      </c>
      <c r="RCZ1198" s="204">
        <v>7</v>
      </c>
      <c r="RDA1198" s="204">
        <v>2</v>
      </c>
      <c r="RDB1198" s="205" t="s">
        <v>238</v>
      </c>
      <c r="RDC1198" s="206">
        <v>0</v>
      </c>
      <c r="RDD1198" s="206">
        <v>210</v>
      </c>
      <c r="RDE1198" s="75">
        <f t="shared" si="612"/>
        <v>448.774</v>
      </c>
      <c r="RDF1198" s="203" t="s">
        <v>29</v>
      </c>
      <c r="RDG1198" s="260" t="s">
        <v>26</v>
      </c>
      <c r="RDH1198" s="204">
        <v>7</v>
      </c>
      <c r="RDI1198" s="204">
        <v>2</v>
      </c>
      <c r="RDJ1198" s="205" t="s">
        <v>238</v>
      </c>
      <c r="RDK1198" s="206">
        <v>0</v>
      </c>
      <c r="RDL1198" s="206">
        <v>210</v>
      </c>
      <c r="RDM1198" s="75">
        <f t="shared" si="612"/>
        <v>448.774</v>
      </c>
      <c r="RDN1198" s="203" t="s">
        <v>29</v>
      </c>
      <c r="RDO1198" s="260" t="s">
        <v>26</v>
      </c>
      <c r="RDP1198" s="204">
        <v>7</v>
      </c>
      <c r="RDQ1198" s="204">
        <v>2</v>
      </c>
      <c r="RDR1198" s="205" t="s">
        <v>238</v>
      </c>
      <c r="RDS1198" s="206">
        <v>0</v>
      </c>
      <c r="RDT1198" s="206">
        <v>210</v>
      </c>
      <c r="RDU1198" s="75">
        <f t="shared" si="612"/>
        <v>448.774</v>
      </c>
      <c r="RDV1198" s="203" t="s">
        <v>29</v>
      </c>
      <c r="RDW1198" s="260" t="s">
        <v>26</v>
      </c>
      <c r="RDX1198" s="204">
        <v>7</v>
      </c>
      <c r="RDY1198" s="204">
        <v>2</v>
      </c>
      <c r="RDZ1198" s="205" t="s">
        <v>238</v>
      </c>
      <c r="REA1198" s="206">
        <v>0</v>
      </c>
      <c r="REB1198" s="206">
        <v>210</v>
      </c>
      <c r="REC1198" s="75">
        <f t="shared" si="612"/>
        <v>448.774</v>
      </c>
      <c r="RED1198" s="203" t="s">
        <v>29</v>
      </c>
      <c r="REE1198" s="260" t="s">
        <v>26</v>
      </c>
      <c r="REF1198" s="204">
        <v>7</v>
      </c>
      <c r="REG1198" s="204">
        <v>2</v>
      </c>
      <c r="REH1198" s="205" t="s">
        <v>238</v>
      </c>
      <c r="REI1198" s="206">
        <v>0</v>
      </c>
      <c r="REJ1198" s="206">
        <v>210</v>
      </c>
      <c r="REK1198" s="75">
        <f t="shared" si="612"/>
        <v>448.774</v>
      </c>
      <c r="REL1198" s="203" t="s">
        <v>29</v>
      </c>
      <c r="REM1198" s="260" t="s">
        <v>26</v>
      </c>
      <c r="REN1198" s="204">
        <v>7</v>
      </c>
      <c r="REO1198" s="204">
        <v>2</v>
      </c>
      <c r="REP1198" s="205" t="s">
        <v>238</v>
      </c>
      <c r="REQ1198" s="206">
        <v>0</v>
      </c>
      <c r="RER1198" s="206">
        <v>210</v>
      </c>
      <c r="RES1198" s="75">
        <f t="shared" ref="RES1198:RGW1198" si="613">RES1199+RES1200</f>
        <v>448.774</v>
      </c>
      <c r="RET1198" s="203" t="s">
        <v>29</v>
      </c>
      <c r="REU1198" s="260" t="s">
        <v>26</v>
      </c>
      <c r="REV1198" s="204">
        <v>7</v>
      </c>
      <c r="REW1198" s="204">
        <v>2</v>
      </c>
      <c r="REX1198" s="205" t="s">
        <v>238</v>
      </c>
      <c r="REY1198" s="206">
        <v>0</v>
      </c>
      <c r="REZ1198" s="206">
        <v>210</v>
      </c>
      <c r="RFA1198" s="75">
        <f t="shared" si="613"/>
        <v>448.774</v>
      </c>
      <c r="RFB1198" s="203" t="s">
        <v>29</v>
      </c>
      <c r="RFC1198" s="260" t="s">
        <v>26</v>
      </c>
      <c r="RFD1198" s="204">
        <v>7</v>
      </c>
      <c r="RFE1198" s="204">
        <v>2</v>
      </c>
      <c r="RFF1198" s="205" t="s">
        <v>238</v>
      </c>
      <c r="RFG1198" s="206">
        <v>0</v>
      </c>
      <c r="RFH1198" s="206">
        <v>210</v>
      </c>
      <c r="RFI1198" s="75">
        <f t="shared" si="613"/>
        <v>448.774</v>
      </c>
      <c r="RFJ1198" s="203" t="s">
        <v>29</v>
      </c>
      <c r="RFK1198" s="260" t="s">
        <v>26</v>
      </c>
      <c r="RFL1198" s="204">
        <v>7</v>
      </c>
      <c r="RFM1198" s="204">
        <v>2</v>
      </c>
      <c r="RFN1198" s="205" t="s">
        <v>238</v>
      </c>
      <c r="RFO1198" s="206">
        <v>0</v>
      </c>
      <c r="RFP1198" s="206">
        <v>210</v>
      </c>
      <c r="RFQ1198" s="75">
        <f t="shared" si="613"/>
        <v>448.774</v>
      </c>
      <c r="RFR1198" s="203" t="s">
        <v>29</v>
      </c>
      <c r="RFS1198" s="260" t="s">
        <v>26</v>
      </c>
      <c r="RFT1198" s="204">
        <v>7</v>
      </c>
      <c r="RFU1198" s="204">
        <v>2</v>
      </c>
      <c r="RFV1198" s="205" t="s">
        <v>238</v>
      </c>
      <c r="RFW1198" s="206">
        <v>0</v>
      </c>
      <c r="RFX1198" s="206">
        <v>210</v>
      </c>
      <c r="RFY1198" s="75">
        <f t="shared" si="613"/>
        <v>448.774</v>
      </c>
      <c r="RFZ1198" s="203" t="s">
        <v>29</v>
      </c>
      <c r="RGA1198" s="260" t="s">
        <v>26</v>
      </c>
      <c r="RGB1198" s="204">
        <v>7</v>
      </c>
      <c r="RGC1198" s="204">
        <v>2</v>
      </c>
      <c r="RGD1198" s="205" t="s">
        <v>238</v>
      </c>
      <c r="RGE1198" s="206">
        <v>0</v>
      </c>
      <c r="RGF1198" s="206">
        <v>210</v>
      </c>
      <c r="RGG1198" s="75">
        <f t="shared" si="613"/>
        <v>448.774</v>
      </c>
      <c r="RGH1198" s="203" t="s">
        <v>29</v>
      </c>
      <c r="RGI1198" s="260" t="s">
        <v>26</v>
      </c>
      <c r="RGJ1198" s="204">
        <v>7</v>
      </c>
      <c r="RGK1198" s="204">
        <v>2</v>
      </c>
      <c r="RGL1198" s="205" t="s">
        <v>238</v>
      </c>
      <c r="RGM1198" s="206">
        <v>0</v>
      </c>
      <c r="RGN1198" s="206">
        <v>210</v>
      </c>
      <c r="RGO1198" s="75">
        <f t="shared" si="613"/>
        <v>448.774</v>
      </c>
      <c r="RGP1198" s="203" t="s">
        <v>29</v>
      </c>
      <c r="RGQ1198" s="260" t="s">
        <v>26</v>
      </c>
      <c r="RGR1198" s="204">
        <v>7</v>
      </c>
      <c r="RGS1198" s="204">
        <v>2</v>
      </c>
      <c r="RGT1198" s="205" t="s">
        <v>238</v>
      </c>
      <c r="RGU1198" s="206">
        <v>0</v>
      </c>
      <c r="RGV1198" s="206">
        <v>210</v>
      </c>
      <c r="RGW1198" s="75">
        <f t="shared" si="613"/>
        <v>448.774</v>
      </c>
      <c r="RGX1198" s="203" t="s">
        <v>29</v>
      </c>
      <c r="RGY1198" s="260" t="s">
        <v>26</v>
      </c>
      <c r="RGZ1198" s="204">
        <v>7</v>
      </c>
      <c r="RHA1198" s="204">
        <v>2</v>
      </c>
      <c r="RHB1198" s="205" t="s">
        <v>238</v>
      </c>
      <c r="RHC1198" s="206">
        <v>0</v>
      </c>
      <c r="RHD1198" s="206">
        <v>210</v>
      </c>
      <c r="RHE1198" s="75">
        <f t="shared" ref="RHE1198:RJI1198" si="614">RHE1199+RHE1200</f>
        <v>448.774</v>
      </c>
      <c r="RHF1198" s="203" t="s">
        <v>29</v>
      </c>
      <c r="RHG1198" s="260" t="s">
        <v>26</v>
      </c>
      <c r="RHH1198" s="204">
        <v>7</v>
      </c>
      <c r="RHI1198" s="204">
        <v>2</v>
      </c>
      <c r="RHJ1198" s="205" t="s">
        <v>238</v>
      </c>
      <c r="RHK1198" s="206">
        <v>0</v>
      </c>
      <c r="RHL1198" s="206">
        <v>210</v>
      </c>
      <c r="RHM1198" s="75">
        <f t="shared" si="614"/>
        <v>448.774</v>
      </c>
      <c r="RHN1198" s="203" t="s">
        <v>29</v>
      </c>
      <c r="RHO1198" s="260" t="s">
        <v>26</v>
      </c>
      <c r="RHP1198" s="204">
        <v>7</v>
      </c>
      <c r="RHQ1198" s="204">
        <v>2</v>
      </c>
      <c r="RHR1198" s="205" t="s">
        <v>238</v>
      </c>
      <c r="RHS1198" s="206">
        <v>0</v>
      </c>
      <c r="RHT1198" s="206">
        <v>210</v>
      </c>
      <c r="RHU1198" s="75">
        <f t="shared" si="614"/>
        <v>448.774</v>
      </c>
      <c r="RHV1198" s="203" t="s">
        <v>29</v>
      </c>
      <c r="RHW1198" s="260" t="s">
        <v>26</v>
      </c>
      <c r="RHX1198" s="204">
        <v>7</v>
      </c>
      <c r="RHY1198" s="204">
        <v>2</v>
      </c>
      <c r="RHZ1198" s="205" t="s">
        <v>238</v>
      </c>
      <c r="RIA1198" s="206">
        <v>0</v>
      </c>
      <c r="RIB1198" s="206">
        <v>210</v>
      </c>
      <c r="RIC1198" s="75">
        <f t="shared" si="614"/>
        <v>448.774</v>
      </c>
      <c r="RID1198" s="203" t="s">
        <v>29</v>
      </c>
      <c r="RIE1198" s="260" t="s">
        <v>26</v>
      </c>
      <c r="RIF1198" s="204">
        <v>7</v>
      </c>
      <c r="RIG1198" s="204">
        <v>2</v>
      </c>
      <c r="RIH1198" s="205" t="s">
        <v>238</v>
      </c>
      <c r="RII1198" s="206">
        <v>0</v>
      </c>
      <c r="RIJ1198" s="206">
        <v>210</v>
      </c>
      <c r="RIK1198" s="75">
        <f t="shared" si="614"/>
        <v>448.774</v>
      </c>
      <c r="RIL1198" s="203" t="s">
        <v>29</v>
      </c>
      <c r="RIM1198" s="260" t="s">
        <v>26</v>
      </c>
      <c r="RIN1198" s="204">
        <v>7</v>
      </c>
      <c r="RIO1198" s="204">
        <v>2</v>
      </c>
      <c r="RIP1198" s="205" t="s">
        <v>238</v>
      </c>
      <c r="RIQ1198" s="206">
        <v>0</v>
      </c>
      <c r="RIR1198" s="206">
        <v>210</v>
      </c>
      <c r="RIS1198" s="75">
        <f t="shared" si="614"/>
        <v>448.774</v>
      </c>
      <c r="RIT1198" s="203" t="s">
        <v>29</v>
      </c>
      <c r="RIU1198" s="260" t="s">
        <v>26</v>
      </c>
      <c r="RIV1198" s="204">
        <v>7</v>
      </c>
      <c r="RIW1198" s="204">
        <v>2</v>
      </c>
      <c r="RIX1198" s="205" t="s">
        <v>238</v>
      </c>
      <c r="RIY1198" s="206">
        <v>0</v>
      </c>
      <c r="RIZ1198" s="206">
        <v>210</v>
      </c>
      <c r="RJA1198" s="75">
        <f t="shared" si="614"/>
        <v>448.774</v>
      </c>
      <c r="RJB1198" s="203" t="s">
        <v>29</v>
      </c>
      <c r="RJC1198" s="260" t="s">
        <v>26</v>
      </c>
      <c r="RJD1198" s="204">
        <v>7</v>
      </c>
      <c r="RJE1198" s="204">
        <v>2</v>
      </c>
      <c r="RJF1198" s="205" t="s">
        <v>238</v>
      </c>
      <c r="RJG1198" s="206">
        <v>0</v>
      </c>
      <c r="RJH1198" s="206">
        <v>210</v>
      </c>
      <c r="RJI1198" s="75">
        <f t="shared" si="614"/>
        <v>448.774</v>
      </c>
      <c r="RJJ1198" s="203" t="s">
        <v>29</v>
      </c>
      <c r="RJK1198" s="260" t="s">
        <v>26</v>
      </c>
      <c r="RJL1198" s="204">
        <v>7</v>
      </c>
      <c r="RJM1198" s="204">
        <v>2</v>
      </c>
      <c r="RJN1198" s="205" t="s">
        <v>238</v>
      </c>
      <c r="RJO1198" s="206">
        <v>0</v>
      </c>
      <c r="RJP1198" s="206">
        <v>210</v>
      </c>
      <c r="RJQ1198" s="75">
        <f t="shared" ref="RJQ1198:RLU1198" si="615">RJQ1199+RJQ1200</f>
        <v>448.774</v>
      </c>
      <c r="RJR1198" s="203" t="s">
        <v>29</v>
      </c>
      <c r="RJS1198" s="260" t="s">
        <v>26</v>
      </c>
      <c r="RJT1198" s="204">
        <v>7</v>
      </c>
      <c r="RJU1198" s="204">
        <v>2</v>
      </c>
      <c r="RJV1198" s="205" t="s">
        <v>238</v>
      </c>
      <c r="RJW1198" s="206">
        <v>0</v>
      </c>
      <c r="RJX1198" s="206">
        <v>210</v>
      </c>
      <c r="RJY1198" s="75">
        <f t="shared" si="615"/>
        <v>448.774</v>
      </c>
      <c r="RJZ1198" s="203" t="s">
        <v>29</v>
      </c>
      <c r="RKA1198" s="260" t="s">
        <v>26</v>
      </c>
      <c r="RKB1198" s="204">
        <v>7</v>
      </c>
      <c r="RKC1198" s="204">
        <v>2</v>
      </c>
      <c r="RKD1198" s="205" t="s">
        <v>238</v>
      </c>
      <c r="RKE1198" s="206">
        <v>0</v>
      </c>
      <c r="RKF1198" s="206">
        <v>210</v>
      </c>
      <c r="RKG1198" s="75">
        <f t="shared" si="615"/>
        <v>448.774</v>
      </c>
      <c r="RKH1198" s="203" t="s">
        <v>29</v>
      </c>
      <c r="RKI1198" s="260" t="s">
        <v>26</v>
      </c>
      <c r="RKJ1198" s="204">
        <v>7</v>
      </c>
      <c r="RKK1198" s="204">
        <v>2</v>
      </c>
      <c r="RKL1198" s="205" t="s">
        <v>238</v>
      </c>
      <c r="RKM1198" s="206">
        <v>0</v>
      </c>
      <c r="RKN1198" s="206">
        <v>210</v>
      </c>
      <c r="RKO1198" s="75">
        <f t="shared" si="615"/>
        <v>448.774</v>
      </c>
      <c r="RKP1198" s="203" t="s">
        <v>29</v>
      </c>
      <c r="RKQ1198" s="260" t="s">
        <v>26</v>
      </c>
      <c r="RKR1198" s="204">
        <v>7</v>
      </c>
      <c r="RKS1198" s="204">
        <v>2</v>
      </c>
      <c r="RKT1198" s="205" t="s">
        <v>238</v>
      </c>
      <c r="RKU1198" s="206">
        <v>0</v>
      </c>
      <c r="RKV1198" s="206">
        <v>210</v>
      </c>
      <c r="RKW1198" s="75">
        <f t="shared" si="615"/>
        <v>448.774</v>
      </c>
      <c r="RKX1198" s="203" t="s">
        <v>29</v>
      </c>
      <c r="RKY1198" s="260" t="s">
        <v>26</v>
      </c>
      <c r="RKZ1198" s="204">
        <v>7</v>
      </c>
      <c r="RLA1198" s="204">
        <v>2</v>
      </c>
      <c r="RLB1198" s="205" t="s">
        <v>238</v>
      </c>
      <c r="RLC1198" s="206">
        <v>0</v>
      </c>
      <c r="RLD1198" s="206">
        <v>210</v>
      </c>
      <c r="RLE1198" s="75">
        <f t="shared" si="615"/>
        <v>448.774</v>
      </c>
      <c r="RLF1198" s="203" t="s">
        <v>29</v>
      </c>
      <c r="RLG1198" s="260" t="s">
        <v>26</v>
      </c>
      <c r="RLH1198" s="204">
        <v>7</v>
      </c>
      <c r="RLI1198" s="204">
        <v>2</v>
      </c>
      <c r="RLJ1198" s="205" t="s">
        <v>238</v>
      </c>
      <c r="RLK1198" s="206">
        <v>0</v>
      </c>
      <c r="RLL1198" s="206">
        <v>210</v>
      </c>
      <c r="RLM1198" s="75">
        <f t="shared" si="615"/>
        <v>448.774</v>
      </c>
      <c r="RLN1198" s="203" t="s">
        <v>29</v>
      </c>
      <c r="RLO1198" s="260" t="s">
        <v>26</v>
      </c>
      <c r="RLP1198" s="204">
        <v>7</v>
      </c>
      <c r="RLQ1198" s="204">
        <v>2</v>
      </c>
      <c r="RLR1198" s="205" t="s">
        <v>238</v>
      </c>
      <c r="RLS1198" s="206">
        <v>0</v>
      </c>
      <c r="RLT1198" s="206">
        <v>210</v>
      </c>
      <c r="RLU1198" s="75">
        <f t="shared" si="615"/>
        <v>448.774</v>
      </c>
      <c r="RLV1198" s="203" t="s">
        <v>29</v>
      </c>
      <c r="RLW1198" s="260" t="s">
        <v>26</v>
      </c>
      <c r="RLX1198" s="204">
        <v>7</v>
      </c>
      <c r="RLY1198" s="204">
        <v>2</v>
      </c>
      <c r="RLZ1198" s="205" t="s">
        <v>238</v>
      </c>
      <c r="RMA1198" s="206">
        <v>0</v>
      </c>
      <c r="RMB1198" s="206">
        <v>210</v>
      </c>
      <c r="RMC1198" s="75">
        <f t="shared" ref="RMC1198:ROG1198" si="616">RMC1199+RMC1200</f>
        <v>448.774</v>
      </c>
      <c r="RMD1198" s="203" t="s">
        <v>29</v>
      </c>
      <c r="RME1198" s="260" t="s">
        <v>26</v>
      </c>
      <c r="RMF1198" s="204">
        <v>7</v>
      </c>
      <c r="RMG1198" s="204">
        <v>2</v>
      </c>
      <c r="RMH1198" s="205" t="s">
        <v>238</v>
      </c>
      <c r="RMI1198" s="206">
        <v>0</v>
      </c>
      <c r="RMJ1198" s="206">
        <v>210</v>
      </c>
      <c r="RMK1198" s="75">
        <f t="shared" si="616"/>
        <v>448.774</v>
      </c>
      <c r="RML1198" s="203" t="s">
        <v>29</v>
      </c>
      <c r="RMM1198" s="260" t="s">
        <v>26</v>
      </c>
      <c r="RMN1198" s="204">
        <v>7</v>
      </c>
      <c r="RMO1198" s="204">
        <v>2</v>
      </c>
      <c r="RMP1198" s="205" t="s">
        <v>238</v>
      </c>
      <c r="RMQ1198" s="206">
        <v>0</v>
      </c>
      <c r="RMR1198" s="206">
        <v>210</v>
      </c>
      <c r="RMS1198" s="75">
        <f t="shared" si="616"/>
        <v>448.774</v>
      </c>
      <c r="RMT1198" s="203" t="s">
        <v>29</v>
      </c>
      <c r="RMU1198" s="260" t="s">
        <v>26</v>
      </c>
      <c r="RMV1198" s="204">
        <v>7</v>
      </c>
      <c r="RMW1198" s="204">
        <v>2</v>
      </c>
      <c r="RMX1198" s="205" t="s">
        <v>238</v>
      </c>
      <c r="RMY1198" s="206">
        <v>0</v>
      </c>
      <c r="RMZ1198" s="206">
        <v>210</v>
      </c>
      <c r="RNA1198" s="75">
        <f t="shared" si="616"/>
        <v>448.774</v>
      </c>
      <c r="RNB1198" s="203" t="s">
        <v>29</v>
      </c>
      <c r="RNC1198" s="260" t="s">
        <v>26</v>
      </c>
      <c r="RND1198" s="204">
        <v>7</v>
      </c>
      <c r="RNE1198" s="204">
        <v>2</v>
      </c>
      <c r="RNF1198" s="205" t="s">
        <v>238</v>
      </c>
      <c r="RNG1198" s="206">
        <v>0</v>
      </c>
      <c r="RNH1198" s="206">
        <v>210</v>
      </c>
      <c r="RNI1198" s="75">
        <f t="shared" si="616"/>
        <v>448.774</v>
      </c>
      <c r="RNJ1198" s="203" t="s">
        <v>29</v>
      </c>
      <c r="RNK1198" s="260" t="s">
        <v>26</v>
      </c>
      <c r="RNL1198" s="204">
        <v>7</v>
      </c>
      <c r="RNM1198" s="204">
        <v>2</v>
      </c>
      <c r="RNN1198" s="205" t="s">
        <v>238</v>
      </c>
      <c r="RNO1198" s="206">
        <v>0</v>
      </c>
      <c r="RNP1198" s="206">
        <v>210</v>
      </c>
      <c r="RNQ1198" s="75">
        <f t="shared" si="616"/>
        <v>448.774</v>
      </c>
      <c r="RNR1198" s="203" t="s">
        <v>29</v>
      </c>
      <c r="RNS1198" s="260" t="s">
        <v>26</v>
      </c>
      <c r="RNT1198" s="204">
        <v>7</v>
      </c>
      <c r="RNU1198" s="204">
        <v>2</v>
      </c>
      <c r="RNV1198" s="205" t="s">
        <v>238</v>
      </c>
      <c r="RNW1198" s="206">
        <v>0</v>
      </c>
      <c r="RNX1198" s="206">
        <v>210</v>
      </c>
      <c r="RNY1198" s="75">
        <f t="shared" si="616"/>
        <v>448.774</v>
      </c>
      <c r="RNZ1198" s="203" t="s">
        <v>29</v>
      </c>
      <c r="ROA1198" s="260" t="s">
        <v>26</v>
      </c>
      <c r="ROB1198" s="204">
        <v>7</v>
      </c>
      <c r="ROC1198" s="204">
        <v>2</v>
      </c>
      <c r="ROD1198" s="205" t="s">
        <v>238</v>
      </c>
      <c r="ROE1198" s="206">
        <v>0</v>
      </c>
      <c r="ROF1198" s="206">
        <v>210</v>
      </c>
      <c r="ROG1198" s="75">
        <f t="shared" si="616"/>
        <v>448.774</v>
      </c>
      <c r="ROH1198" s="203" t="s">
        <v>29</v>
      </c>
      <c r="ROI1198" s="260" t="s">
        <v>26</v>
      </c>
      <c r="ROJ1198" s="204">
        <v>7</v>
      </c>
      <c r="ROK1198" s="204">
        <v>2</v>
      </c>
      <c r="ROL1198" s="205" t="s">
        <v>238</v>
      </c>
      <c r="ROM1198" s="206">
        <v>0</v>
      </c>
      <c r="RON1198" s="206">
        <v>210</v>
      </c>
      <c r="ROO1198" s="75">
        <f t="shared" ref="ROO1198:RQS1198" si="617">ROO1199+ROO1200</f>
        <v>448.774</v>
      </c>
      <c r="ROP1198" s="203" t="s">
        <v>29</v>
      </c>
      <c r="ROQ1198" s="260" t="s">
        <v>26</v>
      </c>
      <c r="ROR1198" s="204">
        <v>7</v>
      </c>
      <c r="ROS1198" s="204">
        <v>2</v>
      </c>
      <c r="ROT1198" s="205" t="s">
        <v>238</v>
      </c>
      <c r="ROU1198" s="206">
        <v>0</v>
      </c>
      <c r="ROV1198" s="206">
        <v>210</v>
      </c>
      <c r="ROW1198" s="75">
        <f t="shared" si="617"/>
        <v>448.774</v>
      </c>
      <c r="ROX1198" s="203" t="s">
        <v>29</v>
      </c>
      <c r="ROY1198" s="260" t="s">
        <v>26</v>
      </c>
      <c r="ROZ1198" s="204">
        <v>7</v>
      </c>
      <c r="RPA1198" s="204">
        <v>2</v>
      </c>
      <c r="RPB1198" s="205" t="s">
        <v>238</v>
      </c>
      <c r="RPC1198" s="206">
        <v>0</v>
      </c>
      <c r="RPD1198" s="206">
        <v>210</v>
      </c>
      <c r="RPE1198" s="75">
        <f t="shared" si="617"/>
        <v>448.774</v>
      </c>
      <c r="RPF1198" s="203" t="s">
        <v>29</v>
      </c>
      <c r="RPG1198" s="260" t="s">
        <v>26</v>
      </c>
      <c r="RPH1198" s="204">
        <v>7</v>
      </c>
      <c r="RPI1198" s="204">
        <v>2</v>
      </c>
      <c r="RPJ1198" s="205" t="s">
        <v>238</v>
      </c>
      <c r="RPK1198" s="206">
        <v>0</v>
      </c>
      <c r="RPL1198" s="206">
        <v>210</v>
      </c>
      <c r="RPM1198" s="75">
        <f t="shared" si="617"/>
        <v>448.774</v>
      </c>
      <c r="RPN1198" s="203" t="s">
        <v>29</v>
      </c>
      <c r="RPO1198" s="260" t="s">
        <v>26</v>
      </c>
      <c r="RPP1198" s="204">
        <v>7</v>
      </c>
      <c r="RPQ1198" s="204">
        <v>2</v>
      </c>
      <c r="RPR1198" s="205" t="s">
        <v>238</v>
      </c>
      <c r="RPS1198" s="206">
        <v>0</v>
      </c>
      <c r="RPT1198" s="206">
        <v>210</v>
      </c>
      <c r="RPU1198" s="75">
        <f t="shared" si="617"/>
        <v>448.774</v>
      </c>
      <c r="RPV1198" s="203" t="s">
        <v>29</v>
      </c>
      <c r="RPW1198" s="260" t="s">
        <v>26</v>
      </c>
      <c r="RPX1198" s="204">
        <v>7</v>
      </c>
      <c r="RPY1198" s="204">
        <v>2</v>
      </c>
      <c r="RPZ1198" s="205" t="s">
        <v>238</v>
      </c>
      <c r="RQA1198" s="206">
        <v>0</v>
      </c>
      <c r="RQB1198" s="206">
        <v>210</v>
      </c>
      <c r="RQC1198" s="75">
        <f t="shared" si="617"/>
        <v>448.774</v>
      </c>
      <c r="RQD1198" s="203" t="s">
        <v>29</v>
      </c>
      <c r="RQE1198" s="260" t="s">
        <v>26</v>
      </c>
      <c r="RQF1198" s="204">
        <v>7</v>
      </c>
      <c r="RQG1198" s="204">
        <v>2</v>
      </c>
      <c r="RQH1198" s="205" t="s">
        <v>238</v>
      </c>
      <c r="RQI1198" s="206">
        <v>0</v>
      </c>
      <c r="RQJ1198" s="206">
        <v>210</v>
      </c>
      <c r="RQK1198" s="75">
        <f t="shared" si="617"/>
        <v>448.774</v>
      </c>
      <c r="RQL1198" s="203" t="s">
        <v>29</v>
      </c>
      <c r="RQM1198" s="260" t="s">
        <v>26</v>
      </c>
      <c r="RQN1198" s="204">
        <v>7</v>
      </c>
      <c r="RQO1198" s="204">
        <v>2</v>
      </c>
      <c r="RQP1198" s="205" t="s">
        <v>238</v>
      </c>
      <c r="RQQ1198" s="206">
        <v>0</v>
      </c>
      <c r="RQR1198" s="206">
        <v>210</v>
      </c>
      <c r="RQS1198" s="75">
        <f t="shared" si="617"/>
        <v>448.774</v>
      </c>
      <c r="RQT1198" s="203" t="s">
        <v>29</v>
      </c>
      <c r="RQU1198" s="260" t="s">
        <v>26</v>
      </c>
      <c r="RQV1198" s="204">
        <v>7</v>
      </c>
      <c r="RQW1198" s="204">
        <v>2</v>
      </c>
      <c r="RQX1198" s="205" t="s">
        <v>238</v>
      </c>
      <c r="RQY1198" s="206">
        <v>0</v>
      </c>
      <c r="RQZ1198" s="206">
        <v>210</v>
      </c>
      <c r="RRA1198" s="75">
        <f t="shared" ref="RRA1198:RTE1198" si="618">RRA1199+RRA1200</f>
        <v>448.774</v>
      </c>
      <c r="RRB1198" s="203" t="s">
        <v>29</v>
      </c>
      <c r="RRC1198" s="260" t="s">
        <v>26</v>
      </c>
      <c r="RRD1198" s="204">
        <v>7</v>
      </c>
      <c r="RRE1198" s="204">
        <v>2</v>
      </c>
      <c r="RRF1198" s="205" t="s">
        <v>238</v>
      </c>
      <c r="RRG1198" s="206">
        <v>0</v>
      </c>
      <c r="RRH1198" s="206">
        <v>210</v>
      </c>
      <c r="RRI1198" s="75">
        <f t="shared" si="618"/>
        <v>448.774</v>
      </c>
      <c r="RRJ1198" s="203" t="s">
        <v>29</v>
      </c>
      <c r="RRK1198" s="260" t="s">
        <v>26</v>
      </c>
      <c r="RRL1198" s="204">
        <v>7</v>
      </c>
      <c r="RRM1198" s="204">
        <v>2</v>
      </c>
      <c r="RRN1198" s="205" t="s">
        <v>238</v>
      </c>
      <c r="RRO1198" s="206">
        <v>0</v>
      </c>
      <c r="RRP1198" s="206">
        <v>210</v>
      </c>
      <c r="RRQ1198" s="75">
        <f t="shared" si="618"/>
        <v>448.774</v>
      </c>
      <c r="RRR1198" s="203" t="s">
        <v>29</v>
      </c>
      <c r="RRS1198" s="260" t="s">
        <v>26</v>
      </c>
      <c r="RRT1198" s="204">
        <v>7</v>
      </c>
      <c r="RRU1198" s="204">
        <v>2</v>
      </c>
      <c r="RRV1198" s="205" t="s">
        <v>238</v>
      </c>
      <c r="RRW1198" s="206">
        <v>0</v>
      </c>
      <c r="RRX1198" s="206">
        <v>210</v>
      </c>
      <c r="RRY1198" s="75">
        <f t="shared" si="618"/>
        <v>448.774</v>
      </c>
      <c r="RRZ1198" s="203" t="s">
        <v>29</v>
      </c>
      <c r="RSA1198" s="260" t="s">
        <v>26</v>
      </c>
      <c r="RSB1198" s="204">
        <v>7</v>
      </c>
      <c r="RSC1198" s="204">
        <v>2</v>
      </c>
      <c r="RSD1198" s="205" t="s">
        <v>238</v>
      </c>
      <c r="RSE1198" s="206">
        <v>0</v>
      </c>
      <c r="RSF1198" s="206">
        <v>210</v>
      </c>
      <c r="RSG1198" s="75">
        <f t="shared" si="618"/>
        <v>448.774</v>
      </c>
      <c r="RSH1198" s="203" t="s">
        <v>29</v>
      </c>
      <c r="RSI1198" s="260" t="s">
        <v>26</v>
      </c>
      <c r="RSJ1198" s="204">
        <v>7</v>
      </c>
      <c r="RSK1198" s="204">
        <v>2</v>
      </c>
      <c r="RSL1198" s="205" t="s">
        <v>238</v>
      </c>
      <c r="RSM1198" s="206">
        <v>0</v>
      </c>
      <c r="RSN1198" s="206">
        <v>210</v>
      </c>
      <c r="RSO1198" s="75">
        <f t="shared" si="618"/>
        <v>448.774</v>
      </c>
      <c r="RSP1198" s="203" t="s">
        <v>29</v>
      </c>
      <c r="RSQ1198" s="260" t="s">
        <v>26</v>
      </c>
      <c r="RSR1198" s="204">
        <v>7</v>
      </c>
      <c r="RSS1198" s="204">
        <v>2</v>
      </c>
      <c r="RST1198" s="205" t="s">
        <v>238</v>
      </c>
      <c r="RSU1198" s="206">
        <v>0</v>
      </c>
      <c r="RSV1198" s="206">
        <v>210</v>
      </c>
      <c r="RSW1198" s="75">
        <f t="shared" si="618"/>
        <v>448.774</v>
      </c>
      <c r="RSX1198" s="203" t="s">
        <v>29</v>
      </c>
      <c r="RSY1198" s="260" t="s">
        <v>26</v>
      </c>
      <c r="RSZ1198" s="204">
        <v>7</v>
      </c>
      <c r="RTA1198" s="204">
        <v>2</v>
      </c>
      <c r="RTB1198" s="205" t="s">
        <v>238</v>
      </c>
      <c r="RTC1198" s="206">
        <v>0</v>
      </c>
      <c r="RTD1198" s="206">
        <v>210</v>
      </c>
      <c r="RTE1198" s="75">
        <f t="shared" si="618"/>
        <v>448.774</v>
      </c>
      <c r="RTF1198" s="203" t="s">
        <v>29</v>
      </c>
      <c r="RTG1198" s="260" t="s">
        <v>26</v>
      </c>
      <c r="RTH1198" s="204">
        <v>7</v>
      </c>
      <c r="RTI1198" s="204">
        <v>2</v>
      </c>
      <c r="RTJ1198" s="205" t="s">
        <v>238</v>
      </c>
      <c r="RTK1198" s="206">
        <v>0</v>
      </c>
      <c r="RTL1198" s="206">
        <v>210</v>
      </c>
      <c r="RTM1198" s="75">
        <f t="shared" ref="RTM1198:RVQ1198" si="619">RTM1199+RTM1200</f>
        <v>448.774</v>
      </c>
      <c r="RTN1198" s="203" t="s">
        <v>29</v>
      </c>
      <c r="RTO1198" s="260" t="s">
        <v>26</v>
      </c>
      <c r="RTP1198" s="204">
        <v>7</v>
      </c>
      <c r="RTQ1198" s="204">
        <v>2</v>
      </c>
      <c r="RTR1198" s="205" t="s">
        <v>238</v>
      </c>
      <c r="RTS1198" s="206">
        <v>0</v>
      </c>
      <c r="RTT1198" s="206">
        <v>210</v>
      </c>
      <c r="RTU1198" s="75">
        <f t="shared" si="619"/>
        <v>448.774</v>
      </c>
      <c r="RTV1198" s="203" t="s">
        <v>29</v>
      </c>
      <c r="RTW1198" s="260" t="s">
        <v>26</v>
      </c>
      <c r="RTX1198" s="204">
        <v>7</v>
      </c>
      <c r="RTY1198" s="204">
        <v>2</v>
      </c>
      <c r="RTZ1198" s="205" t="s">
        <v>238</v>
      </c>
      <c r="RUA1198" s="206">
        <v>0</v>
      </c>
      <c r="RUB1198" s="206">
        <v>210</v>
      </c>
      <c r="RUC1198" s="75">
        <f t="shared" si="619"/>
        <v>448.774</v>
      </c>
      <c r="RUD1198" s="203" t="s">
        <v>29</v>
      </c>
      <c r="RUE1198" s="260" t="s">
        <v>26</v>
      </c>
      <c r="RUF1198" s="204">
        <v>7</v>
      </c>
      <c r="RUG1198" s="204">
        <v>2</v>
      </c>
      <c r="RUH1198" s="205" t="s">
        <v>238</v>
      </c>
      <c r="RUI1198" s="206">
        <v>0</v>
      </c>
      <c r="RUJ1198" s="206">
        <v>210</v>
      </c>
      <c r="RUK1198" s="75">
        <f t="shared" si="619"/>
        <v>448.774</v>
      </c>
      <c r="RUL1198" s="203" t="s">
        <v>29</v>
      </c>
      <c r="RUM1198" s="260" t="s">
        <v>26</v>
      </c>
      <c r="RUN1198" s="204">
        <v>7</v>
      </c>
      <c r="RUO1198" s="204">
        <v>2</v>
      </c>
      <c r="RUP1198" s="205" t="s">
        <v>238</v>
      </c>
      <c r="RUQ1198" s="206">
        <v>0</v>
      </c>
      <c r="RUR1198" s="206">
        <v>210</v>
      </c>
      <c r="RUS1198" s="75">
        <f t="shared" si="619"/>
        <v>448.774</v>
      </c>
      <c r="RUT1198" s="203" t="s">
        <v>29</v>
      </c>
      <c r="RUU1198" s="260" t="s">
        <v>26</v>
      </c>
      <c r="RUV1198" s="204">
        <v>7</v>
      </c>
      <c r="RUW1198" s="204">
        <v>2</v>
      </c>
      <c r="RUX1198" s="205" t="s">
        <v>238</v>
      </c>
      <c r="RUY1198" s="206">
        <v>0</v>
      </c>
      <c r="RUZ1198" s="206">
        <v>210</v>
      </c>
      <c r="RVA1198" s="75">
        <f t="shared" si="619"/>
        <v>448.774</v>
      </c>
      <c r="RVB1198" s="203" t="s">
        <v>29</v>
      </c>
      <c r="RVC1198" s="260" t="s">
        <v>26</v>
      </c>
      <c r="RVD1198" s="204">
        <v>7</v>
      </c>
      <c r="RVE1198" s="204">
        <v>2</v>
      </c>
      <c r="RVF1198" s="205" t="s">
        <v>238</v>
      </c>
      <c r="RVG1198" s="206">
        <v>0</v>
      </c>
      <c r="RVH1198" s="206">
        <v>210</v>
      </c>
      <c r="RVI1198" s="75">
        <f t="shared" si="619"/>
        <v>448.774</v>
      </c>
      <c r="RVJ1198" s="203" t="s">
        <v>29</v>
      </c>
      <c r="RVK1198" s="260" t="s">
        <v>26</v>
      </c>
      <c r="RVL1198" s="204">
        <v>7</v>
      </c>
      <c r="RVM1198" s="204">
        <v>2</v>
      </c>
      <c r="RVN1198" s="205" t="s">
        <v>238</v>
      </c>
      <c r="RVO1198" s="206">
        <v>0</v>
      </c>
      <c r="RVP1198" s="206">
        <v>210</v>
      </c>
      <c r="RVQ1198" s="75">
        <f t="shared" si="619"/>
        <v>448.774</v>
      </c>
      <c r="RVR1198" s="203" t="s">
        <v>29</v>
      </c>
      <c r="RVS1198" s="260" t="s">
        <v>26</v>
      </c>
      <c r="RVT1198" s="204">
        <v>7</v>
      </c>
      <c r="RVU1198" s="204">
        <v>2</v>
      </c>
      <c r="RVV1198" s="205" t="s">
        <v>238</v>
      </c>
      <c r="RVW1198" s="206">
        <v>0</v>
      </c>
      <c r="RVX1198" s="206">
        <v>210</v>
      </c>
      <c r="RVY1198" s="75">
        <f t="shared" ref="RVY1198:RYC1198" si="620">RVY1199+RVY1200</f>
        <v>448.774</v>
      </c>
      <c r="RVZ1198" s="203" t="s">
        <v>29</v>
      </c>
      <c r="RWA1198" s="260" t="s">
        <v>26</v>
      </c>
      <c r="RWB1198" s="204">
        <v>7</v>
      </c>
      <c r="RWC1198" s="204">
        <v>2</v>
      </c>
      <c r="RWD1198" s="205" t="s">
        <v>238</v>
      </c>
      <c r="RWE1198" s="206">
        <v>0</v>
      </c>
      <c r="RWF1198" s="206">
        <v>210</v>
      </c>
      <c r="RWG1198" s="75">
        <f t="shared" si="620"/>
        <v>448.774</v>
      </c>
      <c r="RWH1198" s="203" t="s">
        <v>29</v>
      </c>
      <c r="RWI1198" s="260" t="s">
        <v>26</v>
      </c>
      <c r="RWJ1198" s="204">
        <v>7</v>
      </c>
      <c r="RWK1198" s="204">
        <v>2</v>
      </c>
      <c r="RWL1198" s="205" t="s">
        <v>238</v>
      </c>
      <c r="RWM1198" s="206">
        <v>0</v>
      </c>
      <c r="RWN1198" s="206">
        <v>210</v>
      </c>
      <c r="RWO1198" s="75">
        <f t="shared" si="620"/>
        <v>448.774</v>
      </c>
      <c r="RWP1198" s="203" t="s">
        <v>29</v>
      </c>
      <c r="RWQ1198" s="260" t="s">
        <v>26</v>
      </c>
      <c r="RWR1198" s="204">
        <v>7</v>
      </c>
      <c r="RWS1198" s="204">
        <v>2</v>
      </c>
      <c r="RWT1198" s="205" t="s">
        <v>238</v>
      </c>
      <c r="RWU1198" s="206">
        <v>0</v>
      </c>
      <c r="RWV1198" s="206">
        <v>210</v>
      </c>
      <c r="RWW1198" s="75">
        <f t="shared" si="620"/>
        <v>448.774</v>
      </c>
      <c r="RWX1198" s="203" t="s">
        <v>29</v>
      </c>
      <c r="RWY1198" s="260" t="s">
        <v>26</v>
      </c>
      <c r="RWZ1198" s="204">
        <v>7</v>
      </c>
      <c r="RXA1198" s="204">
        <v>2</v>
      </c>
      <c r="RXB1198" s="205" t="s">
        <v>238</v>
      </c>
      <c r="RXC1198" s="206">
        <v>0</v>
      </c>
      <c r="RXD1198" s="206">
        <v>210</v>
      </c>
      <c r="RXE1198" s="75">
        <f t="shared" si="620"/>
        <v>448.774</v>
      </c>
      <c r="RXF1198" s="203" t="s">
        <v>29</v>
      </c>
      <c r="RXG1198" s="260" t="s">
        <v>26</v>
      </c>
      <c r="RXH1198" s="204">
        <v>7</v>
      </c>
      <c r="RXI1198" s="204">
        <v>2</v>
      </c>
      <c r="RXJ1198" s="205" t="s">
        <v>238</v>
      </c>
      <c r="RXK1198" s="206">
        <v>0</v>
      </c>
      <c r="RXL1198" s="206">
        <v>210</v>
      </c>
      <c r="RXM1198" s="75">
        <f t="shared" si="620"/>
        <v>448.774</v>
      </c>
      <c r="RXN1198" s="203" t="s">
        <v>29</v>
      </c>
      <c r="RXO1198" s="260" t="s">
        <v>26</v>
      </c>
      <c r="RXP1198" s="204">
        <v>7</v>
      </c>
      <c r="RXQ1198" s="204">
        <v>2</v>
      </c>
      <c r="RXR1198" s="205" t="s">
        <v>238</v>
      </c>
      <c r="RXS1198" s="206">
        <v>0</v>
      </c>
      <c r="RXT1198" s="206">
        <v>210</v>
      </c>
      <c r="RXU1198" s="75">
        <f t="shared" si="620"/>
        <v>448.774</v>
      </c>
      <c r="RXV1198" s="203" t="s">
        <v>29</v>
      </c>
      <c r="RXW1198" s="260" t="s">
        <v>26</v>
      </c>
      <c r="RXX1198" s="204">
        <v>7</v>
      </c>
      <c r="RXY1198" s="204">
        <v>2</v>
      </c>
      <c r="RXZ1198" s="205" t="s">
        <v>238</v>
      </c>
      <c r="RYA1198" s="206">
        <v>0</v>
      </c>
      <c r="RYB1198" s="206">
        <v>210</v>
      </c>
      <c r="RYC1198" s="75">
        <f t="shared" si="620"/>
        <v>448.774</v>
      </c>
      <c r="RYD1198" s="203" t="s">
        <v>29</v>
      </c>
      <c r="RYE1198" s="260" t="s">
        <v>26</v>
      </c>
      <c r="RYF1198" s="204">
        <v>7</v>
      </c>
      <c r="RYG1198" s="204">
        <v>2</v>
      </c>
      <c r="RYH1198" s="205" t="s">
        <v>238</v>
      </c>
      <c r="RYI1198" s="206">
        <v>0</v>
      </c>
      <c r="RYJ1198" s="206">
        <v>210</v>
      </c>
      <c r="RYK1198" s="75">
        <f t="shared" ref="RYK1198:SAO1198" si="621">RYK1199+RYK1200</f>
        <v>448.774</v>
      </c>
      <c r="RYL1198" s="203" t="s">
        <v>29</v>
      </c>
      <c r="RYM1198" s="260" t="s">
        <v>26</v>
      </c>
      <c r="RYN1198" s="204">
        <v>7</v>
      </c>
      <c r="RYO1198" s="204">
        <v>2</v>
      </c>
      <c r="RYP1198" s="205" t="s">
        <v>238</v>
      </c>
      <c r="RYQ1198" s="206">
        <v>0</v>
      </c>
      <c r="RYR1198" s="206">
        <v>210</v>
      </c>
      <c r="RYS1198" s="75">
        <f t="shared" si="621"/>
        <v>448.774</v>
      </c>
      <c r="RYT1198" s="203" t="s">
        <v>29</v>
      </c>
      <c r="RYU1198" s="260" t="s">
        <v>26</v>
      </c>
      <c r="RYV1198" s="204">
        <v>7</v>
      </c>
      <c r="RYW1198" s="204">
        <v>2</v>
      </c>
      <c r="RYX1198" s="205" t="s">
        <v>238</v>
      </c>
      <c r="RYY1198" s="206">
        <v>0</v>
      </c>
      <c r="RYZ1198" s="206">
        <v>210</v>
      </c>
      <c r="RZA1198" s="75">
        <f t="shared" si="621"/>
        <v>448.774</v>
      </c>
      <c r="RZB1198" s="203" t="s">
        <v>29</v>
      </c>
      <c r="RZC1198" s="260" t="s">
        <v>26</v>
      </c>
      <c r="RZD1198" s="204">
        <v>7</v>
      </c>
      <c r="RZE1198" s="204">
        <v>2</v>
      </c>
      <c r="RZF1198" s="205" t="s">
        <v>238</v>
      </c>
      <c r="RZG1198" s="206">
        <v>0</v>
      </c>
      <c r="RZH1198" s="206">
        <v>210</v>
      </c>
      <c r="RZI1198" s="75">
        <f t="shared" si="621"/>
        <v>448.774</v>
      </c>
      <c r="RZJ1198" s="203" t="s">
        <v>29</v>
      </c>
      <c r="RZK1198" s="260" t="s">
        <v>26</v>
      </c>
      <c r="RZL1198" s="204">
        <v>7</v>
      </c>
      <c r="RZM1198" s="204">
        <v>2</v>
      </c>
      <c r="RZN1198" s="205" t="s">
        <v>238</v>
      </c>
      <c r="RZO1198" s="206">
        <v>0</v>
      </c>
      <c r="RZP1198" s="206">
        <v>210</v>
      </c>
      <c r="RZQ1198" s="75">
        <f t="shared" si="621"/>
        <v>448.774</v>
      </c>
      <c r="RZR1198" s="203" t="s">
        <v>29</v>
      </c>
      <c r="RZS1198" s="260" t="s">
        <v>26</v>
      </c>
      <c r="RZT1198" s="204">
        <v>7</v>
      </c>
      <c r="RZU1198" s="204">
        <v>2</v>
      </c>
      <c r="RZV1198" s="205" t="s">
        <v>238</v>
      </c>
      <c r="RZW1198" s="206">
        <v>0</v>
      </c>
      <c r="RZX1198" s="206">
        <v>210</v>
      </c>
      <c r="RZY1198" s="75">
        <f t="shared" si="621"/>
        <v>448.774</v>
      </c>
      <c r="RZZ1198" s="203" t="s">
        <v>29</v>
      </c>
      <c r="SAA1198" s="260" t="s">
        <v>26</v>
      </c>
      <c r="SAB1198" s="204">
        <v>7</v>
      </c>
      <c r="SAC1198" s="204">
        <v>2</v>
      </c>
      <c r="SAD1198" s="205" t="s">
        <v>238</v>
      </c>
      <c r="SAE1198" s="206">
        <v>0</v>
      </c>
      <c r="SAF1198" s="206">
        <v>210</v>
      </c>
      <c r="SAG1198" s="75">
        <f t="shared" si="621"/>
        <v>448.774</v>
      </c>
      <c r="SAH1198" s="203" t="s">
        <v>29</v>
      </c>
      <c r="SAI1198" s="260" t="s">
        <v>26</v>
      </c>
      <c r="SAJ1198" s="204">
        <v>7</v>
      </c>
      <c r="SAK1198" s="204">
        <v>2</v>
      </c>
      <c r="SAL1198" s="205" t="s">
        <v>238</v>
      </c>
      <c r="SAM1198" s="206">
        <v>0</v>
      </c>
      <c r="SAN1198" s="206">
        <v>210</v>
      </c>
      <c r="SAO1198" s="75">
        <f t="shared" si="621"/>
        <v>448.774</v>
      </c>
      <c r="SAP1198" s="203" t="s">
        <v>29</v>
      </c>
      <c r="SAQ1198" s="260" t="s">
        <v>26</v>
      </c>
      <c r="SAR1198" s="204">
        <v>7</v>
      </c>
      <c r="SAS1198" s="204">
        <v>2</v>
      </c>
      <c r="SAT1198" s="205" t="s">
        <v>238</v>
      </c>
      <c r="SAU1198" s="206">
        <v>0</v>
      </c>
      <c r="SAV1198" s="206">
        <v>210</v>
      </c>
      <c r="SAW1198" s="75">
        <f t="shared" ref="SAW1198:SDA1198" si="622">SAW1199+SAW1200</f>
        <v>448.774</v>
      </c>
      <c r="SAX1198" s="203" t="s">
        <v>29</v>
      </c>
      <c r="SAY1198" s="260" t="s">
        <v>26</v>
      </c>
      <c r="SAZ1198" s="204">
        <v>7</v>
      </c>
      <c r="SBA1198" s="204">
        <v>2</v>
      </c>
      <c r="SBB1198" s="205" t="s">
        <v>238</v>
      </c>
      <c r="SBC1198" s="206">
        <v>0</v>
      </c>
      <c r="SBD1198" s="206">
        <v>210</v>
      </c>
      <c r="SBE1198" s="75">
        <f t="shared" si="622"/>
        <v>448.774</v>
      </c>
      <c r="SBF1198" s="203" t="s">
        <v>29</v>
      </c>
      <c r="SBG1198" s="260" t="s">
        <v>26</v>
      </c>
      <c r="SBH1198" s="204">
        <v>7</v>
      </c>
      <c r="SBI1198" s="204">
        <v>2</v>
      </c>
      <c r="SBJ1198" s="205" t="s">
        <v>238</v>
      </c>
      <c r="SBK1198" s="206">
        <v>0</v>
      </c>
      <c r="SBL1198" s="206">
        <v>210</v>
      </c>
      <c r="SBM1198" s="75">
        <f t="shared" si="622"/>
        <v>448.774</v>
      </c>
      <c r="SBN1198" s="203" t="s">
        <v>29</v>
      </c>
      <c r="SBO1198" s="260" t="s">
        <v>26</v>
      </c>
      <c r="SBP1198" s="204">
        <v>7</v>
      </c>
      <c r="SBQ1198" s="204">
        <v>2</v>
      </c>
      <c r="SBR1198" s="205" t="s">
        <v>238</v>
      </c>
      <c r="SBS1198" s="206">
        <v>0</v>
      </c>
      <c r="SBT1198" s="206">
        <v>210</v>
      </c>
      <c r="SBU1198" s="75">
        <f t="shared" si="622"/>
        <v>448.774</v>
      </c>
      <c r="SBV1198" s="203" t="s">
        <v>29</v>
      </c>
      <c r="SBW1198" s="260" t="s">
        <v>26</v>
      </c>
      <c r="SBX1198" s="204">
        <v>7</v>
      </c>
      <c r="SBY1198" s="204">
        <v>2</v>
      </c>
      <c r="SBZ1198" s="205" t="s">
        <v>238</v>
      </c>
      <c r="SCA1198" s="206">
        <v>0</v>
      </c>
      <c r="SCB1198" s="206">
        <v>210</v>
      </c>
      <c r="SCC1198" s="75">
        <f t="shared" si="622"/>
        <v>448.774</v>
      </c>
      <c r="SCD1198" s="203" t="s">
        <v>29</v>
      </c>
      <c r="SCE1198" s="260" t="s">
        <v>26</v>
      </c>
      <c r="SCF1198" s="204">
        <v>7</v>
      </c>
      <c r="SCG1198" s="204">
        <v>2</v>
      </c>
      <c r="SCH1198" s="205" t="s">
        <v>238</v>
      </c>
      <c r="SCI1198" s="206">
        <v>0</v>
      </c>
      <c r="SCJ1198" s="206">
        <v>210</v>
      </c>
      <c r="SCK1198" s="75">
        <f t="shared" si="622"/>
        <v>448.774</v>
      </c>
      <c r="SCL1198" s="203" t="s">
        <v>29</v>
      </c>
      <c r="SCM1198" s="260" t="s">
        <v>26</v>
      </c>
      <c r="SCN1198" s="204">
        <v>7</v>
      </c>
      <c r="SCO1198" s="204">
        <v>2</v>
      </c>
      <c r="SCP1198" s="205" t="s">
        <v>238</v>
      </c>
      <c r="SCQ1198" s="206">
        <v>0</v>
      </c>
      <c r="SCR1198" s="206">
        <v>210</v>
      </c>
      <c r="SCS1198" s="75">
        <f t="shared" si="622"/>
        <v>448.774</v>
      </c>
      <c r="SCT1198" s="203" t="s">
        <v>29</v>
      </c>
      <c r="SCU1198" s="260" t="s">
        <v>26</v>
      </c>
      <c r="SCV1198" s="204">
        <v>7</v>
      </c>
      <c r="SCW1198" s="204">
        <v>2</v>
      </c>
      <c r="SCX1198" s="205" t="s">
        <v>238</v>
      </c>
      <c r="SCY1198" s="206">
        <v>0</v>
      </c>
      <c r="SCZ1198" s="206">
        <v>210</v>
      </c>
      <c r="SDA1198" s="75">
        <f t="shared" si="622"/>
        <v>448.774</v>
      </c>
      <c r="SDB1198" s="203" t="s">
        <v>29</v>
      </c>
      <c r="SDC1198" s="260" t="s">
        <v>26</v>
      </c>
      <c r="SDD1198" s="204">
        <v>7</v>
      </c>
      <c r="SDE1198" s="204">
        <v>2</v>
      </c>
      <c r="SDF1198" s="205" t="s">
        <v>238</v>
      </c>
      <c r="SDG1198" s="206">
        <v>0</v>
      </c>
      <c r="SDH1198" s="206">
        <v>210</v>
      </c>
      <c r="SDI1198" s="75">
        <f t="shared" ref="SDI1198:SFM1198" si="623">SDI1199+SDI1200</f>
        <v>448.774</v>
      </c>
      <c r="SDJ1198" s="203" t="s">
        <v>29</v>
      </c>
      <c r="SDK1198" s="260" t="s">
        <v>26</v>
      </c>
      <c r="SDL1198" s="204">
        <v>7</v>
      </c>
      <c r="SDM1198" s="204">
        <v>2</v>
      </c>
      <c r="SDN1198" s="205" t="s">
        <v>238</v>
      </c>
      <c r="SDO1198" s="206">
        <v>0</v>
      </c>
      <c r="SDP1198" s="206">
        <v>210</v>
      </c>
      <c r="SDQ1198" s="75">
        <f t="shared" si="623"/>
        <v>448.774</v>
      </c>
      <c r="SDR1198" s="203" t="s">
        <v>29</v>
      </c>
      <c r="SDS1198" s="260" t="s">
        <v>26</v>
      </c>
      <c r="SDT1198" s="204">
        <v>7</v>
      </c>
      <c r="SDU1198" s="204">
        <v>2</v>
      </c>
      <c r="SDV1198" s="205" t="s">
        <v>238</v>
      </c>
      <c r="SDW1198" s="206">
        <v>0</v>
      </c>
      <c r="SDX1198" s="206">
        <v>210</v>
      </c>
      <c r="SDY1198" s="75">
        <f t="shared" si="623"/>
        <v>448.774</v>
      </c>
      <c r="SDZ1198" s="203" t="s">
        <v>29</v>
      </c>
      <c r="SEA1198" s="260" t="s">
        <v>26</v>
      </c>
      <c r="SEB1198" s="204">
        <v>7</v>
      </c>
      <c r="SEC1198" s="204">
        <v>2</v>
      </c>
      <c r="SED1198" s="205" t="s">
        <v>238</v>
      </c>
      <c r="SEE1198" s="206">
        <v>0</v>
      </c>
      <c r="SEF1198" s="206">
        <v>210</v>
      </c>
      <c r="SEG1198" s="75">
        <f t="shared" si="623"/>
        <v>448.774</v>
      </c>
      <c r="SEH1198" s="203" t="s">
        <v>29</v>
      </c>
      <c r="SEI1198" s="260" t="s">
        <v>26</v>
      </c>
      <c r="SEJ1198" s="204">
        <v>7</v>
      </c>
      <c r="SEK1198" s="204">
        <v>2</v>
      </c>
      <c r="SEL1198" s="205" t="s">
        <v>238</v>
      </c>
      <c r="SEM1198" s="206">
        <v>0</v>
      </c>
      <c r="SEN1198" s="206">
        <v>210</v>
      </c>
      <c r="SEO1198" s="75">
        <f t="shared" si="623"/>
        <v>448.774</v>
      </c>
      <c r="SEP1198" s="203" t="s">
        <v>29</v>
      </c>
      <c r="SEQ1198" s="260" t="s">
        <v>26</v>
      </c>
      <c r="SER1198" s="204">
        <v>7</v>
      </c>
      <c r="SES1198" s="204">
        <v>2</v>
      </c>
      <c r="SET1198" s="205" t="s">
        <v>238</v>
      </c>
      <c r="SEU1198" s="206">
        <v>0</v>
      </c>
      <c r="SEV1198" s="206">
        <v>210</v>
      </c>
      <c r="SEW1198" s="75">
        <f t="shared" si="623"/>
        <v>448.774</v>
      </c>
      <c r="SEX1198" s="203" t="s">
        <v>29</v>
      </c>
      <c r="SEY1198" s="260" t="s">
        <v>26</v>
      </c>
      <c r="SEZ1198" s="204">
        <v>7</v>
      </c>
      <c r="SFA1198" s="204">
        <v>2</v>
      </c>
      <c r="SFB1198" s="205" t="s">
        <v>238</v>
      </c>
      <c r="SFC1198" s="206">
        <v>0</v>
      </c>
      <c r="SFD1198" s="206">
        <v>210</v>
      </c>
      <c r="SFE1198" s="75">
        <f t="shared" si="623"/>
        <v>448.774</v>
      </c>
      <c r="SFF1198" s="203" t="s">
        <v>29</v>
      </c>
      <c r="SFG1198" s="260" t="s">
        <v>26</v>
      </c>
      <c r="SFH1198" s="204">
        <v>7</v>
      </c>
      <c r="SFI1198" s="204">
        <v>2</v>
      </c>
      <c r="SFJ1198" s="205" t="s">
        <v>238</v>
      </c>
      <c r="SFK1198" s="206">
        <v>0</v>
      </c>
      <c r="SFL1198" s="206">
        <v>210</v>
      </c>
      <c r="SFM1198" s="75">
        <f t="shared" si="623"/>
        <v>448.774</v>
      </c>
      <c r="SFN1198" s="203" t="s">
        <v>29</v>
      </c>
      <c r="SFO1198" s="260" t="s">
        <v>26</v>
      </c>
      <c r="SFP1198" s="204">
        <v>7</v>
      </c>
      <c r="SFQ1198" s="204">
        <v>2</v>
      </c>
      <c r="SFR1198" s="205" t="s">
        <v>238</v>
      </c>
      <c r="SFS1198" s="206">
        <v>0</v>
      </c>
      <c r="SFT1198" s="206">
        <v>210</v>
      </c>
      <c r="SFU1198" s="75">
        <f t="shared" ref="SFU1198:SHY1198" si="624">SFU1199+SFU1200</f>
        <v>448.774</v>
      </c>
      <c r="SFV1198" s="203" t="s">
        <v>29</v>
      </c>
      <c r="SFW1198" s="260" t="s">
        <v>26</v>
      </c>
      <c r="SFX1198" s="204">
        <v>7</v>
      </c>
      <c r="SFY1198" s="204">
        <v>2</v>
      </c>
      <c r="SFZ1198" s="205" t="s">
        <v>238</v>
      </c>
      <c r="SGA1198" s="206">
        <v>0</v>
      </c>
      <c r="SGB1198" s="206">
        <v>210</v>
      </c>
      <c r="SGC1198" s="75">
        <f t="shared" si="624"/>
        <v>448.774</v>
      </c>
      <c r="SGD1198" s="203" t="s">
        <v>29</v>
      </c>
      <c r="SGE1198" s="260" t="s">
        <v>26</v>
      </c>
      <c r="SGF1198" s="204">
        <v>7</v>
      </c>
      <c r="SGG1198" s="204">
        <v>2</v>
      </c>
      <c r="SGH1198" s="205" t="s">
        <v>238</v>
      </c>
      <c r="SGI1198" s="206">
        <v>0</v>
      </c>
      <c r="SGJ1198" s="206">
        <v>210</v>
      </c>
      <c r="SGK1198" s="75">
        <f t="shared" si="624"/>
        <v>448.774</v>
      </c>
      <c r="SGL1198" s="203" t="s">
        <v>29</v>
      </c>
      <c r="SGM1198" s="260" t="s">
        <v>26</v>
      </c>
      <c r="SGN1198" s="204">
        <v>7</v>
      </c>
      <c r="SGO1198" s="204">
        <v>2</v>
      </c>
      <c r="SGP1198" s="205" t="s">
        <v>238</v>
      </c>
      <c r="SGQ1198" s="206">
        <v>0</v>
      </c>
      <c r="SGR1198" s="206">
        <v>210</v>
      </c>
      <c r="SGS1198" s="75">
        <f t="shared" si="624"/>
        <v>448.774</v>
      </c>
      <c r="SGT1198" s="203" t="s">
        <v>29</v>
      </c>
      <c r="SGU1198" s="260" t="s">
        <v>26</v>
      </c>
      <c r="SGV1198" s="204">
        <v>7</v>
      </c>
      <c r="SGW1198" s="204">
        <v>2</v>
      </c>
      <c r="SGX1198" s="205" t="s">
        <v>238</v>
      </c>
      <c r="SGY1198" s="206">
        <v>0</v>
      </c>
      <c r="SGZ1198" s="206">
        <v>210</v>
      </c>
      <c r="SHA1198" s="75">
        <f t="shared" si="624"/>
        <v>448.774</v>
      </c>
      <c r="SHB1198" s="203" t="s">
        <v>29</v>
      </c>
      <c r="SHC1198" s="260" t="s">
        <v>26</v>
      </c>
      <c r="SHD1198" s="204">
        <v>7</v>
      </c>
      <c r="SHE1198" s="204">
        <v>2</v>
      </c>
      <c r="SHF1198" s="205" t="s">
        <v>238</v>
      </c>
      <c r="SHG1198" s="206">
        <v>0</v>
      </c>
      <c r="SHH1198" s="206">
        <v>210</v>
      </c>
      <c r="SHI1198" s="75">
        <f t="shared" si="624"/>
        <v>448.774</v>
      </c>
      <c r="SHJ1198" s="203" t="s">
        <v>29</v>
      </c>
      <c r="SHK1198" s="260" t="s">
        <v>26</v>
      </c>
      <c r="SHL1198" s="204">
        <v>7</v>
      </c>
      <c r="SHM1198" s="204">
        <v>2</v>
      </c>
      <c r="SHN1198" s="205" t="s">
        <v>238</v>
      </c>
      <c r="SHO1198" s="206">
        <v>0</v>
      </c>
      <c r="SHP1198" s="206">
        <v>210</v>
      </c>
      <c r="SHQ1198" s="75">
        <f t="shared" si="624"/>
        <v>448.774</v>
      </c>
      <c r="SHR1198" s="203" t="s">
        <v>29</v>
      </c>
      <c r="SHS1198" s="260" t="s">
        <v>26</v>
      </c>
      <c r="SHT1198" s="204">
        <v>7</v>
      </c>
      <c r="SHU1198" s="204">
        <v>2</v>
      </c>
      <c r="SHV1198" s="205" t="s">
        <v>238</v>
      </c>
      <c r="SHW1198" s="206">
        <v>0</v>
      </c>
      <c r="SHX1198" s="206">
        <v>210</v>
      </c>
      <c r="SHY1198" s="75">
        <f t="shared" si="624"/>
        <v>448.774</v>
      </c>
      <c r="SHZ1198" s="203" t="s">
        <v>29</v>
      </c>
      <c r="SIA1198" s="260" t="s">
        <v>26</v>
      </c>
      <c r="SIB1198" s="204">
        <v>7</v>
      </c>
      <c r="SIC1198" s="204">
        <v>2</v>
      </c>
      <c r="SID1198" s="205" t="s">
        <v>238</v>
      </c>
      <c r="SIE1198" s="206">
        <v>0</v>
      </c>
      <c r="SIF1198" s="206">
        <v>210</v>
      </c>
      <c r="SIG1198" s="75">
        <f t="shared" ref="SIG1198:SKK1198" si="625">SIG1199+SIG1200</f>
        <v>448.774</v>
      </c>
      <c r="SIH1198" s="203" t="s">
        <v>29</v>
      </c>
      <c r="SII1198" s="260" t="s">
        <v>26</v>
      </c>
      <c r="SIJ1198" s="204">
        <v>7</v>
      </c>
      <c r="SIK1198" s="204">
        <v>2</v>
      </c>
      <c r="SIL1198" s="205" t="s">
        <v>238</v>
      </c>
      <c r="SIM1198" s="206">
        <v>0</v>
      </c>
      <c r="SIN1198" s="206">
        <v>210</v>
      </c>
      <c r="SIO1198" s="75">
        <f t="shared" si="625"/>
        <v>448.774</v>
      </c>
      <c r="SIP1198" s="203" t="s">
        <v>29</v>
      </c>
      <c r="SIQ1198" s="260" t="s">
        <v>26</v>
      </c>
      <c r="SIR1198" s="204">
        <v>7</v>
      </c>
      <c r="SIS1198" s="204">
        <v>2</v>
      </c>
      <c r="SIT1198" s="205" t="s">
        <v>238</v>
      </c>
      <c r="SIU1198" s="206">
        <v>0</v>
      </c>
      <c r="SIV1198" s="206">
        <v>210</v>
      </c>
      <c r="SIW1198" s="75">
        <f t="shared" si="625"/>
        <v>448.774</v>
      </c>
      <c r="SIX1198" s="203" t="s">
        <v>29</v>
      </c>
      <c r="SIY1198" s="260" t="s">
        <v>26</v>
      </c>
      <c r="SIZ1198" s="204">
        <v>7</v>
      </c>
      <c r="SJA1198" s="204">
        <v>2</v>
      </c>
      <c r="SJB1198" s="205" t="s">
        <v>238</v>
      </c>
      <c r="SJC1198" s="206">
        <v>0</v>
      </c>
      <c r="SJD1198" s="206">
        <v>210</v>
      </c>
      <c r="SJE1198" s="75">
        <f t="shared" si="625"/>
        <v>448.774</v>
      </c>
      <c r="SJF1198" s="203" t="s">
        <v>29</v>
      </c>
      <c r="SJG1198" s="260" t="s">
        <v>26</v>
      </c>
      <c r="SJH1198" s="204">
        <v>7</v>
      </c>
      <c r="SJI1198" s="204">
        <v>2</v>
      </c>
      <c r="SJJ1198" s="205" t="s">
        <v>238</v>
      </c>
      <c r="SJK1198" s="206">
        <v>0</v>
      </c>
      <c r="SJL1198" s="206">
        <v>210</v>
      </c>
      <c r="SJM1198" s="75">
        <f t="shared" si="625"/>
        <v>448.774</v>
      </c>
      <c r="SJN1198" s="203" t="s">
        <v>29</v>
      </c>
      <c r="SJO1198" s="260" t="s">
        <v>26</v>
      </c>
      <c r="SJP1198" s="204">
        <v>7</v>
      </c>
      <c r="SJQ1198" s="204">
        <v>2</v>
      </c>
      <c r="SJR1198" s="205" t="s">
        <v>238</v>
      </c>
      <c r="SJS1198" s="206">
        <v>0</v>
      </c>
      <c r="SJT1198" s="206">
        <v>210</v>
      </c>
      <c r="SJU1198" s="75">
        <f t="shared" si="625"/>
        <v>448.774</v>
      </c>
      <c r="SJV1198" s="203" t="s">
        <v>29</v>
      </c>
      <c r="SJW1198" s="260" t="s">
        <v>26</v>
      </c>
      <c r="SJX1198" s="204">
        <v>7</v>
      </c>
      <c r="SJY1198" s="204">
        <v>2</v>
      </c>
      <c r="SJZ1198" s="205" t="s">
        <v>238</v>
      </c>
      <c r="SKA1198" s="206">
        <v>0</v>
      </c>
      <c r="SKB1198" s="206">
        <v>210</v>
      </c>
      <c r="SKC1198" s="75">
        <f t="shared" si="625"/>
        <v>448.774</v>
      </c>
      <c r="SKD1198" s="203" t="s">
        <v>29</v>
      </c>
      <c r="SKE1198" s="260" t="s">
        <v>26</v>
      </c>
      <c r="SKF1198" s="204">
        <v>7</v>
      </c>
      <c r="SKG1198" s="204">
        <v>2</v>
      </c>
      <c r="SKH1198" s="205" t="s">
        <v>238</v>
      </c>
      <c r="SKI1198" s="206">
        <v>0</v>
      </c>
      <c r="SKJ1198" s="206">
        <v>210</v>
      </c>
      <c r="SKK1198" s="75">
        <f t="shared" si="625"/>
        <v>448.774</v>
      </c>
      <c r="SKL1198" s="203" t="s">
        <v>29</v>
      </c>
      <c r="SKM1198" s="260" t="s">
        <v>26</v>
      </c>
      <c r="SKN1198" s="204">
        <v>7</v>
      </c>
      <c r="SKO1198" s="204">
        <v>2</v>
      </c>
      <c r="SKP1198" s="205" t="s">
        <v>238</v>
      </c>
      <c r="SKQ1198" s="206">
        <v>0</v>
      </c>
      <c r="SKR1198" s="206">
        <v>210</v>
      </c>
      <c r="SKS1198" s="75">
        <f t="shared" ref="SKS1198:SMW1198" si="626">SKS1199+SKS1200</f>
        <v>448.774</v>
      </c>
      <c r="SKT1198" s="203" t="s">
        <v>29</v>
      </c>
      <c r="SKU1198" s="260" t="s">
        <v>26</v>
      </c>
      <c r="SKV1198" s="204">
        <v>7</v>
      </c>
      <c r="SKW1198" s="204">
        <v>2</v>
      </c>
      <c r="SKX1198" s="205" t="s">
        <v>238</v>
      </c>
      <c r="SKY1198" s="206">
        <v>0</v>
      </c>
      <c r="SKZ1198" s="206">
        <v>210</v>
      </c>
      <c r="SLA1198" s="75">
        <f t="shared" si="626"/>
        <v>448.774</v>
      </c>
      <c r="SLB1198" s="203" t="s">
        <v>29</v>
      </c>
      <c r="SLC1198" s="260" t="s">
        <v>26</v>
      </c>
      <c r="SLD1198" s="204">
        <v>7</v>
      </c>
      <c r="SLE1198" s="204">
        <v>2</v>
      </c>
      <c r="SLF1198" s="205" t="s">
        <v>238</v>
      </c>
      <c r="SLG1198" s="206">
        <v>0</v>
      </c>
      <c r="SLH1198" s="206">
        <v>210</v>
      </c>
      <c r="SLI1198" s="75">
        <f t="shared" si="626"/>
        <v>448.774</v>
      </c>
      <c r="SLJ1198" s="203" t="s">
        <v>29</v>
      </c>
      <c r="SLK1198" s="260" t="s">
        <v>26</v>
      </c>
      <c r="SLL1198" s="204">
        <v>7</v>
      </c>
      <c r="SLM1198" s="204">
        <v>2</v>
      </c>
      <c r="SLN1198" s="205" t="s">
        <v>238</v>
      </c>
      <c r="SLO1198" s="206">
        <v>0</v>
      </c>
      <c r="SLP1198" s="206">
        <v>210</v>
      </c>
      <c r="SLQ1198" s="75">
        <f t="shared" si="626"/>
        <v>448.774</v>
      </c>
      <c r="SLR1198" s="203" t="s">
        <v>29</v>
      </c>
      <c r="SLS1198" s="260" t="s">
        <v>26</v>
      </c>
      <c r="SLT1198" s="204">
        <v>7</v>
      </c>
      <c r="SLU1198" s="204">
        <v>2</v>
      </c>
      <c r="SLV1198" s="205" t="s">
        <v>238</v>
      </c>
      <c r="SLW1198" s="206">
        <v>0</v>
      </c>
      <c r="SLX1198" s="206">
        <v>210</v>
      </c>
      <c r="SLY1198" s="75">
        <f t="shared" si="626"/>
        <v>448.774</v>
      </c>
      <c r="SLZ1198" s="203" t="s">
        <v>29</v>
      </c>
      <c r="SMA1198" s="260" t="s">
        <v>26</v>
      </c>
      <c r="SMB1198" s="204">
        <v>7</v>
      </c>
      <c r="SMC1198" s="204">
        <v>2</v>
      </c>
      <c r="SMD1198" s="205" t="s">
        <v>238</v>
      </c>
      <c r="SME1198" s="206">
        <v>0</v>
      </c>
      <c r="SMF1198" s="206">
        <v>210</v>
      </c>
      <c r="SMG1198" s="75">
        <f t="shared" si="626"/>
        <v>448.774</v>
      </c>
      <c r="SMH1198" s="203" t="s">
        <v>29</v>
      </c>
      <c r="SMI1198" s="260" t="s">
        <v>26</v>
      </c>
      <c r="SMJ1198" s="204">
        <v>7</v>
      </c>
      <c r="SMK1198" s="204">
        <v>2</v>
      </c>
      <c r="SML1198" s="205" t="s">
        <v>238</v>
      </c>
      <c r="SMM1198" s="206">
        <v>0</v>
      </c>
      <c r="SMN1198" s="206">
        <v>210</v>
      </c>
      <c r="SMO1198" s="75">
        <f t="shared" si="626"/>
        <v>448.774</v>
      </c>
      <c r="SMP1198" s="203" t="s">
        <v>29</v>
      </c>
      <c r="SMQ1198" s="260" t="s">
        <v>26</v>
      </c>
      <c r="SMR1198" s="204">
        <v>7</v>
      </c>
      <c r="SMS1198" s="204">
        <v>2</v>
      </c>
      <c r="SMT1198" s="205" t="s">
        <v>238</v>
      </c>
      <c r="SMU1198" s="206">
        <v>0</v>
      </c>
      <c r="SMV1198" s="206">
        <v>210</v>
      </c>
      <c r="SMW1198" s="75">
        <f t="shared" si="626"/>
        <v>448.774</v>
      </c>
      <c r="SMX1198" s="203" t="s">
        <v>29</v>
      </c>
      <c r="SMY1198" s="260" t="s">
        <v>26</v>
      </c>
      <c r="SMZ1198" s="204">
        <v>7</v>
      </c>
      <c r="SNA1198" s="204">
        <v>2</v>
      </c>
      <c r="SNB1198" s="205" t="s">
        <v>238</v>
      </c>
      <c r="SNC1198" s="206">
        <v>0</v>
      </c>
      <c r="SND1198" s="206">
        <v>210</v>
      </c>
      <c r="SNE1198" s="75">
        <f t="shared" ref="SNE1198:SPI1198" si="627">SNE1199+SNE1200</f>
        <v>448.774</v>
      </c>
      <c r="SNF1198" s="203" t="s">
        <v>29</v>
      </c>
      <c r="SNG1198" s="260" t="s">
        <v>26</v>
      </c>
      <c r="SNH1198" s="204">
        <v>7</v>
      </c>
      <c r="SNI1198" s="204">
        <v>2</v>
      </c>
      <c r="SNJ1198" s="205" t="s">
        <v>238</v>
      </c>
      <c r="SNK1198" s="206">
        <v>0</v>
      </c>
      <c r="SNL1198" s="206">
        <v>210</v>
      </c>
      <c r="SNM1198" s="75">
        <f t="shared" si="627"/>
        <v>448.774</v>
      </c>
      <c r="SNN1198" s="203" t="s">
        <v>29</v>
      </c>
      <c r="SNO1198" s="260" t="s">
        <v>26</v>
      </c>
      <c r="SNP1198" s="204">
        <v>7</v>
      </c>
      <c r="SNQ1198" s="204">
        <v>2</v>
      </c>
      <c r="SNR1198" s="205" t="s">
        <v>238</v>
      </c>
      <c r="SNS1198" s="206">
        <v>0</v>
      </c>
      <c r="SNT1198" s="206">
        <v>210</v>
      </c>
      <c r="SNU1198" s="75">
        <f t="shared" si="627"/>
        <v>448.774</v>
      </c>
      <c r="SNV1198" s="203" t="s">
        <v>29</v>
      </c>
      <c r="SNW1198" s="260" t="s">
        <v>26</v>
      </c>
      <c r="SNX1198" s="204">
        <v>7</v>
      </c>
      <c r="SNY1198" s="204">
        <v>2</v>
      </c>
      <c r="SNZ1198" s="205" t="s">
        <v>238</v>
      </c>
      <c r="SOA1198" s="206">
        <v>0</v>
      </c>
      <c r="SOB1198" s="206">
        <v>210</v>
      </c>
      <c r="SOC1198" s="75">
        <f t="shared" si="627"/>
        <v>448.774</v>
      </c>
      <c r="SOD1198" s="203" t="s">
        <v>29</v>
      </c>
      <c r="SOE1198" s="260" t="s">
        <v>26</v>
      </c>
      <c r="SOF1198" s="204">
        <v>7</v>
      </c>
      <c r="SOG1198" s="204">
        <v>2</v>
      </c>
      <c r="SOH1198" s="205" t="s">
        <v>238</v>
      </c>
      <c r="SOI1198" s="206">
        <v>0</v>
      </c>
      <c r="SOJ1198" s="206">
        <v>210</v>
      </c>
      <c r="SOK1198" s="75">
        <f t="shared" si="627"/>
        <v>448.774</v>
      </c>
      <c r="SOL1198" s="203" t="s">
        <v>29</v>
      </c>
      <c r="SOM1198" s="260" t="s">
        <v>26</v>
      </c>
      <c r="SON1198" s="204">
        <v>7</v>
      </c>
      <c r="SOO1198" s="204">
        <v>2</v>
      </c>
      <c r="SOP1198" s="205" t="s">
        <v>238</v>
      </c>
      <c r="SOQ1198" s="206">
        <v>0</v>
      </c>
      <c r="SOR1198" s="206">
        <v>210</v>
      </c>
      <c r="SOS1198" s="75">
        <f t="shared" si="627"/>
        <v>448.774</v>
      </c>
      <c r="SOT1198" s="203" t="s">
        <v>29</v>
      </c>
      <c r="SOU1198" s="260" t="s">
        <v>26</v>
      </c>
      <c r="SOV1198" s="204">
        <v>7</v>
      </c>
      <c r="SOW1198" s="204">
        <v>2</v>
      </c>
      <c r="SOX1198" s="205" t="s">
        <v>238</v>
      </c>
      <c r="SOY1198" s="206">
        <v>0</v>
      </c>
      <c r="SOZ1198" s="206">
        <v>210</v>
      </c>
      <c r="SPA1198" s="75">
        <f t="shared" si="627"/>
        <v>448.774</v>
      </c>
      <c r="SPB1198" s="203" t="s">
        <v>29</v>
      </c>
      <c r="SPC1198" s="260" t="s">
        <v>26</v>
      </c>
      <c r="SPD1198" s="204">
        <v>7</v>
      </c>
      <c r="SPE1198" s="204">
        <v>2</v>
      </c>
      <c r="SPF1198" s="205" t="s">
        <v>238</v>
      </c>
      <c r="SPG1198" s="206">
        <v>0</v>
      </c>
      <c r="SPH1198" s="206">
        <v>210</v>
      </c>
      <c r="SPI1198" s="75">
        <f t="shared" si="627"/>
        <v>448.774</v>
      </c>
      <c r="SPJ1198" s="203" t="s">
        <v>29</v>
      </c>
      <c r="SPK1198" s="260" t="s">
        <v>26</v>
      </c>
      <c r="SPL1198" s="204">
        <v>7</v>
      </c>
      <c r="SPM1198" s="204">
        <v>2</v>
      </c>
      <c r="SPN1198" s="205" t="s">
        <v>238</v>
      </c>
      <c r="SPO1198" s="206">
        <v>0</v>
      </c>
      <c r="SPP1198" s="206">
        <v>210</v>
      </c>
      <c r="SPQ1198" s="75">
        <f t="shared" ref="SPQ1198:SRU1198" si="628">SPQ1199+SPQ1200</f>
        <v>448.774</v>
      </c>
      <c r="SPR1198" s="203" t="s">
        <v>29</v>
      </c>
      <c r="SPS1198" s="260" t="s">
        <v>26</v>
      </c>
      <c r="SPT1198" s="204">
        <v>7</v>
      </c>
      <c r="SPU1198" s="204">
        <v>2</v>
      </c>
      <c r="SPV1198" s="205" t="s">
        <v>238</v>
      </c>
      <c r="SPW1198" s="206">
        <v>0</v>
      </c>
      <c r="SPX1198" s="206">
        <v>210</v>
      </c>
      <c r="SPY1198" s="75">
        <f t="shared" si="628"/>
        <v>448.774</v>
      </c>
      <c r="SPZ1198" s="203" t="s">
        <v>29</v>
      </c>
      <c r="SQA1198" s="260" t="s">
        <v>26</v>
      </c>
      <c r="SQB1198" s="204">
        <v>7</v>
      </c>
      <c r="SQC1198" s="204">
        <v>2</v>
      </c>
      <c r="SQD1198" s="205" t="s">
        <v>238</v>
      </c>
      <c r="SQE1198" s="206">
        <v>0</v>
      </c>
      <c r="SQF1198" s="206">
        <v>210</v>
      </c>
      <c r="SQG1198" s="75">
        <f t="shared" si="628"/>
        <v>448.774</v>
      </c>
      <c r="SQH1198" s="203" t="s">
        <v>29</v>
      </c>
      <c r="SQI1198" s="260" t="s">
        <v>26</v>
      </c>
      <c r="SQJ1198" s="204">
        <v>7</v>
      </c>
      <c r="SQK1198" s="204">
        <v>2</v>
      </c>
      <c r="SQL1198" s="205" t="s">
        <v>238</v>
      </c>
      <c r="SQM1198" s="206">
        <v>0</v>
      </c>
      <c r="SQN1198" s="206">
        <v>210</v>
      </c>
      <c r="SQO1198" s="75">
        <f t="shared" si="628"/>
        <v>448.774</v>
      </c>
      <c r="SQP1198" s="203" t="s">
        <v>29</v>
      </c>
      <c r="SQQ1198" s="260" t="s">
        <v>26</v>
      </c>
      <c r="SQR1198" s="204">
        <v>7</v>
      </c>
      <c r="SQS1198" s="204">
        <v>2</v>
      </c>
      <c r="SQT1198" s="205" t="s">
        <v>238</v>
      </c>
      <c r="SQU1198" s="206">
        <v>0</v>
      </c>
      <c r="SQV1198" s="206">
        <v>210</v>
      </c>
      <c r="SQW1198" s="75">
        <f t="shared" si="628"/>
        <v>448.774</v>
      </c>
      <c r="SQX1198" s="203" t="s">
        <v>29</v>
      </c>
      <c r="SQY1198" s="260" t="s">
        <v>26</v>
      </c>
      <c r="SQZ1198" s="204">
        <v>7</v>
      </c>
      <c r="SRA1198" s="204">
        <v>2</v>
      </c>
      <c r="SRB1198" s="205" t="s">
        <v>238</v>
      </c>
      <c r="SRC1198" s="206">
        <v>0</v>
      </c>
      <c r="SRD1198" s="206">
        <v>210</v>
      </c>
      <c r="SRE1198" s="75">
        <f t="shared" si="628"/>
        <v>448.774</v>
      </c>
      <c r="SRF1198" s="203" t="s">
        <v>29</v>
      </c>
      <c r="SRG1198" s="260" t="s">
        <v>26</v>
      </c>
      <c r="SRH1198" s="204">
        <v>7</v>
      </c>
      <c r="SRI1198" s="204">
        <v>2</v>
      </c>
      <c r="SRJ1198" s="205" t="s">
        <v>238</v>
      </c>
      <c r="SRK1198" s="206">
        <v>0</v>
      </c>
      <c r="SRL1198" s="206">
        <v>210</v>
      </c>
      <c r="SRM1198" s="75">
        <f t="shared" si="628"/>
        <v>448.774</v>
      </c>
      <c r="SRN1198" s="203" t="s">
        <v>29</v>
      </c>
      <c r="SRO1198" s="260" t="s">
        <v>26</v>
      </c>
      <c r="SRP1198" s="204">
        <v>7</v>
      </c>
      <c r="SRQ1198" s="204">
        <v>2</v>
      </c>
      <c r="SRR1198" s="205" t="s">
        <v>238</v>
      </c>
      <c r="SRS1198" s="206">
        <v>0</v>
      </c>
      <c r="SRT1198" s="206">
        <v>210</v>
      </c>
      <c r="SRU1198" s="75">
        <f t="shared" si="628"/>
        <v>448.774</v>
      </c>
      <c r="SRV1198" s="203" t="s">
        <v>29</v>
      </c>
      <c r="SRW1198" s="260" t="s">
        <v>26</v>
      </c>
      <c r="SRX1198" s="204">
        <v>7</v>
      </c>
      <c r="SRY1198" s="204">
        <v>2</v>
      </c>
      <c r="SRZ1198" s="205" t="s">
        <v>238</v>
      </c>
      <c r="SSA1198" s="206">
        <v>0</v>
      </c>
      <c r="SSB1198" s="206">
        <v>210</v>
      </c>
      <c r="SSC1198" s="75">
        <f t="shared" ref="SSC1198:SUG1198" si="629">SSC1199+SSC1200</f>
        <v>448.774</v>
      </c>
      <c r="SSD1198" s="203" t="s">
        <v>29</v>
      </c>
      <c r="SSE1198" s="260" t="s">
        <v>26</v>
      </c>
      <c r="SSF1198" s="204">
        <v>7</v>
      </c>
      <c r="SSG1198" s="204">
        <v>2</v>
      </c>
      <c r="SSH1198" s="205" t="s">
        <v>238</v>
      </c>
      <c r="SSI1198" s="206">
        <v>0</v>
      </c>
      <c r="SSJ1198" s="206">
        <v>210</v>
      </c>
      <c r="SSK1198" s="75">
        <f t="shared" si="629"/>
        <v>448.774</v>
      </c>
      <c r="SSL1198" s="203" t="s">
        <v>29</v>
      </c>
      <c r="SSM1198" s="260" t="s">
        <v>26</v>
      </c>
      <c r="SSN1198" s="204">
        <v>7</v>
      </c>
      <c r="SSO1198" s="204">
        <v>2</v>
      </c>
      <c r="SSP1198" s="205" t="s">
        <v>238</v>
      </c>
      <c r="SSQ1198" s="206">
        <v>0</v>
      </c>
      <c r="SSR1198" s="206">
        <v>210</v>
      </c>
      <c r="SSS1198" s="75">
        <f t="shared" si="629"/>
        <v>448.774</v>
      </c>
      <c r="SST1198" s="203" t="s">
        <v>29</v>
      </c>
      <c r="SSU1198" s="260" t="s">
        <v>26</v>
      </c>
      <c r="SSV1198" s="204">
        <v>7</v>
      </c>
      <c r="SSW1198" s="204">
        <v>2</v>
      </c>
      <c r="SSX1198" s="205" t="s">
        <v>238</v>
      </c>
      <c r="SSY1198" s="206">
        <v>0</v>
      </c>
      <c r="SSZ1198" s="206">
        <v>210</v>
      </c>
      <c r="STA1198" s="75">
        <f t="shared" si="629"/>
        <v>448.774</v>
      </c>
      <c r="STB1198" s="203" t="s">
        <v>29</v>
      </c>
      <c r="STC1198" s="260" t="s">
        <v>26</v>
      </c>
      <c r="STD1198" s="204">
        <v>7</v>
      </c>
      <c r="STE1198" s="204">
        <v>2</v>
      </c>
      <c r="STF1198" s="205" t="s">
        <v>238</v>
      </c>
      <c r="STG1198" s="206">
        <v>0</v>
      </c>
      <c r="STH1198" s="206">
        <v>210</v>
      </c>
      <c r="STI1198" s="75">
        <f t="shared" si="629"/>
        <v>448.774</v>
      </c>
      <c r="STJ1198" s="203" t="s">
        <v>29</v>
      </c>
      <c r="STK1198" s="260" t="s">
        <v>26</v>
      </c>
      <c r="STL1198" s="204">
        <v>7</v>
      </c>
      <c r="STM1198" s="204">
        <v>2</v>
      </c>
      <c r="STN1198" s="205" t="s">
        <v>238</v>
      </c>
      <c r="STO1198" s="206">
        <v>0</v>
      </c>
      <c r="STP1198" s="206">
        <v>210</v>
      </c>
      <c r="STQ1198" s="75">
        <f t="shared" si="629"/>
        <v>448.774</v>
      </c>
      <c r="STR1198" s="203" t="s">
        <v>29</v>
      </c>
      <c r="STS1198" s="260" t="s">
        <v>26</v>
      </c>
      <c r="STT1198" s="204">
        <v>7</v>
      </c>
      <c r="STU1198" s="204">
        <v>2</v>
      </c>
      <c r="STV1198" s="205" t="s">
        <v>238</v>
      </c>
      <c r="STW1198" s="206">
        <v>0</v>
      </c>
      <c r="STX1198" s="206">
        <v>210</v>
      </c>
      <c r="STY1198" s="75">
        <f t="shared" si="629"/>
        <v>448.774</v>
      </c>
      <c r="STZ1198" s="203" t="s">
        <v>29</v>
      </c>
      <c r="SUA1198" s="260" t="s">
        <v>26</v>
      </c>
      <c r="SUB1198" s="204">
        <v>7</v>
      </c>
      <c r="SUC1198" s="204">
        <v>2</v>
      </c>
      <c r="SUD1198" s="205" t="s">
        <v>238</v>
      </c>
      <c r="SUE1198" s="206">
        <v>0</v>
      </c>
      <c r="SUF1198" s="206">
        <v>210</v>
      </c>
      <c r="SUG1198" s="75">
        <f t="shared" si="629"/>
        <v>448.774</v>
      </c>
      <c r="SUH1198" s="203" t="s">
        <v>29</v>
      </c>
      <c r="SUI1198" s="260" t="s">
        <v>26</v>
      </c>
      <c r="SUJ1198" s="204">
        <v>7</v>
      </c>
      <c r="SUK1198" s="204">
        <v>2</v>
      </c>
      <c r="SUL1198" s="205" t="s">
        <v>238</v>
      </c>
      <c r="SUM1198" s="206">
        <v>0</v>
      </c>
      <c r="SUN1198" s="206">
        <v>210</v>
      </c>
      <c r="SUO1198" s="75">
        <f t="shared" ref="SUO1198:SWS1198" si="630">SUO1199+SUO1200</f>
        <v>448.774</v>
      </c>
      <c r="SUP1198" s="203" t="s">
        <v>29</v>
      </c>
      <c r="SUQ1198" s="260" t="s">
        <v>26</v>
      </c>
      <c r="SUR1198" s="204">
        <v>7</v>
      </c>
      <c r="SUS1198" s="204">
        <v>2</v>
      </c>
      <c r="SUT1198" s="205" t="s">
        <v>238</v>
      </c>
      <c r="SUU1198" s="206">
        <v>0</v>
      </c>
      <c r="SUV1198" s="206">
        <v>210</v>
      </c>
      <c r="SUW1198" s="75">
        <f t="shared" si="630"/>
        <v>448.774</v>
      </c>
      <c r="SUX1198" s="203" t="s">
        <v>29</v>
      </c>
      <c r="SUY1198" s="260" t="s">
        <v>26</v>
      </c>
      <c r="SUZ1198" s="204">
        <v>7</v>
      </c>
      <c r="SVA1198" s="204">
        <v>2</v>
      </c>
      <c r="SVB1198" s="205" t="s">
        <v>238</v>
      </c>
      <c r="SVC1198" s="206">
        <v>0</v>
      </c>
      <c r="SVD1198" s="206">
        <v>210</v>
      </c>
      <c r="SVE1198" s="75">
        <f t="shared" si="630"/>
        <v>448.774</v>
      </c>
      <c r="SVF1198" s="203" t="s">
        <v>29</v>
      </c>
      <c r="SVG1198" s="260" t="s">
        <v>26</v>
      </c>
      <c r="SVH1198" s="204">
        <v>7</v>
      </c>
      <c r="SVI1198" s="204">
        <v>2</v>
      </c>
      <c r="SVJ1198" s="205" t="s">
        <v>238</v>
      </c>
      <c r="SVK1198" s="206">
        <v>0</v>
      </c>
      <c r="SVL1198" s="206">
        <v>210</v>
      </c>
      <c r="SVM1198" s="75">
        <f t="shared" si="630"/>
        <v>448.774</v>
      </c>
      <c r="SVN1198" s="203" t="s">
        <v>29</v>
      </c>
      <c r="SVO1198" s="260" t="s">
        <v>26</v>
      </c>
      <c r="SVP1198" s="204">
        <v>7</v>
      </c>
      <c r="SVQ1198" s="204">
        <v>2</v>
      </c>
      <c r="SVR1198" s="205" t="s">
        <v>238</v>
      </c>
      <c r="SVS1198" s="206">
        <v>0</v>
      </c>
      <c r="SVT1198" s="206">
        <v>210</v>
      </c>
      <c r="SVU1198" s="75">
        <f t="shared" si="630"/>
        <v>448.774</v>
      </c>
      <c r="SVV1198" s="203" t="s">
        <v>29</v>
      </c>
      <c r="SVW1198" s="260" t="s">
        <v>26</v>
      </c>
      <c r="SVX1198" s="204">
        <v>7</v>
      </c>
      <c r="SVY1198" s="204">
        <v>2</v>
      </c>
      <c r="SVZ1198" s="205" t="s">
        <v>238</v>
      </c>
      <c r="SWA1198" s="206">
        <v>0</v>
      </c>
      <c r="SWB1198" s="206">
        <v>210</v>
      </c>
      <c r="SWC1198" s="75">
        <f t="shared" si="630"/>
        <v>448.774</v>
      </c>
      <c r="SWD1198" s="203" t="s">
        <v>29</v>
      </c>
      <c r="SWE1198" s="260" t="s">
        <v>26</v>
      </c>
      <c r="SWF1198" s="204">
        <v>7</v>
      </c>
      <c r="SWG1198" s="204">
        <v>2</v>
      </c>
      <c r="SWH1198" s="205" t="s">
        <v>238</v>
      </c>
      <c r="SWI1198" s="206">
        <v>0</v>
      </c>
      <c r="SWJ1198" s="206">
        <v>210</v>
      </c>
      <c r="SWK1198" s="75">
        <f t="shared" si="630"/>
        <v>448.774</v>
      </c>
      <c r="SWL1198" s="203" t="s">
        <v>29</v>
      </c>
      <c r="SWM1198" s="260" t="s">
        <v>26</v>
      </c>
      <c r="SWN1198" s="204">
        <v>7</v>
      </c>
      <c r="SWO1198" s="204">
        <v>2</v>
      </c>
      <c r="SWP1198" s="205" t="s">
        <v>238</v>
      </c>
      <c r="SWQ1198" s="206">
        <v>0</v>
      </c>
      <c r="SWR1198" s="206">
        <v>210</v>
      </c>
      <c r="SWS1198" s="75">
        <f t="shared" si="630"/>
        <v>448.774</v>
      </c>
      <c r="SWT1198" s="203" t="s">
        <v>29</v>
      </c>
      <c r="SWU1198" s="260" t="s">
        <v>26</v>
      </c>
      <c r="SWV1198" s="204">
        <v>7</v>
      </c>
      <c r="SWW1198" s="204">
        <v>2</v>
      </c>
      <c r="SWX1198" s="205" t="s">
        <v>238</v>
      </c>
      <c r="SWY1198" s="206">
        <v>0</v>
      </c>
      <c r="SWZ1198" s="206">
        <v>210</v>
      </c>
      <c r="SXA1198" s="75">
        <f t="shared" ref="SXA1198:SZE1198" si="631">SXA1199+SXA1200</f>
        <v>448.774</v>
      </c>
      <c r="SXB1198" s="203" t="s">
        <v>29</v>
      </c>
      <c r="SXC1198" s="260" t="s">
        <v>26</v>
      </c>
      <c r="SXD1198" s="204">
        <v>7</v>
      </c>
      <c r="SXE1198" s="204">
        <v>2</v>
      </c>
      <c r="SXF1198" s="205" t="s">
        <v>238</v>
      </c>
      <c r="SXG1198" s="206">
        <v>0</v>
      </c>
      <c r="SXH1198" s="206">
        <v>210</v>
      </c>
      <c r="SXI1198" s="75">
        <f t="shared" si="631"/>
        <v>448.774</v>
      </c>
      <c r="SXJ1198" s="203" t="s">
        <v>29</v>
      </c>
      <c r="SXK1198" s="260" t="s">
        <v>26</v>
      </c>
      <c r="SXL1198" s="204">
        <v>7</v>
      </c>
      <c r="SXM1198" s="204">
        <v>2</v>
      </c>
      <c r="SXN1198" s="205" t="s">
        <v>238</v>
      </c>
      <c r="SXO1198" s="206">
        <v>0</v>
      </c>
      <c r="SXP1198" s="206">
        <v>210</v>
      </c>
      <c r="SXQ1198" s="75">
        <f t="shared" si="631"/>
        <v>448.774</v>
      </c>
      <c r="SXR1198" s="203" t="s">
        <v>29</v>
      </c>
      <c r="SXS1198" s="260" t="s">
        <v>26</v>
      </c>
      <c r="SXT1198" s="204">
        <v>7</v>
      </c>
      <c r="SXU1198" s="204">
        <v>2</v>
      </c>
      <c r="SXV1198" s="205" t="s">
        <v>238</v>
      </c>
      <c r="SXW1198" s="206">
        <v>0</v>
      </c>
      <c r="SXX1198" s="206">
        <v>210</v>
      </c>
      <c r="SXY1198" s="75">
        <f t="shared" si="631"/>
        <v>448.774</v>
      </c>
      <c r="SXZ1198" s="203" t="s">
        <v>29</v>
      </c>
      <c r="SYA1198" s="260" t="s">
        <v>26</v>
      </c>
      <c r="SYB1198" s="204">
        <v>7</v>
      </c>
      <c r="SYC1198" s="204">
        <v>2</v>
      </c>
      <c r="SYD1198" s="205" t="s">
        <v>238</v>
      </c>
      <c r="SYE1198" s="206">
        <v>0</v>
      </c>
      <c r="SYF1198" s="206">
        <v>210</v>
      </c>
      <c r="SYG1198" s="75">
        <f t="shared" si="631"/>
        <v>448.774</v>
      </c>
      <c r="SYH1198" s="203" t="s">
        <v>29</v>
      </c>
      <c r="SYI1198" s="260" t="s">
        <v>26</v>
      </c>
      <c r="SYJ1198" s="204">
        <v>7</v>
      </c>
      <c r="SYK1198" s="204">
        <v>2</v>
      </c>
      <c r="SYL1198" s="205" t="s">
        <v>238</v>
      </c>
      <c r="SYM1198" s="206">
        <v>0</v>
      </c>
      <c r="SYN1198" s="206">
        <v>210</v>
      </c>
      <c r="SYO1198" s="75">
        <f t="shared" si="631"/>
        <v>448.774</v>
      </c>
      <c r="SYP1198" s="203" t="s">
        <v>29</v>
      </c>
      <c r="SYQ1198" s="260" t="s">
        <v>26</v>
      </c>
      <c r="SYR1198" s="204">
        <v>7</v>
      </c>
      <c r="SYS1198" s="204">
        <v>2</v>
      </c>
      <c r="SYT1198" s="205" t="s">
        <v>238</v>
      </c>
      <c r="SYU1198" s="206">
        <v>0</v>
      </c>
      <c r="SYV1198" s="206">
        <v>210</v>
      </c>
      <c r="SYW1198" s="75">
        <f t="shared" si="631"/>
        <v>448.774</v>
      </c>
      <c r="SYX1198" s="203" t="s">
        <v>29</v>
      </c>
      <c r="SYY1198" s="260" t="s">
        <v>26</v>
      </c>
      <c r="SYZ1198" s="204">
        <v>7</v>
      </c>
      <c r="SZA1198" s="204">
        <v>2</v>
      </c>
      <c r="SZB1198" s="205" t="s">
        <v>238</v>
      </c>
      <c r="SZC1198" s="206">
        <v>0</v>
      </c>
      <c r="SZD1198" s="206">
        <v>210</v>
      </c>
      <c r="SZE1198" s="75">
        <f t="shared" si="631"/>
        <v>448.774</v>
      </c>
      <c r="SZF1198" s="203" t="s">
        <v>29</v>
      </c>
      <c r="SZG1198" s="260" t="s">
        <v>26</v>
      </c>
      <c r="SZH1198" s="204">
        <v>7</v>
      </c>
      <c r="SZI1198" s="204">
        <v>2</v>
      </c>
      <c r="SZJ1198" s="205" t="s">
        <v>238</v>
      </c>
      <c r="SZK1198" s="206">
        <v>0</v>
      </c>
      <c r="SZL1198" s="206">
        <v>210</v>
      </c>
      <c r="SZM1198" s="75">
        <f t="shared" ref="SZM1198:TBQ1198" si="632">SZM1199+SZM1200</f>
        <v>448.774</v>
      </c>
      <c r="SZN1198" s="203" t="s">
        <v>29</v>
      </c>
      <c r="SZO1198" s="260" t="s">
        <v>26</v>
      </c>
      <c r="SZP1198" s="204">
        <v>7</v>
      </c>
      <c r="SZQ1198" s="204">
        <v>2</v>
      </c>
      <c r="SZR1198" s="205" t="s">
        <v>238</v>
      </c>
      <c r="SZS1198" s="206">
        <v>0</v>
      </c>
      <c r="SZT1198" s="206">
        <v>210</v>
      </c>
      <c r="SZU1198" s="75">
        <f t="shared" si="632"/>
        <v>448.774</v>
      </c>
      <c r="SZV1198" s="203" t="s">
        <v>29</v>
      </c>
      <c r="SZW1198" s="260" t="s">
        <v>26</v>
      </c>
      <c r="SZX1198" s="204">
        <v>7</v>
      </c>
      <c r="SZY1198" s="204">
        <v>2</v>
      </c>
      <c r="SZZ1198" s="205" t="s">
        <v>238</v>
      </c>
      <c r="TAA1198" s="206">
        <v>0</v>
      </c>
      <c r="TAB1198" s="206">
        <v>210</v>
      </c>
      <c r="TAC1198" s="75">
        <f t="shared" si="632"/>
        <v>448.774</v>
      </c>
      <c r="TAD1198" s="203" t="s">
        <v>29</v>
      </c>
      <c r="TAE1198" s="260" t="s">
        <v>26</v>
      </c>
      <c r="TAF1198" s="204">
        <v>7</v>
      </c>
      <c r="TAG1198" s="204">
        <v>2</v>
      </c>
      <c r="TAH1198" s="205" t="s">
        <v>238</v>
      </c>
      <c r="TAI1198" s="206">
        <v>0</v>
      </c>
      <c r="TAJ1198" s="206">
        <v>210</v>
      </c>
      <c r="TAK1198" s="75">
        <f t="shared" si="632"/>
        <v>448.774</v>
      </c>
      <c r="TAL1198" s="203" t="s">
        <v>29</v>
      </c>
      <c r="TAM1198" s="260" t="s">
        <v>26</v>
      </c>
      <c r="TAN1198" s="204">
        <v>7</v>
      </c>
      <c r="TAO1198" s="204">
        <v>2</v>
      </c>
      <c r="TAP1198" s="205" t="s">
        <v>238</v>
      </c>
      <c r="TAQ1198" s="206">
        <v>0</v>
      </c>
      <c r="TAR1198" s="206">
        <v>210</v>
      </c>
      <c r="TAS1198" s="75">
        <f t="shared" si="632"/>
        <v>448.774</v>
      </c>
      <c r="TAT1198" s="203" t="s">
        <v>29</v>
      </c>
      <c r="TAU1198" s="260" t="s">
        <v>26</v>
      </c>
      <c r="TAV1198" s="204">
        <v>7</v>
      </c>
      <c r="TAW1198" s="204">
        <v>2</v>
      </c>
      <c r="TAX1198" s="205" t="s">
        <v>238</v>
      </c>
      <c r="TAY1198" s="206">
        <v>0</v>
      </c>
      <c r="TAZ1198" s="206">
        <v>210</v>
      </c>
      <c r="TBA1198" s="75">
        <f t="shared" si="632"/>
        <v>448.774</v>
      </c>
      <c r="TBB1198" s="203" t="s">
        <v>29</v>
      </c>
      <c r="TBC1198" s="260" t="s">
        <v>26</v>
      </c>
      <c r="TBD1198" s="204">
        <v>7</v>
      </c>
      <c r="TBE1198" s="204">
        <v>2</v>
      </c>
      <c r="TBF1198" s="205" t="s">
        <v>238</v>
      </c>
      <c r="TBG1198" s="206">
        <v>0</v>
      </c>
      <c r="TBH1198" s="206">
        <v>210</v>
      </c>
      <c r="TBI1198" s="75">
        <f t="shared" si="632"/>
        <v>448.774</v>
      </c>
      <c r="TBJ1198" s="203" t="s">
        <v>29</v>
      </c>
      <c r="TBK1198" s="260" t="s">
        <v>26</v>
      </c>
      <c r="TBL1198" s="204">
        <v>7</v>
      </c>
      <c r="TBM1198" s="204">
        <v>2</v>
      </c>
      <c r="TBN1198" s="205" t="s">
        <v>238</v>
      </c>
      <c r="TBO1198" s="206">
        <v>0</v>
      </c>
      <c r="TBP1198" s="206">
        <v>210</v>
      </c>
      <c r="TBQ1198" s="75">
        <f t="shared" si="632"/>
        <v>448.774</v>
      </c>
      <c r="TBR1198" s="203" t="s">
        <v>29</v>
      </c>
      <c r="TBS1198" s="260" t="s">
        <v>26</v>
      </c>
      <c r="TBT1198" s="204">
        <v>7</v>
      </c>
      <c r="TBU1198" s="204">
        <v>2</v>
      </c>
      <c r="TBV1198" s="205" t="s">
        <v>238</v>
      </c>
      <c r="TBW1198" s="206">
        <v>0</v>
      </c>
      <c r="TBX1198" s="206">
        <v>210</v>
      </c>
      <c r="TBY1198" s="75">
        <f t="shared" ref="TBY1198:TEC1198" si="633">TBY1199+TBY1200</f>
        <v>448.774</v>
      </c>
      <c r="TBZ1198" s="203" t="s">
        <v>29</v>
      </c>
      <c r="TCA1198" s="260" t="s">
        <v>26</v>
      </c>
      <c r="TCB1198" s="204">
        <v>7</v>
      </c>
      <c r="TCC1198" s="204">
        <v>2</v>
      </c>
      <c r="TCD1198" s="205" t="s">
        <v>238</v>
      </c>
      <c r="TCE1198" s="206">
        <v>0</v>
      </c>
      <c r="TCF1198" s="206">
        <v>210</v>
      </c>
      <c r="TCG1198" s="75">
        <f t="shared" si="633"/>
        <v>448.774</v>
      </c>
      <c r="TCH1198" s="203" t="s">
        <v>29</v>
      </c>
      <c r="TCI1198" s="260" t="s">
        <v>26</v>
      </c>
      <c r="TCJ1198" s="204">
        <v>7</v>
      </c>
      <c r="TCK1198" s="204">
        <v>2</v>
      </c>
      <c r="TCL1198" s="205" t="s">
        <v>238</v>
      </c>
      <c r="TCM1198" s="206">
        <v>0</v>
      </c>
      <c r="TCN1198" s="206">
        <v>210</v>
      </c>
      <c r="TCO1198" s="75">
        <f t="shared" si="633"/>
        <v>448.774</v>
      </c>
      <c r="TCP1198" s="203" t="s">
        <v>29</v>
      </c>
      <c r="TCQ1198" s="260" t="s">
        <v>26</v>
      </c>
      <c r="TCR1198" s="204">
        <v>7</v>
      </c>
      <c r="TCS1198" s="204">
        <v>2</v>
      </c>
      <c r="TCT1198" s="205" t="s">
        <v>238</v>
      </c>
      <c r="TCU1198" s="206">
        <v>0</v>
      </c>
      <c r="TCV1198" s="206">
        <v>210</v>
      </c>
      <c r="TCW1198" s="75">
        <f t="shared" si="633"/>
        <v>448.774</v>
      </c>
      <c r="TCX1198" s="203" t="s">
        <v>29</v>
      </c>
      <c r="TCY1198" s="260" t="s">
        <v>26</v>
      </c>
      <c r="TCZ1198" s="204">
        <v>7</v>
      </c>
      <c r="TDA1198" s="204">
        <v>2</v>
      </c>
      <c r="TDB1198" s="205" t="s">
        <v>238</v>
      </c>
      <c r="TDC1198" s="206">
        <v>0</v>
      </c>
      <c r="TDD1198" s="206">
        <v>210</v>
      </c>
      <c r="TDE1198" s="75">
        <f t="shared" si="633"/>
        <v>448.774</v>
      </c>
      <c r="TDF1198" s="203" t="s">
        <v>29</v>
      </c>
      <c r="TDG1198" s="260" t="s">
        <v>26</v>
      </c>
      <c r="TDH1198" s="204">
        <v>7</v>
      </c>
      <c r="TDI1198" s="204">
        <v>2</v>
      </c>
      <c r="TDJ1198" s="205" t="s">
        <v>238</v>
      </c>
      <c r="TDK1198" s="206">
        <v>0</v>
      </c>
      <c r="TDL1198" s="206">
        <v>210</v>
      </c>
      <c r="TDM1198" s="75">
        <f t="shared" si="633"/>
        <v>448.774</v>
      </c>
      <c r="TDN1198" s="203" t="s">
        <v>29</v>
      </c>
      <c r="TDO1198" s="260" t="s">
        <v>26</v>
      </c>
      <c r="TDP1198" s="204">
        <v>7</v>
      </c>
      <c r="TDQ1198" s="204">
        <v>2</v>
      </c>
      <c r="TDR1198" s="205" t="s">
        <v>238</v>
      </c>
      <c r="TDS1198" s="206">
        <v>0</v>
      </c>
      <c r="TDT1198" s="206">
        <v>210</v>
      </c>
      <c r="TDU1198" s="75">
        <f t="shared" si="633"/>
        <v>448.774</v>
      </c>
      <c r="TDV1198" s="203" t="s">
        <v>29</v>
      </c>
      <c r="TDW1198" s="260" t="s">
        <v>26</v>
      </c>
      <c r="TDX1198" s="204">
        <v>7</v>
      </c>
      <c r="TDY1198" s="204">
        <v>2</v>
      </c>
      <c r="TDZ1198" s="205" t="s">
        <v>238</v>
      </c>
      <c r="TEA1198" s="206">
        <v>0</v>
      </c>
      <c r="TEB1198" s="206">
        <v>210</v>
      </c>
      <c r="TEC1198" s="75">
        <f t="shared" si="633"/>
        <v>448.774</v>
      </c>
      <c r="TED1198" s="203" t="s">
        <v>29</v>
      </c>
      <c r="TEE1198" s="260" t="s">
        <v>26</v>
      </c>
      <c r="TEF1198" s="204">
        <v>7</v>
      </c>
      <c r="TEG1198" s="204">
        <v>2</v>
      </c>
      <c r="TEH1198" s="205" t="s">
        <v>238</v>
      </c>
      <c r="TEI1198" s="206">
        <v>0</v>
      </c>
      <c r="TEJ1198" s="206">
        <v>210</v>
      </c>
      <c r="TEK1198" s="75">
        <f t="shared" ref="TEK1198:TGO1198" si="634">TEK1199+TEK1200</f>
        <v>448.774</v>
      </c>
      <c r="TEL1198" s="203" t="s">
        <v>29</v>
      </c>
      <c r="TEM1198" s="260" t="s">
        <v>26</v>
      </c>
      <c r="TEN1198" s="204">
        <v>7</v>
      </c>
      <c r="TEO1198" s="204">
        <v>2</v>
      </c>
      <c r="TEP1198" s="205" t="s">
        <v>238</v>
      </c>
      <c r="TEQ1198" s="206">
        <v>0</v>
      </c>
      <c r="TER1198" s="206">
        <v>210</v>
      </c>
      <c r="TES1198" s="75">
        <f t="shared" si="634"/>
        <v>448.774</v>
      </c>
      <c r="TET1198" s="203" t="s">
        <v>29</v>
      </c>
      <c r="TEU1198" s="260" t="s">
        <v>26</v>
      </c>
      <c r="TEV1198" s="204">
        <v>7</v>
      </c>
      <c r="TEW1198" s="204">
        <v>2</v>
      </c>
      <c r="TEX1198" s="205" t="s">
        <v>238</v>
      </c>
      <c r="TEY1198" s="206">
        <v>0</v>
      </c>
      <c r="TEZ1198" s="206">
        <v>210</v>
      </c>
      <c r="TFA1198" s="75">
        <f t="shared" si="634"/>
        <v>448.774</v>
      </c>
      <c r="TFB1198" s="203" t="s">
        <v>29</v>
      </c>
      <c r="TFC1198" s="260" t="s">
        <v>26</v>
      </c>
      <c r="TFD1198" s="204">
        <v>7</v>
      </c>
      <c r="TFE1198" s="204">
        <v>2</v>
      </c>
      <c r="TFF1198" s="205" t="s">
        <v>238</v>
      </c>
      <c r="TFG1198" s="206">
        <v>0</v>
      </c>
      <c r="TFH1198" s="206">
        <v>210</v>
      </c>
      <c r="TFI1198" s="75">
        <f t="shared" si="634"/>
        <v>448.774</v>
      </c>
      <c r="TFJ1198" s="203" t="s">
        <v>29</v>
      </c>
      <c r="TFK1198" s="260" t="s">
        <v>26</v>
      </c>
      <c r="TFL1198" s="204">
        <v>7</v>
      </c>
      <c r="TFM1198" s="204">
        <v>2</v>
      </c>
      <c r="TFN1198" s="205" t="s">
        <v>238</v>
      </c>
      <c r="TFO1198" s="206">
        <v>0</v>
      </c>
      <c r="TFP1198" s="206">
        <v>210</v>
      </c>
      <c r="TFQ1198" s="75">
        <f t="shared" si="634"/>
        <v>448.774</v>
      </c>
      <c r="TFR1198" s="203" t="s">
        <v>29</v>
      </c>
      <c r="TFS1198" s="260" t="s">
        <v>26</v>
      </c>
      <c r="TFT1198" s="204">
        <v>7</v>
      </c>
      <c r="TFU1198" s="204">
        <v>2</v>
      </c>
      <c r="TFV1198" s="205" t="s">
        <v>238</v>
      </c>
      <c r="TFW1198" s="206">
        <v>0</v>
      </c>
      <c r="TFX1198" s="206">
        <v>210</v>
      </c>
      <c r="TFY1198" s="75">
        <f t="shared" si="634"/>
        <v>448.774</v>
      </c>
      <c r="TFZ1198" s="203" t="s">
        <v>29</v>
      </c>
      <c r="TGA1198" s="260" t="s">
        <v>26</v>
      </c>
      <c r="TGB1198" s="204">
        <v>7</v>
      </c>
      <c r="TGC1198" s="204">
        <v>2</v>
      </c>
      <c r="TGD1198" s="205" t="s">
        <v>238</v>
      </c>
      <c r="TGE1198" s="206">
        <v>0</v>
      </c>
      <c r="TGF1198" s="206">
        <v>210</v>
      </c>
      <c r="TGG1198" s="75">
        <f t="shared" si="634"/>
        <v>448.774</v>
      </c>
      <c r="TGH1198" s="203" t="s">
        <v>29</v>
      </c>
      <c r="TGI1198" s="260" t="s">
        <v>26</v>
      </c>
      <c r="TGJ1198" s="204">
        <v>7</v>
      </c>
      <c r="TGK1198" s="204">
        <v>2</v>
      </c>
      <c r="TGL1198" s="205" t="s">
        <v>238</v>
      </c>
      <c r="TGM1198" s="206">
        <v>0</v>
      </c>
      <c r="TGN1198" s="206">
        <v>210</v>
      </c>
      <c r="TGO1198" s="75">
        <f t="shared" si="634"/>
        <v>448.774</v>
      </c>
      <c r="TGP1198" s="203" t="s">
        <v>29</v>
      </c>
      <c r="TGQ1198" s="260" t="s">
        <v>26</v>
      </c>
      <c r="TGR1198" s="204">
        <v>7</v>
      </c>
      <c r="TGS1198" s="204">
        <v>2</v>
      </c>
      <c r="TGT1198" s="205" t="s">
        <v>238</v>
      </c>
      <c r="TGU1198" s="206">
        <v>0</v>
      </c>
      <c r="TGV1198" s="206">
        <v>210</v>
      </c>
      <c r="TGW1198" s="75">
        <f t="shared" ref="TGW1198:TJA1198" si="635">TGW1199+TGW1200</f>
        <v>448.774</v>
      </c>
      <c r="TGX1198" s="203" t="s">
        <v>29</v>
      </c>
      <c r="TGY1198" s="260" t="s">
        <v>26</v>
      </c>
      <c r="TGZ1198" s="204">
        <v>7</v>
      </c>
      <c r="THA1198" s="204">
        <v>2</v>
      </c>
      <c r="THB1198" s="205" t="s">
        <v>238</v>
      </c>
      <c r="THC1198" s="206">
        <v>0</v>
      </c>
      <c r="THD1198" s="206">
        <v>210</v>
      </c>
      <c r="THE1198" s="75">
        <f t="shared" si="635"/>
        <v>448.774</v>
      </c>
      <c r="THF1198" s="203" t="s">
        <v>29</v>
      </c>
      <c r="THG1198" s="260" t="s">
        <v>26</v>
      </c>
      <c r="THH1198" s="204">
        <v>7</v>
      </c>
      <c r="THI1198" s="204">
        <v>2</v>
      </c>
      <c r="THJ1198" s="205" t="s">
        <v>238</v>
      </c>
      <c r="THK1198" s="206">
        <v>0</v>
      </c>
      <c r="THL1198" s="206">
        <v>210</v>
      </c>
      <c r="THM1198" s="75">
        <f t="shared" si="635"/>
        <v>448.774</v>
      </c>
      <c r="THN1198" s="203" t="s">
        <v>29</v>
      </c>
      <c r="THO1198" s="260" t="s">
        <v>26</v>
      </c>
      <c r="THP1198" s="204">
        <v>7</v>
      </c>
      <c r="THQ1198" s="204">
        <v>2</v>
      </c>
      <c r="THR1198" s="205" t="s">
        <v>238</v>
      </c>
      <c r="THS1198" s="206">
        <v>0</v>
      </c>
      <c r="THT1198" s="206">
        <v>210</v>
      </c>
      <c r="THU1198" s="75">
        <f t="shared" si="635"/>
        <v>448.774</v>
      </c>
      <c r="THV1198" s="203" t="s">
        <v>29</v>
      </c>
      <c r="THW1198" s="260" t="s">
        <v>26</v>
      </c>
      <c r="THX1198" s="204">
        <v>7</v>
      </c>
      <c r="THY1198" s="204">
        <v>2</v>
      </c>
      <c r="THZ1198" s="205" t="s">
        <v>238</v>
      </c>
      <c r="TIA1198" s="206">
        <v>0</v>
      </c>
      <c r="TIB1198" s="206">
        <v>210</v>
      </c>
      <c r="TIC1198" s="75">
        <f t="shared" si="635"/>
        <v>448.774</v>
      </c>
      <c r="TID1198" s="203" t="s">
        <v>29</v>
      </c>
      <c r="TIE1198" s="260" t="s">
        <v>26</v>
      </c>
      <c r="TIF1198" s="204">
        <v>7</v>
      </c>
      <c r="TIG1198" s="204">
        <v>2</v>
      </c>
      <c r="TIH1198" s="205" t="s">
        <v>238</v>
      </c>
      <c r="TII1198" s="206">
        <v>0</v>
      </c>
      <c r="TIJ1198" s="206">
        <v>210</v>
      </c>
      <c r="TIK1198" s="75">
        <f t="shared" si="635"/>
        <v>448.774</v>
      </c>
      <c r="TIL1198" s="203" t="s">
        <v>29</v>
      </c>
      <c r="TIM1198" s="260" t="s">
        <v>26</v>
      </c>
      <c r="TIN1198" s="204">
        <v>7</v>
      </c>
      <c r="TIO1198" s="204">
        <v>2</v>
      </c>
      <c r="TIP1198" s="205" t="s">
        <v>238</v>
      </c>
      <c r="TIQ1198" s="206">
        <v>0</v>
      </c>
      <c r="TIR1198" s="206">
        <v>210</v>
      </c>
      <c r="TIS1198" s="75">
        <f t="shared" si="635"/>
        <v>448.774</v>
      </c>
      <c r="TIT1198" s="203" t="s">
        <v>29</v>
      </c>
      <c r="TIU1198" s="260" t="s">
        <v>26</v>
      </c>
      <c r="TIV1198" s="204">
        <v>7</v>
      </c>
      <c r="TIW1198" s="204">
        <v>2</v>
      </c>
      <c r="TIX1198" s="205" t="s">
        <v>238</v>
      </c>
      <c r="TIY1198" s="206">
        <v>0</v>
      </c>
      <c r="TIZ1198" s="206">
        <v>210</v>
      </c>
      <c r="TJA1198" s="75">
        <f t="shared" si="635"/>
        <v>448.774</v>
      </c>
      <c r="TJB1198" s="203" t="s">
        <v>29</v>
      </c>
      <c r="TJC1198" s="260" t="s">
        <v>26</v>
      </c>
      <c r="TJD1198" s="204">
        <v>7</v>
      </c>
      <c r="TJE1198" s="204">
        <v>2</v>
      </c>
      <c r="TJF1198" s="205" t="s">
        <v>238</v>
      </c>
      <c r="TJG1198" s="206">
        <v>0</v>
      </c>
      <c r="TJH1198" s="206">
        <v>210</v>
      </c>
      <c r="TJI1198" s="75">
        <f t="shared" ref="TJI1198:TLM1198" si="636">TJI1199+TJI1200</f>
        <v>448.774</v>
      </c>
      <c r="TJJ1198" s="203" t="s">
        <v>29</v>
      </c>
      <c r="TJK1198" s="260" t="s">
        <v>26</v>
      </c>
      <c r="TJL1198" s="204">
        <v>7</v>
      </c>
      <c r="TJM1198" s="204">
        <v>2</v>
      </c>
      <c r="TJN1198" s="205" t="s">
        <v>238</v>
      </c>
      <c r="TJO1198" s="206">
        <v>0</v>
      </c>
      <c r="TJP1198" s="206">
        <v>210</v>
      </c>
      <c r="TJQ1198" s="75">
        <f t="shared" si="636"/>
        <v>448.774</v>
      </c>
      <c r="TJR1198" s="203" t="s">
        <v>29</v>
      </c>
      <c r="TJS1198" s="260" t="s">
        <v>26</v>
      </c>
      <c r="TJT1198" s="204">
        <v>7</v>
      </c>
      <c r="TJU1198" s="204">
        <v>2</v>
      </c>
      <c r="TJV1198" s="205" t="s">
        <v>238</v>
      </c>
      <c r="TJW1198" s="206">
        <v>0</v>
      </c>
      <c r="TJX1198" s="206">
        <v>210</v>
      </c>
      <c r="TJY1198" s="75">
        <f t="shared" si="636"/>
        <v>448.774</v>
      </c>
      <c r="TJZ1198" s="203" t="s">
        <v>29</v>
      </c>
      <c r="TKA1198" s="260" t="s">
        <v>26</v>
      </c>
      <c r="TKB1198" s="204">
        <v>7</v>
      </c>
      <c r="TKC1198" s="204">
        <v>2</v>
      </c>
      <c r="TKD1198" s="205" t="s">
        <v>238</v>
      </c>
      <c r="TKE1198" s="206">
        <v>0</v>
      </c>
      <c r="TKF1198" s="206">
        <v>210</v>
      </c>
      <c r="TKG1198" s="75">
        <f t="shared" si="636"/>
        <v>448.774</v>
      </c>
      <c r="TKH1198" s="203" t="s">
        <v>29</v>
      </c>
      <c r="TKI1198" s="260" t="s">
        <v>26</v>
      </c>
      <c r="TKJ1198" s="204">
        <v>7</v>
      </c>
      <c r="TKK1198" s="204">
        <v>2</v>
      </c>
      <c r="TKL1198" s="205" t="s">
        <v>238</v>
      </c>
      <c r="TKM1198" s="206">
        <v>0</v>
      </c>
      <c r="TKN1198" s="206">
        <v>210</v>
      </c>
      <c r="TKO1198" s="75">
        <f t="shared" si="636"/>
        <v>448.774</v>
      </c>
      <c r="TKP1198" s="203" t="s">
        <v>29</v>
      </c>
      <c r="TKQ1198" s="260" t="s">
        <v>26</v>
      </c>
      <c r="TKR1198" s="204">
        <v>7</v>
      </c>
      <c r="TKS1198" s="204">
        <v>2</v>
      </c>
      <c r="TKT1198" s="205" t="s">
        <v>238</v>
      </c>
      <c r="TKU1198" s="206">
        <v>0</v>
      </c>
      <c r="TKV1198" s="206">
        <v>210</v>
      </c>
      <c r="TKW1198" s="75">
        <f t="shared" si="636"/>
        <v>448.774</v>
      </c>
      <c r="TKX1198" s="203" t="s">
        <v>29</v>
      </c>
      <c r="TKY1198" s="260" t="s">
        <v>26</v>
      </c>
      <c r="TKZ1198" s="204">
        <v>7</v>
      </c>
      <c r="TLA1198" s="204">
        <v>2</v>
      </c>
      <c r="TLB1198" s="205" t="s">
        <v>238</v>
      </c>
      <c r="TLC1198" s="206">
        <v>0</v>
      </c>
      <c r="TLD1198" s="206">
        <v>210</v>
      </c>
      <c r="TLE1198" s="75">
        <f t="shared" si="636"/>
        <v>448.774</v>
      </c>
      <c r="TLF1198" s="203" t="s">
        <v>29</v>
      </c>
      <c r="TLG1198" s="260" t="s">
        <v>26</v>
      </c>
      <c r="TLH1198" s="204">
        <v>7</v>
      </c>
      <c r="TLI1198" s="204">
        <v>2</v>
      </c>
      <c r="TLJ1198" s="205" t="s">
        <v>238</v>
      </c>
      <c r="TLK1198" s="206">
        <v>0</v>
      </c>
      <c r="TLL1198" s="206">
        <v>210</v>
      </c>
      <c r="TLM1198" s="75">
        <f t="shared" si="636"/>
        <v>448.774</v>
      </c>
      <c r="TLN1198" s="203" t="s">
        <v>29</v>
      </c>
      <c r="TLO1198" s="260" t="s">
        <v>26</v>
      </c>
      <c r="TLP1198" s="204">
        <v>7</v>
      </c>
      <c r="TLQ1198" s="204">
        <v>2</v>
      </c>
      <c r="TLR1198" s="205" t="s">
        <v>238</v>
      </c>
      <c r="TLS1198" s="206">
        <v>0</v>
      </c>
      <c r="TLT1198" s="206">
        <v>210</v>
      </c>
      <c r="TLU1198" s="75">
        <f t="shared" ref="TLU1198:TNY1198" si="637">TLU1199+TLU1200</f>
        <v>448.774</v>
      </c>
      <c r="TLV1198" s="203" t="s">
        <v>29</v>
      </c>
      <c r="TLW1198" s="260" t="s">
        <v>26</v>
      </c>
      <c r="TLX1198" s="204">
        <v>7</v>
      </c>
      <c r="TLY1198" s="204">
        <v>2</v>
      </c>
      <c r="TLZ1198" s="205" t="s">
        <v>238</v>
      </c>
      <c r="TMA1198" s="206">
        <v>0</v>
      </c>
      <c r="TMB1198" s="206">
        <v>210</v>
      </c>
      <c r="TMC1198" s="75">
        <f t="shared" si="637"/>
        <v>448.774</v>
      </c>
      <c r="TMD1198" s="203" t="s">
        <v>29</v>
      </c>
      <c r="TME1198" s="260" t="s">
        <v>26</v>
      </c>
      <c r="TMF1198" s="204">
        <v>7</v>
      </c>
      <c r="TMG1198" s="204">
        <v>2</v>
      </c>
      <c r="TMH1198" s="205" t="s">
        <v>238</v>
      </c>
      <c r="TMI1198" s="206">
        <v>0</v>
      </c>
      <c r="TMJ1198" s="206">
        <v>210</v>
      </c>
      <c r="TMK1198" s="75">
        <f t="shared" si="637"/>
        <v>448.774</v>
      </c>
      <c r="TML1198" s="203" t="s">
        <v>29</v>
      </c>
      <c r="TMM1198" s="260" t="s">
        <v>26</v>
      </c>
      <c r="TMN1198" s="204">
        <v>7</v>
      </c>
      <c r="TMO1198" s="204">
        <v>2</v>
      </c>
      <c r="TMP1198" s="205" t="s">
        <v>238</v>
      </c>
      <c r="TMQ1198" s="206">
        <v>0</v>
      </c>
      <c r="TMR1198" s="206">
        <v>210</v>
      </c>
      <c r="TMS1198" s="75">
        <f t="shared" si="637"/>
        <v>448.774</v>
      </c>
      <c r="TMT1198" s="203" t="s">
        <v>29</v>
      </c>
      <c r="TMU1198" s="260" t="s">
        <v>26</v>
      </c>
      <c r="TMV1198" s="204">
        <v>7</v>
      </c>
      <c r="TMW1198" s="204">
        <v>2</v>
      </c>
      <c r="TMX1198" s="205" t="s">
        <v>238</v>
      </c>
      <c r="TMY1198" s="206">
        <v>0</v>
      </c>
      <c r="TMZ1198" s="206">
        <v>210</v>
      </c>
      <c r="TNA1198" s="75">
        <f t="shared" si="637"/>
        <v>448.774</v>
      </c>
      <c r="TNB1198" s="203" t="s">
        <v>29</v>
      </c>
      <c r="TNC1198" s="260" t="s">
        <v>26</v>
      </c>
      <c r="TND1198" s="204">
        <v>7</v>
      </c>
      <c r="TNE1198" s="204">
        <v>2</v>
      </c>
      <c r="TNF1198" s="205" t="s">
        <v>238</v>
      </c>
      <c r="TNG1198" s="206">
        <v>0</v>
      </c>
      <c r="TNH1198" s="206">
        <v>210</v>
      </c>
      <c r="TNI1198" s="75">
        <f t="shared" si="637"/>
        <v>448.774</v>
      </c>
      <c r="TNJ1198" s="203" t="s">
        <v>29</v>
      </c>
      <c r="TNK1198" s="260" t="s">
        <v>26</v>
      </c>
      <c r="TNL1198" s="204">
        <v>7</v>
      </c>
      <c r="TNM1198" s="204">
        <v>2</v>
      </c>
      <c r="TNN1198" s="205" t="s">
        <v>238</v>
      </c>
      <c r="TNO1198" s="206">
        <v>0</v>
      </c>
      <c r="TNP1198" s="206">
        <v>210</v>
      </c>
      <c r="TNQ1198" s="75">
        <f t="shared" si="637"/>
        <v>448.774</v>
      </c>
      <c r="TNR1198" s="203" t="s">
        <v>29</v>
      </c>
      <c r="TNS1198" s="260" t="s">
        <v>26</v>
      </c>
      <c r="TNT1198" s="204">
        <v>7</v>
      </c>
      <c r="TNU1198" s="204">
        <v>2</v>
      </c>
      <c r="TNV1198" s="205" t="s">
        <v>238</v>
      </c>
      <c r="TNW1198" s="206">
        <v>0</v>
      </c>
      <c r="TNX1198" s="206">
        <v>210</v>
      </c>
      <c r="TNY1198" s="75">
        <f t="shared" si="637"/>
        <v>448.774</v>
      </c>
      <c r="TNZ1198" s="203" t="s">
        <v>29</v>
      </c>
      <c r="TOA1198" s="260" t="s">
        <v>26</v>
      </c>
      <c r="TOB1198" s="204">
        <v>7</v>
      </c>
      <c r="TOC1198" s="204">
        <v>2</v>
      </c>
      <c r="TOD1198" s="205" t="s">
        <v>238</v>
      </c>
      <c r="TOE1198" s="206">
        <v>0</v>
      </c>
      <c r="TOF1198" s="206">
        <v>210</v>
      </c>
      <c r="TOG1198" s="75">
        <f t="shared" ref="TOG1198:TQK1198" si="638">TOG1199+TOG1200</f>
        <v>448.774</v>
      </c>
      <c r="TOH1198" s="203" t="s">
        <v>29</v>
      </c>
      <c r="TOI1198" s="260" t="s">
        <v>26</v>
      </c>
      <c r="TOJ1198" s="204">
        <v>7</v>
      </c>
      <c r="TOK1198" s="204">
        <v>2</v>
      </c>
      <c r="TOL1198" s="205" t="s">
        <v>238</v>
      </c>
      <c r="TOM1198" s="206">
        <v>0</v>
      </c>
      <c r="TON1198" s="206">
        <v>210</v>
      </c>
      <c r="TOO1198" s="75">
        <f t="shared" si="638"/>
        <v>448.774</v>
      </c>
      <c r="TOP1198" s="203" t="s">
        <v>29</v>
      </c>
      <c r="TOQ1198" s="260" t="s">
        <v>26</v>
      </c>
      <c r="TOR1198" s="204">
        <v>7</v>
      </c>
      <c r="TOS1198" s="204">
        <v>2</v>
      </c>
      <c r="TOT1198" s="205" t="s">
        <v>238</v>
      </c>
      <c r="TOU1198" s="206">
        <v>0</v>
      </c>
      <c r="TOV1198" s="206">
        <v>210</v>
      </c>
      <c r="TOW1198" s="75">
        <f t="shared" si="638"/>
        <v>448.774</v>
      </c>
      <c r="TOX1198" s="203" t="s">
        <v>29</v>
      </c>
      <c r="TOY1198" s="260" t="s">
        <v>26</v>
      </c>
      <c r="TOZ1198" s="204">
        <v>7</v>
      </c>
      <c r="TPA1198" s="204">
        <v>2</v>
      </c>
      <c r="TPB1198" s="205" t="s">
        <v>238</v>
      </c>
      <c r="TPC1198" s="206">
        <v>0</v>
      </c>
      <c r="TPD1198" s="206">
        <v>210</v>
      </c>
      <c r="TPE1198" s="75">
        <f t="shared" si="638"/>
        <v>448.774</v>
      </c>
      <c r="TPF1198" s="203" t="s">
        <v>29</v>
      </c>
      <c r="TPG1198" s="260" t="s">
        <v>26</v>
      </c>
      <c r="TPH1198" s="204">
        <v>7</v>
      </c>
      <c r="TPI1198" s="204">
        <v>2</v>
      </c>
      <c r="TPJ1198" s="205" t="s">
        <v>238</v>
      </c>
      <c r="TPK1198" s="206">
        <v>0</v>
      </c>
      <c r="TPL1198" s="206">
        <v>210</v>
      </c>
      <c r="TPM1198" s="75">
        <f t="shared" si="638"/>
        <v>448.774</v>
      </c>
      <c r="TPN1198" s="203" t="s">
        <v>29</v>
      </c>
      <c r="TPO1198" s="260" t="s">
        <v>26</v>
      </c>
      <c r="TPP1198" s="204">
        <v>7</v>
      </c>
      <c r="TPQ1198" s="204">
        <v>2</v>
      </c>
      <c r="TPR1198" s="205" t="s">
        <v>238</v>
      </c>
      <c r="TPS1198" s="206">
        <v>0</v>
      </c>
      <c r="TPT1198" s="206">
        <v>210</v>
      </c>
      <c r="TPU1198" s="75">
        <f t="shared" si="638"/>
        <v>448.774</v>
      </c>
      <c r="TPV1198" s="203" t="s">
        <v>29</v>
      </c>
      <c r="TPW1198" s="260" t="s">
        <v>26</v>
      </c>
      <c r="TPX1198" s="204">
        <v>7</v>
      </c>
      <c r="TPY1198" s="204">
        <v>2</v>
      </c>
      <c r="TPZ1198" s="205" t="s">
        <v>238</v>
      </c>
      <c r="TQA1198" s="206">
        <v>0</v>
      </c>
      <c r="TQB1198" s="206">
        <v>210</v>
      </c>
      <c r="TQC1198" s="75">
        <f t="shared" si="638"/>
        <v>448.774</v>
      </c>
      <c r="TQD1198" s="203" t="s">
        <v>29</v>
      </c>
      <c r="TQE1198" s="260" t="s">
        <v>26</v>
      </c>
      <c r="TQF1198" s="204">
        <v>7</v>
      </c>
      <c r="TQG1198" s="204">
        <v>2</v>
      </c>
      <c r="TQH1198" s="205" t="s">
        <v>238</v>
      </c>
      <c r="TQI1198" s="206">
        <v>0</v>
      </c>
      <c r="TQJ1198" s="206">
        <v>210</v>
      </c>
      <c r="TQK1198" s="75">
        <f t="shared" si="638"/>
        <v>448.774</v>
      </c>
      <c r="TQL1198" s="203" t="s">
        <v>29</v>
      </c>
      <c r="TQM1198" s="260" t="s">
        <v>26</v>
      </c>
      <c r="TQN1198" s="204">
        <v>7</v>
      </c>
      <c r="TQO1198" s="204">
        <v>2</v>
      </c>
      <c r="TQP1198" s="205" t="s">
        <v>238</v>
      </c>
      <c r="TQQ1198" s="206">
        <v>0</v>
      </c>
      <c r="TQR1198" s="206">
        <v>210</v>
      </c>
      <c r="TQS1198" s="75">
        <f t="shared" ref="TQS1198:TSW1198" si="639">TQS1199+TQS1200</f>
        <v>448.774</v>
      </c>
      <c r="TQT1198" s="203" t="s">
        <v>29</v>
      </c>
      <c r="TQU1198" s="260" t="s">
        <v>26</v>
      </c>
      <c r="TQV1198" s="204">
        <v>7</v>
      </c>
      <c r="TQW1198" s="204">
        <v>2</v>
      </c>
      <c r="TQX1198" s="205" t="s">
        <v>238</v>
      </c>
      <c r="TQY1198" s="206">
        <v>0</v>
      </c>
      <c r="TQZ1198" s="206">
        <v>210</v>
      </c>
      <c r="TRA1198" s="75">
        <f t="shared" si="639"/>
        <v>448.774</v>
      </c>
      <c r="TRB1198" s="203" t="s">
        <v>29</v>
      </c>
      <c r="TRC1198" s="260" t="s">
        <v>26</v>
      </c>
      <c r="TRD1198" s="204">
        <v>7</v>
      </c>
      <c r="TRE1198" s="204">
        <v>2</v>
      </c>
      <c r="TRF1198" s="205" t="s">
        <v>238</v>
      </c>
      <c r="TRG1198" s="206">
        <v>0</v>
      </c>
      <c r="TRH1198" s="206">
        <v>210</v>
      </c>
      <c r="TRI1198" s="75">
        <f t="shared" si="639"/>
        <v>448.774</v>
      </c>
      <c r="TRJ1198" s="203" t="s">
        <v>29</v>
      </c>
      <c r="TRK1198" s="260" t="s">
        <v>26</v>
      </c>
      <c r="TRL1198" s="204">
        <v>7</v>
      </c>
      <c r="TRM1198" s="204">
        <v>2</v>
      </c>
      <c r="TRN1198" s="205" t="s">
        <v>238</v>
      </c>
      <c r="TRO1198" s="206">
        <v>0</v>
      </c>
      <c r="TRP1198" s="206">
        <v>210</v>
      </c>
      <c r="TRQ1198" s="75">
        <f t="shared" si="639"/>
        <v>448.774</v>
      </c>
      <c r="TRR1198" s="203" t="s">
        <v>29</v>
      </c>
      <c r="TRS1198" s="260" t="s">
        <v>26</v>
      </c>
      <c r="TRT1198" s="204">
        <v>7</v>
      </c>
      <c r="TRU1198" s="204">
        <v>2</v>
      </c>
      <c r="TRV1198" s="205" t="s">
        <v>238</v>
      </c>
      <c r="TRW1198" s="206">
        <v>0</v>
      </c>
      <c r="TRX1198" s="206">
        <v>210</v>
      </c>
      <c r="TRY1198" s="75">
        <f t="shared" si="639"/>
        <v>448.774</v>
      </c>
      <c r="TRZ1198" s="203" t="s">
        <v>29</v>
      </c>
      <c r="TSA1198" s="260" t="s">
        <v>26</v>
      </c>
      <c r="TSB1198" s="204">
        <v>7</v>
      </c>
      <c r="TSC1198" s="204">
        <v>2</v>
      </c>
      <c r="TSD1198" s="205" t="s">
        <v>238</v>
      </c>
      <c r="TSE1198" s="206">
        <v>0</v>
      </c>
      <c r="TSF1198" s="206">
        <v>210</v>
      </c>
      <c r="TSG1198" s="75">
        <f t="shared" si="639"/>
        <v>448.774</v>
      </c>
      <c r="TSH1198" s="203" t="s">
        <v>29</v>
      </c>
      <c r="TSI1198" s="260" t="s">
        <v>26</v>
      </c>
      <c r="TSJ1198" s="204">
        <v>7</v>
      </c>
      <c r="TSK1198" s="204">
        <v>2</v>
      </c>
      <c r="TSL1198" s="205" t="s">
        <v>238</v>
      </c>
      <c r="TSM1198" s="206">
        <v>0</v>
      </c>
      <c r="TSN1198" s="206">
        <v>210</v>
      </c>
      <c r="TSO1198" s="75">
        <f t="shared" si="639"/>
        <v>448.774</v>
      </c>
      <c r="TSP1198" s="203" t="s">
        <v>29</v>
      </c>
      <c r="TSQ1198" s="260" t="s">
        <v>26</v>
      </c>
      <c r="TSR1198" s="204">
        <v>7</v>
      </c>
      <c r="TSS1198" s="204">
        <v>2</v>
      </c>
      <c r="TST1198" s="205" t="s">
        <v>238</v>
      </c>
      <c r="TSU1198" s="206">
        <v>0</v>
      </c>
      <c r="TSV1198" s="206">
        <v>210</v>
      </c>
      <c r="TSW1198" s="75">
        <f t="shared" si="639"/>
        <v>448.774</v>
      </c>
      <c r="TSX1198" s="203" t="s">
        <v>29</v>
      </c>
      <c r="TSY1198" s="260" t="s">
        <v>26</v>
      </c>
      <c r="TSZ1198" s="204">
        <v>7</v>
      </c>
      <c r="TTA1198" s="204">
        <v>2</v>
      </c>
      <c r="TTB1198" s="205" t="s">
        <v>238</v>
      </c>
      <c r="TTC1198" s="206">
        <v>0</v>
      </c>
      <c r="TTD1198" s="206">
        <v>210</v>
      </c>
      <c r="TTE1198" s="75">
        <f t="shared" ref="TTE1198:TVI1198" si="640">TTE1199+TTE1200</f>
        <v>448.774</v>
      </c>
      <c r="TTF1198" s="203" t="s">
        <v>29</v>
      </c>
      <c r="TTG1198" s="260" t="s">
        <v>26</v>
      </c>
      <c r="TTH1198" s="204">
        <v>7</v>
      </c>
      <c r="TTI1198" s="204">
        <v>2</v>
      </c>
      <c r="TTJ1198" s="205" t="s">
        <v>238</v>
      </c>
      <c r="TTK1198" s="206">
        <v>0</v>
      </c>
      <c r="TTL1198" s="206">
        <v>210</v>
      </c>
      <c r="TTM1198" s="75">
        <f t="shared" si="640"/>
        <v>448.774</v>
      </c>
      <c r="TTN1198" s="203" t="s">
        <v>29</v>
      </c>
      <c r="TTO1198" s="260" t="s">
        <v>26</v>
      </c>
      <c r="TTP1198" s="204">
        <v>7</v>
      </c>
      <c r="TTQ1198" s="204">
        <v>2</v>
      </c>
      <c r="TTR1198" s="205" t="s">
        <v>238</v>
      </c>
      <c r="TTS1198" s="206">
        <v>0</v>
      </c>
      <c r="TTT1198" s="206">
        <v>210</v>
      </c>
      <c r="TTU1198" s="75">
        <f t="shared" si="640"/>
        <v>448.774</v>
      </c>
      <c r="TTV1198" s="203" t="s">
        <v>29</v>
      </c>
      <c r="TTW1198" s="260" t="s">
        <v>26</v>
      </c>
      <c r="TTX1198" s="204">
        <v>7</v>
      </c>
      <c r="TTY1198" s="204">
        <v>2</v>
      </c>
      <c r="TTZ1198" s="205" t="s">
        <v>238</v>
      </c>
      <c r="TUA1198" s="206">
        <v>0</v>
      </c>
      <c r="TUB1198" s="206">
        <v>210</v>
      </c>
      <c r="TUC1198" s="75">
        <f t="shared" si="640"/>
        <v>448.774</v>
      </c>
      <c r="TUD1198" s="203" t="s">
        <v>29</v>
      </c>
      <c r="TUE1198" s="260" t="s">
        <v>26</v>
      </c>
      <c r="TUF1198" s="204">
        <v>7</v>
      </c>
      <c r="TUG1198" s="204">
        <v>2</v>
      </c>
      <c r="TUH1198" s="205" t="s">
        <v>238</v>
      </c>
      <c r="TUI1198" s="206">
        <v>0</v>
      </c>
      <c r="TUJ1198" s="206">
        <v>210</v>
      </c>
      <c r="TUK1198" s="75">
        <f t="shared" si="640"/>
        <v>448.774</v>
      </c>
      <c r="TUL1198" s="203" t="s">
        <v>29</v>
      </c>
      <c r="TUM1198" s="260" t="s">
        <v>26</v>
      </c>
      <c r="TUN1198" s="204">
        <v>7</v>
      </c>
      <c r="TUO1198" s="204">
        <v>2</v>
      </c>
      <c r="TUP1198" s="205" t="s">
        <v>238</v>
      </c>
      <c r="TUQ1198" s="206">
        <v>0</v>
      </c>
      <c r="TUR1198" s="206">
        <v>210</v>
      </c>
      <c r="TUS1198" s="75">
        <f t="shared" si="640"/>
        <v>448.774</v>
      </c>
      <c r="TUT1198" s="203" t="s">
        <v>29</v>
      </c>
      <c r="TUU1198" s="260" t="s">
        <v>26</v>
      </c>
      <c r="TUV1198" s="204">
        <v>7</v>
      </c>
      <c r="TUW1198" s="204">
        <v>2</v>
      </c>
      <c r="TUX1198" s="205" t="s">
        <v>238</v>
      </c>
      <c r="TUY1198" s="206">
        <v>0</v>
      </c>
      <c r="TUZ1198" s="206">
        <v>210</v>
      </c>
      <c r="TVA1198" s="75">
        <f t="shared" si="640"/>
        <v>448.774</v>
      </c>
      <c r="TVB1198" s="203" t="s">
        <v>29</v>
      </c>
      <c r="TVC1198" s="260" t="s">
        <v>26</v>
      </c>
      <c r="TVD1198" s="204">
        <v>7</v>
      </c>
      <c r="TVE1198" s="204">
        <v>2</v>
      </c>
      <c r="TVF1198" s="205" t="s">
        <v>238</v>
      </c>
      <c r="TVG1198" s="206">
        <v>0</v>
      </c>
      <c r="TVH1198" s="206">
        <v>210</v>
      </c>
      <c r="TVI1198" s="75">
        <f t="shared" si="640"/>
        <v>448.774</v>
      </c>
      <c r="TVJ1198" s="203" t="s">
        <v>29</v>
      </c>
      <c r="TVK1198" s="260" t="s">
        <v>26</v>
      </c>
      <c r="TVL1198" s="204">
        <v>7</v>
      </c>
      <c r="TVM1198" s="204">
        <v>2</v>
      </c>
      <c r="TVN1198" s="205" t="s">
        <v>238</v>
      </c>
      <c r="TVO1198" s="206">
        <v>0</v>
      </c>
      <c r="TVP1198" s="206">
        <v>210</v>
      </c>
      <c r="TVQ1198" s="75">
        <f t="shared" ref="TVQ1198:TXU1198" si="641">TVQ1199+TVQ1200</f>
        <v>448.774</v>
      </c>
      <c r="TVR1198" s="203" t="s">
        <v>29</v>
      </c>
      <c r="TVS1198" s="260" t="s">
        <v>26</v>
      </c>
      <c r="TVT1198" s="204">
        <v>7</v>
      </c>
      <c r="TVU1198" s="204">
        <v>2</v>
      </c>
      <c r="TVV1198" s="205" t="s">
        <v>238</v>
      </c>
      <c r="TVW1198" s="206">
        <v>0</v>
      </c>
      <c r="TVX1198" s="206">
        <v>210</v>
      </c>
      <c r="TVY1198" s="75">
        <f t="shared" si="641"/>
        <v>448.774</v>
      </c>
      <c r="TVZ1198" s="203" t="s">
        <v>29</v>
      </c>
      <c r="TWA1198" s="260" t="s">
        <v>26</v>
      </c>
      <c r="TWB1198" s="204">
        <v>7</v>
      </c>
      <c r="TWC1198" s="204">
        <v>2</v>
      </c>
      <c r="TWD1198" s="205" t="s">
        <v>238</v>
      </c>
      <c r="TWE1198" s="206">
        <v>0</v>
      </c>
      <c r="TWF1198" s="206">
        <v>210</v>
      </c>
      <c r="TWG1198" s="75">
        <f t="shared" si="641"/>
        <v>448.774</v>
      </c>
      <c r="TWH1198" s="203" t="s">
        <v>29</v>
      </c>
      <c r="TWI1198" s="260" t="s">
        <v>26</v>
      </c>
      <c r="TWJ1198" s="204">
        <v>7</v>
      </c>
      <c r="TWK1198" s="204">
        <v>2</v>
      </c>
      <c r="TWL1198" s="205" t="s">
        <v>238</v>
      </c>
      <c r="TWM1198" s="206">
        <v>0</v>
      </c>
      <c r="TWN1198" s="206">
        <v>210</v>
      </c>
      <c r="TWO1198" s="75">
        <f t="shared" si="641"/>
        <v>448.774</v>
      </c>
      <c r="TWP1198" s="203" t="s">
        <v>29</v>
      </c>
      <c r="TWQ1198" s="260" t="s">
        <v>26</v>
      </c>
      <c r="TWR1198" s="204">
        <v>7</v>
      </c>
      <c r="TWS1198" s="204">
        <v>2</v>
      </c>
      <c r="TWT1198" s="205" t="s">
        <v>238</v>
      </c>
      <c r="TWU1198" s="206">
        <v>0</v>
      </c>
      <c r="TWV1198" s="206">
        <v>210</v>
      </c>
      <c r="TWW1198" s="75">
        <f t="shared" si="641"/>
        <v>448.774</v>
      </c>
      <c r="TWX1198" s="203" t="s">
        <v>29</v>
      </c>
      <c r="TWY1198" s="260" t="s">
        <v>26</v>
      </c>
      <c r="TWZ1198" s="204">
        <v>7</v>
      </c>
      <c r="TXA1198" s="204">
        <v>2</v>
      </c>
      <c r="TXB1198" s="205" t="s">
        <v>238</v>
      </c>
      <c r="TXC1198" s="206">
        <v>0</v>
      </c>
      <c r="TXD1198" s="206">
        <v>210</v>
      </c>
      <c r="TXE1198" s="75">
        <f t="shared" si="641"/>
        <v>448.774</v>
      </c>
      <c r="TXF1198" s="203" t="s">
        <v>29</v>
      </c>
      <c r="TXG1198" s="260" t="s">
        <v>26</v>
      </c>
      <c r="TXH1198" s="204">
        <v>7</v>
      </c>
      <c r="TXI1198" s="204">
        <v>2</v>
      </c>
      <c r="TXJ1198" s="205" t="s">
        <v>238</v>
      </c>
      <c r="TXK1198" s="206">
        <v>0</v>
      </c>
      <c r="TXL1198" s="206">
        <v>210</v>
      </c>
      <c r="TXM1198" s="75">
        <f t="shared" si="641"/>
        <v>448.774</v>
      </c>
      <c r="TXN1198" s="203" t="s">
        <v>29</v>
      </c>
      <c r="TXO1198" s="260" t="s">
        <v>26</v>
      </c>
      <c r="TXP1198" s="204">
        <v>7</v>
      </c>
      <c r="TXQ1198" s="204">
        <v>2</v>
      </c>
      <c r="TXR1198" s="205" t="s">
        <v>238</v>
      </c>
      <c r="TXS1198" s="206">
        <v>0</v>
      </c>
      <c r="TXT1198" s="206">
        <v>210</v>
      </c>
      <c r="TXU1198" s="75">
        <f t="shared" si="641"/>
        <v>448.774</v>
      </c>
      <c r="TXV1198" s="203" t="s">
        <v>29</v>
      </c>
      <c r="TXW1198" s="260" t="s">
        <v>26</v>
      </c>
      <c r="TXX1198" s="204">
        <v>7</v>
      </c>
      <c r="TXY1198" s="204">
        <v>2</v>
      </c>
      <c r="TXZ1198" s="205" t="s">
        <v>238</v>
      </c>
      <c r="TYA1198" s="206">
        <v>0</v>
      </c>
      <c r="TYB1198" s="206">
        <v>210</v>
      </c>
      <c r="TYC1198" s="75">
        <f t="shared" ref="TYC1198:UAG1198" si="642">TYC1199+TYC1200</f>
        <v>448.774</v>
      </c>
      <c r="TYD1198" s="203" t="s">
        <v>29</v>
      </c>
      <c r="TYE1198" s="260" t="s">
        <v>26</v>
      </c>
      <c r="TYF1198" s="204">
        <v>7</v>
      </c>
      <c r="TYG1198" s="204">
        <v>2</v>
      </c>
      <c r="TYH1198" s="205" t="s">
        <v>238</v>
      </c>
      <c r="TYI1198" s="206">
        <v>0</v>
      </c>
      <c r="TYJ1198" s="206">
        <v>210</v>
      </c>
      <c r="TYK1198" s="75">
        <f t="shared" si="642"/>
        <v>448.774</v>
      </c>
      <c r="TYL1198" s="203" t="s">
        <v>29</v>
      </c>
      <c r="TYM1198" s="260" t="s">
        <v>26</v>
      </c>
      <c r="TYN1198" s="204">
        <v>7</v>
      </c>
      <c r="TYO1198" s="204">
        <v>2</v>
      </c>
      <c r="TYP1198" s="205" t="s">
        <v>238</v>
      </c>
      <c r="TYQ1198" s="206">
        <v>0</v>
      </c>
      <c r="TYR1198" s="206">
        <v>210</v>
      </c>
      <c r="TYS1198" s="75">
        <f t="shared" si="642"/>
        <v>448.774</v>
      </c>
      <c r="TYT1198" s="203" t="s">
        <v>29</v>
      </c>
      <c r="TYU1198" s="260" t="s">
        <v>26</v>
      </c>
      <c r="TYV1198" s="204">
        <v>7</v>
      </c>
      <c r="TYW1198" s="204">
        <v>2</v>
      </c>
      <c r="TYX1198" s="205" t="s">
        <v>238</v>
      </c>
      <c r="TYY1198" s="206">
        <v>0</v>
      </c>
      <c r="TYZ1198" s="206">
        <v>210</v>
      </c>
      <c r="TZA1198" s="75">
        <f t="shared" si="642"/>
        <v>448.774</v>
      </c>
      <c r="TZB1198" s="203" t="s">
        <v>29</v>
      </c>
      <c r="TZC1198" s="260" t="s">
        <v>26</v>
      </c>
      <c r="TZD1198" s="204">
        <v>7</v>
      </c>
      <c r="TZE1198" s="204">
        <v>2</v>
      </c>
      <c r="TZF1198" s="205" t="s">
        <v>238</v>
      </c>
      <c r="TZG1198" s="206">
        <v>0</v>
      </c>
      <c r="TZH1198" s="206">
        <v>210</v>
      </c>
      <c r="TZI1198" s="75">
        <f t="shared" si="642"/>
        <v>448.774</v>
      </c>
      <c r="TZJ1198" s="203" t="s">
        <v>29</v>
      </c>
      <c r="TZK1198" s="260" t="s">
        <v>26</v>
      </c>
      <c r="TZL1198" s="204">
        <v>7</v>
      </c>
      <c r="TZM1198" s="204">
        <v>2</v>
      </c>
      <c r="TZN1198" s="205" t="s">
        <v>238</v>
      </c>
      <c r="TZO1198" s="206">
        <v>0</v>
      </c>
      <c r="TZP1198" s="206">
        <v>210</v>
      </c>
      <c r="TZQ1198" s="75">
        <f t="shared" si="642"/>
        <v>448.774</v>
      </c>
      <c r="TZR1198" s="203" t="s">
        <v>29</v>
      </c>
      <c r="TZS1198" s="260" t="s">
        <v>26</v>
      </c>
      <c r="TZT1198" s="204">
        <v>7</v>
      </c>
      <c r="TZU1198" s="204">
        <v>2</v>
      </c>
      <c r="TZV1198" s="205" t="s">
        <v>238</v>
      </c>
      <c r="TZW1198" s="206">
        <v>0</v>
      </c>
      <c r="TZX1198" s="206">
        <v>210</v>
      </c>
      <c r="TZY1198" s="75">
        <f t="shared" si="642"/>
        <v>448.774</v>
      </c>
      <c r="TZZ1198" s="203" t="s">
        <v>29</v>
      </c>
      <c r="UAA1198" s="260" t="s">
        <v>26</v>
      </c>
      <c r="UAB1198" s="204">
        <v>7</v>
      </c>
      <c r="UAC1198" s="204">
        <v>2</v>
      </c>
      <c r="UAD1198" s="205" t="s">
        <v>238</v>
      </c>
      <c r="UAE1198" s="206">
        <v>0</v>
      </c>
      <c r="UAF1198" s="206">
        <v>210</v>
      </c>
      <c r="UAG1198" s="75">
        <f t="shared" si="642"/>
        <v>448.774</v>
      </c>
      <c r="UAH1198" s="203" t="s">
        <v>29</v>
      </c>
      <c r="UAI1198" s="260" t="s">
        <v>26</v>
      </c>
      <c r="UAJ1198" s="204">
        <v>7</v>
      </c>
      <c r="UAK1198" s="204">
        <v>2</v>
      </c>
      <c r="UAL1198" s="205" t="s">
        <v>238</v>
      </c>
      <c r="UAM1198" s="206">
        <v>0</v>
      </c>
      <c r="UAN1198" s="206">
        <v>210</v>
      </c>
      <c r="UAO1198" s="75">
        <f t="shared" ref="UAO1198:UCS1198" si="643">UAO1199+UAO1200</f>
        <v>448.774</v>
      </c>
      <c r="UAP1198" s="203" t="s">
        <v>29</v>
      </c>
      <c r="UAQ1198" s="260" t="s">
        <v>26</v>
      </c>
      <c r="UAR1198" s="204">
        <v>7</v>
      </c>
      <c r="UAS1198" s="204">
        <v>2</v>
      </c>
      <c r="UAT1198" s="205" t="s">
        <v>238</v>
      </c>
      <c r="UAU1198" s="206">
        <v>0</v>
      </c>
      <c r="UAV1198" s="206">
        <v>210</v>
      </c>
      <c r="UAW1198" s="75">
        <f t="shared" si="643"/>
        <v>448.774</v>
      </c>
      <c r="UAX1198" s="203" t="s">
        <v>29</v>
      </c>
      <c r="UAY1198" s="260" t="s">
        <v>26</v>
      </c>
      <c r="UAZ1198" s="204">
        <v>7</v>
      </c>
      <c r="UBA1198" s="204">
        <v>2</v>
      </c>
      <c r="UBB1198" s="205" t="s">
        <v>238</v>
      </c>
      <c r="UBC1198" s="206">
        <v>0</v>
      </c>
      <c r="UBD1198" s="206">
        <v>210</v>
      </c>
      <c r="UBE1198" s="75">
        <f t="shared" si="643"/>
        <v>448.774</v>
      </c>
      <c r="UBF1198" s="203" t="s">
        <v>29</v>
      </c>
      <c r="UBG1198" s="260" t="s">
        <v>26</v>
      </c>
      <c r="UBH1198" s="204">
        <v>7</v>
      </c>
      <c r="UBI1198" s="204">
        <v>2</v>
      </c>
      <c r="UBJ1198" s="205" t="s">
        <v>238</v>
      </c>
      <c r="UBK1198" s="206">
        <v>0</v>
      </c>
      <c r="UBL1198" s="206">
        <v>210</v>
      </c>
      <c r="UBM1198" s="75">
        <f t="shared" si="643"/>
        <v>448.774</v>
      </c>
      <c r="UBN1198" s="203" t="s">
        <v>29</v>
      </c>
      <c r="UBO1198" s="260" t="s">
        <v>26</v>
      </c>
      <c r="UBP1198" s="204">
        <v>7</v>
      </c>
      <c r="UBQ1198" s="204">
        <v>2</v>
      </c>
      <c r="UBR1198" s="205" t="s">
        <v>238</v>
      </c>
      <c r="UBS1198" s="206">
        <v>0</v>
      </c>
      <c r="UBT1198" s="206">
        <v>210</v>
      </c>
      <c r="UBU1198" s="75">
        <f t="shared" si="643"/>
        <v>448.774</v>
      </c>
      <c r="UBV1198" s="203" t="s">
        <v>29</v>
      </c>
      <c r="UBW1198" s="260" t="s">
        <v>26</v>
      </c>
      <c r="UBX1198" s="204">
        <v>7</v>
      </c>
      <c r="UBY1198" s="204">
        <v>2</v>
      </c>
      <c r="UBZ1198" s="205" t="s">
        <v>238</v>
      </c>
      <c r="UCA1198" s="206">
        <v>0</v>
      </c>
      <c r="UCB1198" s="206">
        <v>210</v>
      </c>
      <c r="UCC1198" s="75">
        <f t="shared" si="643"/>
        <v>448.774</v>
      </c>
      <c r="UCD1198" s="203" t="s">
        <v>29</v>
      </c>
      <c r="UCE1198" s="260" t="s">
        <v>26</v>
      </c>
      <c r="UCF1198" s="204">
        <v>7</v>
      </c>
      <c r="UCG1198" s="204">
        <v>2</v>
      </c>
      <c r="UCH1198" s="205" t="s">
        <v>238</v>
      </c>
      <c r="UCI1198" s="206">
        <v>0</v>
      </c>
      <c r="UCJ1198" s="206">
        <v>210</v>
      </c>
      <c r="UCK1198" s="75">
        <f t="shared" si="643"/>
        <v>448.774</v>
      </c>
      <c r="UCL1198" s="203" t="s">
        <v>29</v>
      </c>
      <c r="UCM1198" s="260" t="s">
        <v>26</v>
      </c>
      <c r="UCN1198" s="204">
        <v>7</v>
      </c>
      <c r="UCO1198" s="204">
        <v>2</v>
      </c>
      <c r="UCP1198" s="205" t="s">
        <v>238</v>
      </c>
      <c r="UCQ1198" s="206">
        <v>0</v>
      </c>
      <c r="UCR1198" s="206">
        <v>210</v>
      </c>
      <c r="UCS1198" s="75">
        <f t="shared" si="643"/>
        <v>448.774</v>
      </c>
      <c r="UCT1198" s="203" t="s">
        <v>29</v>
      </c>
      <c r="UCU1198" s="260" t="s">
        <v>26</v>
      </c>
      <c r="UCV1198" s="204">
        <v>7</v>
      </c>
      <c r="UCW1198" s="204">
        <v>2</v>
      </c>
      <c r="UCX1198" s="205" t="s">
        <v>238</v>
      </c>
      <c r="UCY1198" s="206">
        <v>0</v>
      </c>
      <c r="UCZ1198" s="206">
        <v>210</v>
      </c>
      <c r="UDA1198" s="75">
        <f t="shared" ref="UDA1198:UFE1198" si="644">UDA1199+UDA1200</f>
        <v>448.774</v>
      </c>
      <c r="UDB1198" s="203" t="s">
        <v>29</v>
      </c>
      <c r="UDC1198" s="260" t="s">
        <v>26</v>
      </c>
      <c r="UDD1198" s="204">
        <v>7</v>
      </c>
      <c r="UDE1198" s="204">
        <v>2</v>
      </c>
      <c r="UDF1198" s="205" t="s">
        <v>238</v>
      </c>
      <c r="UDG1198" s="206">
        <v>0</v>
      </c>
      <c r="UDH1198" s="206">
        <v>210</v>
      </c>
      <c r="UDI1198" s="75">
        <f t="shared" si="644"/>
        <v>448.774</v>
      </c>
      <c r="UDJ1198" s="203" t="s">
        <v>29</v>
      </c>
      <c r="UDK1198" s="260" t="s">
        <v>26</v>
      </c>
      <c r="UDL1198" s="204">
        <v>7</v>
      </c>
      <c r="UDM1198" s="204">
        <v>2</v>
      </c>
      <c r="UDN1198" s="205" t="s">
        <v>238</v>
      </c>
      <c r="UDO1198" s="206">
        <v>0</v>
      </c>
      <c r="UDP1198" s="206">
        <v>210</v>
      </c>
      <c r="UDQ1198" s="75">
        <f t="shared" si="644"/>
        <v>448.774</v>
      </c>
      <c r="UDR1198" s="203" t="s">
        <v>29</v>
      </c>
      <c r="UDS1198" s="260" t="s">
        <v>26</v>
      </c>
      <c r="UDT1198" s="204">
        <v>7</v>
      </c>
      <c r="UDU1198" s="204">
        <v>2</v>
      </c>
      <c r="UDV1198" s="205" t="s">
        <v>238</v>
      </c>
      <c r="UDW1198" s="206">
        <v>0</v>
      </c>
      <c r="UDX1198" s="206">
        <v>210</v>
      </c>
      <c r="UDY1198" s="75">
        <f t="shared" si="644"/>
        <v>448.774</v>
      </c>
      <c r="UDZ1198" s="203" t="s">
        <v>29</v>
      </c>
      <c r="UEA1198" s="260" t="s">
        <v>26</v>
      </c>
      <c r="UEB1198" s="204">
        <v>7</v>
      </c>
      <c r="UEC1198" s="204">
        <v>2</v>
      </c>
      <c r="UED1198" s="205" t="s">
        <v>238</v>
      </c>
      <c r="UEE1198" s="206">
        <v>0</v>
      </c>
      <c r="UEF1198" s="206">
        <v>210</v>
      </c>
      <c r="UEG1198" s="75">
        <f t="shared" si="644"/>
        <v>448.774</v>
      </c>
      <c r="UEH1198" s="203" t="s">
        <v>29</v>
      </c>
      <c r="UEI1198" s="260" t="s">
        <v>26</v>
      </c>
      <c r="UEJ1198" s="204">
        <v>7</v>
      </c>
      <c r="UEK1198" s="204">
        <v>2</v>
      </c>
      <c r="UEL1198" s="205" t="s">
        <v>238</v>
      </c>
      <c r="UEM1198" s="206">
        <v>0</v>
      </c>
      <c r="UEN1198" s="206">
        <v>210</v>
      </c>
      <c r="UEO1198" s="75">
        <f t="shared" si="644"/>
        <v>448.774</v>
      </c>
      <c r="UEP1198" s="203" t="s">
        <v>29</v>
      </c>
      <c r="UEQ1198" s="260" t="s">
        <v>26</v>
      </c>
      <c r="UER1198" s="204">
        <v>7</v>
      </c>
      <c r="UES1198" s="204">
        <v>2</v>
      </c>
      <c r="UET1198" s="205" t="s">
        <v>238</v>
      </c>
      <c r="UEU1198" s="206">
        <v>0</v>
      </c>
      <c r="UEV1198" s="206">
        <v>210</v>
      </c>
      <c r="UEW1198" s="75">
        <f t="shared" si="644"/>
        <v>448.774</v>
      </c>
      <c r="UEX1198" s="203" t="s">
        <v>29</v>
      </c>
      <c r="UEY1198" s="260" t="s">
        <v>26</v>
      </c>
      <c r="UEZ1198" s="204">
        <v>7</v>
      </c>
      <c r="UFA1198" s="204">
        <v>2</v>
      </c>
      <c r="UFB1198" s="205" t="s">
        <v>238</v>
      </c>
      <c r="UFC1198" s="206">
        <v>0</v>
      </c>
      <c r="UFD1198" s="206">
        <v>210</v>
      </c>
      <c r="UFE1198" s="75">
        <f t="shared" si="644"/>
        <v>448.774</v>
      </c>
      <c r="UFF1198" s="203" t="s">
        <v>29</v>
      </c>
      <c r="UFG1198" s="260" t="s">
        <v>26</v>
      </c>
      <c r="UFH1198" s="204">
        <v>7</v>
      </c>
      <c r="UFI1198" s="204">
        <v>2</v>
      </c>
      <c r="UFJ1198" s="205" t="s">
        <v>238</v>
      </c>
      <c r="UFK1198" s="206">
        <v>0</v>
      </c>
      <c r="UFL1198" s="206">
        <v>210</v>
      </c>
      <c r="UFM1198" s="75">
        <f t="shared" ref="UFM1198:UHQ1198" si="645">UFM1199+UFM1200</f>
        <v>448.774</v>
      </c>
      <c r="UFN1198" s="203" t="s">
        <v>29</v>
      </c>
      <c r="UFO1198" s="260" t="s">
        <v>26</v>
      </c>
      <c r="UFP1198" s="204">
        <v>7</v>
      </c>
      <c r="UFQ1198" s="204">
        <v>2</v>
      </c>
      <c r="UFR1198" s="205" t="s">
        <v>238</v>
      </c>
      <c r="UFS1198" s="206">
        <v>0</v>
      </c>
      <c r="UFT1198" s="206">
        <v>210</v>
      </c>
      <c r="UFU1198" s="75">
        <f t="shared" si="645"/>
        <v>448.774</v>
      </c>
      <c r="UFV1198" s="203" t="s">
        <v>29</v>
      </c>
      <c r="UFW1198" s="260" t="s">
        <v>26</v>
      </c>
      <c r="UFX1198" s="204">
        <v>7</v>
      </c>
      <c r="UFY1198" s="204">
        <v>2</v>
      </c>
      <c r="UFZ1198" s="205" t="s">
        <v>238</v>
      </c>
      <c r="UGA1198" s="206">
        <v>0</v>
      </c>
      <c r="UGB1198" s="206">
        <v>210</v>
      </c>
      <c r="UGC1198" s="75">
        <f t="shared" si="645"/>
        <v>448.774</v>
      </c>
      <c r="UGD1198" s="203" t="s">
        <v>29</v>
      </c>
      <c r="UGE1198" s="260" t="s">
        <v>26</v>
      </c>
      <c r="UGF1198" s="204">
        <v>7</v>
      </c>
      <c r="UGG1198" s="204">
        <v>2</v>
      </c>
      <c r="UGH1198" s="205" t="s">
        <v>238</v>
      </c>
      <c r="UGI1198" s="206">
        <v>0</v>
      </c>
      <c r="UGJ1198" s="206">
        <v>210</v>
      </c>
      <c r="UGK1198" s="75">
        <f t="shared" si="645"/>
        <v>448.774</v>
      </c>
      <c r="UGL1198" s="203" t="s">
        <v>29</v>
      </c>
      <c r="UGM1198" s="260" t="s">
        <v>26</v>
      </c>
      <c r="UGN1198" s="204">
        <v>7</v>
      </c>
      <c r="UGO1198" s="204">
        <v>2</v>
      </c>
      <c r="UGP1198" s="205" t="s">
        <v>238</v>
      </c>
      <c r="UGQ1198" s="206">
        <v>0</v>
      </c>
      <c r="UGR1198" s="206">
        <v>210</v>
      </c>
      <c r="UGS1198" s="75">
        <f t="shared" si="645"/>
        <v>448.774</v>
      </c>
      <c r="UGT1198" s="203" t="s">
        <v>29</v>
      </c>
      <c r="UGU1198" s="260" t="s">
        <v>26</v>
      </c>
      <c r="UGV1198" s="204">
        <v>7</v>
      </c>
      <c r="UGW1198" s="204">
        <v>2</v>
      </c>
      <c r="UGX1198" s="205" t="s">
        <v>238</v>
      </c>
      <c r="UGY1198" s="206">
        <v>0</v>
      </c>
      <c r="UGZ1198" s="206">
        <v>210</v>
      </c>
      <c r="UHA1198" s="75">
        <f t="shared" si="645"/>
        <v>448.774</v>
      </c>
      <c r="UHB1198" s="203" t="s">
        <v>29</v>
      </c>
      <c r="UHC1198" s="260" t="s">
        <v>26</v>
      </c>
      <c r="UHD1198" s="204">
        <v>7</v>
      </c>
      <c r="UHE1198" s="204">
        <v>2</v>
      </c>
      <c r="UHF1198" s="205" t="s">
        <v>238</v>
      </c>
      <c r="UHG1198" s="206">
        <v>0</v>
      </c>
      <c r="UHH1198" s="206">
        <v>210</v>
      </c>
      <c r="UHI1198" s="75">
        <f t="shared" si="645"/>
        <v>448.774</v>
      </c>
      <c r="UHJ1198" s="203" t="s">
        <v>29</v>
      </c>
      <c r="UHK1198" s="260" t="s">
        <v>26</v>
      </c>
      <c r="UHL1198" s="204">
        <v>7</v>
      </c>
      <c r="UHM1198" s="204">
        <v>2</v>
      </c>
      <c r="UHN1198" s="205" t="s">
        <v>238</v>
      </c>
      <c r="UHO1198" s="206">
        <v>0</v>
      </c>
      <c r="UHP1198" s="206">
        <v>210</v>
      </c>
      <c r="UHQ1198" s="75">
        <f t="shared" si="645"/>
        <v>448.774</v>
      </c>
      <c r="UHR1198" s="203" t="s">
        <v>29</v>
      </c>
      <c r="UHS1198" s="260" t="s">
        <v>26</v>
      </c>
      <c r="UHT1198" s="204">
        <v>7</v>
      </c>
      <c r="UHU1198" s="204">
        <v>2</v>
      </c>
      <c r="UHV1198" s="205" t="s">
        <v>238</v>
      </c>
      <c r="UHW1198" s="206">
        <v>0</v>
      </c>
      <c r="UHX1198" s="206">
        <v>210</v>
      </c>
      <c r="UHY1198" s="75">
        <f t="shared" ref="UHY1198:UKC1198" si="646">UHY1199+UHY1200</f>
        <v>448.774</v>
      </c>
      <c r="UHZ1198" s="203" t="s">
        <v>29</v>
      </c>
      <c r="UIA1198" s="260" t="s">
        <v>26</v>
      </c>
      <c r="UIB1198" s="204">
        <v>7</v>
      </c>
      <c r="UIC1198" s="204">
        <v>2</v>
      </c>
      <c r="UID1198" s="205" t="s">
        <v>238</v>
      </c>
      <c r="UIE1198" s="206">
        <v>0</v>
      </c>
      <c r="UIF1198" s="206">
        <v>210</v>
      </c>
      <c r="UIG1198" s="75">
        <f t="shared" si="646"/>
        <v>448.774</v>
      </c>
      <c r="UIH1198" s="203" t="s">
        <v>29</v>
      </c>
      <c r="UII1198" s="260" t="s">
        <v>26</v>
      </c>
      <c r="UIJ1198" s="204">
        <v>7</v>
      </c>
      <c r="UIK1198" s="204">
        <v>2</v>
      </c>
      <c r="UIL1198" s="205" t="s">
        <v>238</v>
      </c>
      <c r="UIM1198" s="206">
        <v>0</v>
      </c>
      <c r="UIN1198" s="206">
        <v>210</v>
      </c>
      <c r="UIO1198" s="75">
        <f t="shared" si="646"/>
        <v>448.774</v>
      </c>
      <c r="UIP1198" s="203" t="s">
        <v>29</v>
      </c>
      <c r="UIQ1198" s="260" t="s">
        <v>26</v>
      </c>
      <c r="UIR1198" s="204">
        <v>7</v>
      </c>
      <c r="UIS1198" s="204">
        <v>2</v>
      </c>
      <c r="UIT1198" s="205" t="s">
        <v>238</v>
      </c>
      <c r="UIU1198" s="206">
        <v>0</v>
      </c>
      <c r="UIV1198" s="206">
        <v>210</v>
      </c>
      <c r="UIW1198" s="75">
        <f t="shared" si="646"/>
        <v>448.774</v>
      </c>
      <c r="UIX1198" s="203" t="s">
        <v>29</v>
      </c>
      <c r="UIY1198" s="260" t="s">
        <v>26</v>
      </c>
      <c r="UIZ1198" s="204">
        <v>7</v>
      </c>
      <c r="UJA1198" s="204">
        <v>2</v>
      </c>
      <c r="UJB1198" s="205" t="s">
        <v>238</v>
      </c>
      <c r="UJC1198" s="206">
        <v>0</v>
      </c>
      <c r="UJD1198" s="206">
        <v>210</v>
      </c>
      <c r="UJE1198" s="75">
        <f t="shared" si="646"/>
        <v>448.774</v>
      </c>
      <c r="UJF1198" s="203" t="s">
        <v>29</v>
      </c>
      <c r="UJG1198" s="260" t="s">
        <v>26</v>
      </c>
      <c r="UJH1198" s="204">
        <v>7</v>
      </c>
      <c r="UJI1198" s="204">
        <v>2</v>
      </c>
      <c r="UJJ1198" s="205" t="s">
        <v>238</v>
      </c>
      <c r="UJK1198" s="206">
        <v>0</v>
      </c>
      <c r="UJL1198" s="206">
        <v>210</v>
      </c>
      <c r="UJM1198" s="75">
        <f t="shared" si="646"/>
        <v>448.774</v>
      </c>
      <c r="UJN1198" s="203" t="s">
        <v>29</v>
      </c>
      <c r="UJO1198" s="260" t="s">
        <v>26</v>
      </c>
      <c r="UJP1198" s="204">
        <v>7</v>
      </c>
      <c r="UJQ1198" s="204">
        <v>2</v>
      </c>
      <c r="UJR1198" s="205" t="s">
        <v>238</v>
      </c>
      <c r="UJS1198" s="206">
        <v>0</v>
      </c>
      <c r="UJT1198" s="206">
        <v>210</v>
      </c>
      <c r="UJU1198" s="75">
        <f t="shared" si="646"/>
        <v>448.774</v>
      </c>
      <c r="UJV1198" s="203" t="s">
        <v>29</v>
      </c>
      <c r="UJW1198" s="260" t="s">
        <v>26</v>
      </c>
      <c r="UJX1198" s="204">
        <v>7</v>
      </c>
      <c r="UJY1198" s="204">
        <v>2</v>
      </c>
      <c r="UJZ1198" s="205" t="s">
        <v>238</v>
      </c>
      <c r="UKA1198" s="206">
        <v>0</v>
      </c>
      <c r="UKB1198" s="206">
        <v>210</v>
      </c>
      <c r="UKC1198" s="75">
        <f t="shared" si="646"/>
        <v>448.774</v>
      </c>
      <c r="UKD1198" s="203" t="s">
        <v>29</v>
      </c>
      <c r="UKE1198" s="260" t="s">
        <v>26</v>
      </c>
      <c r="UKF1198" s="204">
        <v>7</v>
      </c>
      <c r="UKG1198" s="204">
        <v>2</v>
      </c>
      <c r="UKH1198" s="205" t="s">
        <v>238</v>
      </c>
      <c r="UKI1198" s="206">
        <v>0</v>
      </c>
      <c r="UKJ1198" s="206">
        <v>210</v>
      </c>
      <c r="UKK1198" s="75">
        <f t="shared" ref="UKK1198:UMO1198" si="647">UKK1199+UKK1200</f>
        <v>448.774</v>
      </c>
      <c r="UKL1198" s="203" t="s">
        <v>29</v>
      </c>
      <c r="UKM1198" s="260" t="s">
        <v>26</v>
      </c>
      <c r="UKN1198" s="204">
        <v>7</v>
      </c>
      <c r="UKO1198" s="204">
        <v>2</v>
      </c>
      <c r="UKP1198" s="205" t="s">
        <v>238</v>
      </c>
      <c r="UKQ1198" s="206">
        <v>0</v>
      </c>
      <c r="UKR1198" s="206">
        <v>210</v>
      </c>
      <c r="UKS1198" s="75">
        <f t="shared" si="647"/>
        <v>448.774</v>
      </c>
      <c r="UKT1198" s="203" t="s">
        <v>29</v>
      </c>
      <c r="UKU1198" s="260" t="s">
        <v>26</v>
      </c>
      <c r="UKV1198" s="204">
        <v>7</v>
      </c>
      <c r="UKW1198" s="204">
        <v>2</v>
      </c>
      <c r="UKX1198" s="205" t="s">
        <v>238</v>
      </c>
      <c r="UKY1198" s="206">
        <v>0</v>
      </c>
      <c r="UKZ1198" s="206">
        <v>210</v>
      </c>
      <c r="ULA1198" s="75">
        <f t="shared" si="647"/>
        <v>448.774</v>
      </c>
      <c r="ULB1198" s="203" t="s">
        <v>29</v>
      </c>
      <c r="ULC1198" s="260" t="s">
        <v>26</v>
      </c>
      <c r="ULD1198" s="204">
        <v>7</v>
      </c>
      <c r="ULE1198" s="204">
        <v>2</v>
      </c>
      <c r="ULF1198" s="205" t="s">
        <v>238</v>
      </c>
      <c r="ULG1198" s="206">
        <v>0</v>
      </c>
      <c r="ULH1198" s="206">
        <v>210</v>
      </c>
      <c r="ULI1198" s="75">
        <f t="shared" si="647"/>
        <v>448.774</v>
      </c>
      <c r="ULJ1198" s="203" t="s">
        <v>29</v>
      </c>
      <c r="ULK1198" s="260" t="s">
        <v>26</v>
      </c>
      <c r="ULL1198" s="204">
        <v>7</v>
      </c>
      <c r="ULM1198" s="204">
        <v>2</v>
      </c>
      <c r="ULN1198" s="205" t="s">
        <v>238</v>
      </c>
      <c r="ULO1198" s="206">
        <v>0</v>
      </c>
      <c r="ULP1198" s="206">
        <v>210</v>
      </c>
      <c r="ULQ1198" s="75">
        <f t="shared" si="647"/>
        <v>448.774</v>
      </c>
      <c r="ULR1198" s="203" t="s">
        <v>29</v>
      </c>
      <c r="ULS1198" s="260" t="s">
        <v>26</v>
      </c>
      <c r="ULT1198" s="204">
        <v>7</v>
      </c>
      <c r="ULU1198" s="204">
        <v>2</v>
      </c>
      <c r="ULV1198" s="205" t="s">
        <v>238</v>
      </c>
      <c r="ULW1198" s="206">
        <v>0</v>
      </c>
      <c r="ULX1198" s="206">
        <v>210</v>
      </c>
      <c r="ULY1198" s="75">
        <f t="shared" si="647"/>
        <v>448.774</v>
      </c>
      <c r="ULZ1198" s="203" t="s">
        <v>29</v>
      </c>
      <c r="UMA1198" s="260" t="s">
        <v>26</v>
      </c>
      <c r="UMB1198" s="204">
        <v>7</v>
      </c>
      <c r="UMC1198" s="204">
        <v>2</v>
      </c>
      <c r="UMD1198" s="205" t="s">
        <v>238</v>
      </c>
      <c r="UME1198" s="206">
        <v>0</v>
      </c>
      <c r="UMF1198" s="206">
        <v>210</v>
      </c>
      <c r="UMG1198" s="75">
        <f t="shared" si="647"/>
        <v>448.774</v>
      </c>
      <c r="UMH1198" s="203" t="s">
        <v>29</v>
      </c>
      <c r="UMI1198" s="260" t="s">
        <v>26</v>
      </c>
      <c r="UMJ1198" s="204">
        <v>7</v>
      </c>
      <c r="UMK1198" s="204">
        <v>2</v>
      </c>
      <c r="UML1198" s="205" t="s">
        <v>238</v>
      </c>
      <c r="UMM1198" s="206">
        <v>0</v>
      </c>
      <c r="UMN1198" s="206">
        <v>210</v>
      </c>
      <c r="UMO1198" s="75">
        <f t="shared" si="647"/>
        <v>448.774</v>
      </c>
      <c r="UMP1198" s="203" t="s">
        <v>29</v>
      </c>
      <c r="UMQ1198" s="260" t="s">
        <v>26</v>
      </c>
      <c r="UMR1198" s="204">
        <v>7</v>
      </c>
      <c r="UMS1198" s="204">
        <v>2</v>
      </c>
      <c r="UMT1198" s="205" t="s">
        <v>238</v>
      </c>
      <c r="UMU1198" s="206">
        <v>0</v>
      </c>
      <c r="UMV1198" s="206">
        <v>210</v>
      </c>
      <c r="UMW1198" s="75">
        <f t="shared" ref="UMW1198:UPA1198" si="648">UMW1199+UMW1200</f>
        <v>448.774</v>
      </c>
      <c r="UMX1198" s="203" t="s">
        <v>29</v>
      </c>
      <c r="UMY1198" s="260" t="s">
        <v>26</v>
      </c>
      <c r="UMZ1198" s="204">
        <v>7</v>
      </c>
      <c r="UNA1198" s="204">
        <v>2</v>
      </c>
      <c r="UNB1198" s="205" t="s">
        <v>238</v>
      </c>
      <c r="UNC1198" s="206">
        <v>0</v>
      </c>
      <c r="UND1198" s="206">
        <v>210</v>
      </c>
      <c r="UNE1198" s="75">
        <f t="shared" si="648"/>
        <v>448.774</v>
      </c>
      <c r="UNF1198" s="203" t="s">
        <v>29</v>
      </c>
      <c r="UNG1198" s="260" t="s">
        <v>26</v>
      </c>
      <c r="UNH1198" s="204">
        <v>7</v>
      </c>
      <c r="UNI1198" s="204">
        <v>2</v>
      </c>
      <c r="UNJ1198" s="205" t="s">
        <v>238</v>
      </c>
      <c r="UNK1198" s="206">
        <v>0</v>
      </c>
      <c r="UNL1198" s="206">
        <v>210</v>
      </c>
      <c r="UNM1198" s="75">
        <f t="shared" si="648"/>
        <v>448.774</v>
      </c>
      <c r="UNN1198" s="203" t="s">
        <v>29</v>
      </c>
      <c r="UNO1198" s="260" t="s">
        <v>26</v>
      </c>
      <c r="UNP1198" s="204">
        <v>7</v>
      </c>
      <c r="UNQ1198" s="204">
        <v>2</v>
      </c>
      <c r="UNR1198" s="205" t="s">
        <v>238</v>
      </c>
      <c r="UNS1198" s="206">
        <v>0</v>
      </c>
      <c r="UNT1198" s="206">
        <v>210</v>
      </c>
      <c r="UNU1198" s="75">
        <f t="shared" si="648"/>
        <v>448.774</v>
      </c>
      <c r="UNV1198" s="203" t="s">
        <v>29</v>
      </c>
      <c r="UNW1198" s="260" t="s">
        <v>26</v>
      </c>
      <c r="UNX1198" s="204">
        <v>7</v>
      </c>
      <c r="UNY1198" s="204">
        <v>2</v>
      </c>
      <c r="UNZ1198" s="205" t="s">
        <v>238</v>
      </c>
      <c r="UOA1198" s="206">
        <v>0</v>
      </c>
      <c r="UOB1198" s="206">
        <v>210</v>
      </c>
      <c r="UOC1198" s="75">
        <f t="shared" si="648"/>
        <v>448.774</v>
      </c>
      <c r="UOD1198" s="203" t="s">
        <v>29</v>
      </c>
      <c r="UOE1198" s="260" t="s">
        <v>26</v>
      </c>
      <c r="UOF1198" s="204">
        <v>7</v>
      </c>
      <c r="UOG1198" s="204">
        <v>2</v>
      </c>
      <c r="UOH1198" s="205" t="s">
        <v>238</v>
      </c>
      <c r="UOI1198" s="206">
        <v>0</v>
      </c>
      <c r="UOJ1198" s="206">
        <v>210</v>
      </c>
      <c r="UOK1198" s="75">
        <f t="shared" si="648"/>
        <v>448.774</v>
      </c>
      <c r="UOL1198" s="203" t="s">
        <v>29</v>
      </c>
      <c r="UOM1198" s="260" t="s">
        <v>26</v>
      </c>
      <c r="UON1198" s="204">
        <v>7</v>
      </c>
      <c r="UOO1198" s="204">
        <v>2</v>
      </c>
      <c r="UOP1198" s="205" t="s">
        <v>238</v>
      </c>
      <c r="UOQ1198" s="206">
        <v>0</v>
      </c>
      <c r="UOR1198" s="206">
        <v>210</v>
      </c>
      <c r="UOS1198" s="75">
        <f t="shared" si="648"/>
        <v>448.774</v>
      </c>
      <c r="UOT1198" s="203" t="s">
        <v>29</v>
      </c>
      <c r="UOU1198" s="260" t="s">
        <v>26</v>
      </c>
      <c r="UOV1198" s="204">
        <v>7</v>
      </c>
      <c r="UOW1198" s="204">
        <v>2</v>
      </c>
      <c r="UOX1198" s="205" t="s">
        <v>238</v>
      </c>
      <c r="UOY1198" s="206">
        <v>0</v>
      </c>
      <c r="UOZ1198" s="206">
        <v>210</v>
      </c>
      <c r="UPA1198" s="75">
        <f t="shared" si="648"/>
        <v>448.774</v>
      </c>
      <c r="UPB1198" s="203" t="s">
        <v>29</v>
      </c>
      <c r="UPC1198" s="260" t="s">
        <v>26</v>
      </c>
      <c r="UPD1198" s="204">
        <v>7</v>
      </c>
      <c r="UPE1198" s="204">
        <v>2</v>
      </c>
      <c r="UPF1198" s="205" t="s">
        <v>238</v>
      </c>
      <c r="UPG1198" s="206">
        <v>0</v>
      </c>
      <c r="UPH1198" s="206">
        <v>210</v>
      </c>
      <c r="UPI1198" s="75">
        <f t="shared" ref="UPI1198:URM1198" si="649">UPI1199+UPI1200</f>
        <v>448.774</v>
      </c>
      <c r="UPJ1198" s="203" t="s">
        <v>29</v>
      </c>
      <c r="UPK1198" s="260" t="s">
        <v>26</v>
      </c>
      <c r="UPL1198" s="204">
        <v>7</v>
      </c>
      <c r="UPM1198" s="204">
        <v>2</v>
      </c>
      <c r="UPN1198" s="205" t="s">
        <v>238</v>
      </c>
      <c r="UPO1198" s="206">
        <v>0</v>
      </c>
      <c r="UPP1198" s="206">
        <v>210</v>
      </c>
      <c r="UPQ1198" s="75">
        <f t="shared" si="649"/>
        <v>448.774</v>
      </c>
      <c r="UPR1198" s="203" t="s">
        <v>29</v>
      </c>
      <c r="UPS1198" s="260" t="s">
        <v>26</v>
      </c>
      <c r="UPT1198" s="204">
        <v>7</v>
      </c>
      <c r="UPU1198" s="204">
        <v>2</v>
      </c>
      <c r="UPV1198" s="205" t="s">
        <v>238</v>
      </c>
      <c r="UPW1198" s="206">
        <v>0</v>
      </c>
      <c r="UPX1198" s="206">
        <v>210</v>
      </c>
      <c r="UPY1198" s="75">
        <f t="shared" si="649"/>
        <v>448.774</v>
      </c>
      <c r="UPZ1198" s="203" t="s">
        <v>29</v>
      </c>
      <c r="UQA1198" s="260" t="s">
        <v>26</v>
      </c>
      <c r="UQB1198" s="204">
        <v>7</v>
      </c>
      <c r="UQC1198" s="204">
        <v>2</v>
      </c>
      <c r="UQD1198" s="205" t="s">
        <v>238</v>
      </c>
      <c r="UQE1198" s="206">
        <v>0</v>
      </c>
      <c r="UQF1198" s="206">
        <v>210</v>
      </c>
      <c r="UQG1198" s="75">
        <f t="shared" si="649"/>
        <v>448.774</v>
      </c>
      <c r="UQH1198" s="203" t="s">
        <v>29</v>
      </c>
      <c r="UQI1198" s="260" t="s">
        <v>26</v>
      </c>
      <c r="UQJ1198" s="204">
        <v>7</v>
      </c>
      <c r="UQK1198" s="204">
        <v>2</v>
      </c>
      <c r="UQL1198" s="205" t="s">
        <v>238</v>
      </c>
      <c r="UQM1198" s="206">
        <v>0</v>
      </c>
      <c r="UQN1198" s="206">
        <v>210</v>
      </c>
      <c r="UQO1198" s="75">
        <f t="shared" si="649"/>
        <v>448.774</v>
      </c>
      <c r="UQP1198" s="203" t="s">
        <v>29</v>
      </c>
      <c r="UQQ1198" s="260" t="s">
        <v>26</v>
      </c>
      <c r="UQR1198" s="204">
        <v>7</v>
      </c>
      <c r="UQS1198" s="204">
        <v>2</v>
      </c>
      <c r="UQT1198" s="205" t="s">
        <v>238</v>
      </c>
      <c r="UQU1198" s="206">
        <v>0</v>
      </c>
      <c r="UQV1198" s="206">
        <v>210</v>
      </c>
      <c r="UQW1198" s="75">
        <f t="shared" si="649"/>
        <v>448.774</v>
      </c>
      <c r="UQX1198" s="203" t="s">
        <v>29</v>
      </c>
      <c r="UQY1198" s="260" t="s">
        <v>26</v>
      </c>
      <c r="UQZ1198" s="204">
        <v>7</v>
      </c>
      <c r="URA1198" s="204">
        <v>2</v>
      </c>
      <c r="URB1198" s="205" t="s">
        <v>238</v>
      </c>
      <c r="URC1198" s="206">
        <v>0</v>
      </c>
      <c r="URD1198" s="206">
        <v>210</v>
      </c>
      <c r="URE1198" s="75">
        <f t="shared" si="649"/>
        <v>448.774</v>
      </c>
      <c r="URF1198" s="203" t="s">
        <v>29</v>
      </c>
      <c r="URG1198" s="260" t="s">
        <v>26</v>
      </c>
      <c r="URH1198" s="204">
        <v>7</v>
      </c>
      <c r="URI1198" s="204">
        <v>2</v>
      </c>
      <c r="URJ1198" s="205" t="s">
        <v>238</v>
      </c>
      <c r="URK1198" s="206">
        <v>0</v>
      </c>
      <c r="URL1198" s="206">
        <v>210</v>
      </c>
      <c r="URM1198" s="75">
        <f t="shared" si="649"/>
        <v>448.774</v>
      </c>
      <c r="URN1198" s="203" t="s">
        <v>29</v>
      </c>
      <c r="URO1198" s="260" t="s">
        <v>26</v>
      </c>
      <c r="URP1198" s="204">
        <v>7</v>
      </c>
      <c r="URQ1198" s="204">
        <v>2</v>
      </c>
      <c r="URR1198" s="205" t="s">
        <v>238</v>
      </c>
      <c r="URS1198" s="206">
        <v>0</v>
      </c>
      <c r="URT1198" s="206">
        <v>210</v>
      </c>
      <c r="URU1198" s="75">
        <f t="shared" ref="URU1198:UTY1198" si="650">URU1199+URU1200</f>
        <v>448.774</v>
      </c>
      <c r="URV1198" s="203" t="s">
        <v>29</v>
      </c>
      <c r="URW1198" s="260" t="s">
        <v>26</v>
      </c>
      <c r="URX1198" s="204">
        <v>7</v>
      </c>
      <c r="URY1198" s="204">
        <v>2</v>
      </c>
      <c r="URZ1198" s="205" t="s">
        <v>238</v>
      </c>
      <c r="USA1198" s="206">
        <v>0</v>
      </c>
      <c r="USB1198" s="206">
        <v>210</v>
      </c>
      <c r="USC1198" s="75">
        <f t="shared" si="650"/>
        <v>448.774</v>
      </c>
      <c r="USD1198" s="203" t="s">
        <v>29</v>
      </c>
      <c r="USE1198" s="260" t="s">
        <v>26</v>
      </c>
      <c r="USF1198" s="204">
        <v>7</v>
      </c>
      <c r="USG1198" s="204">
        <v>2</v>
      </c>
      <c r="USH1198" s="205" t="s">
        <v>238</v>
      </c>
      <c r="USI1198" s="206">
        <v>0</v>
      </c>
      <c r="USJ1198" s="206">
        <v>210</v>
      </c>
      <c r="USK1198" s="75">
        <f t="shared" si="650"/>
        <v>448.774</v>
      </c>
      <c r="USL1198" s="203" t="s">
        <v>29</v>
      </c>
      <c r="USM1198" s="260" t="s">
        <v>26</v>
      </c>
      <c r="USN1198" s="204">
        <v>7</v>
      </c>
      <c r="USO1198" s="204">
        <v>2</v>
      </c>
      <c r="USP1198" s="205" t="s">
        <v>238</v>
      </c>
      <c r="USQ1198" s="206">
        <v>0</v>
      </c>
      <c r="USR1198" s="206">
        <v>210</v>
      </c>
      <c r="USS1198" s="75">
        <f t="shared" si="650"/>
        <v>448.774</v>
      </c>
      <c r="UST1198" s="203" t="s">
        <v>29</v>
      </c>
      <c r="USU1198" s="260" t="s">
        <v>26</v>
      </c>
      <c r="USV1198" s="204">
        <v>7</v>
      </c>
      <c r="USW1198" s="204">
        <v>2</v>
      </c>
      <c r="USX1198" s="205" t="s">
        <v>238</v>
      </c>
      <c r="USY1198" s="206">
        <v>0</v>
      </c>
      <c r="USZ1198" s="206">
        <v>210</v>
      </c>
      <c r="UTA1198" s="75">
        <f t="shared" si="650"/>
        <v>448.774</v>
      </c>
      <c r="UTB1198" s="203" t="s">
        <v>29</v>
      </c>
      <c r="UTC1198" s="260" t="s">
        <v>26</v>
      </c>
      <c r="UTD1198" s="204">
        <v>7</v>
      </c>
      <c r="UTE1198" s="204">
        <v>2</v>
      </c>
      <c r="UTF1198" s="205" t="s">
        <v>238</v>
      </c>
      <c r="UTG1198" s="206">
        <v>0</v>
      </c>
      <c r="UTH1198" s="206">
        <v>210</v>
      </c>
      <c r="UTI1198" s="75">
        <f t="shared" si="650"/>
        <v>448.774</v>
      </c>
      <c r="UTJ1198" s="203" t="s">
        <v>29</v>
      </c>
      <c r="UTK1198" s="260" t="s">
        <v>26</v>
      </c>
      <c r="UTL1198" s="204">
        <v>7</v>
      </c>
      <c r="UTM1198" s="204">
        <v>2</v>
      </c>
      <c r="UTN1198" s="205" t="s">
        <v>238</v>
      </c>
      <c r="UTO1198" s="206">
        <v>0</v>
      </c>
      <c r="UTP1198" s="206">
        <v>210</v>
      </c>
      <c r="UTQ1198" s="75">
        <f t="shared" si="650"/>
        <v>448.774</v>
      </c>
      <c r="UTR1198" s="203" t="s">
        <v>29</v>
      </c>
      <c r="UTS1198" s="260" t="s">
        <v>26</v>
      </c>
      <c r="UTT1198" s="204">
        <v>7</v>
      </c>
      <c r="UTU1198" s="204">
        <v>2</v>
      </c>
      <c r="UTV1198" s="205" t="s">
        <v>238</v>
      </c>
      <c r="UTW1198" s="206">
        <v>0</v>
      </c>
      <c r="UTX1198" s="206">
        <v>210</v>
      </c>
      <c r="UTY1198" s="75">
        <f t="shared" si="650"/>
        <v>448.774</v>
      </c>
      <c r="UTZ1198" s="203" t="s">
        <v>29</v>
      </c>
      <c r="UUA1198" s="260" t="s">
        <v>26</v>
      </c>
      <c r="UUB1198" s="204">
        <v>7</v>
      </c>
      <c r="UUC1198" s="204">
        <v>2</v>
      </c>
      <c r="UUD1198" s="205" t="s">
        <v>238</v>
      </c>
      <c r="UUE1198" s="206">
        <v>0</v>
      </c>
      <c r="UUF1198" s="206">
        <v>210</v>
      </c>
      <c r="UUG1198" s="75">
        <f t="shared" ref="UUG1198:UWK1198" si="651">UUG1199+UUG1200</f>
        <v>448.774</v>
      </c>
      <c r="UUH1198" s="203" t="s">
        <v>29</v>
      </c>
      <c r="UUI1198" s="260" t="s">
        <v>26</v>
      </c>
      <c r="UUJ1198" s="204">
        <v>7</v>
      </c>
      <c r="UUK1198" s="204">
        <v>2</v>
      </c>
      <c r="UUL1198" s="205" t="s">
        <v>238</v>
      </c>
      <c r="UUM1198" s="206">
        <v>0</v>
      </c>
      <c r="UUN1198" s="206">
        <v>210</v>
      </c>
      <c r="UUO1198" s="75">
        <f t="shared" si="651"/>
        <v>448.774</v>
      </c>
      <c r="UUP1198" s="203" t="s">
        <v>29</v>
      </c>
      <c r="UUQ1198" s="260" t="s">
        <v>26</v>
      </c>
      <c r="UUR1198" s="204">
        <v>7</v>
      </c>
      <c r="UUS1198" s="204">
        <v>2</v>
      </c>
      <c r="UUT1198" s="205" t="s">
        <v>238</v>
      </c>
      <c r="UUU1198" s="206">
        <v>0</v>
      </c>
      <c r="UUV1198" s="206">
        <v>210</v>
      </c>
      <c r="UUW1198" s="75">
        <f t="shared" si="651"/>
        <v>448.774</v>
      </c>
      <c r="UUX1198" s="203" t="s">
        <v>29</v>
      </c>
      <c r="UUY1198" s="260" t="s">
        <v>26</v>
      </c>
      <c r="UUZ1198" s="204">
        <v>7</v>
      </c>
      <c r="UVA1198" s="204">
        <v>2</v>
      </c>
      <c r="UVB1198" s="205" t="s">
        <v>238</v>
      </c>
      <c r="UVC1198" s="206">
        <v>0</v>
      </c>
      <c r="UVD1198" s="206">
        <v>210</v>
      </c>
      <c r="UVE1198" s="75">
        <f t="shared" si="651"/>
        <v>448.774</v>
      </c>
      <c r="UVF1198" s="203" t="s">
        <v>29</v>
      </c>
      <c r="UVG1198" s="260" t="s">
        <v>26</v>
      </c>
      <c r="UVH1198" s="204">
        <v>7</v>
      </c>
      <c r="UVI1198" s="204">
        <v>2</v>
      </c>
      <c r="UVJ1198" s="205" t="s">
        <v>238</v>
      </c>
      <c r="UVK1198" s="206">
        <v>0</v>
      </c>
      <c r="UVL1198" s="206">
        <v>210</v>
      </c>
      <c r="UVM1198" s="75">
        <f t="shared" si="651"/>
        <v>448.774</v>
      </c>
      <c r="UVN1198" s="203" t="s">
        <v>29</v>
      </c>
      <c r="UVO1198" s="260" t="s">
        <v>26</v>
      </c>
      <c r="UVP1198" s="204">
        <v>7</v>
      </c>
      <c r="UVQ1198" s="204">
        <v>2</v>
      </c>
      <c r="UVR1198" s="205" t="s">
        <v>238</v>
      </c>
      <c r="UVS1198" s="206">
        <v>0</v>
      </c>
      <c r="UVT1198" s="206">
        <v>210</v>
      </c>
      <c r="UVU1198" s="75">
        <f t="shared" si="651"/>
        <v>448.774</v>
      </c>
      <c r="UVV1198" s="203" t="s">
        <v>29</v>
      </c>
      <c r="UVW1198" s="260" t="s">
        <v>26</v>
      </c>
      <c r="UVX1198" s="204">
        <v>7</v>
      </c>
      <c r="UVY1198" s="204">
        <v>2</v>
      </c>
      <c r="UVZ1198" s="205" t="s">
        <v>238</v>
      </c>
      <c r="UWA1198" s="206">
        <v>0</v>
      </c>
      <c r="UWB1198" s="206">
        <v>210</v>
      </c>
      <c r="UWC1198" s="75">
        <f t="shared" si="651"/>
        <v>448.774</v>
      </c>
      <c r="UWD1198" s="203" t="s">
        <v>29</v>
      </c>
      <c r="UWE1198" s="260" t="s">
        <v>26</v>
      </c>
      <c r="UWF1198" s="204">
        <v>7</v>
      </c>
      <c r="UWG1198" s="204">
        <v>2</v>
      </c>
      <c r="UWH1198" s="205" t="s">
        <v>238</v>
      </c>
      <c r="UWI1198" s="206">
        <v>0</v>
      </c>
      <c r="UWJ1198" s="206">
        <v>210</v>
      </c>
      <c r="UWK1198" s="75">
        <f t="shared" si="651"/>
        <v>448.774</v>
      </c>
      <c r="UWL1198" s="203" t="s">
        <v>29</v>
      </c>
      <c r="UWM1198" s="260" t="s">
        <v>26</v>
      </c>
      <c r="UWN1198" s="204">
        <v>7</v>
      </c>
      <c r="UWO1198" s="204">
        <v>2</v>
      </c>
      <c r="UWP1198" s="205" t="s">
        <v>238</v>
      </c>
      <c r="UWQ1198" s="206">
        <v>0</v>
      </c>
      <c r="UWR1198" s="206">
        <v>210</v>
      </c>
      <c r="UWS1198" s="75">
        <f t="shared" ref="UWS1198:UYW1198" si="652">UWS1199+UWS1200</f>
        <v>448.774</v>
      </c>
      <c r="UWT1198" s="203" t="s">
        <v>29</v>
      </c>
      <c r="UWU1198" s="260" t="s">
        <v>26</v>
      </c>
      <c r="UWV1198" s="204">
        <v>7</v>
      </c>
      <c r="UWW1198" s="204">
        <v>2</v>
      </c>
      <c r="UWX1198" s="205" t="s">
        <v>238</v>
      </c>
      <c r="UWY1198" s="206">
        <v>0</v>
      </c>
      <c r="UWZ1198" s="206">
        <v>210</v>
      </c>
      <c r="UXA1198" s="75">
        <f t="shared" si="652"/>
        <v>448.774</v>
      </c>
      <c r="UXB1198" s="203" t="s">
        <v>29</v>
      </c>
      <c r="UXC1198" s="260" t="s">
        <v>26</v>
      </c>
      <c r="UXD1198" s="204">
        <v>7</v>
      </c>
      <c r="UXE1198" s="204">
        <v>2</v>
      </c>
      <c r="UXF1198" s="205" t="s">
        <v>238</v>
      </c>
      <c r="UXG1198" s="206">
        <v>0</v>
      </c>
      <c r="UXH1198" s="206">
        <v>210</v>
      </c>
      <c r="UXI1198" s="75">
        <f t="shared" si="652"/>
        <v>448.774</v>
      </c>
      <c r="UXJ1198" s="203" t="s">
        <v>29</v>
      </c>
      <c r="UXK1198" s="260" t="s">
        <v>26</v>
      </c>
      <c r="UXL1198" s="204">
        <v>7</v>
      </c>
      <c r="UXM1198" s="204">
        <v>2</v>
      </c>
      <c r="UXN1198" s="205" t="s">
        <v>238</v>
      </c>
      <c r="UXO1198" s="206">
        <v>0</v>
      </c>
      <c r="UXP1198" s="206">
        <v>210</v>
      </c>
      <c r="UXQ1198" s="75">
        <f t="shared" si="652"/>
        <v>448.774</v>
      </c>
      <c r="UXR1198" s="203" t="s">
        <v>29</v>
      </c>
      <c r="UXS1198" s="260" t="s">
        <v>26</v>
      </c>
      <c r="UXT1198" s="204">
        <v>7</v>
      </c>
      <c r="UXU1198" s="204">
        <v>2</v>
      </c>
      <c r="UXV1198" s="205" t="s">
        <v>238</v>
      </c>
      <c r="UXW1198" s="206">
        <v>0</v>
      </c>
      <c r="UXX1198" s="206">
        <v>210</v>
      </c>
      <c r="UXY1198" s="75">
        <f t="shared" si="652"/>
        <v>448.774</v>
      </c>
      <c r="UXZ1198" s="203" t="s">
        <v>29</v>
      </c>
      <c r="UYA1198" s="260" t="s">
        <v>26</v>
      </c>
      <c r="UYB1198" s="204">
        <v>7</v>
      </c>
      <c r="UYC1198" s="204">
        <v>2</v>
      </c>
      <c r="UYD1198" s="205" t="s">
        <v>238</v>
      </c>
      <c r="UYE1198" s="206">
        <v>0</v>
      </c>
      <c r="UYF1198" s="206">
        <v>210</v>
      </c>
      <c r="UYG1198" s="75">
        <f t="shared" si="652"/>
        <v>448.774</v>
      </c>
      <c r="UYH1198" s="203" t="s">
        <v>29</v>
      </c>
      <c r="UYI1198" s="260" t="s">
        <v>26</v>
      </c>
      <c r="UYJ1198" s="204">
        <v>7</v>
      </c>
      <c r="UYK1198" s="204">
        <v>2</v>
      </c>
      <c r="UYL1198" s="205" t="s">
        <v>238</v>
      </c>
      <c r="UYM1198" s="206">
        <v>0</v>
      </c>
      <c r="UYN1198" s="206">
        <v>210</v>
      </c>
      <c r="UYO1198" s="75">
        <f t="shared" si="652"/>
        <v>448.774</v>
      </c>
      <c r="UYP1198" s="203" t="s">
        <v>29</v>
      </c>
      <c r="UYQ1198" s="260" t="s">
        <v>26</v>
      </c>
      <c r="UYR1198" s="204">
        <v>7</v>
      </c>
      <c r="UYS1198" s="204">
        <v>2</v>
      </c>
      <c r="UYT1198" s="205" t="s">
        <v>238</v>
      </c>
      <c r="UYU1198" s="206">
        <v>0</v>
      </c>
      <c r="UYV1198" s="206">
        <v>210</v>
      </c>
      <c r="UYW1198" s="75">
        <f t="shared" si="652"/>
        <v>448.774</v>
      </c>
      <c r="UYX1198" s="203" t="s">
        <v>29</v>
      </c>
      <c r="UYY1198" s="260" t="s">
        <v>26</v>
      </c>
      <c r="UYZ1198" s="204">
        <v>7</v>
      </c>
      <c r="UZA1198" s="204">
        <v>2</v>
      </c>
      <c r="UZB1198" s="205" t="s">
        <v>238</v>
      </c>
      <c r="UZC1198" s="206">
        <v>0</v>
      </c>
      <c r="UZD1198" s="206">
        <v>210</v>
      </c>
      <c r="UZE1198" s="75">
        <f t="shared" ref="UZE1198:VBI1198" si="653">UZE1199+UZE1200</f>
        <v>448.774</v>
      </c>
      <c r="UZF1198" s="203" t="s">
        <v>29</v>
      </c>
      <c r="UZG1198" s="260" t="s">
        <v>26</v>
      </c>
      <c r="UZH1198" s="204">
        <v>7</v>
      </c>
      <c r="UZI1198" s="204">
        <v>2</v>
      </c>
      <c r="UZJ1198" s="205" t="s">
        <v>238</v>
      </c>
      <c r="UZK1198" s="206">
        <v>0</v>
      </c>
      <c r="UZL1198" s="206">
        <v>210</v>
      </c>
      <c r="UZM1198" s="75">
        <f t="shared" si="653"/>
        <v>448.774</v>
      </c>
      <c r="UZN1198" s="203" t="s">
        <v>29</v>
      </c>
      <c r="UZO1198" s="260" t="s">
        <v>26</v>
      </c>
      <c r="UZP1198" s="204">
        <v>7</v>
      </c>
      <c r="UZQ1198" s="204">
        <v>2</v>
      </c>
      <c r="UZR1198" s="205" t="s">
        <v>238</v>
      </c>
      <c r="UZS1198" s="206">
        <v>0</v>
      </c>
      <c r="UZT1198" s="206">
        <v>210</v>
      </c>
      <c r="UZU1198" s="75">
        <f t="shared" si="653"/>
        <v>448.774</v>
      </c>
      <c r="UZV1198" s="203" t="s">
        <v>29</v>
      </c>
      <c r="UZW1198" s="260" t="s">
        <v>26</v>
      </c>
      <c r="UZX1198" s="204">
        <v>7</v>
      </c>
      <c r="UZY1198" s="204">
        <v>2</v>
      </c>
      <c r="UZZ1198" s="205" t="s">
        <v>238</v>
      </c>
      <c r="VAA1198" s="206">
        <v>0</v>
      </c>
      <c r="VAB1198" s="206">
        <v>210</v>
      </c>
      <c r="VAC1198" s="75">
        <f t="shared" si="653"/>
        <v>448.774</v>
      </c>
      <c r="VAD1198" s="203" t="s">
        <v>29</v>
      </c>
      <c r="VAE1198" s="260" t="s">
        <v>26</v>
      </c>
      <c r="VAF1198" s="204">
        <v>7</v>
      </c>
      <c r="VAG1198" s="204">
        <v>2</v>
      </c>
      <c r="VAH1198" s="205" t="s">
        <v>238</v>
      </c>
      <c r="VAI1198" s="206">
        <v>0</v>
      </c>
      <c r="VAJ1198" s="206">
        <v>210</v>
      </c>
      <c r="VAK1198" s="75">
        <f t="shared" si="653"/>
        <v>448.774</v>
      </c>
      <c r="VAL1198" s="203" t="s">
        <v>29</v>
      </c>
      <c r="VAM1198" s="260" t="s">
        <v>26</v>
      </c>
      <c r="VAN1198" s="204">
        <v>7</v>
      </c>
      <c r="VAO1198" s="204">
        <v>2</v>
      </c>
      <c r="VAP1198" s="205" t="s">
        <v>238</v>
      </c>
      <c r="VAQ1198" s="206">
        <v>0</v>
      </c>
      <c r="VAR1198" s="206">
        <v>210</v>
      </c>
      <c r="VAS1198" s="75">
        <f t="shared" si="653"/>
        <v>448.774</v>
      </c>
      <c r="VAT1198" s="203" t="s">
        <v>29</v>
      </c>
      <c r="VAU1198" s="260" t="s">
        <v>26</v>
      </c>
      <c r="VAV1198" s="204">
        <v>7</v>
      </c>
      <c r="VAW1198" s="204">
        <v>2</v>
      </c>
      <c r="VAX1198" s="205" t="s">
        <v>238</v>
      </c>
      <c r="VAY1198" s="206">
        <v>0</v>
      </c>
      <c r="VAZ1198" s="206">
        <v>210</v>
      </c>
      <c r="VBA1198" s="75">
        <f t="shared" si="653"/>
        <v>448.774</v>
      </c>
      <c r="VBB1198" s="203" t="s">
        <v>29</v>
      </c>
      <c r="VBC1198" s="260" t="s">
        <v>26</v>
      </c>
      <c r="VBD1198" s="204">
        <v>7</v>
      </c>
      <c r="VBE1198" s="204">
        <v>2</v>
      </c>
      <c r="VBF1198" s="205" t="s">
        <v>238</v>
      </c>
      <c r="VBG1198" s="206">
        <v>0</v>
      </c>
      <c r="VBH1198" s="206">
        <v>210</v>
      </c>
      <c r="VBI1198" s="75">
        <f t="shared" si="653"/>
        <v>448.774</v>
      </c>
      <c r="VBJ1198" s="203" t="s">
        <v>29</v>
      </c>
      <c r="VBK1198" s="260" t="s">
        <v>26</v>
      </c>
      <c r="VBL1198" s="204">
        <v>7</v>
      </c>
      <c r="VBM1198" s="204">
        <v>2</v>
      </c>
      <c r="VBN1198" s="205" t="s">
        <v>238</v>
      </c>
      <c r="VBO1198" s="206">
        <v>0</v>
      </c>
      <c r="VBP1198" s="206">
        <v>210</v>
      </c>
      <c r="VBQ1198" s="75">
        <f t="shared" ref="VBQ1198:VDU1198" si="654">VBQ1199+VBQ1200</f>
        <v>448.774</v>
      </c>
      <c r="VBR1198" s="203" t="s">
        <v>29</v>
      </c>
      <c r="VBS1198" s="260" t="s">
        <v>26</v>
      </c>
      <c r="VBT1198" s="204">
        <v>7</v>
      </c>
      <c r="VBU1198" s="204">
        <v>2</v>
      </c>
      <c r="VBV1198" s="205" t="s">
        <v>238</v>
      </c>
      <c r="VBW1198" s="206">
        <v>0</v>
      </c>
      <c r="VBX1198" s="206">
        <v>210</v>
      </c>
      <c r="VBY1198" s="75">
        <f t="shared" si="654"/>
        <v>448.774</v>
      </c>
      <c r="VBZ1198" s="203" t="s">
        <v>29</v>
      </c>
      <c r="VCA1198" s="260" t="s">
        <v>26</v>
      </c>
      <c r="VCB1198" s="204">
        <v>7</v>
      </c>
      <c r="VCC1198" s="204">
        <v>2</v>
      </c>
      <c r="VCD1198" s="205" t="s">
        <v>238</v>
      </c>
      <c r="VCE1198" s="206">
        <v>0</v>
      </c>
      <c r="VCF1198" s="206">
        <v>210</v>
      </c>
      <c r="VCG1198" s="75">
        <f t="shared" si="654"/>
        <v>448.774</v>
      </c>
      <c r="VCH1198" s="203" t="s">
        <v>29</v>
      </c>
      <c r="VCI1198" s="260" t="s">
        <v>26</v>
      </c>
      <c r="VCJ1198" s="204">
        <v>7</v>
      </c>
      <c r="VCK1198" s="204">
        <v>2</v>
      </c>
      <c r="VCL1198" s="205" t="s">
        <v>238</v>
      </c>
      <c r="VCM1198" s="206">
        <v>0</v>
      </c>
      <c r="VCN1198" s="206">
        <v>210</v>
      </c>
      <c r="VCO1198" s="75">
        <f t="shared" si="654"/>
        <v>448.774</v>
      </c>
      <c r="VCP1198" s="203" t="s">
        <v>29</v>
      </c>
      <c r="VCQ1198" s="260" t="s">
        <v>26</v>
      </c>
      <c r="VCR1198" s="204">
        <v>7</v>
      </c>
      <c r="VCS1198" s="204">
        <v>2</v>
      </c>
      <c r="VCT1198" s="205" t="s">
        <v>238</v>
      </c>
      <c r="VCU1198" s="206">
        <v>0</v>
      </c>
      <c r="VCV1198" s="206">
        <v>210</v>
      </c>
      <c r="VCW1198" s="75">
        <f t="shared" si="654"/>
        <v>448.774</v>
      </c>
      <c r="VCX1198" s="203" t="s">
        <v>29</v>
      </c>
      <c r="VCY1198" s="260" t="s">
        <v>26</v>
      </c>
      <c r="VCZ1198" s="204">
        <v>7</v>
      </c>
      <c r="VDA1198" s="204">
        <v>2</v>
      </c>
      <c r="VDB1198" s="205" t="s">
        <v>238</v>
      </c>
      <c r="VDC1198" s="206">
        <v>0</v>
      </c>
      <c r="VDD1198" s="206">
        <v>210</v>
      </c>
      <c r="VDE1198" s="75">
        <f t="shared" si="654"/>
        <v>448.774</v>
      </c>
      <c r="VDF1198" s="203" t="s">
        <v>29</v>
      </c>
      <c r="VDG1198" s="260" t="s">
        <v>26</v>
      </c>
      <c r="VDH1198" s="204">
        <v>7</v>
      </c>
      <c r="VDI1198" s="204">
        <v>2</v>
      </c>
      <c r="VDJ1198" s="205" t="s">
        <v>238</v>
      </c>
      <c r="VDK1198" s="206">
        <v>0</v>
      </c>
      <c r="VDL1198" s="206">
        <v>210</v>
      </c>
      <c r="VDM1198" s="75">
        <f t="shared" si="654"/>
        <v>448.774</v>
      </c>
      <c r="VDN1198" s="203" t="s">
        <v>29</v>
      </c>
      <c r="VDO1198" s="260" t="s">
        <v>26</v>
      </c>
      <c r="VDP1198" s="204">
        <v>7</v>
      </c>
      <c r="VDQ1198" s="204">
        <v>2</v>
      </c>
      <c r="VDR1198" s="205" t="s">
        <v>238</v>
      </c>
      <c r="VDS1198" s="206">
        <v>0</v>
      </c>
      <c r="VDT1198" s="206">
        <v>210</v>
      </c>
      <c r="VDU1198" s="75">
        <f t="shared" si="654"/>
        <v>448.774</v>
      </c>
      <c r="VDV1198" s="203" t="s">
        <v>29</v>
      </c>
      <c r="VDW1198" s="260" t="s">
        <v>26</v>
      </c>
      <c r="VDX1198" s="204">
        <v>7</v>
      </c>
      <c r="VDY1198" s="204">
        <v>2</v>
      </c>
      <c r="VDZ1198" s="205" t="s">
        <v>238</v>
      </c>
      <c r="VEA1198" s="206">
        <v>0</v>
      </c>
      <c r="VEB1198" s="206">
        <v>210</v>
      </c>
      <c r="VEC1198" s="75">
        <f t="shared" ref="VEC1198:VGG1198" si="655">VEC1199+VEC1200</f>
        <v>448.774</v>
      </c>
      <c r="VED1198" s="203" t="s">
        <v>29</v>
      </c>
      <c r="VEE1198" s="260" t="s">
        <v>26</v>
      </c>
      <c r="VEF1198" s="204">
        <v>7</v>
      </c>
      <c r="VEG1198" s="204">
        <v>2</v>
      </c>
      <c r="VEH1198" s="205" t="s">
        <v>238</v>
      </c>
      <c r="VEI1198" s="206">
        <v>0</v>
      </c>
      <c r="VEJ1198" s="206">
        <v>210</v>
      </c>
      <c r="VEK1198" s="75">
        <f t="shared" si="655"/>
        <v>448.774</v>
      </c>
      <c r="VEL1198" s="203" t="s">
        <v>29</v>
      </c>
      <c r="VEM1198" s="260" t="s">
        <v>26</v>
      </c>
      <c r="VEN1198" s="204">
        <v>7</v>
      </c>
      <c r="VEO1198" s="204">
        <v>2</v>
      </c>
      <c r="VEP1198" s="205" t="s">
        <v>238</v>
      </c>
      <c r="VEQ1198" s="206">
        <v>0</v>
      </c>
      <c r="VER1198" s="206">
        <v>210</v>
      </c>
      <c r="VES1198" s="75">
        <f t="shared" si="655"/>
        <v>448.774</v>
      </c>
      <c r="VET1198" s="203" t="s">
        <v>29</v>
      </c>
      <c r="VEU1198" s="260" t="s">
        <v>26</v>
      </c>
      <c r="VEV1198" s="204">
        <v>7</v>
      </c>
      <c r="VEW1198" s="204">
        <v>2</v>
      </c>
      <c r="VEX1198" s="205" t="s">
        <v>238</v>
      </c>
      <c r="VEY1198" s="206">
        <v>0</v>
      </c>
      <c r="VEZ1198" s="206">
        <v>210</v>
      </c>
      <c r="VFA1198" s="75">
        <f t="shared" si="655"/>
        <v>448.774</v>
      </c>
      <c r="VFB1198" s="203" t="s">
        <v>29</v>
      </c>
      <c r="VFC1198" s="260" t="s">
        <v>26</v>
      </c>
      <c r="VFD1198" s="204">
        <v>7</v>
      </c>
      <c r="VFE1198" s="204">
        <v>2</v>
      </c>
      <c r="VFF1198" s="205" t="s">
        <v>238</v>
      </c>
      <c r="VFG1198" s="206">
        <v>0</v>
      </c>
      <c r="VFH1198" s="206">
        <v>210</v>
      </c>
      <c r="VFI1198" s="75">
        <f t="shared" si="655"/>
        <v>448.774</v>
      </c>
      <c r="VFJ1198" s="203" t="s">
        <v>29</v>
      </c>
      <c r="VFK1198" s="260" t="s">
        <v>26</v>
      </c>
      <c r="VFL1198" s="204">
        <v>7</v>
      </c>
      <c r="VFM1198" s="204">
        <v>2</v>
      </c>
      <c r="VFN1198" s="205" t="s">
        <v>238</v>
      </c>
      <c r="VFO1198" s="206">
        <v>0</v>
      </c>
      <c r="VFP1198" s="206">
        <v>210</v>
      </c>
      <c r="VFQ1198" s="75">
        <f t="shared" si="655"/>
        <v>448.774</v>
      </c>
      <c r="VFR1198" s="203" t="s">
        <v>29</v>
      </c>
      <c r="VFS1198" s="260" t="s">
        <v>26</v>
      </c>
      <c r="VFT1198" s="204">
        <v>7</v>
      </c>
      <c r="VFU1198" s="204">
        <v>2</v>
      </c>
      <c r="VFV1198" s="205" t="s">
        <v>238</v>
      </c>
      <c r="VFW1198" s="206">
        <v>0</v>
      </c>
      <c r="VFX1198" s="206">
        <v>210</v>
      </c>
      <c r="VFY1198" s="75">
        <f t="shared" si="655"/>
        <v>448.774</v>
      </c>
      <c r="VFZ1198" s="203" t="s">
        <v>29</v>
      </c>
      <c r="VGA1198" s="260" t="s">
        <v>26</v>
      </c>
      <c r="VGB1198" s="204">
        <v>7</v>
      </c>
      <c r="VGC1198" s="204">
        <v>2</v>
      </c>
      <c r="VGD1198" s="205" t="s">
        <v>238</v>
      </c>
      <c r="VGE1198" s="206">
        <v>0</v>
      </c>
      <c r="VGF1198" s="206">
        <v>210</v>
      </c>
      <c r="VGG1198" s="75">
        <f t="shared" si="655"/>
        <v>448.774</v>
      </c>
      <c r="VGH1198" s="203" t="s">
        <v>29</v>
      </c>
      <c r="VGI1198" s="260" t="s">
        <v>26</v>
      </c>
      <c r="VGJ1198" s="204">
        <v>7</v>
      </c>
      <c r="VGK1198" s="204">
        <v>2</v>
      </c>
      <c r="VGL1198" s="205" t="s">
        <v>238</v>
      </c>
      <c r="VGM1198" s="206">
        <v>0</v>
      </c>
      <c r="VGN1198" s="206">
        <v>210</v>
      </c>
      <c r="VGO1198" s="75">
        <f t="shared" ref="VGO1198:VIS1198" si="656">VGO1199+VGO1200</f>
        <v>448.774</v>
      </c>
      <c r="VGP1198" s="203" t="s">
        <v>29</v>
      </c>
      <c r="VGQ1198" s="260" t="s">
        <v>26</v>
      </c>
      <c r="VGR1198" s="204">
        <v>7</v>
      </c>
      <c r="VGS1198" s="204">
        <v>2</v>
      </c>
      <c r="VGT1198" s="205" t="s">
        <v>238</v>
      </c>
      <c r="VGU1198" s="206">
        <v>0</v>
      </c>
      <c r="VGV1198" s="206">
        <v>210</v>
      </c>
      <c r="VGW1198" s="75">
        <f t="shared" si="656"/>
        <v>448.774</v>
      </c>
      <c r="VGX1198" s="203" t="s">
        <v>29</v>
      </c>
      <c r="VGY1198" s="260" t="s">
        <v>26</v>
      </c>
      <c r="VGZ1198" s="204">
        <v>7</v>
      </c>
      <c r="VHA1198" s="204">
        <v>2</v>
      </c>
      <c r="VHB1198" s="205" t="s">
        <v>238</v>
      </c>
      <c r="VHC1198" s="206">
        <v>0</v>
      </c>
      <c r="VHD1198" s="206">
        <v>210</v>
      </c>
      <c r="VHE1198" s="75">
        <f t="shared" si="656"/>
        <v>448.774</v>
      </c>
      <c r="VHF1198" s="203" t="s">
        <v>29</v>
      </c>
      <c r="VHG1198" s="260" t="s">
        <v>26</v>
      </c>
      <c r="VHH1198" s="204">
        <v>7</v>
      </c>
      <c r="VHI1198" s="204">
        <v>2</v>
      </c>
      <c r="VHJ1198" s="205" t="s">
        <v>238</v>
      </c>
      <c r="VHK1198" s="206">
        <v>0</v>
      </c>
      <c r="VHL1198" s="206">
        <v>210</v>
      </c>
      <c r="VHM1198" s="75">
        <f t="shared" si="656"/>
        <v>448.774</v>
      </c>
      <c r="VHN1198" s="203" t="s">
        <v>29</v>
      </c>
      <c r="VHO1198" s="260" t="s">
        <v>26</v>
      </c>
      <c r="VHP1198" s="204">
        <v>7</v>
      </c>
      <c r="VHQ1198" s="204">
        <v>2</v>
      </c>
      <c r="VHR1198" s="205" t="s">
        <v>238</v>
      </c>
      <c r="VHS1198" s="206">
        <v>0</v>
      </c>
      <c r="VHT1198" s="206">
        <v>210</v>
      </c>
      <c r="VHU1198" s="75">
        <f t="shared" si="656"/>
        <v>448.774</v>
      </c>
      <c r="VHV1198" s="203" t="s">
        <v>29</v>
      </c>
      <c r="VHW1198" s="260" t="s">
        <v>26</v>
      </c>
      <c r="VHX1198" s="204">
        <v>7</v>
      </c>
      <c r="VHY1198" s="204">
        <v>2</v>
      </c>
      <c r="VHZ1198" s="205" t="s">
        <v>238</v>
      </c>
      <c r="VIA1198" s="206">
        <v>0</v>
      </c>
      <c r="VIB1198" s="206">
        <v>210</v>
      </c>
      <c r="VIC1198" s="75">
        <f t="shared" si="656"/>
        <v>448.774</v>
      </c>
      <c r="VID1198" s="203" t="s">
        <v>29</v>
      </c>
      <c r="VIE1198" s="260" t="s">
        <v>26</v>
      </c>
      <c r="VIF1198" s="204">
        <v>7</v>
      </c>
      <c r="VIG1198" s="204">
        <v>2</v>
      </c>
      <c r="VIH1198" s="205" t="s">
        <v>238</v>
      </c>
      <c r="VII1198" s="206">
        <v>0</v>
      </c>
      <c r="VIJ1198" s="206">
        <v>210</v>
      </c>
      <c r="VIK1198" s="75">
        <f t="shared" si="656"/>
        <v>448.774</v>
      </c>
      <c r="VIL1198" s="203" t="s">
        <v>29</v>
      </c>
      <c r="VIM1198" s="260" t="s">
        <v>26</v>
      </c>
      <c r="VIN1198" s="204">
        <v>7</v>
      </c>
      <c r="VIO1198" s="204">
        <v>2</v>
      </c>
      <c r="VIP1198" s="205" t="s">
        <v>238</v>
      </c>
      <c r="VIQ1198" s="206">
        <v>0</v>
      </c>
      <c r="VIR1198" s="206">
        <v>210</v>
      </c>
      <c r="VIS1198" s="75">
        <f t="shared" si="656"/>
        <v>448.774</v>
      </c>
      <c r="VIT1198" s="203" t="s">
        <v>29</v>
      </c>
      <c r="VIU1198" s="260" t="s">
        <v>26</v>
      </c>
      <c r="VIV1198" s="204">
        <v>7</v>
      </c>
      <c r="VIW1198" s="204">
        <v>2</v>
      </c>
      <c r="VIX1198" s="205" t="s">
        <v>238</v>
      </c>
      <c r="VIY1198" s="206">
        <v>0</v>
      </c>
      <c r="VIZ1198" s="206">
        <v>210</v>
      </c>
      <c r="VJA1198" s="75">
        <f t="shared" ref="VJA1198:VLE1198" si="657">VJA1199+VJA1200</f>
        <v>448.774</v>
      </c>
      <c r="VJB1198" s="203" t="s">
        <v>29</v>
      </c>
      <c r="VJC1198" s="260" t="s">
        <v>26</v>
      </c>
      <c r="VJD1198" s="204">
        <v>7</v>
      </c>
      <c r="VJE1198" s="204">
        <v>2</v>
      </c>
      <c r="VJF1198" s="205" t="s">
        <v>238</v>
      </c>
      <c r="VJG1198" s="206">
        <v>0</v>
      </c>
      <c r="VJH1198" s="206">
        <v>210</v>
      </c>
      <c r="VJI1198" s="75">
        <f t="shared" si="657"/>
        <v>448.774</v>
      </c>
      <c r="VJJ1198" s="203" t="s">
        <v>29</v>
      </c>
      <c r="VJK1198" s="260" t="s">
        <v>26</v>
      </c>
      <c r="VJL1198" s="204">
        <v>7</v>
      </c>
      <c r="VJM1198" s="204">
        <v>2</v>
      </c>
      <c r="VJN1198" s="205" t="s">
        <v>238</v>
      </c>
      <c r="VJO1198" s="206">
        <v>0</v>
      </c>
      <c r="VJP1198" s="206">
        <v>210</v>
      </c>
      <c r="VJQ1198" s="75">
        <f t="shared" si="657"/>
        <v>448.774</v>
      </c>
      <c r="VJR1198" s="203" t="s">
        <v>29</v>
      </c>
      <c r="VJS1198" s="260" t="s">
        <v>26</v>
      </c>
      <c r="VJT1198" s="204">
        <v>7</v>
      </c>
      <c r="VJU1198" s="204">
        <v>2</v>
      </c>
      <c r="VJV1198" s="205" t="s">
        <v>238</v>
      </c>
      <c r="VJW1198" s="206">
        <v>0</v>
      </c>
      <c r="VJX1198" s="206">
        <v>210</v>
      </c>
      <c r="VJY1198" s="75">
        <f t="shared" si="657"/>
        <v>448.774</v>
      </c>
      <c r="VJZ1198" s="203" t="s">
        <v>29</v>
      </c>
      <c r="VKA1198" s="260" t="s">
        <v>26</v>
      </c>
      <c r="VKB1198" s="204">
        <v>7</v>
      </c>
      <c r="VKC1198" s="204">
        <v>2</v>
      </c>
      <c r="VKD1198" s="205" t="s">
        <v>238</v>
      </c>
      <c r="VKE1198" s="206">
        <v>0</v>
      </c>
      <c r="VKF1198" s="206">
        <v>210</v>
      </c>
      <c r="VKG1198" s="75">
        <f t="shared" si="657"/>
        <v>448.774</v>
      </c>
      <c r="VKH1198" s="203" t="s">
        <v>29</v>
      </c>
      <c r="VKI1198" s="260" t="s">
        <v>26</v>
      </c>
      <c r="VKJ1198" s="204">
        <v>7</v>
      </c>
      <c r="VKK1198" s="204">
        <v>2</v>
      </c>
      <c r="VKL1198" s="205" t="s">
        <v>238</v>
      </c>
      <c r="VKM1198" s="206">
        <v>0</v>
      </c>
      <c r="VKN1198" s="206">
        <v>210</v>
      </c>
      <c r="VKO1198" s="75">
        <f t="shared" si="657"/>
        <v>448.774</v>
      </c>
      <c r="VKP1198" s="203" t="s">
        <v>29</v>
      </c>
      <c r="VKQ1198" s="260" t="s">
        <v>26</v>
      </c>
      <c r="VKR1198" s="204">
        <v>7</v>
      </c>
      <c r="VKS1198" s="204">
        <v>2</v>
      </c>
      <c r="VKT1198" s="205" t="s">
        <v>238</v>
      </c>
      <c r="VKU1198" s="206">
        <v>0</v>
      </c>
      <c r="VKV1198" s="206">
        <v>210</v>
      </c>
      <c r="VKW1198" s="75">
        <f t="shared" si="657"/>
        <v>448.774</v>
      </c>
      <c r="VKX1198" s="203" t="s">
        <v>29</v>
      </c>
      <c r="VKY1198" s="260" t="s">
        <v>26</v>
      </c>
      <c r="VKZ1198" s="204">
        <v>7</v>
      </c>
      <c r="VLA1198" s="204">
        <v>2</v>
      </c>
      <c r="VLB1198" s="205" t="s">
        <v>238</v>
      </c>
      <c r="VLC1198" s="206">
        <v>0</v>
      </c>
      <c r="VLD1198" s="206">
        <v>210</v>
      </c>
      <c r="VLE1198" s="75">
        <f t="shared" si="657"/>
        <v>448.774</v>
      </c>
      <c r="VLF1198" s="203" t="s">
        <v>29</v>
      </c>
      <c r="VLG1198" s="260" t="s">
        <v>26</v>
      </c>
      <c r="VLH1198" s="204">
        <v>7</v>
      </c>
      <c r="VLI1198" s="204">
        <v>2</v>
      </c>
      <c r="VLJ1198" s="205" t="s">
        <v>238</v>
      </c>
      <c r="VLK1198" s="206">
        <v>0</v>
      </c>
      <c r="VLL1198" s="206">
        <v>210</v>
      </c>
      <c r="VLM1198" s="75">
        <f t="shared" ref="VLM1198:VNQ1198" si="658">VLM1199+VLM1200</f>
        <v>448.774</v>
      </c>
      <c r="VLN1198" s="203" t="s">
        <v>29</v>
      </c>
      <c r="VLO1198" s="260" t="s">
        <v>26</v>
      </c>
      <c r="VLP1198" s="204">
        <v>7</v>
      </c>
      <c r="VLQ1198" s="204">
        <v>2</v>
      </c>
      <c r="VLR1198" s="205" t="s">
        <v>238</v>
      </c>
      <c r="VLS1198" s="206">
        <v>0</v>
      </c>
      <c r="VLT1198" s="206">
        <v>210</v>
      </c>
      <c r="VLU1198" s="75">
        <f t="shared" si="658"/>
        <v>448.774</v>
      </c>
      <c r="VLV1198" s="203" t="s">
        <v>29</v>
      </c>
      <c r="VLW1198" s="260" t="s">
        <v>26</v>
      </c>
      <c r="VLX1198" s="204">
        <v>7</v>
      </c>
      <c r="VLY1198" s="204">
        <v>2</v>
      </c>
      <c r="VLZ1198" s="205" t="s">
        <v>238</v>
      </c>
      <c r="VMA1198" s="206">
        <v>0</v>
      </c>
      <c r="VMB1198" s="206">
        <v>210</v>
      </c>
      <c r="VMC1198" s="75">
        <f t="shared" si="658"/>
        <v>448.774</v>
      </c>
      <c r="VMD1198" s="203" t="s">
        <v>29</v>
      </c>
      <c r="VME1198" s="260" t="s">
        <v>26</v>
      </c>
      <c r="VMF1198" s="204">
        <v>7</v>
      </c>
      <c r="VMG1198" s="204">
        <v>2</v>
      </c>
      <c r="VMH1198" s="205" t="s">
        <v>238</v>
      </c>
      <c r="VMI1198" s="206">
        <v>0</v>
      </c>
      <c r="VMJ1198" s="206">
        <v>210</v>
      </c>
      <c r="VMK1198" s="75">
        <f t="shared" si="658"/>
        <v>448.774</v>
      </c>
      <c r="VML1198" s="203" t="s">
        <v>29</v>
      </c>
      <c r="VMM1198" s="260" t="s">
        <v>26</v>
      </c>
      <c r="VMN1198" s="204">
        <v>7</v>
      </c>
      <c r="VMO1198" s="204">
        <v>2</v>
      </c>
      <c r="VMP1198" s="205" t="s">
        <v>238</v>
      </c>
      <c r="VMQ1198" s="206">
        <v>0</v>
      </c>
      <c r="VMR1198" s="206">
        <v>210</v>
      </c>
      <c r="VMS1198" s="75">
        <f t="shared" si="658"/>
        <v>448.774</v>
      </c>
      <c r="VMT1198" s="203" t="s">
        <v>29</v>
      </c>
      <c r="VMU1198" s="260" t="s">
        <v>26</v>
      </c>
      <c r="VMV1198" s="204">
        <v>7</v>
      </c>
      <c r="VMW1198" s="204">
        <v>2</v>
      </c>
      <c r="VMX1198" s="205" t="s">
        <v>238</v>
      </c>
      <c r="VMY1198" s="206">
        <v>0</v>
      </c>
      <c r="VMZ1198" s="206">
        <v>210</v>
      </c>
      <c r="VNA1198" s="75">
        <f t="shared" si="658"/>
        <v>448.774</v>
      </c>
      <c r="VNB1198" s="203" t="s">
        <v>29</v>
      </c>
      <c r="VNC1198" s="260" t="s">
        <v>26</v>
      </c>
      <c r="VND1198" s="204">
        <v>7</v>
      </c>
      <c r="VNE1198" s="204">
        <v>2</v>
      </c>
      <c r="VNF1198" s="205" t="s">
        <v>238</v>
      </c>
      <c r="VNG1198" s="206">
        <v>0</v>
      </c>
      <c r="VNH1198" s="206">
        <v>210</v>
      </c>
      <c r="VNI1198" s="75">
        <f t="shared" si="658"/>
        <v>448.774</v>
      </c>
      <c r="VNJ1198" s="203" t="s">
        <v>29</v>
      </c>
      <c r="VNK1198" s="260" t="s">
        <v>26</v>
      </c>
      <c r="VNL1198" s="204">
        <v>7</v>
      </c>
      <c r="VNM1198" s="204">
        <v>2</v>
      </c>
      <c r="VNN1198" s="205" t="s">
        <v>238</v>
      </c>
      <c r="VNO1198" s="206">
        <v>0</v>
      </c>
      <c r="VNP1198" s="206">
        <v>210</v>
      </c>
      <c r="VNQ1198" s="75">
        <f t="shared" si="658"/>
        <v>448.774</v>
      </c>
      <c r="VNR1198" s="203" t="s">
        <v>29</v>
      </c>
      <c r="VNS1198" s="260" t="s">
        <v>26</v>
      </c>
      <c r="VNT1198" s="204">
        <v>7</v>
      </c>
      <c r="VNU1198" s="204">
        <v>2</v>
      </c>
      <c r="VNV1198" s="205" t="s">
        <v>238</v>
      </c>
      <c r="VNW1198" s="206">
        <v>0</v>
      </c>
      <c r="VNX1198" s="206">
        <v>210</v>
      </c>
      <c r="VNY1198" s="75">
        <f t="shared" ref="VNY1198:VQC1198" si="659">VNY1199+VNY1200</f>
        <v>448.774</v>
      </c>
      <c r="VNZ1198" s="203" t="s">
        <v>29</v>
      </c>
      <c r="VOA1198" s="260" t="s">
        <v>26</v>
      </c>
      <c r="VOB1198" s="204">
        <v>7</v>
      </c>
      <c r="VOC1198" s="204">
        <v>2</v>
      </c>
      <c r="VOD1198" s="205" t="s">
        <v>238</v>
      </c>
      <c r="VOE1198" s="206">
        <v>0</v>
      </c>
      <c r="VOF1198" s="206">
        <v>210</v>
      </c>
      <c r="VOG1198" s="75">
        <f t="shared" si="659"/>
        <v>448.774</v>
      </c>
      <c r="VOH1198" s="203" t="s">
        <v>29</v>
      </c>
      <c r="VOI1198" s="260" t="s">
        <v>26</v>
      </c>
      <c r="VOJ1198" s="204">
        <v>7</v>
      </c>
      <c r="VOK1198" s="204">
        <v>2</v>
      </c>
      <c r="VOL1198" s="205" t="s">
        <v>238</v>
      </c>
      <c r="VOM1198" s="206">
        <v>0</v>
      </c>
      <c r="VON1198" s="206">
        <v>210</v>
      </c>
      <c r="VOO1198" s="75">
        <f t="shared" si="659"/>
        <v>448.774</v>
      </c>
      <c r="VOP1198" s="203" t="s">
        <v>29</v>
      </c>
      <c r="VOQ1198" s="260" t="s">
        <v>26</v>
      </c>
      <c r="VOR1198" s="204">
        <v>7</v>
      </c>
      <c r="VOS1198" s="204">
        <v>2</v>
      </c>
      <c r="VOT1198" s="205" t="s">
        <v>238</v>
      </c>
      <c r="VOU1198" s="206">
        <v>0</v>
      </c>
      <c r="VOV1198" s="206">
        <v>210</v>
      </c>
      <c r="VOW1198" s="75">
        <f t="shared" si="659"/>
        <v>448.774</v>
      </c>
      <c r="VOX1198" s="203" t="s">
        <v>29</v>
      </c>
      <c r="VOY1198" s="260" t="s">
        <v>26</v>
      </c>
      <c r="VOZ1198" s="204">
        <v>7</v>
      </c>
      <c r="VPA1198" s="204">
        <v>2</v>
      </c>
      <c r="VPB1198" s="205" t="s">
        <v>238</v>
      </c>
      <c r="VPC1198" s="206">
        <v>0</v>
      </c>
      <c r="VPD1198" s="206">
        <v>210</v>
      </c>
      <c r="VPE1198" s="75">
        <f t="shared" si="659"/>
        <v>448.774</v>
      </c>
      <c r="VPF1198" s="203" t="s">
        <v>29</v>
      </c>
      <c r="VPG1198" s="260" t="s">
        <v>26</v>
      </c>
      <c r="VPH1198" s="204">
        <v>7</v>
      </c>
      <c r="VPI1198" s="204">
        <v>2</v>
      </c>
      <c r="VPJ1198" s="205" t="s">
        <v>238</v>
      </c>
      <c r="VPK1198" s="206">
        <v>0</v>
      </c>
      <c r="VPL1198" s="206">
        <v>210</v>
      </c>
      <c r="VPM1198" s="75">
        <f t="shared" si="659"/>
        <v>448.774</v>
      </c>
      <c r="VPN1198" s="203" t="s">
        <v>29</v>
      </c>
      <c r="VPO1198" s="260" t="s">
        <v>26</v>
      </c>
      <c r="VPP1198" s="204">
        <v>7</v>
      </c>
      <c r="VPQ1198" s="204">
        <v>2</v>
      </c>
      <c r="VPR1198" s="205" t="s">
        <v>238</v>
      </c>
      <c r="VPS1198" s="206">
        <v>0</v>
      </c>
      <c r="VPT1198" s="206">
        <v>210</v>
      </c>
      <c r="VPU1198" s="75">
        <f t="shared" si="659"/>
        <v>448.774</v>
      </c>
      <c r="VPV1198" s="203" t="s">
        <v>29</v>
      </c>
      <c r="VPW1198" s="260" t="s">
        <v>26</v>
      </c>
      <c r="VPX1198" s="204">
        <v>7</v>
      </c>
      <c r="VPY1198" s="204">
        <v>2</v>
      </c>
      <c r="VPZ1198" s="205" t="s">
        <v>238</v>
      </c>
      <c r="VQA1198" s="206">
        <v>0</v>
      </c>
      <c r="VQB1198" s="206">
        <v>210</v>
      </c>
      <c r="VQC1198" s="75">
        <f t="shared" si="659"/>
        <v>448.774</v>
      </c>
      <c r="VQD1198" s="203" t="s">
        <v>29</v>
      </c>
      <c r="VQE1198" s="260" t="s">
        <v>26</v>
      </c>
      <c r="VQF1198" s="204">
        <v>7</v>
      </c>
      <c r="VQG1198" s="204">
        <v>2</v>
      </c>
      <c r="VQH1198" s="205" t="s">
        <v>238</v>
      </c>
      <c r="VQI1198" s="206">
        <v>0</v>
      </c>
      <c r="VQJ1198" s="206">
        <v>210</v>
      </c>
      <c r="VQK1198" s="75">
        <f t="shared" ref="VQK1198:VSO1198" si="660">VQK1199+VQK1200</f>
        <v>448.774</v>
      </c>
      <c r="VQL1198" s="203" t="s">
        <v>29</v>
      </c>
      <c r="VQM1198" s="260" t="s">
        <v>26</v>
      </c>
      <c r="VQN1198" s="204">
        <v>7</v>
      </c>
      <c r="VQO1198" s="204">
        <v>2</v>
      </c>
      <c r="VQP1198" s="205" t="s">
        <v>238</v>
      </c>
      <c r="VQQ1198" s="206">
        <v>0</v>
      </c>
      <c r="VQR1198" s="206">
        <v>210</v>
      </c>
      <c r="VQS1198" s="75">
        <f t="shared" si="660"/>
        <v>448.774</v>
      </c>
      <c r="VQT1198" s="203" t="s">
        <v>29</v>
      </c>
      <c r="VQU1198" s="260" t="s">
        <v>26</v>
      </c>
      <c r="VQV1198" s="204">
        <v>7</v>
      </c>
      <c r="VQW1198" s="204">
        <v>2</v>
      </c>
      <c r="VQX1198" s="205" t="s">
        <v>238</v>
      </c>
      <c r="VQY1198" s="206">
        <v>0</v>
      </c>
      <c r="VQZ1198" s="206">
        <v>210</v>
      </c>
      <c r="VRA1198" s="75">
        <f t="shared" si="660"/>
        <v>448.774</v>
      </c>
      <c r="VRB1198" s="203" t="s">
        <v>29</v>
      </c>
      <c r="VRC1198" s="260" t="s">
        <v>26</v>
      </c>
      <c r="VRD1198" s="204">
        <v>7</v>
      </c>
      <c r="VRE1198" s="204">
        <v>2</v>
      </c>
      <c r="VRF1198" s="205" t="s">
        <v>238</v>
      </c>
      <c r="VRG1198" s="206">
        <v>0</v>
      </c>
      <c r="VRH1198" s="206">
        <v>210</v>
      </c>
      <c r="VRI1198" s="75">
        <f t="shared" si="660"/>
        <v>448.774</v>
      </c>
      <c r="VRJ1198" s="203" t="s">
        <v>29</v>
      </c>
      <c r="VRK1198" s="260" t="s">
        <v>26</v>
      </c>
      <c r="VRL1198" s="204">
        <v>7</v>
      </c>
      <c r="VRM1198" s="204">
        <v>2</v>
      </c>
      <c r="VRN1198" s="205" t="s">
        <v>238</v>
      </c>
      <c r="VRO1198" s="206">
        <v>0</v>
      </c>
      <c r="VRP1198" s="206">
        <v>210</v>
      </c>
      <c r="VRQ1198" s="75">
        <f t="shared" si="660"/>
        <v>448.774</v>
      </c>
      <c r="VRR1198" s="203" t="s">
        <v>29</v>
      </c>
      <c r="VRS1198" s="260" t="s">
        <v>26</v>
      </c>
      <c r="VRT1198" s="204">
        <v>7</v>
      </c>
      <c r="VRU1198" s="204">
        <v>2</v>
      </c>
      <c r="VRV1198" s="205" t="s">
        <v>238</v>
      </c>
      <c r="VRW1198" s="206">
        <v>0</v>
      </c>
      <c r="VRX1198" s="206">
        <v>210</v>
      </c>
      <c r="VRY1198" s="75">
        <f t="shared" si="660"/>
        <v>448.774</v>
      </c>
      <c r="VRZ1198" s="203" t="s">
        <v>29</v>
      </c>
      <c r="VSA1198" s="260" t="s">
        <v>26</v>
      </c>
      <c r="VSB1198" s="204">
        <v>7</v>
      </c>
      <c r="VSC1198" s="204">
        <v>2</v>
      </c>
      <c r="VSD1198" s="205" t="s">
        <v>238</v>
      </c>
      <c r="VSE1198" s="206">
        <v>0</v>
      </c>
      <c r="VSF1198" s="206">
        <v>210</v>
      </c>
      <c r="VSG1198" s="75">
        <f t="shared" si="660"/>
        <v>448.774</v>
      </c>
      <c r="VSH1198" s="203" t="s">
        <v>29</v>
      </c>
      <c r="VSI1198" s="260" t="s">
        <v>26</v>
      </c>
      <c r="VSJ1198" s="204">
        <v>7</v>
      </c>
      <c r="VSK1198" s="204">
        <v>2</v>
      </c>
      <c r="VSL1198" s="205" t="s">
        <v>238</v>
      </c>
      <c r="VSM1198" s="206">
        <v>0</v>
      </c>
      <c r="VSN1198" s="206">
        <v>210</v>
      </c>
      <c r="VSO1198" s="75">
        <f t="shared" si="660"/>
        <v>448.774</v>
      </c>
      <c r="VSP1198" s="203" t="s">
        <v>29</v>
      </c>
      <c r="VSQ1198" s="260" t="s">
        <v>26</v>
      </c>
      <c r="VSR1198" s="204">
        <v>7</v>
      </c>
      <c r="VSS1198" s="204">
        <v>2</v>
      </c>
      <c r="VST1198" s="205" t="s">
        <v>238</v>
      </c>
      <c r="VSU1198" s="206">
        <v>0</v>
      </c>
      <c r="VSV1198" s="206">
        <v>210</v>
      </c>
      <c r="VSW1198" s="75">
        <f t="shared" ref="VSW1198:VVA1198" si="661">VSW1199+VSW1200</f>
        <v>448.774</v>
      </c>
      <c r="VSX1198" s="203" t="s">
        <v>29</v>
      </c>
      <c r="VSY1198" s="260" t="s">
        <v>26</v>
      </c>
      <c r="VSZ1198" s="204">
        <v>7</v>
      </c>
      <c r="VTA1198" s="204">
        <v>2</v>
      </c>
      <c r="VTB1198" s="205" t="s">
        <v>238</v>
      </c>
      <c r="VTC1198" s="206">
        <v>0</v>
      </c>
      <c r="VTD1198" s="206">
        <v>210</v>
      </c>
      <c r="VTE1198" s="75">
        <f t="shared" si="661"/>
        <v>448.774</v>
      </c>
      <c r="VTF1198" s="203" t="s">
        <v>29</v>
      </c>
      <c r="VTG1198" s="260" t="s">
        <v>26</v>
      </c>
      <c r="VTH1198" s="204">
        <v>7</v>
      </c>
      <c r="VTI1198" s="204">
        <v>2</v>
      </c>
      <c r="VTJ1198" s="205" t="s">
        <v>238</v>
      </c>
      <c r="VTK1198" s="206">
        <v>0</v>
      </c>
      <c r="VTL1198" s="206">
        <v>210</v>
      </c>
      <c r="VTM1198" s="75">
        <f t="shared" si="661"/>
        <v>448.774</v>
      </c>
      <c r="VTN1198" s="203" t="s">
        <v>29</v>
      </c>
      <c r="VTO1198" s="260" t="s">
        <v>26</v>
      </c>
      <c r="VTP1198" s="204">
        <v>7</v>
      </c>
      <c r="VTQ1198" s="204">
        <v>2</v>
      </c>
      <c r="VTR1198" s="205" t="s">
        <v>238</v>
      </c>
      <c r="VTS1198" s="206">
        <v>0</v>
      </c>
      <c r="VTT1198" s="206">
        <v>210</v>
      </c>
      <c r="VTU1198" s="75">
        <f t="shared" si="661"/>
        <v>448.774</v>
      </c>
      <c r="VTV1198" s="203" t="s">
        <v>29</v>
      </c>
      <c r="VTW1198" s="260" t="s">
        <v>26</v>
      </c>
      <c r="VTX1198" s="204">
        <v>7</v>
      </c>
      <c r="VTY1198" s="204">
        <v>2</v>
      </c>
      <c r="VTZ1198" s="205" t="s">
        <v>238</v>
      </c>
      <c r="VUA1198" s="206">
        <v>0</v>
      </c>
      <c r="VUB1198" s="206">
        <v>210</v>
      </c>
      <c r="VUC1198" s="75">
        <f t="shared" si="661"/>
        <v>448.774</v>
      </c>
      <c r="VUD1198" s="203" t="s">
        <v>29</v>
      </c>
      <c r="VUE1198" s="260" t="s">
        <v>26</v>
      </c>
      <c r="VUF1198" s="204">
        <v>7</v>
      </c>
      <c r="VUG1198" s="204">
        <v>2</v>
      </c>
      <c r="VUH1198" s="205" t="s">
        <v>238</v>
      </c>
      <c r="VUI1198" s="206">
        <v>0</v>
      </c>
      <c r="VUJ1198" s="206">
        <v>210</v>
      </c>
      <c r="VUK1198" s="75">
        <f t="shared" si="661"/>
        <v>448.774</v>
      </c>
      <c r="VUL1198" s="203" t="s">
        <v>29</v>
      </c>
      <c r="VUM1198" s="260" t="s">
        <v>26</v>
      </c>
      <c r="VUN1198" s="204">
        <v>7</v>
      </c>
      <c r="VUO1198" s="204">
        <v>2</v>
      </c>
      <c r="VUP1198" s="205" t="s">
        <v>238</v>
      </c>
      <c r="VUQ1198" s="206">
        <v>0</v>
      </c>
      <c r="VUR1198" s="206">
        <v>210</v>
      </c>
      <c r="VUS1198" s="75">
        <f t="shared" si="661"/>
        <v>448.774</v>
      </c>
      <c r="VUT1198" s="203" t="s">
        <v>29</v>
      </c>
      <c r="VUU1198" s="260" t="s">
        <v>26</v>
      </c>
      <c r="VUV1198" s="204">
        <v>7</v>
      </c>
      <c r="VUW1198" s="204">
        <v>2</v>
      </c>
      <c r="VUX1198" s="205" t="s">
        <v>238</v>
      </c>
      <c r="VUY1198" s="206">
        <v>0</v>
      </c>
      <c r="VUZ1198" s="206">
        <v>210</v>
      </c>
      <c r="VVA1198" s="75">
        <f t="shared" si="661"/>
        <v>448.774</v>
      </c>
      <c r="VVB1198" s="203" t="s">
        <v>29</v>
      </c>
      <c r="VVC1198" s="260" t="s">
        <v>26</v>
      </c>
      <c r="VVD1198" s="204">
        <v>7</v>
      </c>
      <c r="VVE1198" s="204">
        <v>2</v>
      </c>
      <c r="VVF1198" s="205" t="s">
        <v>238</v>
      </c>
      <c r="VVG1198" s="206">
        <v>0</v>
      </c>
      <c r="VVH1198" s="206">
        <v>210</v>
      </c>
      <c r="VVI1198" s="75">
        <f t="shared" ref="VVI1198:VXM1198" si="662">VVI1199+VVI1200</f>
        <v>448.774</v>
      </c>
      <c r="VVJ1198" s="203" t="s">
        <v>29</v>
      </c>
      <c r="VVK1198" s="260" t="s">
        <v>26</v>
      </c>
      <c r="VVL1198" s="204">
        <v>7</v>
      </c>
      <c r="VVM1198" s="204">
        <v>2</v>
      </c>
      <c r="VVN1198" s="205" t="s">
        <v>238</v>
      </c>
      <c r="VVO1198" s="206">
        <v>0</v>
      </c>
      <c r="VVP1198" s="206">
        <v>210</v>
      </c>
      <c r="VVQ1198" s="75">
        <f t="shared" si="662"/>
        <v>448.774</v>
      </c>
      <c r="VVR1198" s="203" t="s">
        <v>29</v>
      </c>
      <c r="VVS1198" s="260" t="s">
        <v>26</v>
      </c>
      <c r="VVT1198" s="204">
        <v>7</v>
      </c>
      <c r="VVU1198" s="204">
        <v>2</v>
      </c>
      <c r="VVV1198" s="205" t="s">
        <v>238</v>
      </c>
      <c r="VVW1198" s="206">
        <v>0</v>
      </c>
      <c r="VVX1198" s="206">
        <v>210</v>
      </c>
      <c r="VVY1198" s="75">
        <f t="shared" si="662"/>
        <v>448.774</v>
      </c>
      <c r="VVZ1198" s="203" t="s">
        <v>29</v>
      </c>
      <c r="VWA1198" s="260" t="s">
        <v>26</v>
      </c>
      <c r="VWB1198" s="204">
        <v>7</v>
      </c>
      <c r="VWC1198" s="204">
        <v>2</v>
      </c>
      <c r="VWD1198" s="205" t="s">
        <v>238</v>
      </c>
      <c r="VWE1198" s="206">
        <v>0</v>
      </c>
      <c r="VWF1198" s="206">
        <v>210</v>
      </c>
      <c r="VWG1198" s="75">
        <f t="shared" si="662"/>
        <v>448.774</v>
      </c>
      <c r="VWH1198" s="203" t="s">
        <v>29</v>
      </c>
      <c r="VWI1198" s="260" t="s">
        <v>26</v>
      </c>
      <c r="VWJ1198" s="204">
        <v>7</v>
      </c>
      <c r="VWK1198" s="204">
        <v>2</v>
      </c>
      <c r="VWL1198" s="205" t="s">
        <v>238</v>
      </c>
      <c r="VWM1198" s="206">
        <v>0</v>
      </c>
      <c r="VWN1198" s="206">
        <v>210</v>
      </c>
      <c r="VWO1198" s="75">
        <f t="shared" si="662"/>
        <v>448.774</v>
      </c>
      <c r="VWP1198" s="203" t="s">
        <v>29</v>
      </c>
      <c r="VWQ1198" s="260" t="s">
        <v>26</v>
      </c>
      <c r="VWR1198" s="204">
        <v>7</v>
      </c>
      <c r="VWS1198" s="204">
        <v>2</v>
      </c>
      <c r="VWT1198" s="205" t="s">
        <v>238</v>
      </c>
      <c r="VWU1198" s="206">
        <v>0</v>
      </c>
      <c r="VWV1198" s="206">
        <v>210</v>
      </c>
      <c r="VWW1198" s="75">
        <f t="shared" si="662"/>
        <v>448.774</v>
      </c>
      <c r="VWX1198" s="203" t="s">
        <v>29</v>
      </c>
      <c r="VWY1198" s="260" t="s">
        <v>26</v>
      </c>
      <c r="VWZ1198" s="204">
        <v>7</v>
      </c>
      <c r="VXA1198" s="204">
        <v>2</v>
      </c>
      <c r="VXB1198" s="205" t="s">
        <v>238</v>
      </c>
      <c r="VXC1198" s="206">
        <v>0</v>
      </c>
      <c r="VXD1198" s="206">
        <v>210</v>
      </c>
      <c r="VXE1198" s="75">
        <f t="shared" si="662"/>
        <v>448.774</v>
      </c>
      <c r="VXF1198" s="203" t="s">
        <v>29</v>
      </c>
      <c r="VXG1198" s="260" t="s">
        <v>26</v>
      </c>
      <c r="VXH1198" s="204">
        <v>7</v>
      </c>
      <c r="VXI1198" s="204">
        <v>2</v>
      </c>
      <c r="VXJ1198" s="205" t="s">
        <v>238</v>
      </c>
      <c r="VXK1198" s="206">
        <v>0</v>
      </c>
      <c r="VXL1198" s="206">
        <v>210</v>
      </c>
      <c r="VXM1198" s="75">
        <f t="shared" si="662"/>
        <v>448.774</v>
      </c>
      <c r="VXN1198" s="203" t="s">
        <v>29</v>
      </c>
      <c r="VXO1198" s="260" t="s">
        <v>26</v>
      </c>
      <c r="VXP1198" s="204">
        <v>7</v>
      </c>
      <c r="VXQ1198" s="204">
        <v>2</v>
      </c>
      <c r="VXR1198" s="205" t="s">
        <v>238</v>
      </c>
      <c r="VXS1198" s="206">
        <v>0</v>
      </c>
      <c r="VXT1198" s="206">
        <v>210</v>
      </c>
      <c r="VXU1198" s="75">
        <f t="shared" ref="VXU1198:VZY1198" si="663">VXU1199+VXU1200</f>
        <v>448.774</v>
      </c>
      <c r="VXV1198" s="203" t="s">
        <v>29</v>
      </c>
      <c r="VXW1198" s="260" t="s">
        <v>26</v>
      </c>
      <c r="VXX1198" s="204">
        <v>7</v>
      </c>
      <c r="VXY1198" s="204">
        <v>2</v>
      </c>
      <c r="VXZ1198" s="205" t="s">
        <v>238</v>
      </c>
      <c r="VYA1198" s="206">
        <v>0</v>
      </c>
      <c r="VYB1198" s="206">
        <v>210</v>
      </c>
      <c r="VYC1198" s="75">
        <f t="shared" si="663"/>
        <v>448.774</v>
      </c>
      <c r="VYD1198" s="203" t="s">
        <v>29</v>
      </c>
      <c r="VYE1198" s="260" t="s">
        <v>26</v>
      </c>
      <c r="VYF1198" s="204">
        <v>7</v>
      </c>
      <c r="VYG1198" s="204">
        <v>2</v>
      </c>
      <c r="VYH1198" s="205" t="s">
        <v>238</v>
      </c>
      <c r="VYI1198" s="206">
        <v>0</v>
      </c>
      <c r="VYJ1198" s="206">
        <v>210</v>
      </c>
      <c r="VYK1198" s="75">
        <f t="shared" si="663"/>
        <v>448.774</v>
      </c>
      <c r="VYL1198" s="203" t="s">
        <v>29</v>
      </c>
      <c r="VYM1198" s="260" t="s">
        <v>26</v>
      </c>
      <c r="VYN1198" s="204">
        <v>7</v>
      </c>
      <c r="VYO1198" s="204">
        <v>2</v>
      </c>
      <c r="VYP1198" s="205" t="s">
        <v>238</v>
      </c>
      <c r="VYQ1198" s="206">
        <v>0</v>
      </c>
      <c r="VYR1198" s="206">
        <v>210</v>
      </c>
      <c r="VYS1198" s="75">
        <f t="shared" si="663"/>
        <v>448.774</v>
      </c>
      <c r="VYT1198" s="203" t="s">
        <v>29</v>
      </c>
      <c r="VYU1198" s="260" t="s">
        <v>26</v>
      </c>
      <c r="VYV1198" s="204">
        <v>7</v>
      </c>
      <c r="VYW1198" s="204">
        <v>2</v>
      </c>
      <c r="VYX1198" s="205" t="s">
        <v>238</v>
      </c>
      <c r="VYY1198" s="206">
        <v>0</v>
      </c>
      <c r="VYZ1198" s="206">
        <v>210</v>
      </c>
      <c r="VZA1198" s="75">
        <f t="shared" si="663"/>
        <v>448.774</v>
      </c>
      <c r="VZB1198" s="203" t="s">
        <v>29</v>
      </c>
      <c r="VZC1198" s="260" t="s">
        <v>26</v>
      </c>
      <c r="VZD1198" s="204">
        <v>7</v>
      </c>
      <c r="VZE1198" s="204">
        <v>2</v>
      </c>
      <c r="VZF1198" s="205" t="s">
        <v>238</v>
      </c>
      <c r="VZG1198" s="206">
        <v>0</v>
      </c>
      <c r="VZH1198" s="206">
        <v>210</v>
      </c>
      <c r="VZI1198" s="75">
        <f t="shared" si="663"/>
        <v>448.774</v>
      </c>
      <c r="VZJ1198" s="203" t="s">
        <v>29</v>
      </c>
      <c r="VZK1198" s="260" t="s">
        <v>26</v>
      </c>
      <c r="VZL1198" s="204">
        <v>7</v>
      </c>
      <c r="VZM1198" s="204">
        <v>2</v>
      </c>
      <c r="VZN1198" s="205" t="s">
        <v>238</v>
      </c>
      <c r="VZO1198" s="206">
        <v>0</v>
      </c>
      <c r="VZP1198" s="206">
        <v>210</v>
      </c>
      <c r="VZQ1198" s="75">
        <f t="shared" si="663"/>
        <v>448.774</v>
      </c>
      <c r="VZR1198" s="203" t="s">
        <v>29</v>
      </c>
      <c r="VZS1198" s="260" t="s">
        <v>26</v>
      </c>
      <c r="VZT1198" s="204">
        <v>7</v>
      </c>
      <c r="VZU1198" s="204">
        <v>2</v>
      </c>
      <c r="VZV1198" s="205" t="s">
        <v>238</v>
      </c>
      <c r="VZW1198" s="206">
        <v>0</v>
      </c>
      <c r="VZX1198" s="206">
        <v>210</v>
      </c>
      <c r="VZY1198" s="75">
        <f t="shared" si="663"/>
        <v>448.774</v>
      </c>
      <c r="VZZ1198" s="203" t="s">
        <v>29</v>
      </c>
      <c r="WAA1198" s="260" t="s">
        <v>26</v>
      </c>
      <c r="WAB1198" s="204">
        <v>7</v>
      </c>
      <c r="WAC1198" s="204">
        <v>2</v>
      </c>
      <c r="WAD1198" s="205" t="s">
        <v>238</v>
      </c>
      <c r="WAE1198" s="206">
        <v>0</v>
      </c>
      <c r="WAF1198" s="206">
        <v>210</v>
      </c>
      <c r="WAG1198" s="75">
        <f t="shared" ref="WAG1198:WCK1198" si="664">WAG1199+WAG1200</f>
        <v>448.774</v>
      </c>
      <c r="WAH1198" s="203" t="s">
        <v>29</v>
      </c>
      <c r="WAI1198" s="260" t="s">
        <v>26</v>
      </c>
      <c r="WAJ1198" s="204">
        <v>7</v>
      </c>
      <c r="WAK1198" s="204">
        <v>2</v>
      </c>
      <c r="WAL1198" s="205" t="s">
        <v>238</v>
      </c>
      <c r="WAM1198" s="206">
        <v>0</v>
      </c>
      <c r="WAN1198" s="206">
        <v>210</v>
      </c>
      <c r="WAO1198" s="75">
        <f t="shared" si="664"/>
        <v>448.774</v>
      </c>
      <c r="WAP1198" s="203" t="s">
        <v>29</v>
      </c>
      <c r="WAQ1198" s="260" t="s">
        <v>26</v>
      </c>
      <c r="WAR1198" s="204">
        <v>7</v>
      </c>
      <c r="WAS1198" s="204">
        <v>2</v>
      </c>
      <c r="WAT1198" s="205" t="s">
        <v>238</v>
      </c>
      <c r="WAU1198" s="206">
        <v>0</v>
      </c>
      <c r="WAV1198" s="206">
        <v>210</v>
      </c>
      <c r="WAW1198" s="75">
        <f t="shared" si="664"/>
        <v>448.774</v>
      </c>
      <c r="WAX1198" s="203" t="s">
        <v>29</v>
      </c>
      <c r="WAY1198" s="260" t="s">
        <v>26</v>
      </c>
      <c r="WAZ1198" s="204">
        <v>7</v>
      </c>
      <c r="WBA1198" s="204">
        <v>2</v>
      </c>
      <c r="WBB1198" s="205" t="s">
        <v>238</v>
      </c>
      <c r="WBC1198" s="206">
        <v>0</v>
      </c>
      <c r="WBD1198" s="206">
        <v>210</v>
      </c>
      <c r="WBE1198" s="75">
        <f t="shared" si="664"/>
        <v>448.774</v>
      </c>
      <c r="WBF1198" s="203" t="s">
        <v>29</v>
      </c>
      <c r="WBG1198" s="260" t="s">
        <v>26</v>
      </c>
      <c r="WBH1198" s="204">
        <v>7</v>
      </c>
      <c r="WBI1198" s="204">
        <v>2</v>
      </c>
      <c r="WBJ1198" s="205" t="s">
        <v>238</v>
      </c>
      <c r="WBK1198" s="206">
        <v>0</v>
      </c>
      <c r="WBL1198" s="206">
        <v>210</v>
      </c>
      <c r="WBM1198" s="75">
        <f t="shared" si="664"/>
        <v>448.774</v>
      </c>
      <c r="WBN1198" s="203" t="s">
        <v>29</v>
      </c>
      <c r="WBO1198" s="260" t="s">
        <v>26</v>
      </c>
      <c r="WBP1198" s="204">
        <v>7</v>
      </c>
      <c r="WBQ1198" s="204">
        <v>2</v>
      </c>
      <c r="WBR1198" s="205" t="s">
        <v>238</v>
      </c>
      <c r="WBS1198" s="206">
        <v>0</v>
      </c>
      <c r="WBT1198" s="206">
        <v>210</v>
      </c>
      <c r="WBU1198" s="75">
        <f t="shared" si="664"/>
        <v>448.774</v>
      </c>
      <c r="WBV1198" s="203" t="s">
        <v>29</v>
      </c>
      <c r="WBW1198" s="260" t="s">
        <v>26</v>
      </c>
      <c r="WBX1198" s="204">
        <v>7</v>
      </c>
      <c r="WBY1198" s="204">
        <v>2</v>
      </c>
      <c r="WBZ1198" s="205" t="s">
        <v>238</v>
      </c>
      <c r="WCA1198" s="206">
        <v>0</v>
      </c>
      <c r="WCB1198" s="206">
        <v>210</v>
      </c>
      <c r="WCC1198" s="75">
        <f t="shared" si="664"/>
        <v>448.774</v>
      </c>
      <c r="WCD1198" s="203" t="s">
        <v>29</v>
      </c>
      <c r="WCE1198" s="260" t="s">
        <v>26</v>
      </c>
      <c r="WCF1198" s="204">
        <v>7</v>
      </c>
      <c r="WCG1198" s="204">
        <v>2</v>
      </c>
      <c r="WCH1198" s="205" t="s">
        <v>238</v>
      </c>
      <c r="WCI1198" s="206">
        <v>0</v>
      </c>
      <c r="WCJ1198" s="206">
        <v>210</v>
      </c>
      <c r="WCK1198" s="75">
        <f t="shared" si="664"/>
        <v>448.774</v>
      </c>
      <c r="WCL1198" s="203" t="s">
        <v>29</v>
      </c>
      <c r="WCM1198" s="260" t="s">
        <v>26</v>
      </c>
      <c r="WCN1198" s="204">
        <v>7</v>
      </c>
      <c r="WCO1198" s="204">
        <v>2</v>
      </c>
      <c r="WCP1198" s="205" t="s">
        <v>238</v>
      </c>
      <c r="WCQ1198" s="206">
        <v>0</v>
      </c>
      <c r="WCR1198" s="206">
        <v>210</v>
      </c>
      <c r="WCS1198" s="75">
        <f t="shared" ref="WCS1198:WEW1198" si="665">WCS1199+WCS1200</f>
        <v>448.774</v>
      </c>
      <c r="WCT1198" s="203" t="s">
        <v>29</v>
      </c>
      <c r="WCU1198" s="260" t="s">
        <v>26</v>
      </c>
      <c r="WCV1198" s="204">
        <v>7</v>
      </c>
      <c r="WCW1198" s="204">
        <v>2</v>
      </c>
      <c r="WCX1198" s="205" t="s">
        <v>238</v>
      </c>
      <c r="WCY1198" s="206">
        <v>0</v>
      </c>
      <c r="WCZ1198" s="206">
        <v>210</v>
      </c>
      <c r="WDA1198" s="75">
        <f t="shared" si="665"/>
        <v>448.774</v>
      </c>
      <c r="WDB1198" s="203" t="s">
        <v>29</v>
      </c>
      <c r="WDC1198" s="260" t="s">
        <v>26</v>
      </c>
      <c r="WDD1198" s="204">
        <v>7</v>
      </c>
      <c r="WDE1198" s="204">
        <v>2</v>
      </c>
      <c r="WDF1198" s="205" t="s">
        <v>238</v>
      </c>
      <c r="WDG1198" s="206">
        <v>0</v>
      </c>
      <c r="WDH1198" s="206">
        <v>210</v>
      </c>
      <c r="WDI1198" s="75">
        <f t="shared" si="665"/>
        <v>448.774</v>
      </c>
      <c r="WDJ1198" s="203" t="s">
        <v>29</v>
      </c>
      <c r="WDK1198" s="260" t="s">
        <v>26</v>
      </c>
      <c r="WDL1198" s="204">
        <v>7</v>
      </c>
      <c r="WDM1198" s="204">
        <v>2</v>
      </c>
      <c r="WDN1198" s="205" t="s">
        <v>238</v>
      </c>
      <c r="WDO1198" s="206">
        <v>0</v>
      </c>
      <c r="WDP1198" s="206">
        <v>210</v>
      </c>
      <c r="WDQ1198" s="75">
        <f t="shared" si="665"/>
        <v>448.774</v>
      </c>
      <c r="WDR1198" s="203" t="s">
        <v>29</v>
      </c>
      <c r="WDS1198" s="260" t="s">
        <v>26</v>
      </c>
      <c r="WDT1198" s="204">
        <v>7</v>
      </c>
      <c r="WDU1198" s="204">
        <v>2</v>
      </c>
      <c r="WDV1198" s="205" t="s">
        <v>238</v>
      </c>
      <c r="WDW1198" s="206">
        <v>0</v>
      </c>
      <c r="WDX1198" s="206">
        <v>210</v>
      </c>
      <c r="WDY1198" s="75">
        <f t="shared" si="665"/>
        <v>448.774</v>
      </c>
      <c r="WDZ1198" s="203" t="s">
        <v>29</v>
      </c>
      <c r="WEA1198" s="260" t="s">
        <v>26</v>
      </c>
      <c r="WEB1198" s="204">
        <v>7</v>
      </c>
      <c r="WEC1198" s="204">
        <v>2</v>
      </c>
      <c r="WED1198" s="205" t="s">
        <v>238</v>
      </c>
      <c r="WEE1198" s="206">
        <v>0</v>
      </c>
      <c r="WEF1198" s="206">
        <v>210</v>
      </c>
      <c r="WEG1198" s="75">
        <f t="shared" si="665"/>
        <v>448.774</v>
      </c>
      <c r="WEH1198" s="203" t="s">
        <v>29</v>
      </c>
      <c r="WEI1198" s="260" t="s">
        <v>26</v>
      </c>
      <c r="WEJ1198" s="204">
        <v>7</v>
      </c>
      <c r="WEK1198" s="204">
        <v>2</v>
      </c>
      <c r="WEL1198" s="205" t="s">
        <v>238</v>
      </c>
      <c r="WEM1198" s="206">
        <v>0</v>
      </c>
      <c r="WEN1198" s="206">
        <v>210</v>
      </c>
      <c r="WEO1198" s="75">
        <f t="shared" si="665"/>
        <v>448.774</v>
      </c>
      <c r="WEP1198" s="203" t="s">
        <v>29</v>
      </c>
      <c r="WEQ1198" s="260" t="s">
        <v>26</v>
      </c>
      <c r="WER1198" s="204">
        <v>7</v>
      </c>
      <c r="WES1198" s="204">
        <v>2</v>
      </c>
      <c r="WET1198" s="205" t="s">
        <v>238</v>
      </c>
      <c r="WEU1198" s="206">
        <v>0</v>
      </c>
      <c r="WEV1198" s="206">
        <v>210</v>
      </c>
      <c r="WEW1198" s="75">
        <f t="shared" si="665"/>
        <v>448.774</v>
      </c>
      <c r="WEX1198" s="203" t="s">
        <v>29</v>
      </c>
      <c r="WEY1198" s="260" t="s">
        <v>26</v>
      </c>
      <c r="WEZ1198" s="204">
        <v>7</v>
      </c>
      <c r="WFA1198" s="204">
        <v>2</v>
      </c>
      <c r="WFB1198" s="205" t="s">
        <v>238</v>
      </c>
      <c r="WFC1198" s="206">
        <v>0</v>
      </c>
      <c r="WFD1198" s="206">
        <v>210</v>
      </c>
      <c r="WFE1198" s="75">
        <f t="shared" ref="WFE1198:WHI1198" si="666">WFE1199+WFE1200</f>
        <v>448.774</v>
      </c>
      <c r="WFF1198" s="203" t="s">
        <v>29</v>
      </c>
      <c r="WFG1198" s="260" t="s">
        <v>26</v>
      </c>
      <c r="WFH1198" s="204">
        <v>7</v>
      </c>
      <c r="WFI1198" s="204">
        <v>2</v>
      </c>
      <c r="WFJ1198" s="205" t="s">
        <v>238</v>
      </c>
      <c r="WFK1198" s="206">
        <v>0</v>
      </c>
      <c r="WFL1198" s="206">
        <v>210</v>
      </c>
      <c r="WFM1198" s="75">
        <f t="shared" si="666"/>
        <v>448.774</v>
      </c>
      <c r="WFN1198" s="203" t="s">
        <v>29</v>
      </c>
      <c r="WFO1198" s="260" t="s">
        <v>26</v>
      </c>
      <c r="WFP1198" s="204">
        <v>7</v>
      </c>
      <c r="WFQ1198" s="204">
        <v>2</v>
      </c>
      <c r="WFR1198" s="205" t="s">
        <v>238</v>
      </c>
      <c r="WFS1198" s="206">
        <v>0</v>
      </c>
      <c r="WFT1198" s="206">
        <v>210</v>
      </c>
      <c r="WFU1198" s="75">
        <f t="shared" si="666"/>
        <v>448.774</v>
      </c>
      <c r="WFV1198" s="203" t="s">
        <v>29</v>
      </c>
      <c r="WFW1198" s="260" t="s">
        <v>26</v>
      </c>
      <c r="WFX1198" s="204">
        <v>7</v>
      </c>
      <c r="WFY1198" s="204">
        <v>2</v>
      </c>
      <c r="WFZ1198" s="205" t="s">
        <v>238</v>
      </c>
      <c r="WGA1198" s="206">
        <v>0</v>
      </c>
      <c r="WGB1198" s="206">
        <v>210</v>
      </c>
      <c r="WGC1198" s="75">
        <f t="shared" si="666"/>
        <v>448.774</v>
      </c>
      <c r="WGD1198" s="203" t="s">
        <v>29</v>
      </c>
      <c r="WGE1198" s="260" t="s">
        <v>26</v>
      </c>
      <c r="WGF1198" s="204">
        <v>7</v>
      </c>
      <c r="WGG1198" s="204">
        <v>2</v>
      </c>
      <c r="WGH1198" s="205" t="s">
        <v>238</v>
      </c>
      <c r="WGI1198" s="206">
        <v>0</v>
      </c>
      <c r="WGJ1198" s="206">
        <v>210</v>
      </c>
      <c r="WGK1198" s="75">
        <f t="shared" si="666"/>
        <v>448.774</v>
      </c>
      <c r="WGL1198" s="203" t="s">
        <v>29</v>
      </c>
      <c r="WGM1198" s="260" t="s">
        <v>26</v>
      </c>
      <c r="WGN1198" s="204">
        <v>7</v>
      </c>
      <c r="WGO1198" s="204">
        <v>2</v>
      </c>
      <c r="WGP1198" s="205" t="s">
        <v>238</v>
      </c>
      <c r="WGQ1198" s="206">
        <v>0</v>
      </c>
      <c r="WGR1198" s="206">
        <v>210</v>
      </c>
      <c r="WGS1198" s="75">
        <f t="shared" si="666"/>
        <v>448.774</v>
      </c>
      <c r="WGT1198" s="203" t="s">
        <v>29</v>
      </c>
      <c r="WGU1198" s="260" t="s">
        <v>26</v>
      </c>
      <c r="WGV1198" s="204">
        <v>7</v>
      </c>
      <c r="WGW1198" s="204">
        <v>2</v>
      </c>
      <c r="WGX1198" s="205" t="s">
        <v>238</v>
      </c>
      <c r="WGY1198" s="206">
        <v>0</v>
      </c>
      <c r="WGZ1198" s="206">
        <v>210</v>
      </c>
      <c r="WHA1198" s="75">
        <f t="shared" si="666"/>
        <v>448.774</v>
      </c>
      <c r="WHB1198" s="203" t="s">
        <v>29</v>
      </c>
      <c r="WHC1198" s="260" t="s">
        <v>26</v>
      </c>
      <c r="WHD1198" s="204">
        <v>7</v>
      </c>
      <c r="WHE1198" s="204">
        <v>2</v>
      </c>
      <c r="WHF1198" s="205" t="s">
        <v>238</v>
      </c>
      <c r="WHG1198" s="206">
        <v>0</v>
      </c>
      <c r="WHH1198" s="206">
        <v>210</v>
      </c>
      <c r="WHI1198" s="75">
        <f t="shared" si="666"/>
        <v>448.774</v>
      </c>
      <c r="WHJ1198" s="203" t="s">
        <v>29</v>
      </c>
      <c r="WHK1198" s="260" t="s">
        <v>26</v>
      </c>
      <c r="WHL1198" s="204">
        <v>7</v>
      </c>
      <c r="WHM1198" s="204">
        <v>2</v>
      </c>
      <c r="WHN1198" s="205" t="s">
        <v>238</v>
      </c>
      <c r="WHO1198" s="206">
        <v>0</v>
      </c>
      <c r="WHP1198" s="206">
        <v>210</v>
      </c>
      <c r="WHQ1198" s="75">
        <f t="shared" ref="WHQ1198:WJU1198" si="667">WHQ1199+WHQ1200</f>
        <v>448.774</v>
      </c>
      <c r="WHR1198" s="203" t="s">
        <v>29</v>
      </c>
      <c r="WHS1198" s="260" t="s">
        <v>26</v>
      </c>
      <c r="WHT1198" s="204">
        <v>7</v>
      </c>
      <c r="WHU1198" s="204">
        <v>2</v>
      </c>
      <c r="WHV1198" s="205" t="s">
        <v>238</v>
      </c>
      <c r="WHW1198" s="206">
        <v>0</v>
      </c>
      <c r="WHX1198" s="206">
        <v>210</v>
      </c>
      <c r="WHY1198" s="75">
        <f t="shared" si="667"/>
        <v>448.774</v>
      </c>
      <c r="WHZ1198" s="203" t="s">
        <v>29</v>
      </c>
      <c r="WIA1198" s="260" t="s">
        <v>26</v>
      </c>
      <c r="WIB1198" s="204">
        <v>7</v>
      </c>
      <c r="WIC1198" s="204">
        <v>2</v>
      </c>
      <c r="WID1198" s="205" t="s">
        <v>238</v>
      </c>
      <c r="WIE1198" s="206">
        <v>0</v>
      </c>
      <c r="WIF1198" s="206">
        <v>210</v>
      </c>
      <c r="WIG1198" s="75">
        <f t="shared" si="667"/>
        <v>448.774</v>
      </c>
      <c r="WIH1198" s="203" t="s">
        <v>29</v>
      </c>
      <c r="WII1198" s="260" t="s">
        <v>26</v>
      </c>
      <c r="WIJ1198" s="204">
        <v>7</v>
      </c>
      <c r="WIK1198" s="204">
        <v>2</v>
      </c>
      <c r="WIL1198" s="205" t="s">
        <v>238</v>
      </c>
      <c r="WIM1198" s="206">
        <v>0</v>
      </c>
      <c r="WIN1198" s="206">
        <v>210</v>
      </c>
      <c r="WIO1198" s="75">
        <f t="shared" si="667"/>
        <v>448.774</v>
      </c>
      <c r="WIP1198" s="203" t="s">
        <v>29</v>
      </c>
      <c r="WIQ1198" s="260" t="s">
        <v>26</v>
      </c>
      <c r="WIR1198" s="204">
        <v>7</v>
      </c>
      <c r="WIS1198" s="204">
        <v>2</v>
      </c>
      <c r="WIT1198" s="205" t="s">
        <v>238</v>
      </c>
      <c r="WIU1198" s="206">
        <v>0</v>
      </c>
      <c r="WIV1198" s="206">
        <v>210</v>
      </c>
      <c r="WIW1198" s="75">
        <f t="shared" si="667"/>
        <v>448.774</v>
      </c>
      <c r="WIX1198" s="203" t="s">
        <v>29</v>
      </c>
      <c r="WIY1198" s="260" t="s">
        <v>26</v>
      </c>
      <c r="WIZ1198" s="204">
        <v>7</v>
      </c>
      <c r="WJA1198" s="204">
        <v>2</v>
      </c>
      <c r="WJB1198" s="205" t="s">
        <v>238</v>
      </c>
      <c r="WJC1198" s="206">
        <v>0</v>
      </c>
      <c r="WJD1198" s="206">
        <v>210</v>
      </c>
      <c r="WJE1198" s="75">
        <f t="shared" si="667"/>
        <v>448.774</v>
      </c>
      <c r="WJF1198" s="203" t="s">
        <v>29</v>
      </c>
      <c r="WJG1198" s="260" t="s">
        <v>26</v>
      </c>
      <c r="WJH1198" s="204">
        <v>7</v>
      </c>
      <c r="WJI1198" s="204">
        <v>2</v>
      </c>
      <c r="WJJ1198" s="205" t="s">
        <v>238</v>
      </c>
      <c r="WJK1198" s="206">
        <v>0</v>
      </c>
      <c r="WJL1198" s="206">
        <v>210</v>
      </c>
      <c r="WJM1198" s="75">
        <f t="shared" si="667"/>
        <v>448.774</v>
      </c>
      <c r="WJN1198" s="203" t="s">
        <v>29</v>
      </c>
      <c r="WJO1198" s="260" t="s">
        <v>26</v>
      </c>
      <c r="WJP1198" s="204">
        <v>7</v>
      </c>
      <c r="WJQ1198" s="204">
        <v>2</v>
      </c>
      <c r="WJR1198" s="205" t="s">
        <v>238</v>
      </c>
      <c r="WJS1198" s="206">
        <v>0</v>
      </c>
      <c r="WJT1198" s="206">
        <v>210</v>
      </c>
      <c r="WJU1198" s="75">
        <f t="shared" si="667"/>
        <v>448.774</v>
      </c>
      <c r="WJV1198" s="203" t="s">
        <v>29</v>
      </c>
      <c r="WJW1198" s="260" t="s">
        <v>26</v>
      </c>
      <c r="WJX1198" s="204">
        <v>7</v>
      </c>
      <c r="WJY1198" s="204">
        <v>2</v>
      </c>
      <c r="WJZ1198" s="205" t="s">
        <v>238</v>
      </c>
      <c r="WKA1198" s="206">
        <v>0</v>
      </c>
      <c r="WKB1198" s="206">
        <v>210</v>
      </c>
      <c r="WKC1198" s="75">
        <f t="shared" ref="WKC1198:WMG1198" si="668">WKC1199+WKC1200</f>
        <v>448.774</v>
      </c>
      <c r="WKD1198" s="203" t="s">
        <v>29</v>
      </c>
      <c r="WKE1198" s="260" t="s">
        <v>26</v>
      </c>
      <c r="WKF1198" s="204">
        <v>7</v>
      </c>
      <c r="WKG1198" s="204">
        <v>2</v>
      </c>
      <c r="WKH1198" s="205" t="s">
        <v>238</v>
      </c>
      <c r="WKI1198" s="206">
        <v>0</v>
      </c>
      <c r="WKJ1198" s="206">
        <v>210</v>
      </c>
      <c r="WKK1198" s="75">
        <f t="shared" si="668"/>
        <v>448.774</v>
      </c>
      <c r="WKL1198" s="203" t="s">
        <v>29</v>
      </c>
      <c r="WKM1198" s="260" t="s">
        <v>26</v>
      </c>
      <c r="WKN1198" s="204">
        <v>7</v>
      </c>
      <c r="WKO1198" s="204">
        <v>2</v>
      </c>
      <c r="WKP1198" s="205" t="s">
        <v>238</v>
      </c>
      <c r="WKQ1198" s="206">
        <v>0</v>
      </c>
      <c r="WKR1198" s="206">
        <v>210</v>
      </c>
      <c r="WKS1198" s="75">
        <f t="shared" si="668"/>
        <v>448.774</v>
      </c>
      <c r="WKT1198" s="203" t="s">
        <v>29</v>
      </c>
      <c r="WKU1198" s="260" t="s">
        <v>26</v>
      </c>
      <c r="WKV1198" s="204">
        <v>7</v>
      </c>
      <c r="WKW1198" s="204">
        <v>2</v>
      </c>
      <c r="WKX1198" s="205" t="s">
        <v>238</v>
      </c>
      <c r="WKY1198" s="206">
        <v>0</v>
      </c>
      <c r="WKZ1198" s="206">
        <v>210</v>
      </c>
      <c r="WLA1198" s="75">
        <f t="shared" si="668"/>
        <v>448.774</v>
      </c>
      <c r="WLB1198" s="203" t="s">
        <v>29</v>
      </c>
      <c r="WLC1198" s="260" t="s">
        <v>26</v>
      </c>
      <c r="WLD1198" s="204">
        <v>7</v>
      </c>
      <c r="WLE1198" s="204">
        <v>2</v>
      </c>
      <c r="WLF1198" s="205" t="s">
        <v>238</v>
      </c>
      <c r="WLG1198" s="206">
        <v>0</v>
      </c>
      <c r="WLH1198" s="206">
        <v>210</v>
      </c>
      <c r="WLI1198" s="75">
        <f t="shared" si="668"/>
        <v>448.774</v>
      </c>
      <c r="WLJ1198" s="203" t="s">
        <v>29</v>
      </c>
      <c r="WLK1198" s="260" t="s">
        <v>26</v>
      </c>
      <c r="WLL1198" s="204">
        <v>7</v>
      </c>
      <c r="WLM1198" s="204">
        <v>2</v>
      </c>
      <c r="WLN1198" s="205" t="s">
        <v>238</v>
      </c>
      <c r="WLO1198" s="206">
        <v>0</v>
      </c>
      <c r="WLP1198" s="206">
        <v>210</v>
      </c>
      <c r="WLQ1198" s="75">
        <f t="shared" si="668"/>
        <v>448.774</v>
      </c>
      <c r="WLR1198" s="203" t="s">
        <v>29</v>
      </c>
      <c r="WLS1198" s="260" t="s">
        <v>26</v>
      </c>
      <c r="WLT1198" s="204">
        <v>7</v>
      </c>
      <c r="WLU1198" s="204">
        <v>2</v>
      </c>
      <c r="WLV1198" s="205" t="s">
        <v>238</v>
      </c>
      <c r="WLW1198" s="206">
        <v>0</v>
      </c>
      <c r="WLX1198" s="206">
        <v>210</v>
      </c>
      <c r="WLY1198" s="75">
        <f t="shared" si="668"/>
        <v>448.774</v>
      </c>
      <c r="WLZ1198" s="203" t="s">
        <v>29</v>
      </c>
      <c r="WMA1198" s="260" t="s">
        <v>26</v>
      </c>
      <c r="WMB1198" s="204">
        <v>7</v>
      </c>
      <c r="WMC1198" s="204">
        <v>2</v>
      </c>
      <c r="WMD1198" s="205" t="s">
        <v>238</v>
      </c>
      <c r="WME1198" s="206">
        <v>0</v>
      </c>
      <c r="WMF1198" s="206">
        <v>210</v>
      </c>
      <c r="WMG1198" s="75">
        <f t="shared" si="668"/>
        <v>448.774</v>
      </c>
      <c r="WMH1198" s="203" t="s">
        <v>29</v>
      </c>
      <c r="WMI1198" s="260" t="s">
        <v>26</v>
      </c>
      <c r="WMJ1198" s="204">
        <v>7</v>
      </c>
      <c r="WMK1198" s="204">
        <v>2</v>
      </c>
      <c r="WML1198" s="205" t="s">
        <v>238</v>
      </c>
      <c r="WMM1198" s="206">
        <v>0</v>
      </c>
      <c r="WMN1198" s="206">
        <v>210</v>
      </c>
      <c r="WMO1198" s="75">
        <f t="shared" ref="WMO1198:WOS1198" si="669">WMO1199+WMO1200</f>
        <v>448.774</v>
      </c>
      <c r="WMP1198" s="203" t="s">
        <v>29</v>
      </c>
      <c r="WMQ1198" s="260" t="s">
        <v>26</v>
      </c>
      <c r="WMR1198" s="204">
        <v>7</v>
      </c>
      <c r="WMS1198" s="204">
        <v>2</v>
      </c>
      <c r="WMT1198" s="205" t="s">
        <v>238</v>
      </c>
      <c r="WMU1198" s="206">
        <v>0</v>
      </c>
      <c r="WMV1198" s="206">
        <v>210</v>
      </c>
      <c r="WMW1198" s="75">
        <f t="shared" si="669"/>
        <v>448.774</v>
      </c>
      <c r="WMX1198" s="203" t="s">
        <v>29</v>
      </c>
      <c r="WMY1198" s="260" t="s">
        <v>26</v>
      </c>
      <c r="WMZ1198" s="204">
        <v>7</v>
      </c>
      <c r="WNA1198" s="204">
        <v>2</v>
      </c>
      <c r="WNB1198" s="205" t="s">
        <v>238</v>
      </c>
      <c r="WNC1198" s="206">
        <v>0</v>
      </c>
      <c r="WND1198" s="206">
        <v>210</v>
      </c>
      <c r="WNE1198" s="75">
        <f t="shared" si="669"/>
        <v>448.774</v>
      </c>
      <c r="WNF1198" s="203" t="s">
        <v>29</v>
      </c>
      <c r="WNG1198" s="260" t="s">
        <v>26</v>
      </c>
      <c r="WNH1198" s="204">
        <v>7</v>
      </c>
      <c r="WNI1198" s="204">
        <v>2</v>
      </c>
      <c r="WNJ1198" s="205" t="s">
        <v>238</v>
      </c>
      <c r="WNK1198" s="206">
        <v>0</v>
      </c>
      <c r="WNL1198" s="206">
        <v>210</v>
      </c>
      <c r="WNM1198" s="75">
        <f t="shared" si="669"/>
        <v>448.774</v>
      </c>
      <c r="WNN1198" s="203" t="s">
        <v>29</v>
      </c>
      <c r="WNO1198" s="260" t="s">
        <v>26</v>
      </c>
      <c r="WNP1198" s="204">
        <v>7</v>
      </c>
      <c r="WNQ1198" s="204">
        <v>2</v>
      </c>
      <c r="WNR1198" s="205" t="s">
        <v>238</v>
      </c>
      <c r="WNS1198" s="206">
        <v>0</v>
      </c>
      <c r="WNT1198" s="206">
        <v>210</v>
      </c>
      <c r="WNU1198" s="75">
        <f t="shared" si="669"/>
        <v>448.774</v>
      </c>
      <c r="WNV1198" s="203" t="s">
        <v>29</v>
      </c>
      <c r="WNW1198" s="260" t="s">
        <v>26</v>
      </c>
      <c r="WNX1198" s="204">
        <v>7</v>
      </c>
      <c r="WNY1198" s="204">
        <v>2</v>
      </c>
      <c r="WNZ1198" s="205" t="s">
        <v>238</v>
      </c>
      <c r="WOA1198" s="206">
        <v>0</v>
      </c>
      <c r="WOB1198" s="206">
        <v>210</v>
      </c>
      <c r="WOC1198" s="75">
        <f t="shared" si="669"/>
        <v>448.774</v>
      </c>
      <c r="WOD1198" s="203" t="s">
        <v>29</v>
      </c>
      <c r="WOE1198" s="260" t="s">
        <v>26</v>
      </c>
      <c r="WOF1198" s="204">
        <v>7</v>
      </c>
      <c r="WOG1198" s="204">
        <v>2</v>
      </c>
      <c r="WOH1198" s="205" t="s">
        <v>238</v>
      </c>
      <c r="WOI1198" s="206">
        <v>0</v>
      </c>
      <c r="WOJ1198" s="206">
        <v>210</v>
      </c>
      <c r="WOK1198" s="75">
        <f t="shared" si="669"/>
        <v>448.774</v>
      </c>
      <c r="WOL1198" s="203" t="s">
        <v>29</v>
      </c>
      <c r="WOM1198" s="260" t="s">
        <v>26</v>
      </c>
      <c r="WON1198" s="204">
        <v>7</v>
      </c>
      <c r="WOO1198" s="204">
        <v>2</v>
      </c>
      <c r="WOP1198" s="205" t="s">
        <v>238</v>
      </c>
      <c r="WOQ1198" s="206">
        <v>0</v>
      </c>
      <c r="WOR1198" s="206">
        <v>210</v>
      </c>
      <c r="WOS1198" s="75">
        <f t="shared" si="669"/>
        <v>448.774</v>
      </c>
      <c r="WOT1198" s="203" t="s">
        <v>29</v>
      </c>
      <c r="WOU1198" s="260" t="s">
        <v>26</v>
      </c>
      <c r="WOV1198" s="204">
        <v>7</v>
      </c>
      <c r="WOW1198" s="204">
        <v>2</v>
      </c>
      <c r="WOX1198" s="205" t="s">
        <v>238</v>
      </c>
      <c r="WOY1198" s="206">
        <v>0</v>
      </c>
      <c r="WOZ1198" s="206">
        <v>210</v>
      </c>
      <c r="WPA1198" s="75">
        <f t="shared" ref="WPA1198:WRE1198" si="670">WPA1199+WPA1200</f>
        <v>448.774</v>
      </c>
      <c r="WPB1198" s="203" t="s">
        <v>29</v>
      </c>
      <c r="WPC1198" s="260" t="s">
        <v>26</v>
      </c>
      <c r="WPD1198" s="204">
        <v>7</v>
      </c>
      <c r="WPE1198" s="204">
        <v>2</v>
      </c>
      <c r="WPF1198" s="205" t="s">
        <v>238</v>
      </c>
      <c r="WPG1198" s="206">
        <v>0</v>
      </c>
      <c r="WPH1198" s="206">
        <v>210</v>
      </c>
      <c r="WPI1198" s="75">
        <f t="shared" si="670"/>
        <v>448.774</v>
      </c>
      <c r="WPJ1198" s="203" t="s">
        <v>29</v>
      </c>
      <c r="WPK1198" s="260" t="s">
        <v>26</v>
      </c>
      <c r="WPL1198" s="204">
        <v>7</v>
      </c>
      <c r="WPM1198" s="204">
        <v>2</v>
      </c>
      <c r="WPN1198" s="205" t="s">
        <v>238</v>
      </c>
      <c r="WPO1198" s="206">
        <v>0</v>
      </c>
      <c r="WPP1198" s="206">
        <v>210</v>
      </c>
      <c r="WPQ1198" s="75">
        <f t="shared" si="670"/>
        <v>448.774</v>
      </c>
      <c r="WPR1198" s="203" t="s">
        <v>29</v>
      </c>
      <c r="WPS1198" s="260" t="s">
        <v>26</v>
      </c>
      <c r="WPT1198" s="204">
        <v>7</v>
      </c>
      <c r="WPU1198" s="204">
        <v>2</v>
      </c>
      <c r="WPV1198" s="205" t="s">
        <v>238</v>
      </c>
      <c r="WPW1198" s="206">
        <v>0</v>
      </c>
      <c r="WPX1198" s="206">
        <v>210</v>
      </c>
      <c r="WPY1198" s="75">
        <f t="shared" si="670"/>
        <v>448.774</v>
      </c>
      <c r="WPZ1198" s="203" t="s">
        <v>29</v>
      </c>
      <c r="WQA1198" s="260" t="s">
        <v>26</v>
      </c>
      <c r="WQB1198" s="204">
        <v>7</v>
      </c>
      <c r="WQC1198" s="204">
        <v>2</v>
      </c>
      <c r="WQD1198" s="205" t="s">
        <v>238</v>
      </c>
      <c r="WQE1198" s="206">
        <v>0</v>
      </c>
      <c r="WQF1198" s="206">
        <v>210</v>
      </c>
      <c r="WQG1198" s="75">
        <f t="shared" si="670"/>
        <v>448.774</v>
      </c>
      <c r="WQH1198" s="203" t="s">
        <v>29</v>
      </c>
      <c r="WQI1198" s="260" t="s">
        <v>26</v>
      </c>
      <c r="WQJ1198" s="204">
        <v>7</v>
      </c>
      <c r="WQK1198" s="204">
        <v>2</v>
      </c>
      <c r="WQL1198" s="205" t="s">
        <v>238</v>
      </c>
      <c r="WQM1198" s="206">
        <v>0</v>
      </c>
      <c r="WQN1198" s="206">
        <v>210</v>
      </c>
      <c r="WQO1198" s="75">
        <f t="shared" si="670"/>
        <v>448.774</v>
      </c>
      <c r="WQP1198" s="203" t="s">
        <v>29</v>
      </c>
      <c r="WQQ1198" s="260" t="s">
        <v>26</v>
      </c>
      <c r="WQR1198" s="204">
        <v>7</v>
      </c>
      <c r="WQS1198" s="204">
        <v>2</v>
      </c>
      <c r="WQT1198" s="205" t="s">
        <v>238</v>
      </c>
      <c r="WQU1198" s="206">
        <v>0</v>
      </c>
      <c r="WQV1198" s="206">
        <v>210</v>
      </c>
      <c r="WQW1198" s="75">
        <f t="shared" si="670"/>
        <v>448.774</v>
      </c>
      <c r="WQX1198" s="203" t="s">
        <v>29</v>
      </c>
      <c r="WQY1198" s="260" t="s">
        <v>26</v>
      </c>
      <c r="WQZ1198" s="204">
        <v>7</v>
      </c>
      <c r="WRA1198" s="204">
        <v>2</v>
      </c>
      <c r="WRB1198" s="205" t="s">
        <v>238</v>
      </c>
      <c r="WRC1198" s="206">
        <v>0</v>
      </c>
      <c r="WRD1198" s="206">
        <v>210</v>
      </c>
      <c r="WRE1198" s="75">
        <f t="shared" si="670"/>
        <v>448.774</v>
      </c>
      <c r="WRF1198" s="203" t="s">
        <v>29</v>
      </c>
      <c r="WRG1198" s="260" t="s">
        <v>26</v>
      </c>
      <c r="WRH1198" s="204">
        <v>7</v>
      </c>
      <c r="WRI1198" s="204">
        <v>2</v>
      </c>
      <c r="WRJ1198" s="205" t="s">
        <v>238</v>
      </c>
      <c r="WRK1198" s="206">
        <v>0</v>
      </c>
      <c r="WRL1198" s="206">
        <v>210</v>
      </c>
      <c r="WRM1198" s="75">
        <f t="shared" ref="WRM1198:WTQ1198" si="671">WRM1199+WRM1200</f>
        <v>448.774</v>
      </c>
      <c r="WRN1198" s="203" t="s">
        <v>29</v>
      </c>
      <c r="WRO1198" s="260" t="s">
        <v>26</v>
      </c>
      <c r="WRP1198" s="204">
        <v>7</v>
      </c>
      <c r="WRQ1198" s="204">
        <v>2</v>
      </c>
      <c r="WRR1198" s="205" t="s">
        <v>238</v>
      </c>
      <c r="WRS1198" s="206">
        <v>0</v>
      </c>
      <c r="WRT1198" s="206">
        <v>210</v>
      </c>
      <c r="WRU1198" s="75">
        <f t="shared" si="671"/>
        <v>448.774</v>
      </c>
      <c r="WRV1198" s="203" t="s">
        <v>29</v>
      </c>
      <c r="WRW1198" s="260" t="s">
        <v>26</v>
      </c>
      <c r="WRX1198" s="204">
        <v>7</v>
      </c>
      <c r="WRY1198" s="204">
        <v>2</v>
      </c>
      <c r="WRZ1198" s="205" t="s">
        <v>238</v>
      </c>
      <c r="WSA1198" s="206">
        <v>0</v>
      </c>
      <c r="WSB1198" s="206">
        <v>210</v>
      </c>
      <c r="WSC1198" s="75">
        <f t="shared" si="671"/>
        <v>448.774</v>
      </c>
      <c r="WSD1198" s="203" t="s">
        <v>29</v>
      </c>
      <c r="WSE1198" s="260" t="s">
        <v>26</v>
      </c>
      <c r="WSF1198" s="204">
        <v>7</v>
      </c>
      <c r="WSG1198" s="204">
        <v>2</v>
      </c>
      <c r="WSH1198" s="205" t="s">
        <v>238</v>
      </c>
      <c r="WSI1198" s="206">
        <v>0</v>
      </c>
      <c r="WSJ1198" s="206">
        <v>210</v>
      </c>
      <c r="WSK1198" s="75">
        <f t="shared" si="671"/>
        <v>448.774</v>
      </c>
      <c r="WSL1198" s="203" t="s">
        <v>29</v>
      </c>
      <c r="WSM1198" s="260" t="s">
        <v>26</v>
      </c>
      <c r="WSN1198" s="204">
        <v>7</v>
      </c>
      <c r="WSO1198" s="204">
        <v>2</v>
      </c>
      <c r="WSP1198" s="205" t="s">
        <v>238</v>
      </c>
      <c r="WSQ1198" s="206">
        <v>0</v>
      </c>
      <c r="WSR1198" s="206">
        <v>210</v>
      </c>
      <c r="WSS1198" s="75">
        <f t="shared" si="671"/>
        <v>448.774</v>
      </c>
      <c r="WST1198" s="203" t="s">
        <v>29</v>
      </c>
      <c r="WSU1198" s="260" t="s">
        <v>26</v>
      </c>
      <c r="WSV1198" s="204">
        <v>7</v>
      </c>
      <c r="WSW1198" s="204">
        <v>2</v>
      </c>
      <c r="WSX1198" s="205" t="s">
        <v>238</v>
      </c>
      <c r="WSY1198" s="206">
        <v>0</v>
      </c>
      <c r="WSZ1198" s="206">
        <v>210</v>
      </c>
      <c r="WTA1198" s="75">
        <f t="shared" si="671"/>
        <v>448.774</v>
      </c>
      <c r="WTB1198" s="203" t="s">
        <v>29</v>
      </c>
      <c r="WTC1198" s="260" t="s">
        <v>26</v>
      </c>
      <c r="WTD1198" s="204">
        <v>7</v>
      </c>
      <c r="WTE1198" s="204">
        <v>2</v>
      </c>
      <c r="WTF1198" s="205" t="s">
        <v>238</v>
      </c>
      <c r="WTG1198" s="206">
        <v>0</v>
      </c>
      <c r="WTH1198" s="206">
        <v>210</v>
      </c>
      <c r="WTI1198" s="75">
        <f t="shared" si="671"/>
        <v>448.774</v>
      </c>
      <c r="WTJ1198" s="203" t="s">
        <v>29</v>
      </c>
      <c r="WTK1198" s="260" t="s">
        <v>26</v>
      </c>
      <c r="WTL1198" s="204">
        <v>7</v>
      </c>
      <c r="WTM1198" s="204">
        <v>2</v>
      </c>
      <c r="WTN1198" s="205" t="s">
        <v>238</v>
      </c>
      <c r="WTO1198" s="206">
        <v>0</v>
      </c>
      <c r="WTP1198" s="206">
        <v>210</v>
      </c>
      <c r="WTQ1198" s="75">
        <f t="shared" si="671"/>
        <v>448.774</v>
      </c>
      <c r="WTR1198" s="203" t="s">
        <v>29</v>
      </c>
      <c r="WTS1198" s="260" t="s">
        <v>26</v>
      </c>
      <c r="WTT1198" s="204">
        <v>7</v>
      </c>
      <c r="WTU1198" s="204">
        <v>2</v>
      </c>
      <c r="WTV1198" s="205" t="s">
        <v>238</v>
      </c>
      <c r="WTW1198" s="206">
        <v>0</v>
      </c>
      <c r="WTX1198" s="206">
        <v>210</v>
      </c>
      <c r="WTY1198" s="75">
        <f t="shared" ref="WTY1198:WWC1198" si="672">WTY1199+WTY1200</f>
        <v>448.774</v>
      </c>
      <c r="WTZ1198" s="203" t="s">
        <v>29</v>
      </c>
      <c r="WUA1198" s="260" t="s">
        <v>26</v>
      </c>
      <c r="WUB1198" s="204">
        <v>7</v>
      </c>
      <c r="WUC1198" s="204">
        <v>2</v>
      </c>
      <c r="WUD1198" s="205" t="s">
        <v>238</v>
      </c>
      <c r="WUE1198" s="206">
        <v>0</v>
      </c>
      <c r="WUF1198" s="206">
        <v>210</v>
      </c>
      <c r="WUG1198" s="75">
        <f t="shared" si="672"/>
        <v>448.774</v>
      </c>
      <c r="WUH1198" s="203" t="s">
        <v>29</v>
      </c>
      <c r="WUI1198" s="260" t="s">
        <v>26</v>
      </c>
      <c r="WUJ1198" s="204">
        <v>7</v>
      </c>
      <c r="WUK1198" s="204">
        <v>2</v>
      </c>
      <c r="WUL1198" s="205" t="s">
        <v>238</v>
      </c>
      <c r="WUM1198" s="206">
        <v>0</v>
      </c>
      <c r="WUN1198" s="206">
        <v>210</v>
      </c>
      <c r="WUO1198" s="75">
        <f t="shared" si="672"/>
        <v>448.774</v>
      </c>
      <c r="WUP1198" s="203" t="s">
        <v>29</v>
      </c>
      <c r="WUQ1198" s="260" t="s">
        <v>26</v>
      </c>
      <c r="WUR1198" s="204">
        <v>7</v>
      </c>
      <c r="WUS1198" s="204">
        <v>2</v>
      </c>
      <c r="WUT1198" s="205" t="s">
        <v>238</v>
      </c>
      <c r="WUU1198" s="206">
        <v>0</v>
      </c>
      <c r="WUV1198" s="206">
        <v>210</v>
      </c>
      <c r="WUW1198" s="75">
        <f t="shared" si="672"/>
        <v>448.774</v>
      </c>
      <c r="WUX1198" s="203" t="s">
        <v>29</v>
      </c>
      <c r="WUY1198" s="260" t="s">
        <v>26</v>
      </c>
      <c r="WUZ1198" s="204">
        <v>7</v>
      </c>
      <c r="WVA1198" s="204">
        <v>2</v>
      </c>
      <c r="WVB1198" s="205" t="s">
        <v>238</v>
      </c>
      <c r="WVC1198" s="206">
        <v>0</v>
      </c>
      <c r="WVD1198" s="206">
        <v>210</v>
      </c>
      <c r="WVE1198" s="75">
        <f t="shared" si="672"/>
        <v>448.774</v>
      </c>
      <c r="WVF1198" s="203" t="s">
        <v>29</v>
      </c>
      <c r="WVG1198" s="260" t="s">
        <v>26</v>
      </c>
      <c r="WVH1198" s="204">
        <v>7</v>
      </c>
      <c r="WVI1198" s="204">
        <v>2</v>
      </c>
      <c r="WVJ1198" s="205" t="s">
        <v>238</v>
      </c>
      <c r="WVK1198" s="206">
        <v>0</v>
      </c>
      <c r="WVL1198" s="206">
        <v>210</v>
      </c>
      <c r="WVM1198" s="75">
        <f t="shared" si="672"/>
        <v>448.774</v>
      </c>
      <c r="WVN1198" s="203" t="s">
        <v>29</v>
      </c>
      <c r="WVO1198" s="260" t="s">
        <v>26</v>
      </c>
      <c r="WVP1198" s="204">
        <v>7</v>
      </c>
      <c r="WVQ1198" s="204">
        <v>2</v>
      </c>
      <c r="WVR1198" s="205" t="s">
        <v>238</v>
      </c>
      <c r="WVS1198" s="206">
        <v>0</v>
      </c>
      <c r="WVT1198" s="206">
        <v>210</v>
      </c>
      <c r="WVU1198" s="75">
        <f t="shared" si="672"/>
        <v>448.774</v>
      </c>
      <c r="WVV1198" s="203" t="s">
        <v>29</v>
      </c>
      <c r="WVW1198" s="260" t="s">
        <v>26</v>
      </c>
      <c r="WVX1198" s="204">
        <v>7</v>
      </c>
      <c r="WVY1198" s="204">
        <v>2</v>
      </c>
      <c r="WVZ1198" s="205" t="s">
        <v>238</v>
      </c>
      <c r="WWA1198" s="206">
        <v>0</v>
      </c>
      <c r="WWB1198" s="206">
        <v>210</v>
      </c>
      <c r="WWC1198" s="75">
        <f t="shared" si="672"/>
        <v>448.774</v>
      </c>
      <c r="WWD1198" s="203" t="s">
        <v>29</v>
      </c>
      <c r="WWE1198" s="260" t="s">
        <v>26</v>
      </c>
      <c r="WWF1198" s="204">
        <v>7</v>
      </c>
      <c r="WWG1198" s="204">
        <v>2</v>
      </c>
      <c r="WWH1198" s="205" t="s">
        <v>238</v>
      </c>
      <c r="WWI1198" s="206">
        <v>0</v>
      </c>
      <c r="WWJ1198" s="206">
        <v>210</v>
      </c>
      <c r="WWK1198" s="75">
        <f t="shared" ref="WWK1198:WYO1198" si="673">WWK1199+WWK1200</f>
        <v>448.774</v>
      </c>
      <c r="WWL1198" s="203" t="s">
        <v>29</v>
      </c>
      <c r="WWM1198" s="260" t="s">
        <v>26</v>
      </c>
      <c r="WWN1198" s="204">
        <v>7</v>
      </c>
      <c r="WWO1198" s="204">
        <v>2</v>
      </c>
      <c r="WWP1198" s="205" t="s">
        <v>238</v>
      </c>
      <c r="WWQ1198" s="206">
        <v>0</v>
      </c>
      <c r="WWR1198" s="206">
        <v>210</v>
      </c>
      <c r="WWS1198" s="75">
        <f t="shared" si="673"/>
        <v>448.774</v>
      </c>
      <c r="WWT1198" s="203" t="s">
        <v>29</v>
      </c>
      <c r="WWU1198" s="260" t="s">
        <v>26</v>
      </c>
      <c r="WWV1198" s="204">
        <v>7</v>
      </c>
      <c r="WWW1198" s="204">
        <v>2</v>
      </c>
      <c r="WWX1198" s="205" t="s">
        <v>238</v>
      </c>
      <c r="WWY1198" s="206">
        <v>0</v>
      </c>
      <c r="WWZ1198" s="206">
        <v>210</v>
      </c>
      <c r="WXA1198" s="75">
        <f t="shared" si="673"/>
        <v>448.774</v>
      </c>
      <c r="WXB1198" s="203" t="s">
        <v>29</v>
      </c>
      <c r="WXC1198" s="260" t="s">
        <v>26</v>
      </c>
      <c r="WXD1198" s="204">
        <v>7</v>
      </c>
      <c r="WXE1198" s="204">
        <v>2</v>
      </c>
      <c r="WXF1198" s="205" t="s">
        <v>238</v>
      </c>
      <c r="WXG1198" s="206">
        <v>0</v>
      </c>
      <c r="WXH1198" s="206">
        <v>210</v>
      </c>
      <c r="WXI1198" s="75">
        <f t="shared" si="673"/>
        <v>448.774</v>
      </c>
      <c r="WXJ1198" s="203" t="s">
        <v>29</v>
      </c>
      <c r="WXK1198" s="260" t="s">
        <v>26</v>
      </c>
      <c r="WXL1198" s="204">
        <v>7</v>
      </c>
      <c r="WXM1198" s="204">
        <v>2</v>
      </c>
      <c r="WXN1198" s="205" t="s">
        <v>238</v>
      </c>
      <c r="WXO1198" s="206">
        <v>0</v>
      </c>
      <c r="WXP1198" s="206">
        <v>210</v>
      </c>
      <c r="WXQ1198" s="75">
        <f t="shared" si="673"/>
        <v>448.774</v>
      </c>
      <c r="WXR1198" s="203" t="s">
        <v>29</v>
      </c>
      <c r="WXS1198" s="260" t="s">
        <v>26</v>
      </c>
      <c r="WXT1198" s="204">
        <v>7</v>
      </c>
      <c r="WXU1198" s="204">
        <v>2</v>
      </c>
      <c r="WXV1198" s="205" t="s">
        <v>238</v>
      </c>
      <c r="WXW1198" s="206">
        <v>0</v>
      </c>
      <c r="WXX1198" s="206">
        <v>210</v>
      </c>
      <c r="WXY1198" s="75">
        <f t="shared" si="673"/>
        <v>448.774</v>
      </c>
      <c r="WXZ1198" s="203" t="s">
        <v>29</v>
      </c>
      <c r="WYA1198" s="260" t="s">
        <v>26</v>
      </c>
      <c r="WYB1198" s="204">
        <v>7</v>
      </c>
      <c r="WYC1198" s="204">
        <v>2</v>
      </c>
      <c r="WYD1198" s="205" t="s">
        <v>238</v>
      </c>
      <c r="WYE1198" s="206">
        <v>0</v>
      </c>
      <c r="WYF1198" s="206">
        <v>210</v>
      </c>
      <c r="WYG1198" s="75">
        <f t="shared" si="673"/>
        <v>448.774</v>
      </c>
      <c r="WYH1198" s="203" t="s">
        <v>29</v>
      </c>
      <c r="WYI1198" s="260" t="s">
        <v>26</v>
      </c>
      <c r="WYJ1198" s="204">
        <v>7</v>
      </c>
      <c r="WYK1198" s="204">
        <v>2</v>
      </c>
      <c r="WYL1198" s="205" t="s">
        <v>238</v>
      </c>
      <c r="WYM1198" s="206">
        <v>0</v>
      </c>
      <c r="WYN1198" s="206">
        <v>210</v>
      </c>
      <c r="WYO1198" s="75">
        <f t="shared" si="673"/>
        <v>448.774</v>
      </c>
      <c r="WYP1198" s="203" t="s">
        <v>29</v>
      </c>
      <c r="WYQ1198" s="260" t="s">
        <v>26</v>
      </c>
      <c r="WYR1198" s="204">
        <v>7</v>
      </c>
      <c r="WYS1198" s="204">
        <v>2</v>
      </c>
      <c r="WYT1198" s="205" t="s">
        <v>238</v>
      </c>
      <c r="WYU1198" s="206">
        <v>0</v>
      </c>
      <c r="WYV1198" s="206">
        <v>210</v>
      </c>
      <c r="WYW1198" s="75">
        <f t="shared" ref="WYW1198:XBA1198" si="674">WYW1199+WYW1200</f>
        <v>448.774</v>
      </c>
      <c r="WYX1198" s="203" t="s">
        <v>29</v>
      </c>
      <c r="WYY1198" s="260" t="s">
        <v>26</v>
      </c>
      <c r="WYZ1198" s="204">
        <v>7</v>
      </c>
      <c r="WZA1198" s="204">
        <v>2</v>
      </c>
      <c r="WZB1198" s="205" t="s">
        <v>238</v>
      </c>
      <c r="WZC1198" s="206">
        <v>0</v>
      </c>
      <c r="WZD1198" s="206">
        <v>210</v>
      </c>
      <c r="WZE1198" s="75">
        <f t="shared" si="674"/>
        <v>448.774</v>
      </c>
      <c r="WZF1198" s="203" t="s">
        <v>29</v>
      </c>
      <c r="WZG1198" s="260" t="s">
        <v>26</v>
      </c>
      <c r="WZH1198" s="204">
        <v>7</v>
      </c>
      <c r="WZI1198" s="204">
        <v>2</v>
      </c>
      <c r="WZJ1198" s="205" t="s">
        <v>238</v>
      </c>
      <c r="WZK1198" s="206">
        <v>0</v>
      </c>
      <c r="WZL1198" s="206">
        <v>210</v>
      </c>
      <c r="WZM1198" s="75">
        <f t="shared" si="674"/>
        <v>448.774</v>
      </c>
      <c r="WZN1198" s="203" t="s">
        <v>29</v>
      </c>
      <c r="WZO1198" s="260" t="s">
        <v>26</v>
      </c>
      <c r="WZP1198" s="204">
        <v>7</v>
      </c>
      <c r="WZQ1198" s="204">
        <v>2</v>
      </c>
      <c r="WZR1198" s="205" t="s">
        <v>238</v>
      </c>
      <c r="WZS1198" s="206">
        <v>0</v>
      </c>
      <c r="WZT1198" s="206">
        <v>210</v>
      </c>
      <c r="WZU1198" s="75">
        <f t="shared" si="674"/>
        <v>448.774</v>
      </c>
      <c r="WZV1198" s="203" t="s">
        <v>29</v>
      </c>
      <c r="WZW1198" s="260" t="s">
        <v>26</v>
      </c>
      <c r="WZX1198" s="204">
        <v>7</v>
      </c>
      <c r="WZY1198" s="204">
        <v>2</v>
      </c>
      <c r="WZZ1198" s="205" t="s">
        <v>238</v>
      </c>
      <c r="XAA1198" s="206">
        <v>0</v>
      </c>
      <c r="XAB1198" s="206">
        <v>210</v>
      </c>
      <c r="XAC1198" s="75">
        <f t="shared" si="674"/>
        <v>448.774</v>
      </c>
      <c r="XAD1198" s="203" t="s">
        <v>29</v>
      </c>
      <c r="XAE1198" s="260" t="s">
        <v>26</v>
      </c>
      <c r="XAF1198" s="204">
        <v>7</v>
      </c>
      <c r="XAG1198" s="204">
        <v>2</v>
      </c>
      <c r="XAH1198" s="205" t="s">
        <v>238</v>
      </c>
      <c r="XAI1198" s="206">
        <v>0</v>
      </c>
      <c r="XAJ1198" s="206">
        <v>210</v>
      </c>
      <c r="XAK1198" s="75">
        <f t="shared" si="674"/>
        <v>448.774</v>
      </c>
      <c r="XAL1198" s="203" t="s">
        <v>29</v>
      </c>
      <c r="XAM1198" s="260" t="s">
        <v>26</v>
      </c>
      <c r="XAN1198" s="204">
        <v>7</v>
      </c>
      <c r="XAO1198" s="204">
        <v>2</v>
      </c>
      <c r="XAP1198" s="205" t="s">
        <v>238</v>
      </c>
      <c r="XAQ1198" s="206">
        <v>0</v>
      </c>
      <c r="XAR1198" s="206">
        <v>210</v>
      </c>
      <c r="XAS1198" s="75">
        <f t="shared" si="674"/>
        <v>448.774</v>
      </c>
      <c r="XAT1198" s="203" t="s">
        <v>29</v>
      </c>
      <c r="XAU1198" s="260" t="s">
        <v>26</v>
      </c>
      <c r="XAV1198" s="204">
        <v>7</v>
      </c>
      <c r="XAW1198" s="204">
        <v>2</v>
      </c>
      <c r="XAX1198" s="205" t="s">
        <v>238</v>
      </c>
      <c r="XAY1198" s="206">
        <v>0</v>
      </c>
      <c r="XAZ1198" s="206">
        <v>210</v>
      </c>
      <c r="XBA1198" s="75">
        <f t="shared" si="674"/>
        <v>448.774</v>
      </c>
      <c r="XBB1198" s="203" t="s">
        <v>29</v>
      </c>
      <c r="XBC1198" s="260" t="s">
        <v>26</v>
      </c>
      <c r="XBD1198" s="204">
        <v>7</v>
      </c>
      <c r="XBE1198" s="204">
        <v>2</v>
      </c>
      <c r="XBF1198" s="205" t="s">
        <v>238</v>
      </c>
      <c r="XBG1198" s="206">
        <v>0</v>
      </c>
      <c r="XBH1198" s="206">
        <v>210</v>
      </c>
      <c r="XBI1198" s="75">
        <f t="shared" ref="XBI1198:XDM1198" si="675">XBI1199+XBI1200</f>
        <v>448.774</v>
      </c>
      <c r="XBJ1198" s="203" t="s">
        <v>29</v>
      </c>
      <c r="XBK1198" s="260" t="s">
        <v>26</v>
      </c>
      <c r="XBL1198" s="204">
        <v>7</v>
      </c>
      <c r="XBM1198" s="204">
        <v>2</v>
      </c>
      <c r="XBN1198" s="205" t="s">
        <v>238</v>
      </c>
      <c r="XBO1198" s="206">
        <v>0</v>
      </c>
      <c r="XBP1198" s="206">
        <v>210</v>
      </c>
      <c r="XBQ1198" s="75">
        <f t="shared" si="675"/>
        <v>448.774</v>
      </c>
      <c r="XBR1198" s="203" t="s">
        <v>29</v>
      </c>
      <c r="XBS1198" s="260" t="s">
        <v>26</v>
      </c>
      <c r="XBT1198" s="204">
        <v>7</v>
      </c>
      <c r="XBU1198" s="204">
        <v>2</v>
      </c>
      <c r="XBV1198" s="205" t="s">
        <v>238</v>
      </c>
      <c r="XBW1198" s="206">
        <v>0</v>
      </c>
      <c r="XBX1198" s="206">
        <v>210</v>
      </c>
      <c r="XBY1198" s="75">
        <f t="shared" si="675"/>
        <v>448.774</v>
      </c>
      <c r="XBZ1198" s="203" t="s">
        <v>29</v>
      </c>
      <c r="XCA1198" s="260" t="s">
        <v>26</v>
      </c>
      <c r="XCB1198" s="204">
        <v>7</v>
      </c>
      <c r="XCC1198" s="204">
        <v>2</v>
      </c>
      <c r="XCD1198" s="205" t="s">
        <v>238</v>
      </c>
      <c r="XCE1198" s="206">
        <v>0</v>
      </c>
      <c r="XCF1198" s="206">
        <v>210</v>
      </c>
      <c r="XCG1198" s="75">
        <f t="shared" si="675"/>
        <v>448.774</v>
      </c>
      <c r="XCH1198" s="203" t="s">
        <v>29</v>
      </c>
      <c r="XCI1198" s="260" t="s">
        <v>26</v>
      </c>
      <c r="XCJ1198" s="204">
        <v>7</v>
      </c>
      <c r="XCK1198" s="204">
        <v>2</v>
      </c>
      <c r="XCL1198" s="205" t="s">
        <v>238</v>
      </c>
      <c r="XCM1198" s="206">
        <v>0</v>
      </c>
      <c r="XCN1198" s="206">
        <v>210</v>
      </c>
      <c r="XCO1198" s="75">
        <f t="shared" si="675"/>
        <v>448.774</v>
      </c>
      <c r="XCP1198" s="203" t="s">
        <v>29</v>
      </c>
      <c r="XCQ1198" s="260" t="s">
        <v>26</v>
      </c>
      <c r="XCR1198" s="204">
        <v>7</v>
      </c>
      <c r="XCS1198" s="204">
        <v>2</v>
      </c>
      <c r="XCT1198" s="205" t="s">
        <v>238</v>
      </c>
      <c r="XCU1198" s="206">
        <v>0</v>
      </c>
      <c r="XCV1198" s="206">
        <v>210</v>
      </c>
      <c r="XCW1198" s="75">
        <f t="shared" si="675"/>
        <v>448.774</v>
      </c>
      <c r="XCX1198" s="203" t="s">
        <v>29</v>
      </c>
      <c r="XCY1198" s="260" t="s">
        <v>26</v>
      </c>
      <c r="XCZ1198" s="204">
        <v>7</v>
      </c>
      <c r="XDA1198" s="204">
        <v>2</v>
      </c>
      <c r="XDB1198" s="205" t="s">
        <v>238</v>
      </c>
      <c r="XDC1198" s="206">
        <v>0</v>
      </c>
      <c r="XDD1198" s="206">
        <v>210</v>
      </c>
      <c r="XDE1198" s="75">
        <f t="shared" si="675"/>
        <v>448.774</v>
      </c>
      <c r="XDF1198" s="203" t="s">
        <v>29</v>
      </c>
      <c r="XDG1198" s="260" t="s">
        <v>26</v>
      </c>
      <c r="XDH1198" s="204">
        <v>7</v>
      </c>
      <c r="XDI1198" s="204">
        <v>2</v>
      </c>
      <c r="XDJ1198" s="205" t="s">
        <v>238</v>
      </c>
      <c r="XDK1198" s="206">
        <v>0</v>
      </c>
      <c r="XDL1198" s="206">
        <v>210</v>
      </c>
      <c r="XDM1198" s="75">
        <f t="shared" si="675"/>
        <v>448.774</v>
      </c>
    </row>
    <row r="1199" spans="1:16341" ht="15.75" customHeight="1" x14ac:dyDescent="0.25">
      <c r="A1199" s="525" t="s">
        <v>366</v>
      </c>
      <c r="B1199" s="457" t="s">
        <v>26</v>
      </c>
      <c r="C1199" s="283">
        <v>7</v>
      </c>
      <c r="D1199" s="283">
        <v>2</v>
      </c>
      <c r="E1199" s="128" t="s">
        <v>364</v>
      </c>
      <c r="F1199" s="284">
        <v>244</v>
      </c>
      <c r="G1199" s="285">
        <v>346</v>
      </c>
      <c r="H1199" s="1385">
        <v>44.25</v>
      </c>
      <c r="I1199" s="673"/>
      <c r="J1199" s="1199"/>
      <c r="K1199" s="209"/>
      <c r="L1199" s="110"/>
      <c r="M1199" s="147"/>
      <c r="N1199" s="109"/>
      <c r="O1199" s="261"/>
      <c r="P1199" s="207"/>
      <c r="Q1199" s="207"/>
      <c r="R1199" s="208"/>
      <c r="S1199" s="209"/>
      <c r="T1199" s="110"/>
      <c r="U1199" s="147"/>
      <c r="V1199" s="109"/>
      <c r="W1199" s="261"/>
      <c r="X1199" s="207"/>
      <c r="Y1199" s="207"/>
      <c r="Z1199" s="208"/>
      <c r="AA1199" s="209"/>
      <c r="AB1199" s="110"/>
      <c r="AC1199" s="147"/>
      <c r="AD1199" s="109"/>
      <c r="AE1199" s="261"/>
      <c r="AF1199" s="207"/>
      <c r="AG1199" s="207"/>
      <c r="AH1199" s="208"/>
      <c r="AI1199" s="209"/>
      <c r="AJ1199" s="110"/>
      <c r="AK1199" s="147"/>
      <c r="AL1199" s="109"/>
      <c r="AM1199" s="261"/>
      <c r="AN1199" s="207"/>
      <c r="AO1199" s="207"/>
      <c r="AP1199" s="208"/>
      <c r="AQ1199" s="209"/>
      <c r="AR1199" s="110"/>
      <c r="AS1199" s="147"/>
      <c r="AT1199" s="109"/>
      <c r="AU1199" s="261"/>
      <c r="AV1199" s="207"/>
      <c r="AW1199" s="207"/>
      <c r="AX1199" s="208"/>
      <c r="AY1199" s="209"/>
      <c r="AZ1199" s="110"/>
      <c r="BA1199" s="147"/>
      <c r="BB1199" s="109"/>
      <c r="BC1199" s="261"/>
      <c r="BD1199" s="207"/>
      <c r="BE1199" s="207"/>
      <c r="BF1199" s="208"/>
      <c r="BG1199" s="209"/>
      <c r="BH1199" s="110"/>
      <c r="BI1199" s="147"/>
      <c r="BJ1199" s="109"/>
      <c r="BK1199" s="261"/>
      <c r="BL1199" s="207"/>
      <c r="BM1199" s="207"/>
      <c r="BN1199" s="208"/>
      <c r="BO1199" s="209"/>
      <c r="BP1199" s="110"/>
      <c r="BQ1199" s="147"/>
      <c r="BR1199" s="109"/>
      <c r="BS1199" s="261"/>
      <c r="BT1199" s="207"/>
      <c r="BU1199" s="207"/>
      <c r="BV1199" s="208"/>
      <c r="BW1199" s="209"/>
      <c r="BX1199" s="110"/>
      <c r="BY1199" s="147"/>
      <c r="BZ1199" s="109"/>
      <c r="CA1199" s="261"/>
      <c r="CB1199" s="207"/>
      <c r="CC1199" s="207"/>
      <c r="CD1199" s="208"/>
      <c r="CE1199" s="209"/>
      <c r="CF1199" s="110"/>
      <c r="CG1199" s="147"/>
      <c r="CH1199" s="109"/>
      <c r="CI1199" s="261"/>
      <c r="CJ1199" s="207"/>
      <c r="CK1199" s="207"/>
      <c r="CL1199" s="208"/>
      <c r="CM1199" s="209"/>
      <c r="CN1199" s="110"/>
      <c r="CO1199" s="147"/>
      <c r="CP1199" s="109"/>
      <c r="CQ1199" s="261"/>
      <c r="CR1199" s="207"/>
      <c r="CS1199" s="207"/>
      <c r="CT1199" s="208"/>
      <c r="CU1199" s="209"/>
      <c r="CV1199" s="110"/>
      <c r="CW1199" s="147"/>
      <c r="CX1199" s="109"/>
      <c r="CY1199" s="261"/>
      <c r="CZ1199" s="207"/>
      <c r="DA1199" s="207"/>
      <c r="DB1199" s="208"/>
      <c r="DC1199" s="209"/>
      <c r="DD1199" s="110"/>
      <c r="DE1199" s="147"/>
      <c r="DF1199" s="109"/>
      <c r="DG1199" s="261"/>
      <c r="DH1199" s="207"/>
      <c r="DI1199" s="207"/>
      <c r="DJ1199" s="208"/>
      <c r="DK1199" s="209"/>
      <c r="DL1199" s="110"/>
      <c r="DM1199" s="147"/>
      <c r="DN1199" s="109"/>
      <c r="DO1199" s="261"/>
      <c r="DP1199" s="207"/>
      <c r="DQ1199" s="207"/>
      <c r="DR1199" s="208"/>
      <c r="DS1199" s="209"/>
      <c r="DT1199" s="110"/>
      <c r="DU1199" s="147"/>
      <c r="DV1199" s="109"/>
      <c r="DW1199" s="261"/>
      <c r="DX1199" s="207"/>
      <c r="DY1199" s="207"/>
      <c r="DZ1199" s="208"/>
      <c r="EA1199" s="209"/>
      <c r="EB1199" s="110"/>
      <c r="EC1199" s="147"/>
      <c r="ED1199" s="109"/>
      <c r="EE1199" s="261"/>
      <c r="EF1199" s="207"/>
      <c r="EG1199" s="207"/>
      <c r="EH1199" s="208"/>
      <c r="EI1199" s="209"/>
      <c r="EJ1199" s="110"/>
      <c r="EK1199" s="147"/>
      <c r="EL1199" s="109"/>
      <c r="EM1199" s="261"/>
      <c r="EN1199" s="207"/>
      <c r="EO1199" s="207"/>
      <c r="EP1199" s="208"/>
      <c r="EQ1199" s="209"/>
      <c r="ER1199" s="110"/>
      <c r="ES1199" s="147"/>
      <c r="ET1199" s="109"/>
      <c r="EU1199" s="261"/>
      <c r="EV1199" s="207"/>
      <c r="EW1199" s="207"/>
      <c r="EX1199" s="208"/>
      <c r="EY1199" s="209"/>
      <c r="EZ1199" s="110"/>
      <c r="FA1199" s="147"/>
      <c r="FB1199" s="109"/>
      <c r="FC1199" s="261"/>
      <c r="FD1199" s="207"/>
      <c r="FE1199" s="207"/>
      <c r="FF1199" s="208"/>
      <c r="FG1199" s="209"/>
      <c r="FH1199" s="110"/>
      <c r="FI1199" s="147"/>
      <c r="FJ1199" s="109"/>
      <c r="FK1199" s="261"/>
      <c r="FL1199" s="207"/>
      <c r="FM1199" s="207"/>
      <c r="FN1199" s="208"/>
      <c r="FO1199" s="209"/>
      <c r="FP1199" s="110"/>
      <c r="FQ1199" s="147"/>
      <c r="FR1199" s="109"/>
      <c r="FS1199" s="261"/>
      <c r="FT1199" s="207"/>
      <c r="FU1199" s="207"/>
      <c r="FV1199" s="208"/>
      <c r="FW1199" s="209"/>
      <c r="FX1199" s="110"/>
      <c r="FY1199" s="147"/>
      <c r="FZ1199" s="109"/>
      <c r="GA1199" s="261"/>
      <c r="GB1199" s="207"/>
      <c r="GC1199" s="207"/>
      <c r="GD1199" s="208"/>
      <c r="GE1199" s="209"/>
      <c r="GF1199" s="110"/>
      <c r="GG1199" s="147"/>
      <c r="GH1199" s="109"/>
      <c r="GI1199" s="261"/>
      <c r="GJ1199" s="207"/>
      <c r="GK1199" s="207"/>
      <c r="GL1199" s="208"/>
      <c r="GM1199" s="209"/>
      <c r="GN1199" s="110"/>
      <c r="GO1199" s="147"/>
      <c r="GP1199" s="109"/>
      <c r="GQ1199" s="261"/>
      <c r="GR1199" s="207"/>
      <c r="GS1199" s="207"/>
      <c r="GT1199" s="208"/>
      <c r="GU1199" s="209"/>
      <c r="GV1199" s="110"/>
      <c r="GW1199" s="147"/>
      <c r="GX1199" s="109"/>
      <c r="GY1199" s="261"/>
      <c r="GZ1199" s="207"/>
      <c r="HA1199" s="207"/>
      <c r="HB1199" s="208"/>
      <c r="HC1199" s="209"/>
      <c r="HD1199" s="110"/>
      <c r="HE1199" s="147"/>
      <c r="HF1199" s="109"/>
      <c r="HG1199" s="261"/>
      <c r="HH1199" s="207"/>
      <c r="HI1199" s="207"/>
      <c r="HJ1199" s="208"/>
      <c r="HK1199" s="209"/>
      <c r="HL1199" s="110"/>
      <c r="HM1199" s="147"/>
      <c r="HN1199" s="109"/>
      <c r="HO1199" s="261"/>
      <c r="HP1199" s="207"/>
      <c r="HQ1199" s="207"/>
      <c r="HR1199" s="208"/>
      <c r="HS1199" s="209"/>
      <c r="HT1199" s="110"/>
      <c r="HU1199" s="147"/>
      <c r="HV1199" s="109"/>
      <c r="HW1199" s="261"/>
      <c r="HX1199" s="207"/>
      <c r="HY1199" s="207"/>
      <c r="HZ1199" s="208"/>
      <c r="IA1199" s="209"/>
      <c r="IB1199" s="110"/>
      <c r="IC1199" s="147"/>
      <c r="ID1199" s="109"/>
      <c r="IE1199" s="261"/>
      <c r="IF1199" s="207"/>
      <c r="IG1199" s="207"/>
      <c r="IH1199" s="208"/>
      <c r="II1199" s="209"/>
      <c r="IJ1199" s="110"/>
      <c r="IK1199" s="147"/>
      <c r="IL1199" s="109"/>
      <c r="IM1199" s="261"/>
      <c r="IN1199" s="207"/>
      <c r="IO1199" s="207"/>
      <c r="IP1199" s="208"/>
      <c r="IQ1199" s="209"/>
      <c r="IR1199" s="110"/>
      <c r="IS1199" s="147"/>
      <c r="IT1199" s="109"/>
      <c r="IU1199" s="261"/>
      <c r="IV1199" s="207"/>
      <c r="IW1199" s="207"/>
      <c r="IX1199" s="208"/>
      <c r="IY1199" s="209"/>
      <c r="IZ1199" s="110"/>
      <c r="JA1199" s="147"/>
      <c r="JB1199" s="109"/>
      <c r="JC1199" s="261"/>
      <c r="JD1199" s="207"/>
      <c r="JE1199" s="207"/>
      <c r="JF1199" s="208"/>
      <c r="JG1199" s="209"/>
      <c r="JH1199" s="110"/>
      <c r="JI1199" s="147"/>
      <c r="JJ1199" s="109"/>
      <c r="JK1199" s="261"/>
      <c r="JL1199" s="207"/>
      <c r="JM1199" s="207"/>
      <c r="JN1199" s="208"/>
      <c r="JO1199" s="209"/>
      <c r="JP1199" s="110"/>
      <c r="JQ1199" s="147"/>
      <c r="JR1199" s="109"/>
      <c r="JS1199" s="261"/>
      <c r="JT1199" s="207"/>
      <c r="JU1199" s="207"/>
      <c r="JV1199" s="208"/>
      <c r="JW1199" s="209"/>
      <c r="JX1199" s="110"/>
      <c r="JY1199" s="147"/>
      <c r="JZ1199" s="109"/>
      <c r="KA1199" s="261"/>
      <c r="KB1199" s="207"/>
      <c r="KC1199" s="207"/>
      <c r="KD1199" s="208"/>
      <c r="KE1199" s="209"/>
      <c r="KF1199" s="110"/>
      <c r="KG1199" s="147"/>
      <c r="KH1199" s="109"/>
      <c r="KI1199" s="261"/>
      <c r="KJ1199" s="207"/>
      <c r="KK1199" s="207"/>
      <c r="KL1199" s="208"/>
      <c r="KM1199" s="209"/>
      <c r="KN1199" s="110"/>
      <c r="KO1199" s="147"/>
      <c r="KP1199" s="109"/>
      <c r="KQ1199" s="261"/>
      <c r="KR1199" s="207"/>
      <c r="KS1199" s="207"/>
      <c r="KT1199" s="208"/>
      <c r="KU1199" s="209"/>
      <c r="KV1199" s="110"/>
      <c r="KW1199" s="147"/>
      <c r="KX1199" s="109"/>
      <c r="KY1199" s="261"/>
      <c r="KZ1199" s="207"/>
      <c r="LA1199" s="207"/>
      <c r="LB1199" s="208"/>
      <c r="LC1199" s="209"/>
      <c r="LD1199" s="110"/>
      <c r="LE1199" s="147"/>
      <c r="LF1199" s="109"/>
      <c r="LG1199" s="261"/>
      <c r="LH1199" s="207"/>
      <c r="LI1199" s="207"/>
      <c r="LJ1199" s="208"/>
      <c r="LK1199" s="209"/>
      <c r="LL1199" s="110"/>
      <c r="LM1199" s="147"/>
      <c r="LN1199" s="109"/>
      <c r="LO1199" s="261"/>
      <c r="LP1199" s="207"/>
      <c r="LQ1199" s="207"/>
      <c r="LR1199" s="208"/>
      <c r="LS1199" s="209"/>
      <c r="LT1199" s="110"/>
      <c r="LU1199" s="147"/>
      <c r="LV1199" s="109"/>
      <c r="LW1199" s="261"/>
      <c r="LX1199" s="207"/>
      <c r="LY1199" s="207"/>
      <c r="LZ1199" s="208"/>
      <c r="MA1199" s="209"/>
      <c r="MB1199" s="110"/>
      <c r="MC1199" s="147"/>
      <c r="MD1199" s="109"/>
      <c r="ME1199" s="261"/>
      <c r="MF1199" s="207"/>
      <c r="MG1199" s="207"/>
      <c r="MH1199" s="208"/>
      <c r="MI1199" s="209"/>
      <c r="MJ1199" s="110"/>
      <c r="MK1199" s="147"/>
      <c r="ML1199" s="109"/>
      <c r="MM1199" s="261"/>
      <c r="MN1199" s="207"/>
      <c r="MO1199" s="207"/>
      <c r="MP1199" s="208"/>
      <c r="MQ1199" s="209"/>
      <c r="MR1199" s="110"/>
      <c r="MS1199" s="147"/>
      <c r="MT1199" s="109"/>
      <c r="MU1199" s="261"/>
      <c r="MV1199" s="207"/>
      <c r="MW1199" s="207"/>
      <c r="MX1199" s="208"/>
      <c r="MY1199" s="209"/>
      <c r="MZ1199" s="110"/>
      <c r="NA1199" s="147"/>
      <c r="NB1199" s="109"/>
      <c r="NC1199" s="261"/>
      <c r="ND1199" s="207"/>
      <c r="NE1199" s="207"/>
      <c r="NF1199" s="208"/>
      <c r="NG1199" s="209"/>
      <c r="NH1199" s="110"/>
      <c r="NI1199" s="147"/>
      <c r="NJ1199" s="109"/>
      <c r="NK1199" s="261"/>
      <c r="NL1199" s="207"/>
      <c r="NM1199" s="207"/>
      <c r="NN1199" s="208"/>
      <c r="NO1199" s="209"/>
      <c r="NP1199" s="110"/>
      <c r="NQ1199" s="147"/>
      <c r="NR1199" s="109"/>
      <c r="NS1199" s="261"/>
      <c r="NT1199" s="207"/>
      <c r="NU1199" s="207"/>
      <c r="NV1199" s="208"/>
      <c r="NW1199" s="209"/>
      <c r="NX1199" s="110"/>
      <c r="NY1199" s="147"/>
      <c r="NZ1199" s="109"/>
      <c r="OA1199" s="261"/>
      <c r="OB1199" s="207"/>
      <c r="OC1199" s="207"/>
      <c r="OD1199" s="208"/>
      <c r="OE1199" s="209"/>
      <c r="OF1199" s="110"/>
      <c r="OG1199" s="147"/>
      <c r="OH1199" s="109"/>
      <c r="OI1199" s="261"/>
      <c r="OJ1199" s="207"/>
      <c r="OK1199" s="207"/>
      <c r="OL1199" s="208"/>
      <c r="OM1199" s="209"/>
      <c r="ON1199" s="110"/>
      <c r="OO1199" s="147"/>
      <c r="OP1199" s="109"/>
      <c r="OQ1199" s="261"/>
      <c r="OR1199" s="207"/>
      <c r="OS1199" s="207"/>
      <c r="OT1199" s="208"/>
      <c r="OU1199" s="209"/>
      <c r="OV1199" s="110"/>
      <c r="OW1199" s="147"/>
      <c r="OX1199" s="109"/>
      <c r="OY1199" s="261"/>
      <c r="OZ1199" s="207"/>
      <c r="PA1199" s="207"/>
      <c r="PB1199" s="208"/>
      <c r="PC1199" s="209"/>
      <c r="PD1199" s="110"/>
      <c r="PE1199" s="147"/>
      <c r="PF1199" s="109"/>
      <c r="PG1199" s="261"/>
      <c r="PH1199" s="207"/>
      <c r="PI1199" s="207"/>
      <c r="PJ1199" s="208"/>
      <c r="PK1199" s="209"/>
      <c r="PL1199" s="110"/>
      <c r="PM1199" s="147"/>
      <c r="PN1199" s="109"/>
      <c r="PO1199" s="261"/>
      <c r="PP1199" s="207"/>
      <c r="PQ1199" s="207"/>
      <c r="PR1199" s="208"/>
      <c r="PS1199" s="209"/>
      <c r="PT1199" s="110"/>
      <c r="PU1199" s="147"/>
      <c r="PV1199" s="109"/>
      <c r="PW1199" s="261"/>
      <c r="PX1199" s="207"/>
      <c r="PY1199" s="207"/>
      <c r="PZ1199" s="208"/>
      <c r="QA1199" s="209"/>
      <c r="QB1199" s="110"/>
      <c r="QC1199" s="147"/>
      <c r="QD1199" s="109"/>
      <c r="QE1199" s="261"/>
      <c r="QF1199" s="207"/>
      <c r="QG1199" s="207"/>
      <c r="QH1199" s="208"/>
      <c r="QI1199" s="209"/>
      <c r="QJ1199" s="110"/>
      <c r="QK1199" s="147"/>
      <c r="QL1199" s="109"/>
      <c r="QM1199" s="261"/>
      <c r="QN1199" s="207"/>
      <c r="QO1199" s="207"/>
      <c r="QP1199" s="208"/>
      <c r="QQ1199" s="209"/>
      <c r="QR1199" s="110"/>
      <c r="QS1199" s="147"/>
      <c r="QT1199" s="109"/>
      <c r="QU1199" s="261"/>
      <c r="QV1199" s="207"/>
      <c r="QW1199" s="207"/>
      <c r="QX1199" s="208"/>
      <c r="QY1199" s="209"/>
      <c r="QZ1199" s="110"/>
      <c r="RA1199" s="147"/>
      <c r="RB1199" s="109"/>
      <c r="RC1199" s="261"/>
      <c r="RD1199" s="207"/>
      <c r="RE1199" s="207"/>
      <c r="RF1199" s="208"/>
      <c r="RG1199" s="209"/>
      <c r="RH1199" s="110"/>
      <c r="RI1199" s="147"/>
      <c r="RJ1199" s="109"/>
      <c r="RK1199" s="261"/>
      <c r="RL1199" s="207"/>
      <c r="RM1199" s="207"/>
      <c r="RN1199" s="208"/>
      <c r="RO1199" s="209"/>
      <c r="RP1199" s="110"/>
      <c r="RQ1199" s="147"/>
      <c r="RR1199" s="109"/>
      <c r="RS1199" s="261"/>
      <c r="RT1199" s="207"/>
      <c r="RU1199" s="207"/>
      <c r="RV1199" s="208"/>
      <c r="RW1199" s="209"/>
      <c r="RX1199" s="110"/>
      <c r="RY1199" s="147"/>
      <c r="RZ1199" s="109"/>
      <c r="SA1199" s="261"/>
      <c r="SB1199" s="207"/>
      <c r="SC1199" s="207"/>
      <c r="SD1199" s="208"/>
      <c r="SE1199" s="209"/>
      <c r="SF1199" s="110"/>
      <c r="SG1199" s="147"/>
      <c r="SH1199" s="109"/>
      <c r="SI1199" s="261"/>
      <c r="SJ1199" s="207"/>
      <c r="SK1199" s="207"/>
      <c r="SL1199" s="208"/>
      <c r="SM1199" s="209"/>
      <c r="SN1199" s="110"/>
      <c r="SO1199" s="147"/>
      <c r="SP1199" s="109"/>
      <c r="SQ1199" s="261"/>
      <c r="SR1199" s="207"/>
      <c r="SS1199" s="207"/>
      <c r="ST1199" s="208"/>
      <c r="SU1199" s="209"/>
      <c r="SV1199" s="110"/>
      <c r="SW1199" s="147"/>
      <c r="SX1199" s="109"/>
      <c r="SY1199" s="261"/>
      <c r="SZ1199" s="207"/>
      <c r="TA1199" s="207"/>
      <c r="TB1199" s="208"/>
      <c r="TC1199" s="209"/>
      <c r="TD1199" s="110"/>
      <c r="TE1199" s="147"/>
      <c r="TF1199" s="109"/>
      <c r="TG1199" s="261"/>
      <c r="TH1199" s="207"/>
      <c r="TI1199" s="207"/>
      <c r="TJ1199" s="208"/>
      <c r="TK1199" s="209"/>
      <c r="TL1199" s="110"/>
      <c r="TM1199" s="147"/>
      <c r="TN1199" s="109"/>
      <c r="TO1199" s="261"/>
      <c r="TP1199" s="207"/>
      <c r="TQ1199" s="207"/>
      <c r="TR1199" s="208"/>
      <c r="TS1199" s="209"/>
      <c r="TT1199" s="110"/>
      <c r="TU1199" s="147"/>
      <c r="TV1199" s="109"/>
      <c r="TW1199" s="261"/>
      <c r="TX1199" s="207"/>
      <c r="TY1199" s="207"/>
      <c r="TZ1199" s="208"/>
      <c r="UA1199" s="209"/>
      <c r="UB1199" s="110"/>
      <c r="UC1199" s="147"/>
      <c r="UD1199" s="109"/>
      <c r="UE1199" s="261"/>
      <c r="UF1199" s="207"/>
      <c r="UG1199" s="207"/>
      <c r="UH1199" s="208"/>
      <c r="UI1199" s="209"/>
      <c r="UJ1199" s="110"/>
      <c r="UK1199" s="147"/>
      <c r="UL1199" s="109"/>
      <c r="UM1199" s="261"/>
      <c r="UN1199" s="207"/>
      <c r="UO1199" s="207"/>
      <c r="UP1199" s="208"/>
      <c r="UQ1199" s="209"/>
      <c r="UR1199" s="110"/>
      <c r="US1199" s="147"/>
      <c r="UT1199" s="109"/>
      <c r="UU1199" s="261"/>
      <c r="UV1199" s="207"/>
      <c r="UW1199" s="207"/>
      <c r="UX1199" s="208"/>
      <c r="UY1199" s="209"/>
      <c r="UZ1199" s="110"/>
      <c r="VA1199" s="147"/>
      <c r="VB1199" s="109"/>
      <c r="VC1199" s="261"/>
      <c r="VD1199" s="207"/>
      <c r="VE1199" s="207"/>
      <c r="VF1199" s="208"/>
      <c r="VG1199" s="209"/>
      <c r="VH1199" s="110"/>
      <c r="VI1199" s="147"/>
      <c r="VJ1199" s="109"/>
      <c r="VK1199" s="261"/>
      <c r="VL1199" s="207"/>
      <c r="VM1199" s="207"/>
      <c r="VN1199" s="208"/>
      <c r="VO1199" s="209"/>
      <c r="VP1199" s="110"/>
      <c r="VQ1199" s="147"/>
      <c r="VR1199" s="109"/>
      <c r="VS1199" s="261"/>
      <c r="VT1199" s="207"/>
      <c r="VU1199" s="207"/>
      <c r="VV1199" s="208"/>
      <c r="VW1199" s="209"/>
      <c r="VX1199" s="110"/>
      <c r="VY1199" s="147"/>
      <c r="VZ1199" s="109"/>
      <c r="WA1199" s="261"/>
      <c r="WB1199" s="207"/>
      <c r="WC1199" s="207"/>
      <c r="WD1199" s="208"/>
      <c r="WE1199" s="209"/>
      <c r="WF1199" s="110"/>
      <c r="WG1199" s="147"/>
      <c r="WH1199" s="109"/>
      <c r="WI1199" s="261"/>
      <c r="WJ1199" s="207"/>
      <c r="WK1199" s="207"/>
      <c r="WL1199" s="208"/>
      <c r="WM1199" s="209"/>
      <c r="WN1199" s="110"/>
      <c r="WO1199" s="147"/>
      <c r="WP1199" s="109"/>
      <c r="WQ1199" s="261"/>
      <c r="WR1199" s="207"/>
      <c r="WS1199" s="207"/>
      <c r="WT1199" s="208"/>
      <c r="WU1199" s="209"/>
      <c r="WV1199" s="110"/>
      <c r="WW1199" s="147"/>
      <c r="WX1199" s="109"/>
      <c r="WY1199" s="261"/>
      <c r="WZ1199" s="207"/>
      <c r="XA1199" s="207"/>
      <c r="XB1199" s="208"/>
      <c r="XC1199" s="209"/>
      <c r="XD1199" s="110"/>
      <c r="XE1199" s="147"/>
      <c r="XF1199" s="109"/>
      <c r="XG1199" s="261"/>
      <c r="XH1199" s="207"/>
      <c r="XI1199" s="207"/>
      <c r="XJ1199" s="208"/>
      <c r="XK1199" s="209"/>
      <c r="XL1199" s="110"/>
      <c r="XM1199" s="147"/>
      <c r="XN1199" s="109"/>
      <c r="XO1199" s="261"/>
      <c r="XP1199" s="207"/>
      <c r="XQ1199" s="207"/>
      <c r="XR1199" s="208"/>
      <c r="XS1199" s="209"/>
      <c r="XT1199" s="110"/>
      <c r="XU1199" s="147"/>
      <c r="XV1199" s="109"/>
      <c r="XW1199" s="261"/>
      <c r="XX1199" s="207"/>
      <c r="XY1199" s="207"/>
      <c r="XZ1199" s="208"/>
      <c r="YA1199" s="209"/>
      <c r="YB1199" s="110"/>
      <c r="YC1199" s="147"/>
      <c r="YD1199" s="109"/>
      <c r="YE1199" s="261"/>
      <c r="YF1199" s="207"/>
      <c r="YG1199" s="207"/>
      <c r="YH1199" s="208"/>
      <c r="YI1199" s="209"/>
      <c r="YJ1199" s="110"/>
      <c r="YK1199" s="147"/>
      <c r="YL1199" s="109"/>
      <c r="YM1199" s="261"/>
      <c r="YN1199" s="207"/>
      <c r="YO1199" s="207"/>
      <c r="YP1199" s="208"/>
      <c r="YQ1199" s="209"/>
      <c r="YR1199" s="110"/>
      <c r="YS1199" s="147"/>
      <c r="YT1199" s="109"/>
      <c r="YU1199" s="261"/>
      <c r="YV1199" s="207"/>
      <c r="YW1199" s="207"/>
      <c r="YX1199" s="208"/>
      <c r="YY1199" s="209"/>
      <c r="YZ1199" s="110"/>
      <c r="ZA1199" s="147"/>
      <c r="ZB1199" s="109"/>
      <c r="ZC1199" s="261"/>
      <c r="ZD1199" s="207"/>
      <c r="ZE1199" s="207"/>
      <c r="ZF1199" s="208"/>
      <c r="ZG1199" s="209"/>
      <c r="ZH1199" s="110"/>
      <c r="ZI1199" s="147"/>
      <c r="ZJ1199" s="109"/>
      <c r="ZK1199" s="261"/>
      <c r="ZL1199" s="207"/>
      <c r="ZM1199" s="207"/>
      <c r="ZN1199" s="208"/>
      <c r="ZO1199" s="209"/>
      <c r="ZP1199" s="110"/>
      <c r="ZQ1199" s="147"/>
      <c r="ZR1199" s="109"/>
      <c r="ZS1199" s="261"/>
      <c r="ZT1199" s="207"/>
      <c r="ZU1199" s="207"/>
      <c r="ZV1199" s="208"/>
      <c r="ZW1199" s="209"/>
      <c r="ZX1199" s="110"/>
      <c r="ZY1199" s="147"/>
      <c r="ZZ1199" s="109"/>
      <c r="AAA1199" s="261"/>
      <c r="AAB1199" s="207"/>
      <c r="AAC1199" s="207"/>
      <c r="AAD1199" s="208"/>
      <c r="AAE1199" s="209"/>
      <c r="AAF1199" s="110"/>
      <c r="AAG1199" s="147"/>
      <c r="AAH1199" s="109"/>
      <c r="AAI1199" s="261"/>
      <c r="AAJ1199" s="207"/>
      <c r="AAK1199" s="207"/>
      <c r="AAL1199" s="208"/>
      <c r="AAM1199" s="209"/>
      <c r="AAN1199" s="110"/>
      <c r="AAO1199" s="147"/>
      <c r="AAP1199" s="109"/>
      <c r="AAQ1199" s="261"/>
      <c r="AAR1199" s="207"/>
      <c r="AAS1199" s="207"/>
      <c r="AAT1199" s="208"/>
      <c r="AAU1199" s="209"/>
      <c r="AAV1199" s="110"/>
      <c r="AAW1199" s="147"/>
      <c r="AAX1199" s="109"/>
      <c r="AAY1199" s="261"/>
      <c r="AAZ1199" s="207"/>
      <c r="ABA1199" s="207"/>
      <c r="ABB1199" s="208"/>
      <c r="ABC1199" s="209"/>
      <c r="ABD1199" s="110"/>
      <c r="ABE1199" s="147"/>
      <c r="ABF1199" s="109"/>
      <c r="ABG1199" s="261"/>
      <c r="ABH1199" s="207"/>
      <c r="ABI1199" s="207"/>
      <c r="ABJ1199" s="208"/>
      <c r="ABK1199" s="209"/>
      <c r="ABL1199" s="110"/>
      <c r="ABM1199" s="147"/>
      <c r="ABN1199" s="109"/>
      <c r="ABO1199" s="261"/>
      <c r="ABP1199" s="207"/>
      <c r="ABQ1199" s="207"/>
      <c r="ABR1199" s="208"/>
      <c r="ABS1199" s="209"/>
      <c r="ABT1199" s="110"/>
      <c r="ABU1199" s="147"/>
      <c r="ABV1199" s="109"/>
      <c r="ABW1199" s="261"/>
      <c r="ABX1199" s="207"/>
      <c r="ABY1199" s="207"/>
      <c r="ABZ1199" s="208"/>
      <c r="ACA1199" s="209"/>
      <c r="ACB1199" s="110"/>
      <c r="ACC1199" s="147"/>
      <c r="ACD1199" s="109"/>
      <c r="ACE1199" s="261"/>
      <c r="ACF1199" s="207"/>
      <c r="ACG1199" s="207"/>
      <c r="ACH1199" s="208"/>
      <c r="ACI1199" s="209"/>
      <c r="ACJ1199" s="110"/>
      <c r="ACK1199" s="147"/>
      <c r="ACL1199" s="109"/>
      <c r="ACM1199" s="261"/>
      <c r="ACN1199" s="207"/>
      <c r="ACO1199" s="207"/>
      <c r="ACP1199" s="208"/>
      <c r="ACQ1199" s="209"/>
      <c r="ACR1199" s="110"/>
      <c r="ACS1199" s="147"/>
      <c r="ACT1199" s="109"/>
      <c r="ACU1199" s="261"/>
      <c r="ACV1199" s="207"/>
      <c r="ACW1199" s="207"/>
      <c r="ACX1199" s="208"/>
      <c r="ACY1199" s="209"/>
      <c r="ACZ1199" s="110"/>
      <c r="ADA1199" s="147"/>
      <c r="ADB1199" s="109"/>
      <c r="ADC1199" s="261"/>
      <c r="ADD1199" s="207"/>
      <c r="ADE1199" s="207"/>
      <c r="ADF1199" s="208"/>
      <c r="ADG1199" s="209"/>
      <c r="ADH1199" s="110"/>
      <c r="ADI1199" s="147"/>
      <c r="ADJ1199" s="109"/>
      <c r="ADK1199" s="261"/>
      <c r="ADL1199" s="207"/>
      <c r="ADM1199" s="207"/>
      <c r="ADN1199" s="208"/>
      <c r="ADO1199" s="209"/>
      <c r="ADP1199" s="110"/>
      <c r="ADQ1199" s="147"/>
      <c r="ADR1199" s="109"/>
      <c r="ADS1199" s="261"/>
      <c r="ADT1199" s="207"/>
      <c r="ADU1199" s="207"/>
      <c r="ADV1199" s="208"/>
      <c r="ADW1199" s="209"/>
      <c r="ADX1199" s="110"/>
      <c r="ADY1199" s="147"/>
      <c r="ADZ1199" s="109"/>
      <c r="AEA1199" s="261"/>
      <c r="AEB1199" s="207"/>
      <c r="AEC1199" s="207"/>
      <c r="AED1199" s="208"/>
      <c r="AEE1199" s="209"/>
      <c r="AEF1199" s="110"/>
      <c r="AEG1199" s="147"/>
      <c r="AEH1199" s="109"/>
      <c r="AEI1199" s="261"/>
      <c r="AEJ1199" s="207"/>
      <c r="AEK1199" s="207"/>
      <c r="AEL1199" s="208"/>
      <c r="AEM1199" s="209"/>
      <c r="AEN1199" s="110"/>
      <c r="AEO1199" s="147"/>
      <c r="AEP1199" s="109"/>
      <c r="AEQ1199" s="261"/>
      <c r="AER1199" s="207"/>
      <c r="AES1199" s="207"/>
      <c r="AET1199" s="208"/>
      <c r="AEU1199" s="209"/>
      <c r="AEV1199" s="110"/>
      <c r="AEW1199" s="147"/>
      <c r="AEX1199" s="109"/>
      <c r="AEY1199" s="261"/>
      <c r="AEZ1199" s="207"/>
      <c r="AFA1199" s="207"/>
      <c r="AFB1199" s="208"/>
      <c r="AFC1199" s="209"/>
      <c r="AFD1199" s="110"/>
      <c r="AFE1199" s="147"/>
      <c r="AFF1199" s="109"/>
      <c r="AFG1199" s="261"/>
      <c r="AFH1199" s="207"/>
      <c r="AFI1199" s="207"/>
      <c r="AFJ1199" s="208"/>
      <c r="AFK1199" s="209"/>
      <c r="AFL1199" s="110"/>
      <c r="AFM1199" s="147"/>
      <c r="AFN1199" s="109"/>
      <c r="AFO1199" s="261"/>
      <c r="AFP1199" s="207"/>
      <c r="AFQ1199" s="207"/>
      <c r="AFR1199" s="208"/>
      <c r="AFS1199" s="209"/>
      <c r="AFT1199" s="110"/>
      <c r="AFU1199" s="147"/>
      <c r="AFV1199" s="109"/>
      <c r="AFW1199" s="261"/>
      <c r="AFX1199" s="207"/>
      <c r="AFY1199" s="207"/>
      <c r="AFZ1199" s="208"/>
      <c r="AGA1199" s="209"/>
      <c r="AGB1199" s="110"/>
      <c r="AGC1199" s="147"/>
      <c r="AGD1199" s="109"/>
      <c r="AGE1199" s="261"/>
      <c r="AGF1199" s="207"/>
      <c r="AGG1199" s="207"/>
      <c r="AGH1199" s="208"/>
      <c r="AGI1199" s="209"/>
      <c r="AGJ1199" s="110"/>
      <c r="AGK1199" s="147"/>
      <c r="AGL1199" s="109"/>
      <c r="AGM1199" s="261"/>
      <c r="AGN1199" s="207"/>
      <c r="AGO1199" s="207"/>
      <c r="AGP1199" s="208"/>
      <c r="AGQ1199" s="209"/>
      <c r="AGR1199" s="110"/>
      <c r="AGS1199" s="147"/>
      <c r="AGT1199" s="109"/>
      <c r="AGU1199" s="261"/>
      <c r="AGV1199" s="207"/>
      <c r="AGW1199" s="207"/>
      <c r="AGX1199" s="208"/>
      <c r="AGY1199" s="209"/>
      <c r="AGZ1199" s="110"/>
      <c r="AHA1199" s="147"/>
      <c r="AHB1199" s="109"/>
      <c r="AHC1199" s="261"/>
      <c r="AHD1199" s="207"/>
      <c r="AHE1199" s="207"/>
      <c r="AHF1199" s="208"/>
      <c r="AHG1199" s="209"/>
      <c r="AHH1199" s="110"/>
      <c r="AHI1199" s="147"/>
      <c r="AHJ1199" s="109"/>
      <c r="AHK1199" s="261"/>
      <c r="AHL1199" s="207"/>
      <c r="AHM1199" s="207"/>
      <c r="AHN1199" s="208"/>
      <c r="AHO1199" s="209"/>
      <c r="AHP1199" s="110"/>
      <c r="AHQ1199" s="147"/>
      <c r="AHR1199" s="109"/>
      <c r="AHS1199" s="261"/>
      <c r="AHT1199" s="207"/>
      <c r="AHU1199" s="207"/>
      <c r="AHV1199" s="208"/>
      <c r="AHW1199" s="209"/>
      <c r="AHX1199" s="110"/>
      <c r="AHY1199" s="147"/>
      <c r="AHZ1199" s="109"/>
      <c r="AIA1199" s="261"/>
      <c r="AIB1199" s="207"/>
      <c r="AIC1199" s="207"/>
      <c r="AID1199" s="208"/>
      <c r="AIE1199" s="209"/>
      <c r="AIF1199" s="110"/>
      <c r="AIG1199" s="147"/>
      <c r="AIH1199" s="109"/>
      <c r="AII1199" s="261"/>
      <c r="AIJ1199" s="207"/>
      <c r="AIK1199" s="207"/>
      <c r="AIL1199" s="208"/>
      <c r="AIM1199" s="209"/>
      <c r="AIN1199" s="110"/>
      <c r="AIO1199" s="147"/>
      <c r="AIP1199" s="109"/>
      <c r="AIQ1199" s="261"/>
      <c r="AIR1199" s="207"/>
      <c r="AIS1199" s="207"/>
      <c r="AIT1199" s="208"/>
      <c r="AIU1199" s="209"/>
      <c r="AIV1199" s="110"/>
      <c r="AIW1199" s="147"/>
      <c r="AIX1199" s="109"/>
      <c r="AIY1199" s="261"/>
      <c r="AIZ1199" s="207"/>
      <c r="AJA1199" s="207"/>
      <c r="AJB1199" s="208"/>
      <c r="AJC1199" s="209"/>
      <c r="AJD1199" s="110"/>
      <c r="AJE1199" s="147"/>
      <c r="AJF1199" s="109"/>
      <c r="AJG1199" s="261"/>
      <c r="AJH1199" s="207"/>
      <c r="AJI1199" s="207"/>
      <c r="AJJ1199" s="208"/>
      <c r="AJK1199" s="209"/>
      <c r="AJL1199" s="110"/>
      <c r="AJM1199" s="147"/>
      <c r="AJN1199" s="109"/>
      <c r="AJO1199" s="261"/>
      <c r="AJP1199" s="207"/>
      <c r="AJQ1199" s="207"/>
      <c r="AJR1199" s="208"/>
      <c r="AJS1199" s="209"/>
      <c r="AJT1199" s="110"/>
      <c r="AJU1199" s="147"/>
      <c r="AJV1199" s="109"/>
      <c r="AJW1199" s="261"/>
      <c r="AJX1199" s="207"/>
      <c r="AJY1199" s="207"/>
      <c r="AJZ1199" s="208"/>
      <c r="AKA1199" s="209"/>
      <c r="AKB1199" s="110"/>
      <c r="AKC1199" s="147"/>
      <c r="AKD1199" s="109"/>
      <c r="AKE1199" s="261"/>
      <c r="AKF1199" s="207"/>
      <c r="AKG1199" s="207"/>
      <c r="AKH1199" s="208"/>
      <c r="AKI1199" s="209"/>
      <c r="AKJ1199" s="110"/>
      <c r="AKK1199" s="147"/>
      <c r="AKL1199" s="109"/>
      <c r="AKM1199" s="261"/>
      <c r="AKN1199" s="207"/>
      <c r="AKO1199" s="207"/>
      <c r="AKP1199" s="208"/>
      <c r="AKQ1199" s="209"/>
      <c r="AKR1199" s="110"/>
      <c r="AKS1199" s="147"/>
      <c r="AKT1199" s="109"/>
      <c r="AKU1199" s="261"/>
      <c r="AKV1199" s="207"/>
      <c r="AKW1199" s="207"/>
      <c r="AKX1199" s="208"/>
      <c r="AKY1199" s="209"/>
      <c r="AKZ1199" s="110"/>
      <c r="ALA1199" s="147"/>
      <c r="ALB1199" s="109"/>
      <c r="ALC1199" s="261"/>
      <c r="ALD1199" s="207"/>
      <c r="ALE1199" s="207"/>
      <c r="ALF1199" s="208"/>
      <c r="ALG1199" s="209"/>
      <c r="ALH1199" s="110"/>
      <c r="ALI1199" s="147"/>
      <c r="ALJ1199" s="109"/>
      <c r="ALK1199" s="261"/>
      <c r="ALL1199" s="207"/>
      <c r="ALM1199" s="207"/>
      <c r="ALN1199" s="208"/>
      <c r="ALO1199" s="209"/>
      <c r="ALP1199" s="110"/>
      <c r="ALQ1199" s="147"/>
      <c r="ALR1199" s="109"/>
      <c r="ALS1199" s="261"/>
      <c r="ALT1199" s="207"/>
      <c r="ALU1199" s="207"/>
      <c r="ALV1199" s="208"/>
      <c r="ALW1199" s="209"/>
      <c r="ALX1199" s="110"/>
      <c r="ALY1199" s="147"/>
      <c r="ALZ1199" s="109"/>
      <c r="AMA1199" s="261"/>
      <c r="AMB1199" s="207"/>
      <c r="AMC1199" s="207"/>
      <c r="AMD1199" s="208"/>
      <c r="AME1199" s="209"/>
      <c r="AMF1199" s="110"/>
      <c r="AMG1199" s="147"/>
      <c r="AMH1199" s="109"/>
      <c r="AMI1199" s="261"/>
      <c r="AMJ1199" s="207"/>
      <c r="AMK1199" s="207"/>
      <c r="AML1199" s="208"/>
      <c r="AMM1199" s="209"/>
      <c r="AMN1199" s="110"/>
      <c r="AMO1199" s="147"/>
      <c r="AMP1199" s="109"/>
      <c r="AMQ1199" s="261"/>
      <c r="AMR1199" s="207"/>
      <c r="AMS1199" s="207"/>
      <c r="AMT1199" s="208"/>
      <c r="AMU1199" s="209"/>
      <c r="AMV1199" s="110"/>
      <c r="AMW1199" s="147"/>
      <c r="AMX1199" s="109"/>
      <c r="AMY1199" s="261"/>
      <c r="AMZ1199" s="207"/>
      <c r="ANA1199" s="207"/>
      <c r="ANB1199" s="208"/>
      <c r="ANC1199" s="209"/>
      <c r="AND1199" s="110"/>
      <c r="ANE1199" s="147"/>
      <c r="ANF1199" s="109"/>
      <c r="ANG1199" s="261"/>
      <c r="ANH1199" s="207"/>
      <c r="ANI1199" s="207"/>
      <c r="ANJ1199" s="208"/>
      <c r="ANK1199" s="209"/>
      <c r="ANL1199" s="110"/>
      <c r="ANM1199" s="147"/>
      <c r="ANN1199" s="109"/>
      <c r="ANO1199" s="261"/>
      <c r="ANP1199" s="207"/>
      <c r="ANQ1199" s="207"/>
      <c r="ANR1199" s="208"/>
      <c r="ANS1199" s="209"/>
      <c r="ANT1199" s="110"/>
      <c r="ANU1199" s="147"/>
      <c r="ANV1199" s="109"/>
      <c r="ANW1199" s="261"/>
      <c r="ANX1199" s="207"/>
      <c r="ANY1199" s="207"/>
      <c r="ANZ1199" s="208"/>
      <c r="AOA1199" s="209"/>
      <c r="AOB1199" s="110"/>
      <c r="AOC1199" s="147"/>
      <c r="AOD1199" s="109"/>
      <c r="AOE1199" s="261"/>
      <c r="AOF1199" s="207"/>
      <c r="AOG1199" s="207"/>
      <c r="AOH1199" s="208"/>
      <c r="AOI1199" s="209"/>
      <c r="AOJ1199" s="110"/>
      <c r="AOK1199" s="147"/>
      <c r="AOL1199" s="109"/>
      <c r="AOM1199" s="261"/>
      <c r="AON1199" s="207"/>
      <c r="AOO1199" s="207"/>
      <c r="AOP1199" s="208"/>
      <c r="AOQ1199" s="209"/>
      <c r="AOR1199" s="110"/>
      <c r="AOS1199" s="147"/>
      <c r="AOT1199" s="109"/>
      <c r="AOU1199" s="261"/>
      <c r="AOV1199" s="207"/>
      <c r="AOW1199" s="207"/>
      <c r="AOX1199" s="208"/>
      <c r="AOY1199" s="209"/>
      <c r="AOZ1199" s="110"/>
      <c r="APA1199" s="147"/>
      <c r="APB1199" s="109"/>
      <c r="APC1199" s="261"/>
      <c r="APD1199" s="207"/>
      <c r="APE1199" s="207"/>
      <c r="APF1199" s="208"/>
      <c r="APG1199" s="209"/>
      <c r="APH1199" s="110"/>
      <c r="API1199" s="147"/>
      <c r="APJ1199" s="109"/>
      <c r="APK1199" s="261"/>
      <c r="APL1199" s="207"/>
      <c r="APM1199" s="207"/>
      <c r="APN1199" s="208"/>
      <c r="APO1199" s="209"/>
      <c r="APP1199" s="110"/>
      <c r="APQ1199" s="147"/>
      <c r="APR1199" s="109"/>
      <c r="APS1199" s="261"/>
      <c r="APT1199" s="207"/>
      <c r="APU1199" s="207"/>
      <c r="APV1199" s="208"/>
      <c r="APW1199" s="209"/>
      <c r="APX1199" s="110"/>
      <c r="APY1199" s="147"/>
      <c r="APZ1199" s="109"/>
      <c r="AQA1199" s="261"/>
      <c r="AQB1199" s="207"/>
      <c r="AQC1199" s="207"/>
      <c r="AQD1199" s="208"/>
      <c r="AQE1199" s="209"/>
      <c r="AQF1199" s="110"/>
      <c r="AQG1199" s="147"/>
      <c r="AQH1199" s="109"/>
      <c r="AQI1199" s="261"/>
      <c r="AQJ1199" s="207"/>
      <c r="AQK1199" s="207"/>
      <c r="AQL1199" s="208"/>
      <c r="AQM1199" s="209"/>
      <c r="AQN1199" s="110"/>
      <c r="AQO1199" s="147"/>
      <c r="AQP1199" s="109"/>
      <c r="AQQ1199" s="261"/>
      <c r="AQR1199" s="207"/>
      <c r="AQS1199" s="207"/>
      <c r="AQT1199" s="208"/>
      <c r="AQU1199" s="209"/>
      <c r="AQV1199" s="110"/>
      <c r="AQW1199" s="147"/>
      <c r="AQX1199" s="109"/>
      <c r="AQY1199" s="261"/>
      <c r="AQZ1199" s="207"/>
      <c r="ARA1199" s="207"/>
      <c r="ARB1199" s="208"/>
      <c r="ARC1199" s="209"/>
      <c r="ARD1199" s="110"/>
      <c r="ARE1199" s="147"/>
      <c r="ARF1199" s="109"/>
      <c r="ARG1199" s="261"/>
      <c r="ARH1199" s="207"/>
      <c r="ARI1199" s="207"/>
      <c r="ARJ1199" s="208"/>
      <c r="ARK1199" s="209"/>
      <c r="ARL1199" s="110"/>
      <c r="ARM1199" s="147"/>
      <c r="ARN1199" s="109"/>
      <c r="ARO1199" s="261"/>
      <c r="ARP1199" s="207"/>
      <c r="ARQ1199" s="207"/>
      <c r="ARR1199" s="208"/>
      <c r="ARS1199" s="209"/>
      <c r="ART1199" s="110"/>
      <c r="ARU1199" s="147"/>
      <c r="ARV1199" s="109"/>
      <c r="ARW1199" s="261"/>
      <c r="ARX1199" s="207"/>
      <c r="ARY1199" s="207"/>
      <c r="ARZ1199" s="208"/>
      <c r="ASA1199" s="209"/>
      <c r="ASB1199" s="110"/>
      <c r="ASC1199" s="147"/>
      <c r="ASD1199" s="109"/>
      <c r="ASE1199" s="261"/>
      <c r="ASF1199" s="207"/>
      <c r="ASG1199" s="207"/>
      <c r="ASH1199" s="208"/>
      <c r="ASI1199" s="209"/>
      <c r="ASJ1199" s="110"/>
      <c r="ASK1199" s="147"/>
      <c r="ASL1199" s="109"/>
      <c r="ASM1199" s="261"/>
      <c r="ASN1199" s="207"/>
      <c r="ASO1199" s="207"/>
      <c r="ASP1199" s="208"/>
      <c r="ASQ1199" s="209"/>
      <c r="ASR1199" s="110"/>
      <c r="ASS1199" s="147"/>
      <c r="AST1199" s="109"/>
      <c r="ASU1199" s="261"/>
      <c r="ASV1199" s="207"/>
      <c r="ASW1199" s="207"/>
      <c r="ASX1199" s="208"/>
      <c r="ASY1199" s="209"/>
      <c r="ASZ1199" s="110"/>
      <c r="ATA1199" s="147"/>
      <c r="ATB1199" s="109"/>
      <c r="ATC1199" s="261"/>
      <c r="ATD1199" s="207"/>
      <c r="ATE1199" s="207"/>
      <c r="ATF1199" s="208"/>
      <c r="ATG1199" s="209"/>
      <c r="ATH1199" s="110"/>
      <c r="ATI1199" s="147"/>
      <c r="ATJ1199" s="109"/>
      <c r="ATK1199" s="261"/>
      <c r="ATL1199" s="207"/>
      <c r="ATM1199" s="207"/>
      <c r="ATN1199" s="208"/>
      <c r="ATO1199" s="209"/>
      <c r="ATP1199" s="110"/>
      <c r="ATQ1199" s="147"/>
      <c r="ATR1199" s="109"/>
      <c r="ATS1199" s="261"/>
      <c r="ATT1199" s="207"/>
      <c r="ATU1199" s="207"/>
      <c r="ATV1199" s="208"/>
      <c r="ATW1199" s="209"/>
      <c r="ATX1199" s="110"/>
      <c r="ATY1199" s="147"/>
      <c r="ATZ1199" s="109"/>
      <c r="AUA1199" s="261"/>
      <c r="AUB1199" s="207"/>
      <c r="AUC1199" s="207"/>
      <c r="AUD1199" s="208"/>
      <c r="AUE1199" s="209"/>
      <c r="AUF1199" s="110"/>
      <c r="AUG1199" s="147"/>
      <c r="AUH1199" s="109"/>
      <c r="AUI1199" s="261"/>
      <c r="AUJ1199" s="207"/>
      <c r="AUK1199" s="207"/>
      <c r="AUL1199" s="208"/>
      <c r="AUM1199" s="209"/>
      <c r="AUN1199" s="110"/>
      <c r="AUO1199" s="147"/>
      <c r="AUP1199" s="109"/>
      <c r="AUQ1199" s="261"/>
      <c r="AUR1199" s="207"/>
      <c r="AUS1199" s="207"/>
      <c r="AUT1199" s="208"/>
      <c r="AUU1199" s="209"/>
      <c r="AUV1199" s="110"/>
      <c r="AUW1199" s="147"/>
      <c r="AUX1199" s="109"/>
      <c r="AUY1199" s="261"/>
      <c r="AUZ1199" s="207"/>
      <c r="AVA1199" s="207"/>
      <c r="AVB1199" s="208"/>
      <c r="AVC1199" s="209"/>
      <c r="AVD1199" s="110"/>
      <c r="AVE1199" s="147"/>
      <c r="AVF1199" s="109"/>
      <c r="AVG1199" s="261"/>
      <c r="AVH1199" s="207"/>
      <c r="AVI1199" s="207"/>
      <c r="AVJ1199" s="208"/>
      <c r="AVK1199" s="209"/>
      <c r="AVL1199" s="110"/>
      <c r="AVM1199" s="147"/>
      <c r="AVN1199" s="109"/>
      <c r="AVO1199" s="261"/>
      <c r="AVP1199" s="207"/>
      <c r="AVQ1199" s="207"/>
      <c r="AVR1199" s="208"/>
      <c r="AVS1199" s="209"/>
      <c r="AVT1199" s="110"/>
      <c r="AVU1199" s="147"/>
      <c r="AVV1199" s="109"/>
      <c r="AVW1199" s="261"/>
      <c r="AVX1199" s="207"/>
      <c r="AVY1199" s="207"/>
      <c r="AVZ1199" s="208"/>
      <c r="AWA1199" s="209"/>
      <c r="AWB1199" s="110"/>
      <c r="AWC1199" s="147"/>
      <c r="AWD1199" s="109"/>
      <c r="AWE1199" s="261"/>
      <c r="AWF1199" s="207"/>
      <c r="AWG1199" s="207"/>
      <c r="AWH1199" s="208"/>
      <c r="AWI1199" s="209"/>
      <c r="AWJ1199" s="110"/>
      <c r="AWK1199" s="147"/>
      <c r="AWL1199" s="109"/>
      <c r="AWM1199" s="261"/>
      <c r="AWN1199" s="207"/>
      <c r="AWO1199" s="207"/>
      <c r="AWP1199" s="208"/>
      <c r="AWQ1199" s="209"/>
      <c r="AWR1199" s="110"/>
      <c r="AWS1199" s="147"/>
      <c r="AWT1199" s="109"/>
      <c r="AWU1199" s="261"/>
      <c r="AWV1199" s="207"/>
      <c r="AWW1199" s="207"/>
      <c r="AWX1199" s="208"/>
      <c r="AWY1199" s="209"/>
      <c r="AWZ1199" s="110"/>
      <c r="AXA1199" s="147"/>
      <c r="AXB1199" s="109"/>
      <c r="AXC1199" s="261"/>
      <c r="AXD1199" s="207"/>
      <c r="AXE1199" s="207"/>
      <c r="AXF1199" s="208"/>
      <c r="AXG1199" s="209"/>
      <c r="AXH1199" s="110"/>
      <c r="AXI1199" s="147"/>
      <c r="AXJ1199" s="109"/>
      <c r="AXK1199" s="261"/>
      <c r="AXL1199" s="207"/>
      <c r="AXM1199" s="207"/>
      <c r="AXN1199" s="208"/>
      <c r="AXO1199" s="209"/>
      <c r="AXP1199" s="110"/>
      <c r="AXQ1199" s="147"/>
      <c r="AXR1199" s="109"/>
      <c r="AXS1199" s="261"/>
      <c r="AXT1199" s="207"/>
      <c r="AXU1199" s="207"/>
      <c r="AXV1199" s="208"/>
      <c r="AXW1199" s="209"/>
      <c r="AXX1199" s="110"/>
      <c r="AXY1199" s="147"/>
      <c r="AXZ1199" s="109"/>
      <c r="AYA1199" s="261"/>
      <c r="AYB1199" s="207"/>
      <c r="AYC1199" s="207"/>
      <c r="AYD1199" s="208"/>
      <c r="AYE1199" s="209"/>
      <c r="AYF1199" s="110"/>
      <c r="AYG1199" s="147"/>
      <c r="AYH1199" s="109"/>
      <c r="AYI1199" s="261"/>
      <c r="AYJ1199" s="207"/>
      <c r="AYK1199" s="207"/>
      <c r="AYL1199" s="208"/>
      <c r="AYM1199" s="209"/>
      <c r="AYN1199" s="110"/>
      <c r="AYO1199" s="147"/>
      <c r="AYP1199" s="109"/>
      <c r="AYQ1199" s="261"/>
      <c r="AYR1199" s="207"/>
      <c r="AYS1199" s="207"/>
      <c r="AYT1199" s="208"/>
      <c r="AYU1199" s="209"/>
      <c r="AYV1199" s="110"/>
      <c r="AYW1199" s="147"/>
      <c r="AYX1199" s="109"/>
      <c r="AYY1199" s="261"/>
      <c r="AYZ1199" s="207"/>
      <c r="AZA1199" s="207"/>
      <c r="AZB1199" s="208"/>
      <c r="AZC1199" s="209"/>
      <c r="AZD1199" s="110"/>
      <c r="AZE1199" s="147"/>
      <c r="AZF1199" s="109"/>
      <c r="AZG1199" s="261"/>
      <c r="AZH1199" s="207"/>
      <c r="AZI1199" s="207"/>
      <c r="AZJ1199" s="208"/>
      <c r="AZK1199" s="209"/>
      <c r="AZL1199" s="110"/>
      <c r="AZM1199" s="147"/>
      <c r="AZN1199" s="109"/>
      <c r="AZO1199" s="261"/>
      <c r="AZP1199" s="207"/>
      <c r="AZQ1199" s="207"/>
      <c r="AZR1199" s="208"/>
      <c r="AZS1199" s="209"/>
      <c r="AZT1199" s="110"/>
      <c r="AZU1199" s="147"/>
      <c r="AZV1199" s="109"/>
      <c r="AZW1199" s="261"/>
      <c r="AZX1199" s="207"/>
      <c r="AZY1199" s="207"/>
      <c r="AZZ1199" s="208"/>
      <c r="BAA1199" s="209"/>
      <c r="BAB1199" s="110"/>
      <c r="BAC1199" s="147"/>
      <c r="BAD1199" s="109"/>
      <c r="BAE1199" s="261"/>
      <c r="BAF1199" s="207"/>
      <c r="BAG1199" s="207"/>
      <c r="BAH1199" s="208"/>
      <c r="BAI1199" s="209"/>
      <c r="BAJ1199" s="110"/>
      <c r="BAK1199" s="147"/>
      <c r="BAL1199" s="109"/>
      <c r="BAM1199" s="261"/>
      <c r="BAN1199" s="207"/>
      <c r="BAO1199" s="207"/>
      <c r="BAP1199" s="208"/>
      <c r="BAQ1199" s="209"/>
      <c r="BAR1199" s="110"/>
      <c r="BAS1199" s="147"/>
      <c r="BAT1199" s="109"/>
      <c r="BAU1199" s="261"/>
      <c r="BAV1199" s="207"/>
      <c r="BAW1199" s="207"/>
      <c r="BAX1199" s="208"/>
      <c r="BAY1199" s="209"/>
      <c r="BAZ1199" s="110"/>
      <c r="BBA1199" s="147"/>
      <c r="BBB1199" s="109"/>
      <c r="BBC1199" s="261"/>
      <c r="BBD1199" s="207"/>
      <c r="BBE1199" s="207"/>
      <c r="BBF1199" s="208"/>
      <c r="BBG1199" s="209"/>
      <c r="BBH1199" s="110"/>
      <c r="BBI1199" s="147"/>
      <c r="BBJ1199" s="109"/>
      <c r="BBK1199" s="261"/>
      <c r="BBL1199" s="207"/>
      <c r="BBM1199" s="207"/>
      <c r="BBN1199" s="208"/>
      <c r="BBO1199" s="209"/>
      <c r="BBP1199" s="110"/>
      <c r="BBQ1199" s="147"/>
      <c r="BBR1199" s="109"/>
      <c r="BBS1199" s="261"/>
      <c r="BBT1199" s="207"/>
      <c r="BBU1199" s="207"/>
      <c r="BBV1199" s="208"/>
      <c r="BBW1199" s="209"/>
      <c r="BBX1199" s="110"/>
      <c r="BBY1199" s="147"/>
      <c r="BBZ1199" s="109"/>
      <c r="BCA1199" s="261"/>
      <c r="BCB1199" s="207"/>
      <c r="BCC1199" s="207"/>
      <c r="BCD1199" s="208"/>
      <c r="BCE1199" s="209"/>
      <c r="BCF1199" s="110"/>
      <c r="BCG1199" s="147"/>
      <c r="BCH1199" s="109"/>
      <c r="BCI1199" s="261"/>
      <c r="BCJ1199" s="207"/>
      <c r="BCK1199" s="207"/>
      <c r="BCL1199" s="208"/>
      <c r="BCM1199" s="209"/>
      <c r="BCN1199" s="110"/>
      <c r="BCO1199" s="147"/>
      <c r="BCP1199" s="109"/>
      <c r="BCQ1199" s="261"/>
      <c r="BCR1199" s="207"/>
      <c r="BCS1199" s="207"/>
      <c r="BCT1199" s="208"/>
      <c r="BCU1199" s="209"/>
      <c r="BCV1199" s="110"/>
      <c r="BCW1199" s="147"/>
      <c r="BCX1199" s="109"/>
      <c r="BCY1199" s="261"/>
      <c r="BCZ1199" s="207"/>
      <c r="BDA1199" s="207"/>
      <c r="BDB1199" s="208"/>
      <c r="BDC1199" s="209"/>
      <c r="BDD1199" s="110"/>
      <c r="BDE1199" s="147"/>
      <c r="BDF1199" s="109"/>
      <c r="BDG1199" s="261"/>
      <c r="BDH1199" s="207"/>
      <c r="BDI1199" s="207"/>
      <c r="BDJ1199" s="208"/>
      <c r="BDK1199" s="209"/>
      <c r="BDL1199" s="110"/>
      <c r="BDM1199" s="147"/>
      <c r="BDN1199" s="109"/>
      <c r="BDO1199" s="261"/>
      <c r="BDP1199" s="207"/>
      <c r="BDQ1199" s="207"/>
      <c r="BDR1199" s="208"/>
      <c r="BDS1199" s="209"/>
      <c r="BDT1199" s="110"/>
      <c r="BDU1199" s="147"/>
      <c r="BDV1199" s="109"/>
      <c r="BDW1199" s="261"/>
      <c r="BDX1199" s="207"/>
      <c r="BDY1199" s="207"/>
      <c r="BDZ1199" s="208"/>
      <c r="BEA1199" s="209"/>
      <c r="BEB1199" s="110"/>
      <c r="BEC1199" s="147"/>
      <c r="BED1199" s="109"/>
      <c r="BEE1199" s="261"/>
      <c r="BEF1199" s="207"/>
      <c r="BEG1199" s="207"/>
      <c r="BEH1199" s="208"/>
      <c r="BEI1199" s="209"/>
      <c r="BEJ1199" s="110"/>
      <c r="BEK1199" s="147"/>
      <c r="BEL1199" s="109"/>
      <c r="BEM1199" s="261"/>
      <c r="BEN1199" s="207"/>
      <c r="BEO1199" s="207"/>
      <c r="BEP1199" s="208"/>
      <c r="BEQ1199" s="209"/>
      <c r="BER1199" s="110"/>
      <c r="BES1199" s="147"/>
      <c r="BET1199" s="109"/>
      <c r="BEU1199" s="261"/>
      <c r="BEV1199" s="207"/>
      <c r="BEW1199" s="207"/>
      <c r="BEX1199" s="208"/>
      <c r="BEY1199" s="209"/>
      <c r="BEZ1199" s="110"/>
      <c r="BFA1199" s="147"/>
      <c r="BFB1199" s="109"/>
      <c r="BFC1199" s="261"/>
      <c r="BFD1199" s="207"/>
      <c r="BFE1199" s="207"/>
      <c r="BFF1199" s="208"/>
      <c r="BFG1199" s="209"/>
      <c r="BFH1199" s="110"/>
      <c r="BFI1199" s="147"/>
      <c r="BFJ1199" s="109"/>
      <c r="BFK1199" s="261"/>
      <c r="BFL1199" s="207"/>
      <c r="BFM1199" s="207"/>
      <c r="BFN1199" s="208"/>
      <c r="BFO1199" s="209"/>
      <c r="BFP1199" s="110"/>
      <c r="BFQ1199" s="147"/>
      <c r="BFR1199" s="109"/>
      <c r="BFS1199" s="261"/>
      <c r="BFT1199" s="207"/>
      <c r="BFU1199" s="207"/>
      <c r="BFV1199" s="208"/>
      <c r="BFW1199" s="209"/>
      <c r="BFX1199" s="110"/>
      <c r="BFY1199" s="147"/>
      <c r="BFZ1199" s="109"/>
      <c r="BGA1199" s="261"/>
      <c r="BGB1199" s="207"/>
      <c r="BGC1199" s="207"/>
      <c r="BGD1199" s="208"/>
      <c r="BGE1199" s="209"/>
      <c r="BGF1199" s="110"/>
      <c r="BGG1199" s="147"/>
      <c r="BGH1199" s="109"/>
      <c r="BGI1199" s="261"/>
      <c r="BGJ1199" s="207"/>
      <c r="BGK1199" s="207"/>
      <c r="BGL1199" s="208"/>
      <c r="BGM1199" s="209"/>
      <c r="BGN1199" s="110"/>
      <c r="BGO1199" s="147"/>
      <c r="BGP1199" s="109"/>
      <c r="BGQ1199" s="261"/>
      <c r="BGR1199" s="207"/>
      <c r="BGS1199" s="207"/>
      <c r="BGT1199" s="208"/>
      <c r="BGU1199" s="209"/>
      <c r="BGV1199" s="110"/>
      <c r="BGW1199" s="147"/>
      <c r="BGX1199" s="109"/>
      <c r="BGY1199" s="261"/>
      <c r="BGZ1199" s="207"/>
      <c r="BHA1199" s="207"/>
      <c r="BHB1199" s="208"/>
      <c r="BHC1199" s="209"/>
      <c r="BHD1199" s="110"/>
      <c r="BHE1199" s="147"/>
      <c r="BHF1199" s="109"/>
      <c r="BHG1199" s="261"/>
      <c r="BHH1199" s="207"/>
      <c r="BHI1199" s="207"/>
      <c r="BHJ1199" s="208"/>
      <c r="BHK1199" s="209"/>
      <c r="BHL1199" s="110"/>
      <c r="BHM1199" s="147"/>
      <c r="BHN1199" s="109"/>
      <c r="BHO1199" s="261"/>
      <c r="BHP1199" s="207"/>
      <c r="BHQ1199" s="207"/>
      <c r="BHR1199" s="208"/>
      <c r="BHS1199" s="209"/>
      <c r="BHT1199" s="110"/>
      <c r="BHU1199" s="147"/>
      <c r="BHV1199" s="109"/>
      <c r="BHW1199" s="261"/>
      <c r="BHX1199" s="207"/>
      <c r="BHY1199" s="207"/>
      <c r="BHZ1199" s="208"/>
      <c r="BIA1199" s="209"/>
      <c r="BIB1199" s="110"/>
      <c r="BIC1199" s="147"/>
      <c r="BID1199" s="109"/>
      <c r="BIE1199" s="261"/>
      <c r="BIF1199" s="207"/>
      <c r="BIG1199" s="207"/>
      <c r="BIH1199" s="208"/>
      <c r="BII1199" s="209"/>
      <c r="BIJ1199" s="110"/>
      <c r="BIK1199" s="147"/>
      <c r="BIL1199" s="109"/>
      <c r="BIM1199" s="261"/>
      <c r="BIN1199" s="207"/>
      <c r="BIO1199" s="207"/>
      <c r="BIP1199" s="208"/>
      <c r="BIQ1199" s="209"/>
      <c r="BIR1199" s="110"/>
      <c r="BIS1199" s="147"/>
      <c r="BIT1199" s="109"/>
      <c r="BIU1199" s="261"/>
      <c r="BIV1199" s="207"/>
      <c r="BIW1199" s="207"/>
      <c r="BIX1199" s="208"/>
      <c r="BIY1199" s="209"/>
      <c r="BIZ1199" s="110"/>
      <c r="BJA1199" s="147"/>
      <c r="BJB1199" s="109"/>
      <c r="BJC1199" s="261"/>
      <c r="BJD1199" s="207"/>
      <c r="BJE1199" s="207"/>
      <c r="BJF1199" s="208"/>
      <c r="BJG1199" s="209"/>
      <c r="BJH1199" s="110"/>
      <c r="BJI1199" s="147"/>
      <c r="BJJ1199" s="109"/>
      <c r="BJK1199" s="261"/>
      <c r="BJL1199" s="207"/>
      <c r="BJM1199" s="207"/>
      <c r="BJN1199" s="208"/>
      <c r="BJO1199" s="209"/>
      <c r="BJP1199" s="110"/>
      <c r="BJQ1199" s="147"/>
      <c r="BJR1199" s="109"/>
      <c r="BJS1199" s="261"/>
      <c r="BJT1199" s="207"/>
      <c r="BJU1199" s="207"/>
      <c r="BJV1199" s="208"/>
      <c r="BJW1199" s="209"/>
      <c r="BJX1199" s="110"/>
      <c r="BJY1199" s="147"/>
      <c r="BJZ1199" s="109"/>
      <c r="BKA1199" s="261"/>
      <c r="BKB1199" s="207"/>
      <c r="BKC1199" s="207"/>
      <c r="BKD1199" s="208"/>
      <c r="BKE1199" s="209"/>
      <c r="BKF1199" s="110"/>
      <c r="BKG1199" s="147"/>
      <c r="BKH1199" s="109"/>
      <c r="BKI1199" s="261"/>
      <c r="BKJ1199" s="207"/>
      <c r="BKK1199" s="207"/>
      <c r="BKL1199" s="208"/>
      <c r="BKM1199" s="209"/>
      <c r="BKN1199" s="110"/>
      <c r="BKO1199" s="147"/>
      <c r="BKP1199" s="109"/>
      <c r="BKQ1199" s="261"/>
      <c r="BKR1199" s="207"/>
      <c r="BKS1199" s="207"/>
      <c r="BKT1199" s="208"/>
      <c r="BKU1199" s="209"/>
      <c r="BKV1199" s="110"/>
      <c r="BKW1199" s="147"/>
      <c r="BKX1199" s="109"/>
      <c r="BKY1199" s="261"/>
      <c r="BKZ1199" s="207"/>
      <c r="BLA1199" s="207"/>
      <c r="BLB1199" s="208"/>
      <c r="BLC1199" s="209"/>
      <c r="BLD1199" s="110"/>
      <c r="BLE1199" s="147"/>
      <c r="BLF1199" s="109"/>
      <c r="BLG1199" s="261"/>
      <c r="BLH1199" s="207"/>
      <c r="BLI1199" s="207"/>
      <c r="BLJ1199" s="208"/>
      <c r="BLK1199" s="209"/>
      <c r="BLL1199" s="110"/>
      <c r="BLM1199" s="147"/>
      <c r="BLN1199" s="109"/>
      <c r="BLO1199" s="261"/>
      <c r="BLP1199" s="207"/>
      <c r="BLQ1199" s="207"/>
      <c r="BLR1199" s="208"/>
      <c r="BLS1199" s="209"/>
      <c r="BLT1199" s="110"/>
      <c r="BLU1199" s="147"/>
      <c r="BLV1199" s="109"/>
      <c r="BLW1199" s="261"/>
      <c r="BLX1199" s="207"/>
      <c r="BLY1199" s="207"/>
      <c r="BLZ1199" s="208"/>
      <c r="BMA1199" s="209"/>
      <c r="BMB1199" s="110"/>
      <c r="BMC1199" s="147"/>
      <c r="BMD1199" s="109"/>
      <c r="BME1199" s="261"/>
      <c r="BMF1199" s="207"/>
      <c r="BMG1199" s="207"/>
      <c r="BMH1199" s="208"/>
      <c r="BMI1199" s="209"/>
      <c r="BMJ1199" s="110"/>
      <c r="BMK1199" s="147"/>
      <c r="BML1199" s="109"/>
      <c r="BMM1199" s="261"/>
      <c r="BMN1199" s="207"/>
      <c r="BMO1199" s="207"/>
      <c r="BMP1199" s="208"/>
      <c r="BMQ1199" s="209"/>
      <c r="BMR1199" s="110"/>
      <c r="BMS1199" s="147"/>
      <c r="BMT1199" s="109"/>
      <c r="BMU1199" s="261"/>
      <c r="BMV1199" s="207"/>
      <c r="BMW1199" s="207"/>
      <c r="BMX1199" s="208"/>
      <c r="BMY1199" s="209"/>
      <c r="BMZ1199" s="110"/>
      <c r="BNA1199" s="147"/>
      <c r="BNB1199" s="109"/>
      <c r="BNC1199" s="261"/>
      <c r="BND1199" s="207"/>
      <c r="BNE1199" s="207"/>
      <c r="BNF1199" s="208"/>
      <c r="BNG1199" s="209"/>
      <c r="BNH1199" s="110"/>
      <c r="BNI1199" s="147"/>
      <c r="BNJ1199" s="109"/>
      <c r="BNK1199" s="261"/>
      <c r="BNL1199" s="207"/>
      <c r="BNM1199" s="207"/>
      <c r="BNN1199" s="208"/>
      <c r="BNO1199" s="209"/>
      <c r="BNP1199" s="110"/>
      <c r="BNQ1199" s="147"/>
      <c r="BNR1199" s="109"/>
      <c r="BNS1199" s="261"/>
      <c r="BNT1199" s="207"/>
      <c r="BNU1199" s="207"/>
      <c r="BNV1199" s="208"/>
      <c r="BNW1199" s="209"/>
      <c r="BNX1199" s="110"/>
      <c r="BNY1199" s="147"/>
      <c r="BNZ1199" s="109"/>
      <c r="BOA1199" s="261"/>
      <c r="BOB1199" s="207"/>
      <c r="BOC1199" s="207"/>
      <c r="BOD1199" s="208"/>
      <c r="BOE1199" s="209"/>
      <c r="BOF1199" s="110"/>
      <c r="BOG1199" s="147"/>
      <c r="BOH1199" s="109"/>
      <c r="BOI1199" s="261"/>
      <c r="BOJ1199" s="207"/>
      <c r="BOK1199" s="207"/>
      <c r="BOL1199" s="208"/>
      <c r="BOM1199" s="209"/>
      <c r="BON1199" s="110"/>
      <c r="BOO1199" s="147"/>
      <c r="BOP1199" s="109"/>
      <c r="BOQ1199" s="261"/>
      <c r="BOR1199" s="207"/>
      <c r="BOS1199" s="207"/>
      <c r="BOT1199" s="208"/>
      <c r="BOU1199" s="209"/>
      <c r="BOV1199" s="110"/>
      <c r="BOW1199" s="147"/>
      <c r="BOX1199" s="109"/>
      <c r="BOY1199" s="261"/>
      <c r="BOZ1199" s="207"/>
      <c r="BPA1199" s="207"/>
      <c r="BPB1199" s="208"/>
      <c r="BPC1199" s="209"/>
      <c r="BPD1199" s="110"/>
      <c r="BPE1199" s="147"/>
      <c r="BPF1199" s="109"/>
      <c r="BPG1199" s="261"/>
      <c r="BPH1199" s="207"/>
      <c r="BPI1199" s="207"/>
      <c r="BPJ1199" s="208"/>
      <c r="BPK1199" s="209"/>
      <c r="BPL1199" s="110"/>
      <c r="BPM1199" s="147"/>
      <c r="BPN1199" s="109"/>
      <c r="BPO1199" s="261"/>
      <c r="BPP1199" s="207"/>
      <c r="BPQ1199" s="207"/>
      <c r="BPR1199" s="208"/>
      <c r="BPS1199" s="209"/>
      <c r="BPT1199" s="110"/>
      <c r="BPU1199" s="147"/>
      <c r="BPV1199" s="109"/>
      <c r="BPW1199" s="261"/>
      <c r="BPX1199" s="207"/>
      <c r="BPY1199" s="207"/>
      <c r="BPZ1199" s="208"/>
      <c r="BQA1199" s="209"/>
      <c r="BQB1199" s="110"/>
      <c r="BQC1199" s="147"/>
      <c r="BQD1199" s="109"/>
      <c r="BQE1199" s="261"/>
      <c r="BQF1199" s="207"/>
      <c r="BQG1199" s="207"/>
      <c r="BQH1199" s="208"/>
      <c r="BQI1199" s="209"/>
      <c r="BQJ1199" s="110"/>
      <c r="BQK1199" s="147"/>
      <c r="BQL1199" s="109"/>
      <c r="BQM1199" s="261"/>
      <c r="BQN1199" s="207"/>
      <c r="BQO1199" s="207"/>
      <c r="BQP1199" s="208"/>
      <c r="BQQ1199" s="209"/>
      <c r="BQR1199" s="110"/>
      <c r="BQS1199" s="147"/>
      <c r="BQT1199" s="109"/>
      <c r="BQU1199" s="261"/>
      <c r="BQV1199" s="207"/>
      <c r="BQW1199" s="207"/>
      <c r="BQX1199" s="208"/>
      <c r="BQY1199" s="209"/>
      <c r="BQZ1199" s="110"/>
      <c r="BRA1199" s="147"/>
      <c r="BRB1199" s="109"/>
      <c r="BRC1199" s="261"/>
      <c r="BRD1199" s="207"/>
      <c r="BRE1199" s="207"/>
      <c r="BRF1199" s="208"/>
      <c r="BRG1199" s="209"/>
      <c r="BRH1199" s="110"/>
      <c r="BRI1199" s="147"/>
      <c r="BRJ1199" s="109"/>
      <c r="BRK1199" s="261"/>
      <c r="BRL1199" s="207"/>
      <c r="BRM1199" s="207"/>
      <c r="BRN1199" s="208"/>
      <c r="BRO1199" s="209"/>
      <c r="BRP1199" s="110"/>
      <c r="BRQ1199" s="147"/>
      <c r="BRR1199" s="109"/>
      <c r="BRS1199" s="261"/>
      <c r="BRT1199" s="207"/>
      <c r="BRU1199" s="207"/>
      <c r="BRV1199" s="208"/>
      <c r="BRW1199" s="209"/>
      <c r="BRX1199" s="110"/>
      <c r="BRY1199" s="147"/>
      <c r="BRZ1199" s="109"/>
      <c r="BSA1199" s="261"/>
      <c r="BSB1199" s="207"/>
      <c r="BSC1199" s="207"/>
      <c r="BSD1199" s="208"/>
      <c r="BSE1199" s="209"/>
      <c r="BSF1199" s="110"/>
      <c r="BSG1199" s="147"/>
      <c r="BSH1199" s="109"/>
      <c r="BSI1199" s="261"/>
      <c r="BSJ1199" s="207"/>
      <c r="BSK1199" s="207"/>
      <c r="BSL1199" s="208"/>
      <c r="BSM1199" s="209"/>
      <c r="BSN1199" s="110"/>
      <c r="BSO1199" s="147"/>
      <c r="BSP1199" s="109"/>
      <c r="BSQ1199" s="261"/>
      <c r="BSR1199" s="207"/>
      <c r="BSS1199" s="207"/>
      <c r="BST1199" s="208"/>
      <c r="BSU1199" s="209"/>
      <c r="BSV1199" s="110"/>
      <c r="BSW1199" s="147"/>
      <c r="BSX1199" s="109"/>
      <c r="BSY1199" s="261"/>
      <c r="BSZ1199" s="207"/>
      <c r="BTA1199" s="207"/>
      <c r="BTB1199" s="208"/>
      <c r="BTC1199" s="209"/>
      <c r="BTD1199" s="110"/>
      <c r="BTE1199" s="147"/>
      <c r="BTF1199" s="109"/>
      <c r="BTG1199" s="261"/>
      <c r="BTH1199" s="207"/>
      <c r="BTI1199" s="207"/>
      <c r="BTJ1199" s="208"/>
      <c r="BTK1199" s="209"/>
      <c r="BTL1199" s="110"/>
      <c r="BTM1199" s="147"/>
      <c r="BTN1199" s="109"/>
      <c r="BTO1199" s="261"/>
      <c r="BTP1199" s="207"/>
      <c r="BTQ1199" s="207"/>
      <c r="BTR1199" s="208"/>
      <c r="BTS1199" s="209"/>
      <c r="BTT1199" s="110"/>
      <c r="BTU1199" s="147"/>
      <c r="BTV1199" s="109"/>
      <c r="BTW1199" s="261"/>
      <c r="BTX1199" s="207"/>
      <c r="BTY1199" s="207"/>
      <c r="BTZ1199" s="208"/>
      <c r="BUA1199" s="209"/>
      <c r="BUB1199" s="110"/>
      <c r="BUC1199" s="147"/>
      <c r="BUD1199" s="109"/>
      <c r="BUE1199" s="261"/>
      <c r="BUF1199" s="207"/>
      <c r="BUG1199" s="207"/>
      <c r="BUH1199" s="208"/>
      <c r="BUI1199" s="209"/>
      <c r="BUJ1199" s="110"/>
      <c r="BUK1199" s="147"/>
      <c r="BUL1199" s="109"/>
      <c r="BUM1199" s="261"/>
      <c r="BUN1199" s="207"/>
      <c r="BUO1199" s="207"/>
      <c r="BUP1199" s="208"/>
      <c r="BUQ1199" s="209"/>
      <c r="BUR1199" s="110"/>
      <c r="BUS1199" s="147"/>
      <c r="BUT1199" s="109"/>
      <c r="BUU1199" s="261"/>
      <c r="BUV1199" s="207"/>
      <c r="BUW1199" s="207"/>
      <c r="BUX1199" s="208"/>
      <c r="BUY1199" s="209"/>
      <c r="BUZ1199" s="110"/>
      <c r="BVA1199" s="147"/>
      <c r="BVB1199" s="109"/>
      <c r="BVC1199" s="261"/>
      <c r="BVD1199" s="207"/>
      <c r="BVE1199" s="207"/>
      <c r="BVF1199" s="208"/>
      <c r="BVG1199" s="209"/>
      <c r="BVH1199" s="110"/>
      <c r="BVI1199" s="147"/>
      <c r="BVJ1199" s="109"/>
      <c r="BVK1199" s="261"/>
      <c r="BVL1199" s="207"/>
      <c r="BVM1199" s="207"/>
      <c r="BVN1199" s="208"/>
      <c r="BVO1199" s="209"/>
      <c r="BVP1199" s="110"/>
      <c r="BVQ1199" s="147"/>
      <c r="BVR1199" s="109"/>
      <c r="BVS1199" s="261"/>
      <c r="BVT1199" s="207"/>
      <c r="BVU1199" s="207"/>
      <c r="BVV1199" s="208"/>
      <c r="BVW1199" s="209"/>
      <c r="BVX1199" s="110"/>
      <c r="BVY1199" s="147"/>
      <c r="BVZ1199" s="109"/>
      <c r="BWA1199" s="261"/>
      <c r="BWB1199" s="207"/>
      <c r="BWC1199" s="207"/>
      <c r="BWD1199" s="208"/>
      <c r="BWE1199" s="209"/>
      <c r="BWF1199" s="110"/>
      <c r="BWG1199" s="147"/>
      <c r="BWH1199" s="109"/>
      <c r="BWI1199" s="261"/>
      <c r="BWJ1199" s="207"/>
      <c r="BWK1199" s="207"/>
      <c r="BWL1199" s="208"/>
      <c r="BWM1199" s="209"/>
      <c r="BWN1199" s="110"/>
      <c r="BWO1199" s="147"/>
      <c r="BWP1199" s="109"/>
      <c r="BWQ1199" s="261"/>
      <c r="BWR1199" s="207"/>
      <c r="BWS1199" s="207"/>
      <c r="BWT1199" s="208"/>
      <c r="BWU1199" s="209"/>
      <c r="BWV1199" s="110"/>
      <c r="BWW1199" s="147"/>
      <c r="BWX1199" s="109"/>
      <c r="BWY1199" s="261"/>
      <c r="BWZ1199" s="207"/>
      <c r="BXA1199" s="207"/>
      <c r="BXB1199" s="208"/>
      <c r="BXC1199" s="209"/>
      <c r="BXD1199" s="110"/>
      <c r="BXE1199" s="147"/>
      <c r="BXF1199" s="109"/>
      <c r="BXG1199" s="261"/>
      <c r="BXH1199" s="207"/>
      <c r="BXI1199" s="207"/>
      <c r="BXJ1199" s="208"/>
      <c r="BXK1199" s="209"/>
      <c r="BXL1199" s="110"/>
      <c r="BXM1199" s="147"/>
      <c r="BXN1199" s="109"/>
      <c r="BXO1199" s="261"/>
      <c r="BXP1199" s="207"/>
      <c r="BXQ1199" s="207"/>
      <c r="BXR1199" s="208"/>
      <c r="BXS1199" s="209"/>
      <c r="BXT1199" s="110"/>
      <c r="BXU1199" s="147"/>
      <c r="BXV1199" s="109"/>
      <c r="BXW1199" s="261"/>
      <c r="BXX1199" s="207"/>
      <c r="BXY1199" s="207"/>
      <c r="BXZ1199" s="208"/>
      <c r="BYA1199" s="209"/>
      <c r="BYB1199" s="110"/>
      <c r="BYC1199" s="147"/>
      <c r="BYD1199" s="109"/>
      <c r="BYE1199" s="261"/>
      <c r="BYF1199" s="207"/>
      <c r="BYG1199" s="207"/>
      <c r="BYH1199" s="208"/>
      <c r="BYI1199" s="209"/>
      <c r="BYJ1199" s="110"/>
      <c r="BYK1199" s="147"/>
      <c r="BYL1199" s="109"/>
      <c r="BYM1199" s="261"/>
      <c r="BYN1199" s="207"/>
      <c r="BYO1199" s="207"/>
      <c r="BYP1199" s="208"/>
      <c r="BYQ1199" s="209"/>
      <c r="BYR1199" s="110"/>
      <c r="BYS1199" s="147"/>
      <c r="BYT1199" s="109"/>
      <c r="BYU1199" s="261"/>
      <c r="BYV1199" s="207"/>
      <c r="BYW1199" s="207"/>
      <c r="BYX1199" s="208"/>
      <c r="BYY1199" s="209"/>
      <c r="BYZ1199" s="110"/>
      <c r="BZA1199" s="147"/>
      <c r="BZB1199" s="109"/>
      <c r="BZC1199" s="261"/>
      <c r="BZD1199" s="207"/>
      <c r="BZE1199" s="207"/>
      <c r="BZF1199" s="208"/>
      <c r="BZG1199" s="209"/>
      <c r="BZH1199" s="110"/>
      <c r="BZI1199" s="147"/>
      <c r="BZJ1199" s="109"/>
      <c r="BZK1199" s="261"/>
      <c r="BZL1199" s="207"/>
      <c r="BZM1199" s="207"/>
      <c r="BZN1199" s="208"/>
      <c r="BZO1199" s="209"/>
      <c r="BZP1199" s="110"/>
      <c r="BZQ1199" s="147"/>
      <c r="BZR1199" s="109"/>
      <c r="BZS1199" s="261"/>
      <c r="BZT1199" s="207"/>
      <c r="BZU1199" s="207"/>
      <c r="BZV1199" s="208"/>
      <c r="BZW1199" s="209"/>
      <c r="BZX1199" s="110"/>
      <c r="BZY1199" s="147"/>
      <c r="BZZ1199" s="109"/>
      <c r="CAA1199" s="261"/>
      <c r="CAB1199" s="207"/>
      <c r="CAC1199" s="207"/>
      <c r="CAD1199" s="208"/>
      <c r="CAE1199" s="209"/>
      <c r="CAF1199" s="110"/>
      <c r="CAG1199" s="147"/>
      <c r="CAH1199" s="109"/>
      <c r="CAI1199" s="261"/>
      <c r="CAJ1199" s="207"/>
      <c r="CAK1199" s="207"/>
      <c r="CAL1199" s="208"/>
      <c r="CAM1199" s="209"/>
      <c r="CAN1199" s="110"/>
      <c r="CAO1199" s="147"/>
      <c r="CAP1199" s="109"/>
      <c r="CAQ1199" s="261"/>
      <c r="CAR1199" s="207"/>
      <c r="CAS1199" s="207"/>
      <c r="CAT1199" s="208"/>
      <c r="CAU1199" s="209"/>
      <c r="CAV1199" s="110"/>
      <c r="CAW1199" s="147"/>
      <c r="CAX1199" s="109"/>
      <c r="CAY1199" s="261"/>
      <c r="CAZ1199" s="207"/>
      <c r="CBA1199" s="207"/>
      <c r="CBB1199" s="208"/>
      <c r="CBC1199" s="209"/>
      <c r="CBD1199" s="110"/>
      <c r="CBE1199" s="147"/>
      <c r="CBF1199" s="109"/>
      <c r="CBG1199" s="261"/>
      <c r="CBH1199" s="207"/>
      <c r="CBI1199" s="207"/>
      <c r="CBJ1199" s="208"/>
      <c r="CBK1199" s="209"/>
      <c r="CBL1199" s="110"/>
      <c r="CBM1199" s="147"/>
      <c r="CBN1199" s="109"/>
      <c r="CBO1199" s="261"/>
      <c r="CBP1199" s="207"/>
      <c r="CBQ1199" s="207"/>
      <c r="CBR1199" s="208"/>
      <c r="CBS1199" s="209"/>
      <c r="CBT1199" s="110"/>
      <c r="CBU1199" s="147"/>
      <c r="CBV1199" s="109"/>
      <c r="CBW1199" s="261"/>
      <c r="CBX1199" s="207"/>
      <c r="CBY1199" s="207"/>
      <c r="CBZ1199" s="208"/>
      <c r="CCA1199" s="209"/>
      <c r="CCB1199" s="110"/>
      <c r="CCC1199" s="147"/>
      <c r="CCD1199" s="109"/>
      <c r="CCE1199" s="261"/>
      <c r="CCF1199" s="207"/>
      <c r="CCG1199" s="207"/>
      <c r="CCH1199" s="208"/>
      <c r="CCI1199" s="209"/>
      <c r="CCJ1199" s="110"/>
      <c r="CCK1199" s="147"/>
      <c r="CCL1199" s="109"/>
      <c r="CCM1199" s="261"/>
      <c r="CCN1199" s="207"/>
      <c r="CCO1199" s="207"/>
      <c r="CCP1199" s="208"/>
      <c r="CCQ1199" s="209"/>
      <c r="CCR1199" s="110"/>
      <c r="CCS1199" s="147"/>
      <c r="CCT1199" s="109"/>
      <c r="CCU1199" s="261"/>
      <c r="CCV1199" s="207"/>
      <c r="CCW1199" s="207"/>
      <c r="CCX1199" s="208"/>
      <c r="CCY1199" s="209"/>
      <c r="CCZ1199" s="110"/>
      <c r="CDA1199" s="147"/>
      <c r="CDB1199" s="109"/>
      <c r="CDC1199" s="261"/>
      <c r="CDD1199" s="207"/>
      <c r="CDE1199" s="207"/>
      <c r="CDF1199" s="208"/>
      <c r="CDG1199" s="209"/>
      <c r="CDH1199" s="110"/>
      <c r="CDI1199" s="147"/>
      <c r="CDJ1199" s="109"/>
      <c r="CDK1199" s="261"/>
      <c r="CDL1199" s="207"/>
      <c r="CDM1199" s="207"/>
      <c r="CDN1199" s="208"/>
      <c r="CDO1199" s="209"/>
      <c r="CDP1199" s="110"/>
      <c r="CDQ1199" s="147"/>
      <c r="CDR1199" s="109"/>
      <c r="CDS1199" s="261"/>
      <c r="CDT1199" s="207"/>
      <c r="CDU1199" s="207"/>
      <c r="CDV1199" s="208"/>
      <c r="CDW1199" s="209"/>
      <c r="CDX1199" s="110"/>
      <c r="CDY1199" s="147"/>
      <c r="CDZ1199" s="109"/>
      <c r="CEA1199" s="261"/>
      <c r="CEB1199" s="207"/>
      <c r="CEC1199" s="207"/>
      <c r="CED1199" s="208"/>
      <c r="CEE1199" s="209"/>
      <c r="CEF1199" s="110"/>
      <c r="CEG1199" s="147"/>
      <c r="CEH1199" s="109"/>
      <c r="CEI1199" s="261"/>
      <c r="CEJ1199" s="207"/>
      <c r="CEK1199" s="207"/>
      <c r="CEL1199" s="208"/>
      <c r="CEM1199" s="209"/>
      <c r="CEN1199" s="110"/>
      <c r="CEO1199" s="147"/>
      <c r="CEP1199" s="109"/>
      <c r="CEQ1199" s="261"/>
      <c r="CER1199" s="207"/>
      <c r="CES1199" s="207"/>
      <c r="CET1199" s="208"/>
      <c r="CEU1199" s="209"/>
      <c r="CEV1199" s="110"/>
      <c r="CEW1199" s="147"/>
      <c r="CEX1199" s="109"/>
      <c r="CEY1199" s="261"/>
      <c r="CEZ1199" s="207"/>
      <c r="CFA1199" s="207"/>
      <c r="CFB1199" s="208"/>
      <c r="CFC1199" s="209"/>
      <c r="CFD1199" s="110"/>
      <c r="CFE1199" s="147"/>
      <c r="CFF1199" s="109"/>
      <c r="CFG1199" s="261"/>
      <c r="CFH1199" s="207"/>
      <c r="CFI1199" s="207"/>
      <c r="CFJ1199" s="208"/>
      <c r="CFK1199" s="209"/>
      <c r="CFL1199" s="110"/>
      <c r="CFM1199" s="147"/>
      <c r="CFN1199" s="109"/>
      <c r="CFO1199" s="261"/>
      <c r="CFP1199" s="207"/>
      <c r="CFQ1199" s="207"/>
      <c r="CFR1199" s="208"/>
      <c r="CFS1199" s="209"/>
      <c r="CFT1199" s="110"/>
      <c r="CFU1199" s="147"/>
      <c r="CFV1199" s="109"/>
      <c r="CFW1199" s="261"/>
      <c r="CFX1199" s="207"/>
      <c r="CFY1199" s="207"/>
      <c r="CFZ1199" s="208"/>
      <c r="CGA1199" s="209"/>
      <c r="CGB1199" s="110"/>
      <c r="CGC1199" s="147"/>
      <c r="CGD1199" s="109"/>
      <c r="CGE1199" s="261"/>
      <c r="CGF1199" s="207"/>
      <c r="CGG1199" s="207"/>
      <c r="CGH1199" s="208"/>
      <c r="CGI1199" s="209"/>
      <c r="CGJ1199" s="110"/>
      <c r="CGK1199" s="147"/>
      <c r="CGL1199" s="109"/>
      <c r="CGM1199" s="261"/>
      <c r="CGN1199" s="207"/>
      <c r="CGO1199" s="207"/>
      <c r="CGP1199" s="208"/>
      <c r="CGQ1199" s="209"/>
      <c r="CGR1199" s="110"/>
      <c r="CGS1199" s="147"/>
      <c r="CGT1199" s="109"/>
      <c r="CGU1199" s="261"/>
      <c r="CGV1199" s="207"/>
      <c r="CGW1199" s="207"/>
      <c r="CGX1199" s="208"/>
      <c r="CGY1199" s="209"/>
      <c r="CGZ1199" s="110"/>
      <c r="CHA1199" s="147"/>
      <c r="CHB1199" s="109"/>
      <c r="CHC1199" s="261"/>
      <c r="CHD1199" s="207"/>
      <c r="CHE1199" s="207"/>
      <c r="CHF1199" s="208"/>
      <c r="CHG1199" s="209"/>
      <c r="CHH1199" s="110"/>
      <c r="CHI1199" s="147"/>
      <c r="CHJ1199" s="109"/>
      <c r="CHK1199" s="261"/>
      <c r="CHL1199" s="207"/>
      <c r="CHM1199" s="207"/>
      <c r="CHN1199" s="208"/>
      <c r="CHO1199" s="209"/>
      <c r="CHP1199" s="110"/>
      <c r="CHQ1199" s="147"/>
      <c r="CHR1199" s="109"/>
      <c r="CHS1199" s="261"/>
      <c r="CHT1199" s="207"/>
      <c r="CHU1199" s="207"/>
      <c r="CHV1199" s="208"/>
      <c r="CHW1199" s="209"/>
      <c r="CHX1199" s="110"/>
      <c r="CHY1199" s="147"/>
      <c r="CHZ1199" s="109"/>
      <c r="CIA1199" s="261"/>
      <c r="CIB1199" s="207"/>
      <c r="CIC1199" s="207"/>
      <c r="CID1199" s="208"/>
      <c r="CIE1199" s="209"/>
      <c r="CIF1199" s="110"/>
      <c r="CIG1199" s="147"/>
      <c r="CIH1199" s="109"/>
      <c r="CII1199" s="261"/>
      <c r="CIJ1199" s="207"/>
      <c r="CIK1199" s="207"/>
      <c r="CIL1199" s="208"/>
      <c r="CIM1199" s="209"/>
      <c r="CIN1199" s="110"/>
      <c r="CIO1199" s="147"/>
      <c r="CIP1199" s="109"/>
      <c r="CIQ1199" s="261"/>
      <c r="CIR1199" s="207"/>
      <c r="CIS1199" s="207"/>
      <c r="CIT1199" s="208"/>
      <c r="CIU1199" s="209"/>
      <c r="CIV1199" s="110"/>
      <c r="CIW1199" s="147"/>
      <c r="CIX1199" s="109"/>
      <c r="CIY1199" s="261"/>
      <c r="CIZ1199" s="207"/>
      <c r="CJA1199" s="207"/>
      <c r="CJB1199" s="208"/>
      <c r="CJC1199" s="209"/>
      <c r="CJD1199" s="110"/>
      <c r="CJE1199" s="147"/>
      <c r="CJF1199" s="109"/>
      <c r="CJG1199" s="261"/>
      <c r="CJH1199" s="207"/>
      <c r="CJI1199" s="207"/>
      <c r="CJJ1199" s="208"/>
      <c r="CJK1199" s="209"/>
      <c r="CJL1199" s="110"/>
      <c r="CJM1199" s="147"/>
      <c r="CJN1199" s="109"/>
      <c r="CJO1199" s="261"/>
      <c r="CJP1199" s="207"/>
      <c r="CJQ1199" s="207"/>
      <c r="CJR1199" s="208"/>
      <c r="CJS1199" s="209"/>
      <c r="CJT1199" s="110"/>
      <c r="CJU1199" s="147"/>
      <c r="CJV1199" s="109"/>
      <c r="CJW1199" s="261"/>
      <c r="CJX1199" s="207"/>
      <c r="CJY1199" s="207"/>
      <c r="CJZ1199" s="208"/>
      <c r="CKA1199" s="209"/>
      <c r="CKB1199" s="110"/>
      <c r="CKC1199" s="147"/>
      <c r="CKD1199" s="109"/>
      <c r="CKE1199" s="261"/>
      <c r="CKF1199" s="207"/>
      <c r="CKG1199" s="207"/>
      <c r="CKH1199" s="208"/>
      <c r="CKI1199" s="209"/>
      <c r="CKJ1199" s="110"/>
      <c r="CKK1199" s="147"/>
      <c r="CKL1199" s="109"/>
      <c r="CKM1199" s="261"/>
      <c r="CKN1199" s="207"/>
      <c r="CKO1199" s="207"/>
      <c r="CKP1199" s="208"/>
      <c r="CKQ1199" s="209"/>
      <c r="CKR1199" s="110"/>
      <c r="CKS1199" s="147"/>
      <c r="CKT1199" s="109"/>
      <c r="CKU1199" s="261"/>
      <c r="CKV1199" s="207"/>
      <c r="CKW1199" s="207"/>
      <c r="CKX1199" s="208"/>
      <c r="CKY1199" s="209"/>
      <c r="CKZ1199" s="110"/>
      <c r="CLA1199" s="147"/>
      <c r="CLB1199" s="109"/>
      <c r="CLC1199" s="261"/>
      <c r="CLD1199" s="207"/>
      <c r="CLE1199" s="207"/>
      <c r="CLF1199" s="208"/>
      <c r="CLG1199" s="209"/>
      <c r="CLH1199" s="110"/>
      <c r="CLI1199" s="147"/>
      <c r="CLJ1199" s="109"/>
      <c r="CLK1199" s="261"/>
      <c r="CLL1199" s="207"/>
      <c r="CLM1199" s="207"/>
      <c r="CLN1199" s="208"/>
      <c r="CLO1199" s="209"/>
      <c r="CLP1199" s="110"/>
      <c r="CLQ1199" s="147"/>
      <c r="CLR1199" s="109"/>
      <c r="CLS1199" s="261"/>
      <c r="CLT1199" s="207"/>
      <c r="CLU1199" s="207"/>
      <c r="CLV1199" s="208"/>
      <c r="CLW1199" s="209"/>
      <c r="CLX1199" s="110"/>
      <c r="CLY1199" s="147"/>
      <c r="CLZ1199" s="109"/>
      <c r="CMA1199" s="261"/>
      <c r="CMB1199" s="207"/>
      <c r="CMC1199" s="207"/>
      <c r="CMD1199" s="208"/>
      <c r="CME1199" s="209"/>
      <c r="CMF1199" s="110"/>
      <c r="CMG1199" s="147"/>
      <c r="CMH1199" s="109"/>
      <c r="CMI1199" s="261"/>
      <c r="CMJ1199" s="207"/>
      <c r="CMK1199" s="207"/>
      <c r="CML1199" s="208"/>
      <c r="CMM1199" s="209"/>
      <c r="CMN1199" s="110"/>
      <c r="CMO1199" s="147"/>
      <c r="CMP1199" s="109"/>
      <c r="CMQ1199" s="261"/>
      <c r="CMR1199" s="207"/>
      <c r="CMS1199" s="207"/>
      <c r="CMT1199" s="208"/>
      <c r="CMU1199" s="209"/>
      <c r="CMV1199" s="110"/>
      <c r="CMW1199" s="147"/>
      <c r="CMX1199" s="109"/>
      <c r="CMY1199" s="261"/>
      <c r="CMZ1199" s="207"/>
      <c r="CNA1199" s="207"/>
      <c r="CNB1199" s="208"/>
      <c r="CNC1199" s="209"/>
      <c r="CND1199" s="110"/>
      <c r="CNE1199" s="147"/>
      <c r="CNF1199" s="109"/>
      <c r="CNG1199" s="261"/>
      <c r="CNH1199" s="207"/>
      <c r="CNI1199" s="207"/>
      <c r="CNJ1199" s="208"/>
      <c r="CNK1199" s="209"/>
      <c r="CNL1199" s="110"/>
      <c r="CNM1199" s="147"/>
      <c r="CNN1199" s="109"/>
      <c r="CNO1199" s="261"/>
      <c r="CNP1199" s="207"/>
      <c r="CNQ1199" s="207"/>
      <c r="CNR1199" s="208"/>
      <c r="CNS1199" s="209"/>
      <c r="CNT1199" s="110"/>
      <c r="CNU1199" s="147"/>
      <c r="CNV1199" s="109"/>
      <c r="CNW1199" s="261"/>
      <c r="CNX1199" s="207"/>
      <c r="CNY1199" s="207"/>
      <c r="CNZ1199" s="208"/>
      <c r="COA1199" s="209"/>
      <c r="COB1199" s="110"/>
      <c r="COC1199" s="147"/>
      <c r="COD1199" s="109"/>
      <c r="COE1199" s="261"/>
      <c r="COF1199" s="207"/>
      <c r="COG1199" s="207"/>
      <c r="COH1199" s="208"/>
      <c r="COI1199" s="209"/>
      <c r="COJ1199" s="110"/>
      <c r="COK1199" s="147"/>
      <c r="COL1199" s="109"/>
      <c r="COM1199" s="261"/>
      <c r="CON1199" s="207"/>
      <c r="COO1199" s="207"/>
      <c r="COP1199" s="208"/>
      <c r="COQ1199" s="209"/>
      <c r="COR1199" s="110"/>
      <c r="COS1199" s="147"/>
      <c r="COT1199" s="109"/>
      <c r="COU1199" s="261"/>
      <c r="COV1199" s="207"/>
      <c r="COW1199" s="207"/>
      <c r="COX1199" s="208"/>
      <c r="COY1199" s="209"/>
      <c r="COZ1199" s="110"/>
      <c r="CPA1199" s="147"/>
      <c r="CPB1199" s="109"/>
      <c r="CPC1199" s="261"/>
      <c r="CPD1199" s="207"/>
      <c r="CPE1199" s="207"/>
      <c r="CPF1199" s="208"/>
      <c r="CPG1199" s="209"/>
      <c r="CPH1199" s="110"/>
      <c r="CPI1199" s="147"/>
      <c r="CPJ1199" s="109"/>
      <c r="CPK1199" s="261"/>
      <c r="CPL1199" s="207"/>
      <c r="CPM1199" s="207"/>
      <c r="CPN1199" s="208"/>
      <c r="CPO1199" s="209"/>
      <c r="CPP1199" s="110"/>
      <c r="CPQ1199" s="147"/>
      <c r="CPR1199" s="109"/>
      <c r="CPS1199" s="261"/>
      <c r="CPT1199" s="207"/>
      <c r="CPU1199" s="207"/>
      <c r="CPV1199" s="208"/>
      <c r="CPW1199" s="209"/>
      <c r="CPX1199" s="110"/>
      <c r="CPY1199" s="147"/>
      <c r="CPZ1199" s="109"/>
      <c r="CQA1199" s="261"/>
      <c r="CQB1199" s="207"/>
      <c r="CQC1199" s="207"/>
      <c r="CQD1199" s="208"/>
      <c r="CQE1199" s="209"/>
      <c r="CQF1199" s="110"/>
      <c r="CQG1199" s="147"/>
      <c r="CQH1199" s="109"/>
      <c r="CQI1199" s="261"/>
      <c r="CQJ1199" s="207"/>
      <c r="CQK1199" s="207"/>
      <c r="CQL1199" s="208"/>
      <c r="CQM1199" s="209"/>
      <c r="CQN1199" s="110"/>
      <c r="CQO1199" s="147"/>
      <c r="CQP1199" s="109"/>
      <c r="CQQ1199" s="261"/>
      <c r="CQR1199" s="207"/>
      <c r="CQS1199" s="207"/>
      <c r="CQT1199" s="208"/>
      <c r="CQU1199" s="209"/>
      <c r="CQV1199" s="110"/>
      <c r="CQW1199" s="147"/>
      <c r="CQX1199" s="109"/>
      <c r="CQY1199" s="261"/>
      <c r="CQZ1199" s="207"/>
      <c r="CRA1199" s="207"/>
      <c r="CRB1199" s="208"/>
      <c r="CRC1199" s="209"/>
      <c r="CRD1199" s="110"/>
      <c r="CRE1199" s="147"/>
      <c r="CRF1199" s="109"/>
      <c r="CRG1199" s="261"/>
      <c r="CRH1199" s="207"/>
      <c r="CRI1199" s="207"/>
      <c r="CRJ1199" s="208"/>
      <c r="CRK1199" s="209"/>
      <c r="CRL1199" s="110"/>
      <c r="CRM1199" s="147"/>
      <c r="CRN1199" s="109"/>
      <c r="CRO1199" s="261"/>
      <c r="CRP1199" s="207"/>
      <c r="CRQ1199" s="207"/>
      <c r="CRR1199" s="208"/>
      <c r="CRS1199" s="209"/>
      <c r="CRT1199" s="110"/>
      <c r="CRU1199" s="147"/>
      <c r="CRV1199" s="109"/>
      <c r="CRW1199" s="261"/>
      <c r="CRX1199" s="207"/>
      <c r="CRY1199" s="207"/>
      <c r="CRZ1199" s="208"/>
      <c r="CSA1199" s="209"/>
      <c r="CSB1199" s="110"/>
      <c r="CSC1199" s="147"/>
      <c r="CSD1199" s="109"/>
      <c r="CSE1199" s="261"/>
      <c r="CSF1199" s="207"/>
      <c r="CSG1199" s="207"/>
      <c r="CSH1199" s="208"/>
      <c r="CSI1199" s="209"/>
      <c r="CSJ1199" s="110"/>
      <c r="CSK1199" s="147"/>
      <c r="CSL1199" s="109"/>
      <c r="CSM1199" s="261"/>
      <c r="CSN1199" s="207"/>
      <c r="CSO1199" s="207"/>
      <c r="CSP1199" s="208"/>
      <c r="CSQ1199" s="209"/>
      <c r="CSR1199" s="110"/>
      <c r="CSS1199" s="147"/>
      <c r="CST1199" s="109"/>
      <c r="CSU1199" s="261"/>
      <c r="CSV1199" s="207"/>
      <c r="CSW1199" s="207"/>
      <c r="CSX1199" s="208"/>
      <c r="CSY1199" s="209"/>
      <c r="CSZ1199" s="110"/>
      <c r="CTA1199" s="147"/>
      <c r="CTB1199" s="109"/>
      <c r="CTC1199" s="261"/>
      <c r="CTD1199" s="207"/>
      <c r="CTE1199" s="207"/>
      <c r="CTF1199" s="208"/>
      <c r="CTG1199" s="209"/>
      <c r="CTH1199" s="110"/>
      <c r="CTI1199" s="147"/>
      <c r="CTJ1199" s="109"/>
      <c r="CTK1199" s="261"/>
      <c r="CTL1199" s="207"/>
      <c r="CTM1199" s="207"/>
      <c r="CTN1199" s="208"/>
      <c r="CTO1199" s="209"/>
      <c r="CTP1199" s="110"/>
      <c r="CTQ1199" s="147"/>
      <c r="CTR1199" s="109"/>
      <c r="CTS1199" s="261"/>
      <c r="CTT1199" s="207"/>
      <c r="CTU1199" s="207"/>
      <c r="CTV1199" s="208"/>
      <c r="CTW1199" s="209"/>
      <c r="CTX1199" s="110"/>
      <c r="CTY1199" s="147"/>
      <c r="CTZ1199" s="109"/>
      <c r="CUA1199" s="261"/>
      <c r="CUB1199" s="207"/>
      <c r="CUC1199" s="207"/>
      <c r="CUD1199" s="208"/>
      <c r="CUE1199" s="209"/>
      <c r="CUF1199" s="110"/>
      <c r="CUG1199" s="147"/>
      <c r="CUH1199" s="109"/>
      <c r="CUI1199" s="261"/>
      <c r="CUJ1199" s="207"/>
      <c r="CUK1199" s="207"/>
      <c r="CUL1199" s="208"/>
      <c r="CUM1199" s="209"/>
      <c r="CUN1199" s="110"/>
      <c r="CUO1199" s="147"/>
      <c r="CUP1199" s="109"/>
      <c r="CUQ1199" s="261"/>
      <c r="CUR1199" s="207"/>
      <c r="CUS1199" s="207"/>
      <c r="CUT1199" s="208"/>
      <c r="CUU1199" s="209"/>
      <c r="CUV1199" s="110"/>
      <c r="CUW1199" s="147"/>
      <c r="CUX1199" s="109"/>
      <c r="CUY1199" s="261"/>
      <c r="CUZ1199" s="207"/>
      <c r="CVA1199" s="207"/>
      <c r="CVB1199" s="208"/>
      <c r="CVC1199" s="209"/>
      <c r="CVD1199" s="110"/>
      <c r="CVE1199" s="147"/>
      <c r="CVF1199" s="109"/>
      <c r="CVG1199" s="261"/>
      <c r="CVH1199" s="207"/>
      <c r="CVI1199" s="207"/>
      <c r="CVJ1199" s="208"/>
      <c r="CVK1199" s="209"/>
      <c r="CVL1199" s="110"/>
      <c r="CVM1199" s="147"/>
      <c r="CVN1199" s="109"/>
      <c r="CVO1199" s="261"/>
      <c r="CVP1199" s="207"/>
      <c r="CVQ1199" s="207"/>
      <c r="CVR1199" s="208"/>
      <c r="CVS1199" s="209"/>
      <c r="CVT1199" s="110"/>
      <c r="CVU1199" s="147"/>
      <c r="CVV1199" s="109"/>
      <c r="CVW1199" s="261"/>
      <c r="CVX1199" s="207"/>
      <c r="CVY1199" s="207"/>
      <c r="CVZ1199" s="208"/>
      <c r="CWA1199" s="209"/>
      <c r="CWB1199" s="110"/>
      <c r="CWC1199" s="147"/>
      <c r="CWD1199" s="109"/>
      <c r="CWE1199" s="261"/>
      <c r="CWF1199" s="207"/>
      <c r="CWG1199" s="207"/>
      <c r="CWH1199" s="208"/>
      <c r="CWI1199" s="209"/>
      <c r="CWJ1199" s="110"/>
      <c r="CWK1199" s="147"/>
      <c r="CWL1199" s="109"/>
      <c r="CWM1199" s="261"/>
      <c r="CWN1199" s="207"/>
      <c r="CWO1199" s="207"/>
      <c r="CWP1199" s="208"/>
      <c r="CWQ1199" s="209"/>
      <c r="CWR1199" s="110"/>
      <c r="CWS1199" s="147"/>
      <c r="CWT1199" s="109"/>
      <c r="CWU1199" s="261"/>
      <c r="CWV1199" s="207"/>
      <c r="CWW1199" s="207"/>
      <c r="CWX1199" s="208"/>
      <c r="CWY1199" s="209"/>
      <c r="CWZ1199" s="110"/>
      <c r="CXA1199" s="147"/>
      <c r="CXB1199" s="109"/>
      <c r="CXC1199" s="261"/>
      <c r="CXD1199" s="207"/>
      <c r="CXE1199" s="207"/>
      <c r="CXF1199" s="208"/>
      <c r="CXG1199" s="209"/>
      <c r="CXH1199" s="110"/>
      <c r="CXI1199" s="147"/>
      <c r="CXJ1199" s="109"/>
      <c r="CXK1199" s="261"/>
      <c r="CXL1199" s="207"/>
      <c r="CXM1199" s="207"/>
      <c r="CXN1199" s="208"/>
      <c r="CXO1199" s="209"/>
      <c r="CXP1199" s="110"/>
      <c r="CXQ1199" s="147"/>
      <c r="CXR1199" s="109"/>
      <c r="CXS1199" s="261"/>
      <c r="CXT1199" s="207"/>
      <c r="CXU1199" s="207"/>
      <c r="CXV1199" s="208"/>
      <c r="CXW1199" s="209"/>
      <c r="CXX1199" s="110"/>
      <c r="CXY1199" s="147"/>
      <c r="CXZ1199" s="109"/>
      <c r="CYA1199" s="261"/>
      <c r="CYB1199" s="207"/>
      <c r="CYC1199" s="207"/>
      <c r="CYD1199" s="208"/>
      <c r="CYE1199" s="209"/>
      <c r="CYF1199" s="110"/>
      <c r="CYG1199" s="147"/>
      <c r="CYH1199" s="109"/>
      <c r="CYI1199" s="261"/>
      <c r="CYJ1199" s="207"/>
      <c r="CYK1199" s="207"/>
      <c r="CYL1199" s="208"/>
      <c r="CYM1199" s="209"/>
      <c r="CYN1199" s="110"/>
      <c r="CYO1199" s="147"/>
      <c r="CYP1199" s="109"/>
      <c r="CYQ1199" s="261"/>
      <c r="CYR1199" s="207"/>
      <c r="CYS1199" s="207"/>
      <c r="CYT1199" s="208"/>
      <c r="CYU1199" s="209"/>
      <c r="CYV1199" s="110"/>
      <c r="CYW1199" s="147"/>
      <c r="CYX1199" s="109"/>
      <c r="CYY1199" s="261"/>
      <c r="CYZ1199" s="207"/>
      <c r="CZA1199" s="207"/>
      <c r="CZB1199" s="208"/>
      <c r="CZC1199" s="209"/>
      <c r="CZD1199" s="110"/>
      <c r="CZE1199" s="147"/>
      <c r="CZF1199" s="109"/>
      <c r="CZG1199" s="261"/>
      <c r="CZH1199" s="207"/>
      <c r="CZI1199" s="207"/>
      <c r="CZJ1199" s="208"/>
      <c r="CZK1199" s="209"/>
      <c r="CZL1199" s="110"/>
      <c r="CZM1199" s="147"/>
      <c r="CZN1199" s="109"/>
      <c r="CZO1199" s="261"/>
      <c r="CZP1199" s="207"/>
      <c r="CZQ1199" s="207"/>
      <c r="CZR1199" s="208"/>
      <c r="CZS1199" s="209"/>
      <c r="CZT1199" s="110"/>
      <c r="CZU1199" s="147"/>
      <c r="CZV1199" s="109"/>
      <c r="CZW1199" s="261"/>
      <c r="CZX1199" s="207"/>
      <c r="CZY1199" s="207"/>
      <c r="CZZ1199" s="208"/>
      <c r="DAA1199" s="209"/>
      <c r="DAB1199" s="110"/>
      <c r="DAC1199" s="147"/>
      <c r="DAD1199" s="109"/>
      <c r="DAE1199" s="261"/>
      <c r="DAF1199" s="207"/>
      <c r="DAG1199" s="207"/>
      <c r="DAH1199" s="208"/>
      <c r="DAI1199" s="209"/>
      <c r="DAJ1199" s="110"/>
      <c r="DAK1199" s="147"/>
      <c r="DAL1199" s="109"/>
      <c r="DAM1199" s="261"/>
      <c r="DAN1199" s="207"/>
      <c r="DAO1199" s="207"/>
      <c r="DAP1199" s="208"/>
      <c r="DAQ1199" s="209"/>
      <c r="DAR1199" s="110"/>
      <c r="DAS1199" s="147"/>
      <c r="DAT1199" s="109"/>
      <c r="DAU1199" s="261"/>
      <c r="DAV1199" s="207"/>
      <c r="DAW1199" s="207"/>
      <c r="DAX1199" s="208"/>
      <c r="DAY1199" s="209"/>
      <c r="DAZ1199" s="110"/>
      <c r="DBA1199" s="147"/>
      <c r="DBB1199" s="109"/>
      <c r="DBC1199" s="261"/>
      <c r="DBD1199" s="207"/>
      <c r="DBE1199" s="207"/>
      <c r="DBF1199" s="208"/>
      <c r="DBG1199" s="209"/>
      <c r="DBH1199" s="110"/>
      <c r="DBI1199" s="147"/>
      <c r="DBJ1199" s="109"/>
      <c r="DBK1199" s="261"/>
      <c r="DBL1199" s="207"/>
      <c r="DBM1199" s="207"/>
      <c r="DBN1199" s="208"/>
      <c r="DBO1199" s="209"/>
      <c r="DBP1199" s="110"/>
      <c r="DBQ1199" s="147"/>
      <c r="DBR1199" s="109"/>
      <c r="DBS1199" s="261"/>
      <c r="DBT1199" s="207"/>
      <c r="DBU1199" s="207"/>
      <c r="DBV1199" s="208"/>
      <c r="DBW1199" s="209"/>
      <c r="DBX1199" s="110"/>
      <c r="DBY1199" s="147"/>
      <c r="DBZ1199" s="109"/>
      <c r="DCA1199" s="261"/>
      <c r="DCB1199" s="207"/>
      <c r="DCC1199" s="207"/>
      <c r="DCD1199" s="208"/>
      <c r="DCE1199" s="209"/>
      <c r="DCF1199" s="110"/>
      <c r="DCG1199" s="147"/>
      <c r="DCH1199" s="109"/>
      <c r="DCI1199" s="261"/>
      <c r="DCJ1199" s="207"/>
      <c r="DCK1199" s="207"/>
      <c r="DCL1199" s="208"/>
      <c r="DCM1199" s="209"/>
      <c r="DCN1199" s="110"/>
      <c r="DCO1199" s="147"/>
      <c r="DCP1199" s="109"/>
      <c r="DCQ1199" s="261"/>
      <c r="DCR1199" s="207"/>
      <c r="DCS1199" s="207"/>
      <c r="DCT1199" s="208"/>
      <c r="DCU1199" s="209"/>
      <c r="DCV1199" s="110"/>
      <c r="DCW1199" s="147"/>
      <c r="DCX1199" s="109"/>
      <c r="DCY1199" s="261"/>
      <c r="DCZ1199" s="207"/>
      <c r="DDA1199" s="207"/>
      <c r="DDB1199" s="208"/>
      <c r="DDC1199" s="209"/>
      <c r="DDD1199" s="110"/>
      <c r="DDE1199" s="147"/>
      <c r="DDF1199" s="109"/>
      <c r="DDG1199" s="261"/>
      <c r="DDH1199" s="207"/>
      <c r="DDI1199" s="207"/>
      <c r="DDJ1199" s="208"/>
      <c r="DDK1199" s="209"/>
      <c r="DDL1199" s="110"/>
      <c r="DDM1199" s="147"/>
      <c r="DDN1199" s="109"/>
      <c r="DDO1199" s="261"/>
      <c r="DDP1199" s="207"/>
      <c r="DDQ1199" s="207"/>
      <c r="DDR1199" s="208"/>
      <c r="DDS1199" s="209"/>
      <c r="DDT1199" s="110"/>
      <c r="DDU1199" s="147"/>
      <c r="DDV1199" s="109"/>
      <c r="DDW1199" s="261"/>
      <c r="DDX1199" s="207"/>
      <c r="DDY1199" s="207"/>
      <c r="DDZ1199" s="208"/>
      <c r="DEA1199" s="209"/>
      <c r="DEB1199" s="110"/>
      <c r="DEC1199" s="147"/>
      <c r="DED1199" s="109"/>
      <c r="DEE1199" s="261"/>
      <c r="DEF1199" s="207"/>
      <c r="DEG1199" s="207"/>
      <c r="DEH1199" s="208"/>
      <c r="DEI1199" s="209"/>
      <c r="DEJ1199" s="110"/>
      <c r="DEK1199" s="147"/>
      <c r="DEL1199" s="109"/>
      <c r="DEM1199" s="261"/>
      <c r="DEN1199" s="207"/>
      <c r="DEO1199" s="207"/>
      <c r="DEP1199" s="208"/>
      <c r="DEQ1199" s="209"/>
      <c r="DER1199" s="110"/>
      <c r="DES1199" s="147"/>
      <c r="DET1199" s="109"/>
      <c r="DEU1199" s="261"/>
      <c r="DEV1199" s="207"/>
      <c r="DEW1199" s="207"/>
      <c r="DEX1199" s="208"/>
      <c r="DEY1199" s="209"/>
      <c r="DEZ1199" s="110"/>
      <c r="DFA1199" s="147"/>
      <c r="DFB1199" s="109"/>
      <c r="DFC1199" s="261"/>
      <c r="DFD1199" s="207"/>
      <c r="DFE1199" s="207"/>
      <c r="DFF1199" s="208"/>
      <c r="DFG1199" s="209"/>
      <c r="DFH1199" s="110"/>
      <c r="DFI1199" s="147"/>
      <c r="DFJ1199" s="109"/>
      <c r="DFK1199" s="261"/>
      <c r="DFL1199" s="207"/>
      <c r="DFM1199" s="207"/>
      <c r="DFN1199" s="208"/>
      <c r="DFO1199" s="209"/>
      <c r="DFP1199" s="110"/>
      <c r="DFQ1199" s="147"/>
      <c r="DFR1199" s="109"/>
      <c r="DFS1199" s="261"/>
      <c r="DFT1199" s="207"/>
      <c r="DFU1199" s="207"/>
      <c r="DFV1199" s="208"/>
      <c r="DFW1199" s="209"/>
      <c r="DFX1199" s="110"/>
      <c r="DFY1199" s="147"/>
      <c r="DFZ1199" s="109"/>
      <c r="DGA1199" s="261"/>
      <c r="DGB1199" s="207"/>
      <c r="DGC1199" s="207"/>
      <c r="DGD1199" s="208"/>
      <c r="DGE1199" s="209"/>
      <c r="DGF1199" s="110"/>
      <c r="DGG1199" s="147"/>
      <c r="DGH1199" s="109"/>
      <c r="DGI1199" s="261"/>
      <c r="DGJ1199" s="207"/>
      <c r="DGK1199" s="207"/>
      <c r="DGL1199" s="208"/>
      <c r="DGM1199" s="209"/>
      <c r="DGN1199" s="110"/>
      <c r="DGO1199" s="147"/>
      <c r="DGP1199" s="109"/>
      <c r="DGQ1199" s="261"/>
      <c r="DGR1199" s="207"/>
      <c r="DGS1199" s="207"/>
      <c r="DGT1199" s="208"/>
      <c r="DGU1199" s="209"/>
      <c r="DGV1199" s="110"/>
      <c r="DGW1199" s="147"/>
      <c r="DGX1199" s="109"/>
      <c r="DGY1199" s="261"/>
      <c r="DGZ1199" s="207"/>
      <c r="DHA1199" s="207"/>
      <c r="DHB1199" s="208"/>
      <c r="DHC1199" s="209"/>
      <c r="DHD1199" s="110"/>
      <c r="DHE1199" s="147"/>
      <c r="DHF1199" s="109"/>
      <c r="DHG1199" s="261"/>
      <c r="DHH1199" s="207"/>
      <c r="DHI1199" s="207"/>
      <c r="DHJ1199" s="208"/>
      <c r="DHK1199" s="209"/>
      <c r="DHL1199" s="110"/>
      <c r="DHM1199" s="147"/>
      <c r="DHN1199" s="109"/>
      <c r="DHO1199" s="261"/>
      <c r="DHP1199" s="207"/>
      <c r="DHQ1199" s="207"/>
      <c r="DHR1199" s="208"/>
      <c r="DHS1199" s="209"/>
      <c r="DHT1199" s="110"/>
      <c r="DHU1199" s="147"/>
      <c r="DHV1199" s="109"/>
      <c r="DHW1199" s="261"/>
      <c r="DHX1199" s="207"/>
      <c r="DHY1199" s="207"/>
      <c r="DHZ1199" s="208"/>
      <c r="DIA1199" s="209"/>
      <c r="DIB1199" s="110"/>
      <c r="DIC1199" s="147"/>
      <c r="DID1199" s="109"/>
      <c r="DIE1199" s="261"/>
      <c r="DIF1199" s="207"/>
      <c r="DIG1199" s="207"/>
      <c r="DIH1199" s="208"/>
      <c r="DII1199" s="209"/>
      <c r="DIJ1199" s="110"/>
      <c r="DIK1199" s="147"/>
      <c r="DIL1199" s="109"/>
      <c r="DIM1199" s="261"/>
      <c r="DIN1199" s="207"/>
      <c r="DIO1199" s="207"/>
      <c r="DIP1199" s="208"/>
      <c r="DIQ1199" s="209"/>
      <c r="DIR1199" s="110"/>
      <c r="DIS1199" s="147"/>
      <c r="DIT1199" s="109"/>
      <c r="DIU1199" s="261"/>
      <c r="DIV1199" s="207"/>
      <c r="DIW1199" s="207"/>
      <c r="DIX1199" s="208"/>
      <c r="DIY1199" s="209"/>
      <c r="DIZ1199" s="110"/>
      <c r="DJA1199" s="147"/>
      <c r="DJB1199" s="109"/>
      <c r="DJC1199" s="261"/>
      <c r="DJD1199" s="207"/>
      <c r="DJE1199" s="207"/>
      <c r="DJF1199" s="208"/>
      <c r="DJG1199" s="209"/>
      <c r="DJH1199" s="110"/>
      <c r="DJI1199" s="147"/>
      <c r="DJJ1199" s="109"/>
      <c r="DJK1199" s="261"/>
      <c r="DJL1199" s="207"/>
      <c r="DJM1199" s="207"/>
      <c r="DJN1199" s="208"/>
      <c r="DJO1199" s="209"/>
      <c r="DJP1199" s="110"/>
      <c r="DJQ1199" s="147"/>
      <c r="DJR1199" s="109"/>
      <c r="DJS1199" s="261"/>
      <c r="DJT1199" s="207"/>
      <c r="DJU1199" s="207"/>
      <c r="DJV1199" s="208"/>
      <c r="DJW1199" s="209"/>
      <c r="DJX1199" s="110">
        <v>211</v>
      </c>
      <c r="DJY1199" s="147">
        <v>344.68</v>
      </c>
      <c r="DJZ1199" s="109" t="s">
        <v>30</v>
      </c>
      <c r="DKA1199" s="261" t="s">
        <v>26</v>
      </c>
      <c r="DKB1199" s="207">
        <v>7</v>
      </c>
      <c r="DKC1199" s="207">
        <v>2</v>
      </c>
      <c r="DKD1199" s="208" t="s">
        <v>238</v>
      </c>
      <c r="DKE1199" s="209">
        <v>111</v>
      </c>
      <c r="DKF1199" s="110">
        <v>211</v>
      </c>
      <c r="DKG1199" s="147">
        <v>344.68</v>
      </c>
      <c r="DKH1199" s="109" t="s">
        <v>30</v>
      </c>
      <c r="DKI1199" s="261" t="s">
        <v>26</v>
      </c>
      <c r="DKJ1199" s="207">
        <v>7</v>
      </c>
      <c r="DKK1199" s="207">
        <v>2</v>
      </c>
      <c r="DKL1199" s="208" t="s">
        <v>238</v>
      </c>
      <c r="DKM1199" s="209">
        <v>111</v>
      </c>
      <c r="DKN1199" s="110">
        <v>211</v>
      </c>
      <c r="DKO1199" s="147">
        <v>344.68</v>
      </c>
      <c r="DKP1199" s="109" t="s">
        <v>30</v>
      </c>
      <c r="DKQ1199" s="261" t="s">
        <v>26</v>
      </c>
      <c r="DKR1199" s="207">
        <v>7</v>
      </c>
      <c r="DKS1199" s="207">
        <v>2</v>
      </c>
      <c r="DKT1199" s="208" t="s">
        <v>238</v>
      </c>
      <c r="DKU1199" s="209">
        <v>111</v>
      </c>
      <c r="DKV1199" s="110">
        <v>211</v>
      </c>
      <c r="DKW1199" s="147">
        <v>344.68</v>
      </c>
      <c r="DKX1199" s="109" t="s">
        <v>30</v>
      </c>
      <c r="DKY1199" s="261" t="s">
        <v>26</v>
      </c>
      <c r="DKZ1199" s="207">
        <v>7</v>
      </c>
      <c r="DLA1199" s="207">
        <v>2</v>
      </c>
      <c r="DLB1199" s="208" t="s">
        <v>238</v>
      </c>
      <c r="DLC1199" s="209">
        <v>111</v>
      </c>
      <c r="DLD1199" s="110">
        <v>211</v>
      </c>
      <c r="DLE1199" s="147">
        <v>344.68</v>
      </c>
      <c r="DLF1199" s="109" t="s">
        <v>30</v>
      </c>
      <c r="DLG1199" s="261" t="s">
        <v>26</v>
      </c>
      <c r="DLH1199" s="207">
        <v>7</v>
      </c>
      <c r="DLI1199" s="207">
        <v>2</v>
      </c>
      <c r="DLJ1199" s="208" t="s">
        <v>238</v>
      </c>
      <c r="DLK1199" s="209">
        <v>111</v>
      </c>
      <c r="DLL1199" s="110">
        <v>211</v>
      </c>
      <c r="DLM1199" s="147">
        <v>344.68</v>
      </c>
      <c r="DLN1199" s="109" t="s">
        <v>30</v>
      </c>
      <c r="DLO1199" s="261" t="s">
        <v>26</v>
      </c>
      <c r="DLP1199" s="207">
        <v>7</v>
      </c>
      <c r="DLQ1199" s="207">
        <v>2</v>
      </c>
      <c r="DLR1199" s="208" t="s">
        <v>238</v>
      </c>
      <c r="DLS1199" s="209">
        <v>111</v>
      </c>
      <c r="DLT1199" s="110">
        <v>211</v>
      </c>
      <c r="DLU1199" s="147">
        <v>344.68</v>
      </c>
      <c r="DLV1199" s="109" t="s">
        <v>30</v>
      </c>
      <c r="DLW1199" s="261" t="s">
        <v>26</v>
      </c>
      <c r="DLX1199" s="207">
        <v>7</v>
      </c>
      <c r="DLY1199" s="207">
        <v>2</v>
      </c>
      <c r="DLZ1199" s="208" t="s">
        <v>238</v>
      </c>
      <c r="DMA1199" s="209">
        <v>111</v>
      </c>
      <c r="DMB1199" s="110">
        <v>211</v>
      </c>
      <c r="DMC1199" s="147">
        <v>344.68</v>
      </c>
      <c r="DMD1199" s="109" t="s">
        <v>30</v>
      </c>
      <c r="DME1199" s="261" t="s">
        <v>26</v>
      </c>
      <c r="DMF1199" s="207">
        <v>7</v>
      </c>
      <c r="DMG1199" s="207">
        <v>2</v>
      </c>
      <c r="DMH1199" s="208" t="s">
        <v>238</v>
      </c>
      <c r="DMI1199" s="209">
        <v>111</v>
      </c>
      <c r="DMJ1199" s="110">
        <v>211</v>
      </c>
      <c r="DMK1199" s="147">
        <v>344.68</v>
      </c>
      <c r="DML1199" s="109" t="s">
        <v>30</v>
      </c>
      <c r="DMM1199" s="261" t="s">
        <v>26</v>
      </c>
      <c r="DMN1199" s="207">
        <v>7</v>
      </c>
      <c r="DMO1199" s="207">
        <v>2</v>
      </c>
      <c r="DMP1199" s="208" t="s">
        <v>238</v>
      </c>
      <c r="DMQ1199" s="209">
        <v>111</v>
      </c>
      <c r="DMR1199" s="110">
        <v>211</v>
      </c>
      <c r="DMS1199" s="147">
        <v>344.68</v>
      </c>
      <c r="DMT1199" s="109" t="s">
        <v>30</v>
      </c>
      <c r="DMU1199" s="261" t="s">
        <v>26</v>
      </c>
      <c r="DMV1199" s="207">
        <v>7</v>
      </c>
      <c r="DMW1199" s="207">
        <v>2</v>
      </c>
      <c r="DMX1199" s="208" t="s">
        <v>238</v>
      </c>
      <c r="DMY1199" s="209">
        <v>111</v>
      </c>
      <c r="DMZ1199" s="110">
        <v>211</v>
      </c>
      <c r="DNA1199" s="147">
        <v>344.68</v>
      </c>
      <c r="DNB1199" s="109" t="s">
        <v>30</v>
      </c>
      <c r="DNC1199" s="261" t="s">
        <v>26</v>
      </c>
      <c r="DND1199" s="207">
        <v>7</v>
      </c>
      <c r="DNE1199" s="207">
        <v>2</v>
      </c>
      <c r="DNF1199" s="208" t="s">
        <v>238</v>
      </c>
      <c r="DNG1199" s="209">
        <v>111</v>
      </c>
      <c r="DNH1199" s="110">
        <v>211</v>
      </c>
      <c r="DNI1199" s="147">
        <v>344.68</v>
      </c>
      <c r="DNJ1199" s="109" t="s">
        <v>30</v>
      </c>
      <c r="DNK1199" s="261" t="s">
        <v>26</v>
      </c>
      <c r="DNL1199" s="207">
        <v>7</v>
      </c>
      <c r="DNM1199" s="207">
        <v>2</v>
      </c>
      <c r="DNN1199" s="208" t="s">
        <v>238</v>
      </c>
      <c r="DNO1199" s="209">
        <v>111</v>
      </c>
      <c r="DNP1199" s="110">
        <v>211</v>
      </c>
      <c r="DNQ1199" s="147">
        <v>344.68</v>
      </c>
      <c r="DNR1199" s="109" t="s">
        <v>30</v>
      </c>
      <c r="DNS1199" s="261" t="s">
        <v>26</v>
      </c>
      <c r="DNT1199" s="207">
        <v>7</v>
      </c>
      <c r="DNU1199" s="207">
        <v>2</v>
      </c>
      <c r="DNV1199" s="208" t="s">
        <v>238</v>
      </c>
      <c r="DNW1199" s="209">
        <v>111</v>
      </c>
      <c r="DNX1199" s="110">
        <v>211</v>
      </c>
      <c r="DNY1199" s="147">
        <v>344.68</v>
      </c>
      <c r="DNZ1199" s="109" t="s">
        <v>30</v>
      </c>
      <c r="DOA1199" s="261" t="s">
        <v>26</v>
      </c>
      <c r="DOB1199" s="207">
        <v>7</v>
      </c>
      <c r="DOC1199" s="207">
        <v>2</v>
      </c>
      <c r="DOD1199" s="208" t="s">
        <v>238</v>
      </c>
      <c r="DOE1199" s="209">
        <v>111</v>
      </c>
      <c r="DOF1199" s="110">
        <v>211</v>
      </c>
      <c r="DOG1199" s="147">
        <v>344.68</v>
      </c>
      <c r="DOH1199" s="109" t="s">
        <v>30</v>
      </c>
      <c r="DOI1199" s="261" t="s">
        <v>26</v>
      </c>
      <c r="DOJ1199" s="207">
        <v>7</v>
      </c>
      <c r="DOK1199" s="207">
        <v>2</v>
      </c>
      <c r="DOL1199" s="208" t="s">
        <v>238</v>
      </c>
      <c r="DOM1199" s="209">
        <v>111</v>
      </c>
      <c r="DON1199" s="110">
        <v>211</v>
      </c>
      <c r="DOO1199" s="147">
        <v>344.68</v>
      </c>
      <c r="DOP1199" s="109" t="s">
        <v>30</v>
      </c>
      <c r="DOQ1199" s="261" t="s">
        <v>26</v>
      </c>
      <c r="DOR1199" s="207">
        <v>7</v>
      </c>
      <c r="DOS1199" s="207">
        <v>2</v>
      </c>
      <c r="DOT1199" s="208" t="s">
        <v>238</v>
      </c>
      <c r="DOU1199" s="209">
        <v>111</v>
      </c>
      <c r="DOV1199" s="110">
        <v>211</v>
      </c>
      <c r="DOW1199" s="147">
        <v>344.68</v>
      </c>
      <c r="DOX1199" s="109" t="s">
        <v>30</v>
      </c>
      <c r="DOY1199" s="261" t="s">
        <v>26</v>
      </c>
      <c r="DOZ1199" s="207">
        <v>7</v>
      </c>
      <c r="DPA1199" s="207">
        <v>2</v>
      </c>
      <c r="DPB1199" s="208" t="s">
        <v>238</v>
      </c>
      <c r="DPC1199" s="209">
        <v>111</v>
      </c>
      <c r="DPD1199" s="110">
        <v>211</v>
      </c>
      <c r="DPE1199" s="147">
        <v>344.68</v>
      </c>
      <c r="DPF1199" s="109" t="s">
        <v>30</v>
      </c>
      <c r="DPG1199" s="261" t="s">
        <v>26</v>
      </c>
      <c r="DPH1199" s="207">
        <v>7</v>
      </c>
      <c r="DPI1199" s="207">
        <v>2</v>
      </c>
      <c r="DPJ1199" s="208" t="s">
        <v>238</v>
      </c>
      <c r="DPK1199" s="209">
        <v>111</v>
      </c>
      <c r="DPL1199" s="110">
        <v>211</v>
      </c>
      <c r="DPM1199" s="147">
        <v>344.68</v>
      </c>
      <c r="DPN1199" s="109" t="s">
        <v>30</v>
      </c>
      <c r="DPO1199" s="261" t="s">
        <v>26</v>
      </c>
      <c r="DPP1199" s="207">
        <v>7</v>
      </c>
      <c r="DPQ1199" s="207">
        <v>2</v>
      </c>
      <c r="DPR1199" s="208" t="s">
        <v>238</v>
      </c>
      <c r="DPS1199" s="209">
        <v>111</v>
      </c>
      <c r="DPT1199" s="110">
        <v>211</v>
      </c>
      <c r="DPU1199" s="147">
        <v>344.68</v>
      </c>
      <c r="DPV1199" s="109" t="s">
        <v>30</v>
      </c>
      <c r="DPW1199" s="261" t="s">
        <v>26</v>
      </c>
      <c r="DPX1199" s="207">
        <v>7</v>
      </c>
      <c r="DPY1199" s="207">
        <v>2</v>
      </c>
      <c r="DPZ1199" s="208" t="s">
        <v>238</v>
      </c>
      <c r="DQA1199" s="209">
        <v>111</v>
      </c>
      <c r="DQB1199" s="110">
        <v>211</v>
      </c>
      <c r="DQC1199" s="147">
        <v>344.68</v>
      </c>
      <c r="DQD1199" s="109" t="s">
        <v>30</v>
      </c>
      <c r="DQE1199" s="261" t="s">
        <v>26</v>
      </c>
      <c r="DQF1199" s="207">
        <v>7</v>
      </c>
      <c r="DQG1199" s="207">
        <v>2</v>
      </c>
      <c r="DQH1199" s="208" t="s">
        <v>238</v>
      </c>
      <c r="DQI1199" s="209">
        <v>111</v>
      </c>
      <c r="DQJ1199" s="110">
        <v>211</v>
      </c>
      <c r="DQK1199" s="147">
        <v>344.68</v>
      </c>
      <c r="DQL1199" s="109" t="s">
        <v>30</v>
      </c>
      <c r="DQM1199" s="261" t="s">
        <v>26</v>
      </c>
      <c r="DQN1199" s="207">
        <v>7</v>
      </c>
      <c r="DQO1199" s="207">
        <v>2</v>
      </c>
      <c r="DQP1199" s="208" t="s">
        <v>238</v>
      </c>
      <c r="DQQ1199" s="209">
        <v>111</v>
      </c>
      <c r="DQR1199" s="110">
        <v>211</v>
      </c>
      <c r="DQS1199" s="147">
        <v>344.68</v>
      </c>
      <c r="DQT1199" s="109" t="s">
        <v>30</v>
      </c>
      <c r="DQU1199" s="261" t="s">
        <v>26</v>
      </c>
      <c r="DQV1199" s="207">
        <v>7</v>
      </c>
      <c r="DQW1199" s="207">
        <v>2</v>
      </c>
      <c r="DQX1199" s="208" t="s">
        <v>238</v>
      </c>
      <c r="DQY1199" s="209">
        <v>111</v>
      </c>
      <c r="DQZ1199" s="110">
        <v>211</v>
      </c>
      <c r="DRA1199" s="147">
        <v>344.68</v>
      </c>
      <c r="DRB1199" s="109" t="s">
        <v>30</v>
      </c>
      <c r="DRC1199" s="261" t="s">
        <v>26</v>
      </c>
      <c r="DRD1199" s="207">
        <v>7</v>
      </c>
      <c r="DRE1199" s="207">
        <v>2</v>
      </c>
      <c r="DRF1199" s="208" t="s">
        <v>238</v>
      </c>
      <c r="DRG1199" s="209">
        <v>111</v>
      </c>
      <c r="DRH1199" s="110">
        <v>211</v>
      </c>
      <c r="DRI1199" s="147">
        <v>344.68</v>
      </c>
      <c r="DRJ1199" s="109" t="s">
        <v>30</v>
      </c>
      <c r="DRK1199" s="261" t="s">
        <v>26</v>
      </c>
      <c r="DRL1199" s="207">
        <v>7</v>
      </c>
      <c r="DRM1199" s="207">
        <v>2</v>
      </c>
      <c r="DRN1199" s="208" t="s">
        <v>238</v>
      </c>
      <c r="DRO1199" s="209">
        <v>111</v>
      </c>
      <c r="DRP1199" s="110">
        <v>211</v>
      </c>
      <c r="DRQ1199" s="147">
        <v>344.68</v>
      </c>
      <c r="DRR1199" s="109" t="s">
        <v>30</v>
      </c>
      <c r="DRS1199" s="261" t="s">
        <v>26</v>
      </c>
      <c r="DRT1199" s="207">
        <v>7</v>
      </c>
      <c r="DRU1199" s="207">
        <v>2</v>
      </c>
      <c r="DRV1199" s="208" t="s">
        <v>238</v>
      </c>
      <c r="DRW1199" s="209">
        <v>111</v>
      </c>
      <c r="DRX1199" s="110">
        <v>211</v>
      </c>
      <c r="DRY1199" s="147">
        <v>344.68</v>
      </c>
      <c r="DRZ1199" s="109" t="s">
        <v>30</v>
      </c>
      <c r="DSA1199" s="261" t="s">
        <v>26</v>
      </c>
      <c r="DSB1199" s="207">
        <v>7</v>
      </c>
      <c r="DSC1199" s="207">
        <v>2</v>
      </c>
      <c r="DSD1199" s="208" t="s">
        <v>238</v>
      </c>
      <c r="DSE1199" s="209">
        <v>111</v>
      </c>
      <c r="DSF1199" s="110">
        <v>211</v>
      </c>
      <c r="DSG1199" s="147">
        <v>344.68</v>
      </c>
      <c r="DSH1199" s="109" t="s">
        <v>30</v>
      </c>
      <c r="DSI1199" s="261" t="s">
        <v>26</v>
      </c>
      <c r="DSJ1199" s="207">
        <v>7</v>
      </c>
      <c r="DSK1199" s="207">
        <v>2</v>
      </c>
      <c r="DSL1199" s="208" t="s">
        <v>238</v>
      </c>
      <c r="DSM1199" s="209">
        <v>111</v>
      </c>
      <c r="DSN1199" s="110">
        <v>211</v>
      </c>
      <c r="DSO1199" s="147">
        <v>344.68</v>
      </c>
      <c r="DSP1199" s="109" t="s">
        <v>30</v>
      </c>
      <c r="DSQ1199" s="261" t="s">
        <v>26</v>
      </c>
      <c r="DSR1199" s="207">
        <v>7</v>
      </c>
      <c r="DSS1199" s="207">
        <v>2</v>
      </c>
      <c r="DST1199" s="208" t="s">
        <v>238</v>
      </c>
      <c r="DSU1199" s="209">
        <v>111</v>
      </c>
      <c r="DSV1199" s="110">
        <v>211</v>
      </c>
      <c r="DSW1199" s="147">
        <v>344.68</v>
      </c>
      <c r="DSX1199" s="109" t="s">
        <v>30</v>
      </c>
      <c r="DSY1199" s="261" t="s">
        <v>26</v>
      </c>
      <c r="DSZ1199" s="207">
        <v>7</v>
      </c>
      <c r="DTA1199" s="207">
        <v>2</v>
      </c>
      <c r="DTB1199" s="208" t="s">
        <v>238</v>
      </c>
      <c r="DTC1199" s="209">
        <v>111</v>
      </c>
      <c r="DTD1199" s="110">
        <v>211</v>
      </c>
      <c r="DTE1199" s="147">
        <v>344.68</v>
      </c>
      <c r="DTF1199" s="109" t="s">
        <v>30</v>
      </c>
      <c r="DTG1199" s="261" t="s">
        <v>26</v>
      </c>
      <c r="DTH1199" s="207">
        <v>7</v>
      </c>
      <c r="DTI1199" s="207">
        <v>2</v>
      </c>
      <c r="DTJ1199" s="208" t="s">
        <v>238</v>
      </c>
      <c r="DTK1199" s="209">
        <v>111</v>
      </c>
      <c r="DTL1199" s="110">
        <v>211</v>
      </c>
      <c r="DTM1199" s="147">
        <v>344.68</v>
      </c>
      <c r="DTN1199" s="109" t="s">
        <v>30</v>
      </c>
      <c r="DTO1199" s="261" t="s">
        <v>26</v>
      </c>
      <c r="DTP1199" s="207">
        <v>7</v>
      </c>
      <c r="DTQ1199" s="207">
        <v>2</v>
      </c>
      <c r="DTR1199" s="208" t="s">
        <v>238</v>
      </c>
      <c r="DTS1199" s="209">
        <v>111</v>
      </c>
      <c r="DTT1199" s="110">
        <v>211</v>
      </c>
      <c r="DTU1199" s="147">
        <v>344.68</v>
      </c>
      <c r="DTV1199" s="109" t="s">
        <v>30</v>
      </c>
      <c r="DTW1199" s="261" t="s">
        <v>26</v>
      </c>
      <c r="DTX1199" s="207">
        <v>7</v>
      </c>
      <c r="DTY1199" s="207">
        <v>2</v>
      </c>
      <c r="DTZ1199" s="208" t="s">
        <v>238</v>
      </c>
      <c r="DUA1199" s="209">
        <v>111</v>
      </c>
      <c r="DUB1199" s="110">
        <v>211</v>
      </c>
      <c r="DUC1199" s="147">
        <v>344.68</v>
      </c>
      <c r="DUD1199" s="109" t="s">
        <v>30</v>
      </c>
      <c r="DUE1199" s="261" t="s">
        <v>26</v>
      </c>
      <c r="DUF1199" s="207">
        <v>7</v>
      </c>
      <c r="DUG1199" s="207">
        <v>2</v>
      </c>
      <c r="DUH1199" s="208" t="s">
        <v>238</v>
      </c>
      <c r="DUI1199" s="209">
        <v>111</v>
      </c>
      <c r="DUJ1199" s="110">
        <v>211</v>
      </c>
      <c r="DUK1199" s="147">
        <v>344.68</v>
      </c>
      <c r="DUL1199" s="109" t="s">
        <v>30</v>
      </c>
      <c r="DUM1199" s="261" t="s">
        <v>26</v>
      </c>
      <c r="DUN1199" s="207">
        <v>7</v>
      </c>
      <c r="DUO1199" s="207">
        <v>2</v>
      </c>
      <c r="DUP1199" s="208" t="s">
        <v>238</v>
      </c>
      <c r="DUQ1199" s="209">
        <v>111</v>
      </c>
      <c r="DUR1199" s="110">
        <v>211</v>
      </c>
      <c r="DUS1199" s="147">
        <v>344.68</v>
      </c>
      <c r="DUT1199" s="109" t="s">
        <v>30</v>
      </c>
      <c r="DUU1199" s="261" t="s">
        <v>26</v>
      </c>
      <c r="DUV1199" s="207">
        <v>7</v>
      </c>
      <c r="DUW1199" s="207">
        <v>2</v>
      </c>
      <c r="DUX1199" s="208" t="s">
        <v>238</v>
      </c>
      <c r="DUY1199" s="209">
        <v>111</v>
      </c>
      <c r="DUZ1199" s="110">
        <v>211</v>
      </c>
      <c r="DVA1199" s="147">
        <v>344.68</v>
      </c>
      <c r="DVB1199" s="109" t="s">
        <v>30</v>
      </c>
      <c r="DVC1199" s="261" t="s">
        <v>26</v>
      </c>
      <c r="DVD1199" s="207">
        <v>7</v>
      </c>
      <c r="DVE1199" s="207">
        <v>2</v>
      </c>
      <c r="DVF1199" s="208" t="s">
        <v>238</v>
      </c>
      <c r="DVG1199" s="209">
        <v>111</v>
      </c>
      <c r="DVH1199" s="110">
        <v>211</v>
      </c>
      <c r="DVI1199" s="147">
        <v>344.68</v>
      </c>
      <c r="DVJ1199" s="109" t="s">
        <v>30</v>
      </c>
      <c r="DVK1199" s="261" t="s">
        <v>26</v>
      </c>
      <c r="DVL1199" s="207">
        <v>7</v>
      </c>
      <c r="DVM1199" s="207">
        <v>2</v>
      </c>
      <c r="DVN1199" s="208" t="s">
        <v>238</v>
      </c>
      <c r="DVO1199" s="209">
        <v>111</v>
      </c>
      <c r="DVP1199" s="110">
        <v>211</v>
      </c>
      <c r="DVQ1199" s="147">
        <v>344.68</v>
      </c>
      <c r="DVR1199" s="109" t="s">
        <v>30</v>
      </c>
      <c r="DVS1199" s="261" t="s">
        <v>26</v>
      </c>
      <c r="DVT1199" s="207">
        <v>7</v>
      </c>
      <c r="DVU1199" s="207">
        <v>2</v>
      </c>
      <c r="DVV1199" s="208" t="s">
        <v>238</v>
      </c>
      <c r="DVW1199" s="209">
        <v>111</v>
      </c>
      <c r="DVX1199" s="110">
        <v>211</v>
      </c>
      <c r="DVY1199" s="147">
        <v>344.68</v>
      </c>
      <c r="DVZ1199" s="109" t="s">
        <v>30</v>
      </c>
      <c r="DWA1199" s="261" t="s">
        <v>26</v>
      </c>
      <c r="DWB1199" s="207">
        <v>7</v>
      </c>
      <c r="DWC1199" s="207">
        <v>2</v>
      </c>
      <c r="DWD1199" s="208" t="s">
        <v>238</v>
      </c>
      <c r="DWE1199" s="209">
        <v>111</v>
      </c>
      <c r="DWF1199" s="110">
        <v>211</v>
      </c>
      <c r="DWG1199" s="147">
        <v>344.68</v>
      </c>
      <c r="DWH1199" s="109" t="s">
        <v>30</v>
      </c>
      <c r="DWI1199" s="261" t="s">
        <v>26</v>
      </c>
      <c r="DWJ1199" s="207">
        <v>7</v>
      </c>
      <c r="DWK1199" s="207">
        <v>2</v>
      </c>
      <c r="DWL1199" s="208" t="s">
        <v>238</v>
      </c>
      <c r="DWM1199" s="209">
        <v>111</v>
      </c>
      <c r="DWN1199" s="110">
        <v>211</v>
      </c>
      <c r="DWO1199" s="147">
        <v>344.68</v>
      </c>
      <c r="DWP1199" s="109" t="s">
        <v>30</v>
      </c>
      <c r="DWQ1199" s="261" t="s">
        <v>26</v>
      </c>
      <c r="DWR1199" s="207">
        <v>7</v>
      </c>
      <c r="DWS1199" s="207">
        <v>2</v>
      </c>
      <c r="DWT1199" s="208" t="s">
        <v>238</v>
      </c>
      <c r="DWU1199" s="209">
        <v>111</v>
      </c>
      <c r="DWV1199" s="110">
        <v>211</v>
      </c>
      <c r="DWW1199" s="147">
        <v>344.68</v>
      </c>
      <c r="DWX1199" s="109" t="s">
        <v>30</v>
      </c>
      <c r="DWY1199" s="261" t="s">
        <v>26</v>
      </c>
      <c r="DWZ1199" s="207">
        <v>7</v>
      </c>
      <c r="DXA1199" s="207">
        <v>2</v>
      </c>
      <c r="DXB1199" s="208" t="s">
        <v>238</v>
      </c>
      <c r="DXC1199" s="209">
        <v>111</v>
      </c>
      <c r="DXD1199" s="110">
        <v>211</v>
      </c>
      <c r="DXE1199" s="147">
        <v>344.68</v>
      </c>
      <c r="DXF1199" s="109" t="s">
        <v>30</v>
      </c>
      <c r="DXG1199" s="261" t="s">
        <v>26</v>
      </c>
      <c r="DXH1199" s="207">
        <v>7</v>
      </c>
      <c r="DXI1199" s="207">
        <v>2</v>
      </c>
      <c r="DXJ1199" s="208" t="s">
        <v>238</v>
      </c>
      <c r="DXK1199" s="209">
        <v>111</v>
      </c>
      <c r="DXL1199" s="110">
        <v>211</v>
      </c>
      <c r="DXM1199" s="147">
        <v>344.68</v>
      </c>
      <c r="DXN1199" s="109" t="s">
        <v>30</v>
      </c>
      <c r="DXO1199" s="261" t="s">
        <v>26</v>
      </c>
      <c r="DXP1199" s="207">
        <v>7</v>
      </c>
      <c r="DXQ1199" s="207">
        <v>2</v>
      </c>
      <c r="DXR1199" s="208" t="s">
        <v>238</v>
      </c>
      <c r="DXS1199" s="209">
        <v>111</v>
      </c>
      <c r="DXT1199" s="110">
        <v>211</v>
      </c>
      <c r="DXU1199" s="147">
        <v>344.68</v>
      </c>
      <c r="DXV1199" s="109" t="s">
        <v>30</v>
      </c>
      <c r="DXW1199" s="261" t="s">
        <v>26</v>
      </c>
      <c r="DXX1199" s="207">
        <v>7</v>
      </c>
      <c r="DXY1199" s="207">
        <v>2</v>
      </c>
      <c r="DXZ1199" s="208" t="s">
        <v>238</v>
      </c>
      <c r="DYA1199" s="209">
        <v>111</v>
      </c>
      <c r="DYB1199" s="110">
        <v>211</v>
      </c>
      <c r="DYC1199" s="147">
        <v>344.68</v>
      </c>
      <c r="DYD1199" s="109" t="s">
        <v>30</v>
      </c>
      <c r="DYE1199" s="261" t="s">
        <v>26</v>
      </c>
      <c r="DYF1199" s="207">
        <v>7</v>
      </c>
      <c r="DYG1199" s="207">
        <v>2</v>
      </c>
      <c r="DYH1199" s="208" t="s">
        <v>238</v>
      </c>
      <c r="DYI1199" s="209">
        <v>111</v>
      </c>
      <c r="DYJ1199" s="110">
        <v>211</v>
      </c>
      <c r="DYK1199" s="147">
        <v>344.68</v>
      </c>
      <c r="DYL1199" s="109" t="s">
        <v>30</v>
      </c>
      <c r="DYM1199" s="261" t="s">
        <v>26</v>
      </c>
      <c r="DYN1199" s="207">
        <v>7</v>
      </c>
      <c r="DYO1199" s="207">
        <v>2</v>
      </c>
      <c r="DYP1199" s="208" t="s">
        <v>238</v>
      </c>
      <c r="DYQ1199" s="209">
        <v>111</v>
      </c>
      <c r="DYR1199" s="110">
        <v>211</v>
      </c>
      <c r="DYS1199" s="147">
        <v>344.68</v>
      </c>
      <c r="DYT1199" s="109" t="s">
        <v>30</v>
      </c>
      <c r="DYU1199" s="261" t="s">
        <v>26</v>
      </c>
      <c r="DYV1199" s="207">
        <v>7</v>
      </c>
      <c r="DYW1199" s="207">
        <v>2</v>
      </c>
      <c r="DYX1199" s="208" t="s">
        <v>238</v>
      </c>
      <c r="DYY1199" s="209">
        <v>111</v>
      </c>
      <c r="DYZ1199" s="110">
        <v>211</v>
      </c>
      <c r="DZA1199" s="147">
        <v>344.68</v>
      </c>
      <c r="DZB1199" s="109" t="s">
        <v>30</v>
      </c>
      <c r="DZC1199" s="261" t="s">
        <v>26</v>
      </c>
      <c r="DZD1199" s="207">
        <v>7</v>
      </c>
      <c r="DZE1199" s="207">
        <v>2</v>
      </c>
      <c r="DZF1199" s="208" t="s">
        <v>238</v>
      </c>
      <c r="DZG1199" s="209">
        <v>111</v>
      </c>
      <c r="DZH1199" s="110">
        <v>211</v>
      </c>
      <c r="DZI1199" s="147">
        <v>344.68</v>
      </c>
      <c r="DZJ1199" s="109" t="s">
        <v>30</v>
      </c>
      <c r="DZK1199" s="261" t="s">
        <v>26</v>
      </c>
      <c r="DZL1199" s="207">
        <v>7</v>
      </c>
      <c r="DZM1199" s="207">
        <v>2</v>
      </c>
      <c r="DZN1199" s="208" t="s">
        <v>238</v>
      </c>
      <c r="DZO1199" s="209">
        <v>111</v>
      </c>
      <c r="DZP1199" s="110">
        <v>211</v>
      </c>
      <c r="DZQ1199" s="147">
        <v>344.68</v>
      </c>
      <c r="DZR1199" s="109" t="s">
        <v>30</v>
      </c>
      <c r="DZS1199" s="261" t="s">
        <v>26</v>
      </c>
      <c r="DZT1199" s="207">
        <v>7</v>
      </c>
      <c r="DZU1199" s="207">
        <v>2</v>
      </c>
      <c r="DZV1199" s="208" t="s">
        <v>238</v>
      </c>
      <c r="DZW1199" s="209">
        <v>111</v>
      </c>
      <c r="DZX1199" s="110">
        <v>211</v>
      </c>
      <c r="DZY1199" s="147">
        <v>344.68</v>
      </c>
      <c r="DZZ1199" s="109" t="s">
        <v>30</v>
      </c>
      <c r="EAA1199" s="261" t="s">
        <v>26</v>
      </c>
      <c r="EAB1199" s="207">
        <v>7</v>
      </c>
      <c r="EAC1199" s="207">
        <v>2</v>
      </c>
      <c r="EAD1199" s="208" t="s">
        <v>238</v>
      </c>
      <c r="EAE1199" s="209">
        <v>111</v>
      </c>
      <c r="EAF1199" s="110">
        <v>211</v>
      </c>
      <c r="EAG1199" s="147">
        <v>344.68</v>
      </c>
      <c r="EAH1199" s="109" t="s">
        <v>30</v>
      </c>
      <c r="EAI1199" s="261" t="s">
        <v>26</v>
      </c>
      <c r="EAJ1199" s="207">
        <v>7</v>
      </c>
      <c r="EAK1199" s="207">
        <v>2</v>
      </c>
      <c r="EAL1199" s="208" t="s">
        <v>238</v>
      </c>
      <c r="EAM1199" s="209">
        <v>111</v>
      </c>
      <c r="EAN1199" s="110">
        <v>211</v>
      </c>
      <c r="EAO1199" s="147">
        <v>344.68</v>
      </c>
      <c r="EAP1199" s="109" t="s">
        <v>30</v>
      </c>
      <c r="EAQ1199" s="261" t="s">
        <v>26</v>
      </c>
      <c r="EAR1199" s="207">
        <v>7</v>
      </c>
      <c r="EAS1199" s="207">
        <v>2</v>
      </c>
      <c r="EAT1199" s="208" t="s">
        <v>238</v>
      </c>
      <c r="EAU1199" s="209">
        <v>111</v>
      </c>
      <c r="EAV1199" s="110">
        <v>211</v>
      </c>
      <c r="EAW1199" s="147">
        <v>344.68</v>
      </c>
      <c r="EAX1199" s="109" t="s">
        <v>30</v>
      </c>
      <c r="EAY1199" s="261" t="s">
        <v>26</v>
      </c>
      <c r="EAZ1199" s="207">
        <v>7</v>
      </c>
      <c r="EBA1199" s="207">
        <v>2</v>
      </c>
      <c r="EBB1199" s="208" t="s">
        <v>238</v>
      </c>
      <c r="EBC1199" s="209">
        <v>111</v>
      </c>
      <c r="EBD1199" s="110">
        <v>211</v>
      </c>
      <c r="EBE1199" s="147">
        <v>344.68</v>
      </c>
      <c r="EBF1199" s="109" t="s">
        <v>30</v>
      </c>
      <c r="EBG1199" s="261" t="s">
        <v>26</v>
      </c>
      <c r="EBH1199" s="207">
        <v>7</v>
      </c>
      <c r="EBI1199" s="207">
        <v>2</v>
      </c>
      <c r="EBJ1199" s="208" t="s">
        <v>238</v>
      </c>
      <c r="EBK1199" s="209">
        <v>111</v>
      </c>
      <c r="EBL1199" s="110">
        <v>211</v>
      </c>
      <c r="EBM1199" s="147">
        <v>344.68</v>
      </c>
      <c r="EBN1199" s="109" t="s">
        <v>30</v>
      </c>
      <c r="EBO1199" s="261" t="s">
        <v>26</v>
      </c>
      <c r="EBP1199" s="207">
        <v>7</v>
      </c>
      <c r="EBQ1199" s="207">
        <v>2</v>
      </c>
      <c r="EBR1199" s="208" t="s">
        <v>238</v>
      </c>
      <c r="EBS1199" s="209">
        <v>111</v>
      </c>
      <c r="EBT1199" s="110">
        <v>211</v>
      </c>
      <c r="EBU1199" s="147">
        <v>344.68</v>
      </c>
      <c r="EBV1199" s="109" t="s">
        <v>30</v>
      </c>
      <c r="EBW1199" s="261" t="s">
        <v>26</v>
      </c>
      <c r="EBX1199" s="207">
        <v>7</v>
      </c>
      <c r="EBY1199" s="207">
        <v>2</v>
      </c>
      <c r="EBZ1199" s="208" t="s">
        <v>238</v>
      </c>
      <c r="ECA1199" s="209">
        <v>111</v>
      </c>
      <c r="ECB1199" s="110">
        <v>211</v>
      </c>
      <c r="ECC1199" s="147">
        <v>344.68</v>
      </c>
      <c r="ECD1199" s="109" t="s">
        <v>30</v>
      </c>
      <c r="ECE1199" s="261" t="s">
        <v>26</v>
      </c>
      <c r="ECF1199" s="207">
        <v>7</v>
      </c>
      <c r="ECG1199" s="207">
        <v>2</v>
      </c>
      <c r="ECH1199" s="208" t="s">
        <v>238</v>
      </c>
      <c r="ECI1199" s="209">
        <v>111</v>
      </c>
      <c r="ECJ1199" s="110">
        <v>211</v>
      </c>
      <c r="ECK1199" s="147">
        <v>344.68</v>
      </c>
      <c r="ECL1199" s="109" t="s">
        <v>30</v>
      </c>
      <c r="ECM1199" s="261" t="s">
        <v>26</v>
      </c>
      <c r="ECN1199" s="207">
        <v>7</v>
      </c>
      <c r="ECO1199" s="207">
        <v>2</v>
      </c>
      <c r="ECP1199" s="208" t="s">
        <v>238</v>
      </c>
      <c r="ECQ1199" s="209">
        <v>111</v>
      </c>
      <c r="ECR1199" s="110">
        <v>211</v>
      </c>
      <c r="ECS1199" s="147">
        <v>344.68</v>
      </c>
      <c r="ECT1199" s="109" t="s">
        <v>30</v>
      </c>
      <c r="ECU1199" s="261" t="s">
        <v>26</v>
      </c>
      <c r="ECV1199" s="207">
        <v>7</v>
      </c>
      <c r="ECW1199" s="207">
        <v>2</v>
      </c>
      <c r="ECX1199" s="208" t="s">
        <v>238</v>
      </c>
      <c r="ECY1199" s="209">
        <v>111</v>
      </c>
      <c r="ECZ1199" s="110">
        <v>211</v>
      </c>
      <c r="EDA1199" s="147">
        <v>344.68</v>
      </c>
      <c r="EDB1199" s="109" t="s">
        <v>30</v>
      </c>
      <c r="EDC1199" s="261" t="s">
        <v>26</v>
      </c>
      <c r="EDD1199" s="207">
        <v>7</v>
      </c>
      <c r="EDE1199" s="207">
        <v>2</v>
      </c>
      <c r="EDF1199" s="208" t="s">
        <v>238</v>
      </c>
      <c r="EDG1199" s="209">
        <v>111</v>
      </c>
      <c r="EDH1199" s="110">
        <v>211</v>
      </c>
      <c r="EDI1199" s="147">
        <v>344.68</v>
      </c>
      <c r="EDJ1199" s="109" t="s">
        <v>30</v>
      </c>
      <c r="EDK1199" s="261" t="s">
        <v>26</v>
      </c>
      <c r="EDL1199" s="207">
        <v>7</v>
      </c>
      <c r="EDM1199" s="207">
        <v>2</v>
      </c>
      <c r="EDN1199" s="208" t="s">
        <v>238</v>
      </c>
      <c r="EDO1199" s="209">
        <v>111</v>
      </c>
      <c r="EDP1199" s="110">
        <v>211</v>
      </c>
      <c r="EDQ1199" s="147">
        <v>344.68</v>
      </c>
      <c r="EDR1199" s="109" t="s">
        <v>30</v>
      </c>
      <c r="EDS1199" s="261" t="s">
        <v>26</v>
      </c>
      <c r="EDT1199" s="207">
        <v>7</v>
      </c>
      <c r="EDU1199" s="207">
        <v>2</v>
      </c>
      <c r="EDV1199" s="208" t="s">
        <v>238</v>
      </c>
      <c r="EDW1199" s="209">
        <v>111</v>
      </c>
      <c r="EDX1199" s="110">
        <v>211</v>
      </c>
      <c r="EDY1199" s="147">
        <v>344.68</v>
      </c>
      <c r="EDZ1199" s="109" t="s">
        <v>30</v>
      </c>
      <c r="EEA1199" s="261" t="s">
        <v>26</v>
      </c>
      <c r="EEB1199" s="207">
        <v>7</v>
      </c>
      <c r="EEC1199" s="207">
        <v>2</v>
      </c>
      <c r="EED1199" s="208" t="s">
        <v>238</v>
      </c>
      <c r="EEE1199" s="209">
        <v>111</v>
      </c>
      <c r="EEF1199" s="110">
        <v>211</v>
      </c>
      <c r="EEG1199" s="147">
        <v>344.68</v>
      </c>
      <c r="EEH1199" s="109" t="s">
        <v>30</v>
      </c>
      <c r="EEI1199" s="261" t="s">
        <v>26</v>
      </c>
      <c r="EEJ1199" s="207">
        <v>7</v>
      </c>
      <c r="EEK1199" s="207">
        <v>2</v>
      </c>
      <c r="EEL1199" s="208" t="s">
        <v>238</v>
      </c>
      <c r="EEM1199" s="209">
        <v>111</v>
      </c>
      <c r="EEN1199" s="110">
        <v>211</v>
      </c>
      <c r="EEO1199" s="147">
        <v>344.68</v>
      </c>
      <c r="EEP1199" s="109" t="s">
        <v>30</v>
      </c>
      <c r="EEQ1199" s="261" t="s">
        <v>26</v>
      </c>
      <c r="EER1199" s="207">
        <v>7</v>
      </c>
      <c r="EES1199" s="207">
        <v>2</v>
      </c>
      <c r="EET1199" s="208" t="s">
        <v>238</v>
      </c>
      <c r="EEU1199" s="209">
        <v>111</v>
      </c>
      <c r="EEV1199" s="110">
        <v>211</v>
      </c>
      <c r="EEW1199" s="147">
        <v>344.68</v>
      </c>
      <c r="EEX1199" s="109" t="s">
        <v>30</v>
      </c>
      <c r="EEY1199" s="261" t="s">
        <v>26</v>
      </c>
      <c r="EEZ1199" s="207">
        <v>7</v>
      </c>
      <c r="EFA1199" s="207">
        <v>2</v>
      </c>
      <c r="EFB1199" s="208" t="s">
        <v>238</v>
      </c>
      <c r="EFC1199" s="209">
        <v>111</v>
      </c>
      <c r="EFD1199" s="110">
        <v>211</v>
      </c>
      <c r="EFE1199" s="147">
        <v>344.68</v>
      </c>
      <c r="EFF1199" s="109" t="s">
        <v>30</v>
      </c>
      <c r="EFG1199" s="261" t="s">
        <v>26</v>
      </c>
      <c r="EFH1199" s="207">
        <v>7</v>
      </c>
      <c r="EFI1199" s="207">
        <v>2</v>
      </c>
      <c r="EFJ1199" s="208" t="s">
        <v>238</v>
      </c>
      <c r="EFK1199" s="209">
        <v>111</v>
      </c>
      <c r="EFL1199" s="110">
        <v>211</v>
      </c>
      <c r="EFM1199" s="147">
        <v>344.68</v>
      </c>
      <c r="EFN1199" s="109" t="s">
        <v>30</v>
      </c>
      <c r="EFO1199" s="261" t="s">
        <v>26</v>
      </c>
      <c r="EFP1199" s="207">
        <v>7</v>
      </c>
      <c r="EFQ1199" s="207">
        <v>2</v>
      </c>
      <c r="EFR1199" s="208" t="s">
        <v>238</v>
      </c>
      <c r="EFS1199" s="209">
        <v>111</v>
      </c>
      <c r="EFT1199" s="110">
        <v>211</v>
      </c>
      <c r="EFU1199" s="147">
        <v>344.68</v>
      </c>
      <c r="EFV1199" s="109" t="s">
        <v>30</v>
      </c>
      <c r="EFW1199" s="261" t="s">
        <v>26</v>
      </c>
      <c r="EFX1199" s="207">
        <v>7</v>
      </c>
      <c r="EFY1199" s="207">
        <v>2</v>
      </c>
      <c r="EFZ1199" s="208" t="s">
        <v>238</v>
      </c>
      <c r="EGA1199" s="209">
        <v>111</v>
      </c>
      <c r="EGB1199" s="110">
        <v>211</v>
      </c>
      <c r="EGC1199" s="147">
        <v>344.68</v>
      </c>
      <c r="EGD1199" s="109" t="s">
        <v>30</v>
      </c>
      <c r="EGE1199" s="261" t="s">
        <v>26</v>
      </c>
      <c r="EGF1199" s="207">
        <v>7</v>
      </c>
      <c r="EGG1199" s="207">
        <v>2</v>
      </c>
      <c r="EGH1199" s="208" t="s">
        <v>238</v>
      </c>
      <c r="EGI1199" s="209">
        <v>111</v>
      </c>
      <c r="EGJ1199" s="110">
        <v>211</v>
      </c>
      <c r="EGK1199" s="147">
        <v>344.68</v>
      </c>
      <c r="EGL1199" s="109" t="s">
        <v>30</v>
      </c>
      <c r="EGM1199" s="261" t="s">
        <v>26</v>
      </c>
      <c r="EGN1199" s="207">
        <v>7</v>
      </c>
      <c r="EGO1199" s="207">
        <v>2</v>
      </c>
      <c r="EGP1199" s="208" t="s">
        <v>238</v>
      </c>
      <c r="EGQ1199" s="209">
        <v>111</v>
      </c>
      <c r="EGR1199" s="110">
        <v>211</v>
      </c>
      <c r="EGS1199" s="147">
        <v>344.68</v>
      </c>
      <c r="EGT1199" s="109" t="s">
        <v>30</v>
      </c>
      <c r="EGU1199" s="261" t="s">
        <v>26</v>
      </c>
      <c r="EGV1199" s="207">
        <v>7</v>
      </c>
      <c r="EGW1199" s="207">
        <v>2</v>
      </c>
      <c r="EGX1199" s="208" t="s">
        <v>238</v>
      </c>
      <c r="EGY1199" s="209">
        <v>111</v>
      </c>
      <c r="EGZ1199" s="110">
        <v>211</v>
      </c>
      <c r="EHA1199" s="147">
        <v>344.68</v>
      </c>
      <c r="EHB1199" s="109" t="s">
        <v>30</v>
      </c>
      <c r="EHC1199" s="261" t="s">
        <v>26</v>
      </c>
      <c r="EHD1199" s="207">
        <v>7</v>
      </c>
      <c r="EHE1199" s="207">
        <v>2</v>
      </c>
      <c r="EHF1199" s="208" t="s">
        <v>238</v>
      </c>
      <c r="EHG1199" s="209">
        <v>111</v>
      </c>
      <c r="EHH1199" s="110">
        <v>211</v>
      </c>
      <c r="EHI1199" s="147">
        <v>344.68</v>
      </c>
      <c r="EHJ1199" s="109" t="s">
        <v>30</v>
      </c>
      <c r="EHK1199" s="261" t="s">
        <v>26</v>
      </c>
      <c r="EHL1199" s="207">
        <v>7</v>
      </c>
      <c r="EHM1199" s="207">
        <v>2</v>
      </c>
      <c r="EHN1199" s="208" t="s">
        <v>238</v>
      </c>
      <c r="EHO1199" s="209">
        <v>111</v>
      </c>
      <c r="EHP1199" s="110">
        <v>211</v>
      </c>
      <c r="EHQ1199" s="147">
        <v>344.68</v>
      </c>
      <c r="EHR1199" s="109" t="s">
        <v>30</v>
      </c>
      <c r="EHS1199" s="261" t="s">
        <v>26</v>
      </c>
      <c r="EHT1199" s="207">
        <v>7</v>
      </c>
      <c r="EHU1199" s="207">
        <v>2</v>
      </c>
      <c r="EHV1199" s="208" t="s">
        <v>238</v>
      </c>
      <c r="EHW1199" s="209">
        <v>111</v>
      </c>
      <c r="EHX1199" s="110">
        <v>211</v>
      </c>
      <c r="EHY1199" s="147">
        <v>344.68</v>
      </c>
      <c r="EHZ1199" s="109" t="s">
        <v>30</v>
      </c>
      <c r="EIA1199" s="261" t="s">
        <v>26</v>
      </c>
      <c r="EIB1199" s="207">
        <v>7</v>
      </c>
      <c r="EIC1199" s="207">
        <v>2</v>
      </c>
      <c r="EID1199" s="208" t="s">
        <v>238</v>
      </c>
      <c r="EIE1199" s="209">
        <v>111</v>
      </c>
      <c r="EIF1199" s="110">
        <v>211</v>
      </c>
      <c r="EIG1199" s="147">
        <v>344.68</v>
      </c>
      <c r="EIH1199" s="109" t="s">
        <v>30</v>
      </c>
      <c r="EII1199" s="261" t="s">
        <v>26</v>
      </c>
      <c r="EIJ1199" s="207">
        <v>7</v>
      </c>
      <c r="EIK1199" s="207">
        <v>2</v>
      </c>
      <c r="EIL1199" s="208" t="s">
        <v>238</v>
      </c>
      <c r="EIM1199" s="209">
        <v>111</v>
      </c>
      <c r="EIN1199" s="110">
        <v>211</v>
      </c>
      <c r="EIO1199" s="147">
        <v>344.68</v>
      </c>
      <c r="EIP1199" s="109" t="s">
        <v>30</v>
      </c>
      <c r="EIQ1199" s="261" t="s">
        <v>26</v>
      </c>
      <c r="EIR1199" s="207">
        <v>7</v>
      </c>
      <c r="EIS1199" s="207">
        <v>2</v>
      </c>
      <c r="EIT1199" s="208" t="s">
        <v>238</v>
      </c>
      <c r="EIU1199" s="209">
        <v>111</v>
      </c>
      <c r="EIV1199" s="110">
        <v>211</v>
      </c>
      <c r="EIW1199" s="147">
        <v>344.68</v>
      </c>
      <c r="EIX1199" s="109" t="s">
        <v>30</v>
      </c>
      <c r="EIY1199" s="261" t="s">
        <v>26</v>
      </c>
      <c r="EIZ1199" s="207">
        <v>7</v>
      </c>
      <c r="EJA1199" s="207">
        <v>2</v>
      </c>
      <c r="EJB1199" s="208" t="s">
        <v>238</v>
      </c>
      <c r="EJC1199" s="209">
        <v>111</v>
      </c>
      <c r="EJD1199" s="110">
        <v>211</v>
      </c>
      <c r="EJE1199" s="147">
        <v>344.68</v>
      </c>
      <c r="EJF1199" s="109" t="s">
        <v>30</v>
      </c>
      <c r="EJG1199" s="261" t="s">
        <v>26</v>
      </c>
      <c r="EJH1199" s="207">
        <v>7</v>
      </c>
      <c r="EJI1199" s="207">
        <v>2</v>
      </c>
      <c r="EJJ1199" s="208" t="s">
        <v>238</v>
      </c>
      <c r="EJK1199" s="209">
        <v>111</v>
      </c>
      <c r="EJL1199" s="110">
        <v>211</v>
      </c>
      <c r="EJM1199" s="147">
        <v>344.68</v>
      </c>
      <c r="EJN1199" s="109" t="s">
        <v>30</v>
      </c>
      <c r="EJO1199" s="261" t="s">
        <v>26</v>
      </c>
      <c r="EJP1199" s="207">
        <v>7</v>
      </c>
      <c r="EJQ1199" s="207">
        <v>2</v>
      </c>
      <c r="EJR1199" s="208" t="s">
        <v>238</v>
      </c>
      <c r="EJS1199" s="209">
        <v>111</v>
      </c>
      <c r="EJT1199" s="110">
        <v>211</v>
      </c>
      <c r="EJU1199" s="147">
        <v>344.68</v>
      </c>
      <c r="EJV1199" s="109" t="s">
        <v>30</v>
      </c>
      <c r="EJW1199" s="261" t="s">
        <v>26</v>
      </c>
      <c r="EJX1199" s="207">
        <v>7</v>
      </c>
      <c r="EJY1199" s="207">
        <v>2</v>
      </c>
      <c r="EJZ1199" s="208" t="s">
        <v>238</v>
      </c>
      <c r="EKA1199" s="209">
        <v>111</v>
      </c>
      <c r="EKB1199" s="110">
        <v>211</v>
      </c>
      <c r="EKC1199" s="147">
        <v>344.68</v>
      </c>
      <c r="EKD1199" s="109" t="s">
        <v>30</v>
      </c>
      <c r="EKE1199" s="261" t="s">
        <v>26</v>
      </c>
      <c r="EKF1199" s="207">
        <v>7</v>
      </c>
      <c r="EKG1199" s="207">
        <v>2</v>
      </c>
      <c r="EKH1199" s="208" t="s">
        <v>238</v>
      </c>
      <c r="EKI1199" s="209">
        <v>111</v>
      </c>
      <c r="EKJ1199" s="110">
        <v>211</v>
      </c>
      <c r="EKK1199" s="147">
        <v>344.68</v>
      </c>
      <c r="EKL1199" s="109" t="s">
        <v>30</v>
      </c>
      <c r="EKM1199" s="261" t="s">
        <v>26</v>
      </c>
      <c r="EKN1199" s="207">
        <v>7</v>
      </c>
      <c r="EKO1199" s="207">
        <v>2</v>
      </c>
      <c r="EKP1199" s="208" t="s">
        <v>238</v>
      </c>
      <c r="EKQ1199" s="209">
        <v>111</v>
      </c>
      <c r="EKR1199" s="110">
        <v>211</v>
      </c>
      <c r="EKS1199" s="147">
        <v>344.68</v>
      </c>
      <c r="EKT1199" s="109" t="s">
        <v>30</v>
      </c>
      <c r="EKU1199" s="261" t="s">
        <v>26</v>
      </c>
      <c r="EKV1199" s="207">
        <v>7</v>
      </c>
      <c r="EKW1199" s="207">
        <v>2</v>
      </c>
      <c r="EKX1199" s="208" t="s">
        <v>238</v>
      </c>
      <c r="EKY1199" s="209">
        <v>111</v>
      </c>
      <c r="EKZ1199" s="110">
        <v>211</v>
      </c>
      <c r="ELA1199" s="147">
        <v>344.68</v>
      </c>
      <c r="ELB1199" s="109" t="s">
        <v>30</v>
      </c>
      <c r="ELC1199" s="261" t="s">
        <v>26</v>
      </c>
      <c r="ELD1199" s="207">
        <v>7</v>
      </c>
      <c r="ELE1199" s="207">
        <v>2</v>
      </c>
      <c r="ELF1199" s="208" t="s">
        <v>238</v>
      </c>
      <c r="ELG1199" s="209">
        <v>111</v>
      </c>
      <c r="ELH1199" s="110">
        <v>211</v>
      </c>
      <c r="ELI1199" s="147">
        <v>344.68</v>
      </c>
      <c r="ELJ1199" s="109" t="s">
        <v>30</v>
      </c>
      <c r="ELK1199" s="261" t="s">
        <v>26</v>
      </c>
      <c r="ELL1199" s="207">
        <v>7</v>
      </c>
      <c r="ELM1199" s="207">
        <v>2</v>
      </c>
      <c r="ELN1199" s="208" t="s">
        <v>238</v>
      </c>
      <c r="ELO1199" s="209">
        <v>111</v>
      </c>
      <c r="ELP1199" s="110">
        <v>211</v>
      </c>
      <c r="ELQ1199" s="147">
        <v>344.68</v>
      </c>
      <c r="ELR1199" s="109" t="s">
        <v>30</v>
      </c>
      <c r="ELS1199" s="261" t="s">
        <v>26</v>
      </c>
      <c r="ELT1199" s="207">
        <v>7</v>
      </c>
      <c r="ELU1199" s="207">
        <v>2</v>
      </c>
      <c r="ELV1199" s="208" t="s">
        <v>238</v>
      </c>
      <c r="ELW1199" s="209">
        <v>111</v>
      </c>
      <c r="ELX1199" s="110">
        <v>211</v>
      </c>
      <c r="ELY1199" s="147">
        <v>344.68</v>
      </c>
      <c r="ELZ1199" s="109" t="s">
        <v>30</v>
      </c>
      <c r="EMA1199" s="261" t="s">
        <v>26</v>
      </c>
      <c r="EMB1199" s="207">
        <v>7</v>
      </c>
      <c r="EMC1199" s="207">
        <v>2</v>
      </c>
      <c r="EMD1199" s="208" t="s">
        <v>238</v>
      </c>
      <c r="EME1199" s="209">
        <v>111</v>
      </c>
      <c r="EMF1199" s="110">
        <v>211</v>
      </c>
      <c r="EMG1199" s="147">
        <v>344.68</v>
      </c>
      <c r="EMH1199" s="109" t="s">
        <v>30</v>
      </c>
      <c r="EMI1199" s="261" t="s">
        <v>26</v>
      </c>
      <c r="EMJ1199" s="207">
        <v>7</v>
      </c>
      <c r="EMK1199" s="207">
        <v>2</v>
      </c>
      <c r="EML1199" s="208" t="s">
        <v>238</v>
      </c>
      <c r="EMM1199" s="209">
        <v>111</v>
      </c>
      <c r="EMN1199" s="110">
        <v>211</v>
      </c>
      <c r="EMO1199" s="147">
        <v>344.68</v>
      </c>
      <c r="EMP1199" s="109" t="s">
        <v>30</v>
      </c>
      <c r="EMQ1199" s="261" t="s">
        <v>26</v>
      </c>
      <c r="EMR1199" s="207">
        <v>7</v>
      </c>
      <c r="EMS1199" s="207">
        <v>2</v>
      </c>
      <c r="EMT1199" s="208" t="s">
        <v>238</v>
      </c>
      <c r="EMU1199" s="209">
        <v>111</v>
      </c>
      <c r="EMV1199" s="110">
        <v>211</v>
      </c>
      <c r="EMW1199" s="147">
        <v>344.68</v>
      </c>
      <c r="EMX1199" s="109" t="s">
        <v>30</v>
      </c>
      <c r="EMY1199" s="261" t="s">
        <v>26</v>
      </c>
      <c r="EMZ1199" s="207">
        <v>7</v>
      </c>
      <c r="ENA1199" s="207">
        <v>2</v>
      </c>
      <c r="ENB1199" s="208" t="s">
        <v>238</v>
      </c>
      <c r="ENC1199" s="209">
        <v>111</v>
      </c>
      <c r="END1199" s="110">
        <v>211</v>
      </c>
      <c r="ENE1199" s="147">
        <v>344.68</v>
      </c>
      <c r="ENF1199" s="109" t="s">
        <v>30</v>
      </c>
      <c r="ENG1199" s="261" t="s">
        <v>26</v>
      </c>
      <c r="ENH1199" s="207">
        <v>7</v>
      </c>
      <c r="ENI1199" s="207">
        <v>2</v>
      </c>
      <c r="ENJ1199" s="208" t="s">
        <v>238</v>
      </c>
      <c r="ENK1199" s="209">
        <v>111</v>
      </c>
      <c r="ENL1199" s="110">
        <v>211</v>
      </c>
      <c r="ENM1199" s="147">
        <v>344.68</v>
      </c>
      <c r="ENN1199" s="109" t="s">
        <v>30</v>
      </c>
      <c r="ENO1199" s="261" t="s">
        <v>26</v>
      </c>
      <c r="ENP1199" s="207">
        <v>7</v>
      </c>
      <c r="ENQ1199" s="207">
        <v>2</v>
      </c>
      <c r="ENR1199" s="208" t="s">
        <v>238</v>
      </c>
      <c r="ENS1199" s="209">
        <v>111</v>
      </c>
      <c r="ENT1199" s="110">
        <v>211</v>
      </c>
      <c r="ENU1199" s="147">
        <v>344.68</v>
      </c>
      <c r="ENV1199" s="109" t="s">
        <v>30</v>
      </c>
      <c r="ENW1199" s="261" t="s">
        <v>26</v>
      </c>
      <c r="ENX1199" s="207">
        <v>7</v>
      </c>
      <c r="ENY1199" s="207">
        <v>2</v>
      </c>
      <c r="ENZ1199" s="208" t="s">
        <v>238</v>
      </c>
      <c r="EOA1199" s="209">
        <v>111</v>
      </c>
      <c r="EOB1199" s="110">
        <v>211</v>
      </c>
      <c r="EOC1199" s="147">
        <v>344.68</v>
      </c>
      <c r="EOD1199" s="109" t="s">
        <v>30</v>
      </c>
      <c r="EOE1199" s="261" t="s">
        <v>26</v>
      </c>
      <c r="EOF1199" s="207">
        <v>7</v>
      </c>
      <c r="EOG1199" s="207">
        <v>2</v>
      </c>
      <c r="EOH1199" s="208" t="s">
        <v>238</v>
      </c>
      <c r="EOI1199" s="209">
        <v>111</v>
      </c>
      <c r="EOJ1199" s="110">
        <v>211</v>
      </c>
      <c r="EOK1199" s="147">
        <v>344.68</v>
      </c>
      <c r="EOL1199" s="109" t="s">
        <v>30</v>
      </c>
      <c r="EOM1199" s="261" t="s">
        <v>26</v>
      </c>
      <c r="EON1199" s="207">
        <v>7</v>
      </c>
      <c r="EOO1199" s="207">
        <v>2</v>
      </c>
      <c r="EOP1199" s="208" t="s">
        <v>238</v>
      </c>
      <c r="EOQ1199" s="209">
        <v>111</v>
      </c>
      <c r="EOR1199" s="110">
        <v>211</v>
      </c>
      <c r="EOS1199" s="147">
        <v>344.68</v>
      </c>
      <c r="EOT1199" s="109" t="s">
        <v>30</v>
      </c>
      <c r="EOU1199" s="261" t="s">
        <v>26</v>
      </c>
      <c r="EOV1199" s="207">
        <v>7</v>
      </c>
      <c r="EOW1199" s="207">
        <v>2</v>
      </c>
      <c r="EOX1199" s="208" t="s">
        <v>238</v>
      </c>
      <c r="EOY1199" s="209">
        <v>111</v>
      </c>
      <c r="EOZ1199" s="110">
        <v>211</v>
      </c>
      <c r="EPA1199" s="147">
        <v>344.68</v>
      </c>
      <c r="EPB1199" s="109" t="s">
        <v>30</v>
      </c>
      <c r="EPC1199" s="261" t="s">
        <v>26</v>
      </c>
      <c r="EPD1199" s="207">
        <v>7</v>
      </c>
      <c r="EPE1199" s="207">
        <v>2</v>
      </c>
      <c r="EPF1199" s="208" t="s">
        <v>238</v>
      </c>
      <c r="EPG1199" s="209">
        <v>111</v>
      </c>
      <c r="EPH1199" s="110">
        <v>211</v>
      </c>
      <c r="EPI1199" s="147">
        <v>344.68</v>
      </c>
      <c r="EPJ1199" s="109" t="s">
        <v>30</v>
      </c>
      <c r="EPK1199" s="261" t="s">
        <v>26</v>
      </c>
      <c r="EPL1199" s="207">
        <v>7</v>
      </c>
      <c r="EPM1199" s="207">
        <v>2</v>
      </c>
      <c r="EPN1199" s="208" t="s">
        <v>238</v>
      </c>
      <c r="EPO1199" s="209">
        <v>111</v>
      </c>
      <c r="EPP1199" s="110">
        <v>211</v>
      </c>
      <c r="EPQ1199" s="147">
        <v>344.68</v>
      </c>
      <c r="EPR1199" s="109" t="s">
        <v>30</v>
      </c>
      <c r="EPS1199" s="261" t="s">
        <v>26</v>
      </c>
      <c r="EPT1199" s="207">
        <v>7</v>
      </c>
      <c r="EPU1199" s="207">
        <v>2</v>
      </c>
      <c r="EPV1199" s="208" t="s">
        <v>238</v>
      </c>
      <c r="EPW1199" s="209">
        <v>111</v>
      </c>
      <c r="EPX1199" s="110">
        <v>211</v>
      </c>
      <c r="EPY1199" s="147">
        <v>344.68</v>
      </c>
      <c r="EPZ1199" s="109" t="s">
        <v>30</v>
      </c>
      <c r="EQA1199" s="261" t="s">
        <v>26</v>
      </c>
      <c r="EQB1199" s="207">
        <v>7</v>
      </c>
      <c r="EQC1199" s="207">
        <v>2</v>
      </c>
      <c r="EQD1199" s="208" t="s">
        <v>238</v>
      </c>
      <c r="EQE1199" s="209">
        <v>111</v>
      </c>
      <c r="EQF1199" s="110">
        <v>211</v>
      </c>
      <c r="EQG1199" s="147">
        <v>344.68</v>
      </c>
      <c r="EQH1199" s="109" t="s">
        <v>30</v>
      </c>
      <c r="EQI1199" s="261" t="s">
        <v>26</v>
      </c>
      <c r="EQJ1199" s="207">
        <v>7</v>
      </c>
      <c r="EQK1199" s="207">
        <v>2</v>
      </c>
      <c r="EQL1199" s="208" t="s">
        <v>238</v>
      </c>
      <c r="EQM1199" s="209">
        <v>111</v>
      </c>
      <c r="EQN1199" s="110">
        <v>211</v>
      </c>
      <c r="EQO1199" s="147">
        <v>344.68</v>
      </c>
      <c r="EQP1199" s="109" t="s">
        <v>30</v>
      </c>
      <c r="EQQ1199" s="261" t="s">
        <v>26</v>
      </c>
      <c r="EQR1199" s="207">
        <v>7</v>
      </c>
      <c r="EQS1199" s="207">
        <v>2</v>
      </c>
      <c r="EQT1199" s="208" t="s">
        <v>238</v>
      </c>
      <c r="EQU1199" s="209">
        <v>111</v>
      </c>
      <c r="EQV1199" s="110">
        <v>211</v>
      </c>
      <c r="EQW1199" s="147">
        <v>344.68</v>
      </c>
      <c r="EQX1199" s="109" t="s">
        <v>30</v>
      </c>
      <c r="EQY1199" s="261" t="s">
        <v>26</v>
      </c>
      <c r="EQZ1199" s="207">
        <v>7</v>
      </c>
      <c r="ERA1199" s="207">
        <v>2</v>
      </c>
      <c r="ERB1199" s="208" t="s">
        <v>238</v>
      </c>
      <c r="ERC1199" s="209">
        <v>111</v>
      </c>
      <c r="ERD1199" s="110">
        <v>211</v>
      </c>
      <c r="ERE1199" s="147">
        <v>344.68</v>
      </c>
      <c r="ERF1199" s="109" t="s">
        <v>30</v>
      </c>
      <c r="ERG1199" s="261" t="s">
        <v>26</v>
      </c>
      <c r="ERH1199" s="207">
        <v>7</v>
      </c>
      <c r="ERI1199" s="207">
        <v>2</v>
      </c>
      <c r="ERJ1199" s="208" t="s">
        <v>238</v>
      </c>
      <c r="ERK1199" s="209">
        <v>111</v>
      </c>
      <c r="ERL1199" s="110">
        <v>211</v>
      </c>
      <c r="ERM1199" s="147">
        <v>344.68</v>
      </c>
      <c r="ERN1199" s="109" t="s">
        <v>30</v>
      </c>
      <c r="ERO1199" s="261" t="s">
        <v>26</v>
      </c>
      <c r="ERP1199" s="207">
        <v>7</v>
      </c>
      <c r="ERQ1199" s="207">
        <v>2</v>
      </c>
      <c r="ERR1199" s="208" t="s">
        <v>238</v>
      </c>
      <c r="ERS1199" s="209">
        <v>111</v>
      </c>
      <c r="ERT1199" s="110">
        <v>211</v>
      </c>
      <c r="ERU1199" s="147">
        <v>344.68</v>
      </c>
      <c r="ERV1199" s="109" t="s">
        <v>30</v>
      </c>
      <c r="ERW1199" s="261" t="s">
        <v>26</v>
      </c>
      <c r="ERX1199" s="207">
        <v>7</v>
      </c>
      <c r="ERY1199" s="207">
        <v>2</v>
      </c>
      <c r="ERZ1199" s="208" t="s">
        <v>238</v>
      </c>
      <c r="ESA1199" s="209">
        <v>111</v>
      </c>
      <c r="ESB1199" s="110">
        <v>211</v>
      </c>
      <c r="ESC1199" s="147">
        <v>344.68</v>
      </c>
      <c r="ESD1199" s="109" t="s">
        <v>30</v>
      </c>
      <c r="ESE1199" s="261" t="s">
        <v>26</v>
      </c>
      <c r="ESF1199" s="207">
        <v>7</v>
      </c>
      <c r="ESG1199" s="207">
        <v>2</v>
      </c>
      <c r="ESH1199" s="208" t="s">
        <v>238</v>
      </c>
      <c r="ESI1199" s="209">
        <v>111</v>
      </c>
      <c r="ESJ1199" s="110">
        <v>211</v>
      </c>
      <c r="ESK1199" s="147">
        <v>344.68</v>
      </c>
      <c r="ESL1199" s="109" t="s">
        <v>30</v>
      </c>
      <c r="ESM1199" s="261" t="s">
        <v>26</v>
      </c>
      <c r="ESN1199" s="207">
        <v>7</v>
      </c>
      <c r="ESO1199" s="207">
        <v>2</v>
      </c>
      <c r="ESP1199" s="208" t="s">
        <v>238</v>
      </c>
      <c r="ESQ1199" s="209">
        <v>111</v>
      </c>
      <c r="ESR1199" s="110">
        <v>211</v>
      </c>
      <c r="ESS1199" s="147">
        <v>344.68</v>
      </c>
      <c r="EST1199" s="109" t="s">
        <v>30</v>
      </c>
      <c r="ESU1199" s="261" t="s">
        <v>26</v>
      </c>
      <c r="ESV1199" s="207">
        <v>7</v>
      </c>
      <c r="ESW1199" s="207">
        <v>2</v>
      </c>
      <c r="ESX1199" s="208" t="s">
        <v>238</v>
      </c>
      <c r="ESY1199" s="209">
        <v>111</v>
      </c>
      <c r="ESZ1199" s="110">
        <v>211</v>
      </c>
      <c r="ETA1199" s="147">
        <v>344.68</v>
      </c>
      <c r="ETB1199" s="109" t="s">
        <v>30</v>
      </c>
      <c r="ETC1199" s="261" t="s">
        <v>26</v>
      </c>
      <c r="ETD1199" s="207">
        <v>7</v>
      </c>
      <c r="ETE1199" s="207">
        <v>2</v>
      </c>
      <c r="ETF1199" s="208" t="s">
        <v>238</v>
      </c>
      <c r="ETG1199" s="209">
        <v>111</v>
      </c>
      <c r="ETH1199" s="110">
        <v>211</v>
      </c>
      <c r="ETI1199" s="147">
        <v>344.68</v>
      </c>
      <c r="ETJ1199" s="109" t="s">
        <v>30</v>
      </c>
      <c r="ETK1199" s="261" t="s">
        <v>26</v>
      </c>
      <c r="ETL1199" s="207">
        <v>7</v>
      </c>
      <c r="ETM1199" s="207">
        <v>2</v>
      </c>
      <c r="ETN1199" s="208" t="s">
        <v>238</v>
      </c>
      <c r="ETO1199" s="209">
        <v>111</v>
      </c>
      <c r="ETP1199" s="110">
        <v>211</v>
      </c>
      <c r="ETQ1199" s="147">
        <v>344.68</v>
      </c>
      <c r="ETR1199" s="109" t="s">
        <v>30</v>
      </c>
      <c r="ETS1199" s="261" t="s">
        <v>26</v>
      </c>
      <c r="ETT1199" s="207">
        <v>7</v>
      </c>
      <c r="ETU1199" s="207">
        <v>2</v>
      </c>
      <c r="ETV1199" s="208" t="s">
        <v>238</v>
      </c>
      <c r="ETW1199" s="209">
        <v>111</v>
      </c>
      <c r="ETX1199" s="110">
        <v>211</v>
      </c>
      <c r="ETY1199" s="147">
        <v>344.68</v>
      </c>
      <c r="ETZ1199" s="109" t="s">
        <v>30</v>
      </c>
      <c r="EUA1199" s="261" t="s">
        <v>26</v>
      </c>
      <c r="EUB1199" s="207">
        <v>7</v>
      </c>
      <c r="EUC1199" s="207">
        <v>2</v>
      </c>
      <c r="EUD1199" s="208" t="s">
        <v>238</v>
      </c>
      <c r="EUE1199" s="209">
        <v>111</v>
      </c>
      <c r="EUF1199" s="110">
        <v>211</v>
      </c>
      <c r="EUG1199" s="147">
        <v>344.68</v>
      </c>
      <c r="EUH1199" s="109" t="s">
        <v>30</v>
      </c>
      <c r="EUI1199" s="261" t="s">
        <v>26</v>
      </c>
      <c r="EUJ1199" s="207">
        <v>7</v>
      </c>
      <c r="EUK1199" s="207">
        <v>2</v>
      </c>
      <c r="EUL1199" s="208" t="s">
        <v>238</v>
      </c>
      <c r="EUM1199" s="209">
        <v>111</v>
      </c>
      <c r="EUN1199" s="110">
        <v>211</v>
      </c>
      <c r="EUO1199" s="147">
        <v>344.68</v>
      </c>
      <c r="EUP1199" s="109" t="s">
        <v>30</v>
      </c>
      <c r="EUQ1199" s="261" t="s">
        <v>26</v>
      </c>
      <c r="EUR1199" s="207">
        <v>7</v>
      </c>
      <c r="EUS1199" s="207">
        <v>2</v>
      </c>
      <c r="EUT1199" s="208" t="s">
        <v>238</v>
      </c>
      <c r="EUU1199" s="209">
        <v>111</v>
      </c>
      <c r="EUV1199" s="110">
        <v>211</v>
      </c>
      <c r="EUW1199" s="147">
        <v>344.68</v>
      </c>
      <c r="EUX1199" s="109" t="s">
        <v>30</v>
      </c>
      <c r="EUY1199" s="261" t="s">
        <v>26</v>
      </c>
      <c r="EUZ1199" s="207">
        <v>7</v>
      </c>
      <c r="EVA1199" s="207">
        <v>2</v>
      </c>
      <c r="EVB1199" s="208" t="s">
        <v>238</v>
      </c>
      <c r="EVC1199" s="209">
        <v>111</v>
      </c>
      <c r="EVD1199" s="110">
        <v>211</v>
      </c>
      <c r="EVE1199" s="147">
        <v>344.68</v>
      </c>
      <c r="EVF1199" s="109" t="s">
        <v>30</v>
      </c>
      <c r="EVG1199" s="261" t="s">
        <v>26</v>
      </c>
      <c r="EVH1199" s="207">
        <v>7</v>
      </c>
      <c r="EVI1199" s="207">
        <v>2</v>
      </c>
      <c r="EVJ1199" s="208" t="s">
        <v>238</v>
      </c>
      <c r="EVK1199" s="209">
        <v>111</v>
      </c>
      <c r="EVL1199" s="110">
        <v>211</v>
      </c>
      <c r="EVM1199" s="147">
        <v>344.68</v>
      </c>
      <c r="EVN1199" s="109" t="s">
        <v>30</v>
      </c>
      <c r="EVO1199" s="261" t="s">
        <v>26</v>
      </c>
      <c r="EVP1199" s="207">
        <v>7</v>
      </c>
      <c r="EVQ1199" s="207">
        <v>2</v>
      </c>
      <c r="EVR1199" s="208" t="s">
        <v>238</v>
      </c>
      <c r="EVS1199" s="209">
        <v>111</v>
      </c>
      <c r="EVT1199" s="110">
        <v>211</v>
      </c>
      <c r="EVU1199" s="147">
        <v>344.68</v>
      </c>
      <c r="EVV1199" s="109" t="s">
        <v>30</v>
      </c>
      <c r="EVW1199" s="261" t="s">
        <v>26</v>
      </c>
      <c r="EVX1199" s="207">
        <v>7</v>
      </c>
      <c r="EVY1199" s="207">
        <v>2</v>
      </c>
      <c r="EVZ1199" s="208" t="s">
        <v>238</v>
      </c>
      <c r="EWA1199" s="209">
        <v>111</v>
      </c>
      <c r="EWB1199" s="110">
        <v>211</v>
      </c>
      <c r="EWC1199" s="147">
        <v>344.68</v>
      </c>
      <c r="EWD1199" s="109" t="s">
        <v>30</v>
      </c>
      <c r="EWE1199" s="261" t="s">
        <v>26</v>
      </c>
      <c r="EWF1199" s="207">
        <v>7</v>
      </c>
      <c r="EWG1199" s="207">
        <v>2</v>
      </c>
      <c r="EWH1199" s="208" t="s">
        <v>238</v>
      </c>
      <c r="EWI1199" s="209">
        <v>111</v>
      </c>
      <c r="EWJ1199" s="110">
        <v>211</v>
      </c>
      <c r="EWK1199" s="147">
        <v>344.68</v>
      </c>
      <c r="EWL1199" s="109" t="s">
        <v>30</v>
      </c>
      <c r="EWM1199" s="261" t="s">
        <v>26</v>
      </c>
      <c r="EWN1199" s="207">
        <v>7</v>
      </c>
      <c r="EWO1199" s="207">
        <v>2</v>
      </c>
      <c r="EWP1199" s="208" t="s">
        <v>238</v>
      </c>
      <c r="EWQ1199" s="209">
        <v>111</v>
      </c>
      <c r="EWR1199" s="110">
        <v>211</v>
      </c>
      <c r="EWS1199" s="147">
        <v>344.68</v>
      </c>
      <c r="EWT1199" s="109" t="s">
        <v>30</v>
      </c>
      <c r="EWU1199" s="261" t="s">
        <v>26</v>
      </c>
      <c r="EWV1199" s="207">
        <v>7</v>
      </c>
      <c r="EWW1199" s="207">
        <v>2</v>
      </c>
      <c r="EWX1199" s="208" t="s">
        <v>238</v>
      </c>
      <c r="EWY1199" s="209">
        <v>111</v>
      </c>
      <c r="EWZ1199" s="110">
        <v>211</v>
      </c>
      <c r="EXA1199" s="147">
        <v>344.68</v>
      </c>
      <c r="EXB1199" s="109" t="s">
        <v>30</v>
      </c>
      <c r="EXC1199" s="261" t="s">
        <v>26</v>
      </c>
      <c r="EXD1199" s="207">
        <v>7</v>
      </c>
      <c r="EXE1199" s="207">
        <v>2</v>
      </c>
      <c r="EXF1199" s="208" t="s">
        <v>238</v>
      </c>
      <c r="EXG1199" s="209">
        <v>111</v>
      </c>
      <c r="EXH1199" s="110">
        <v>211</v>
      </c>
      <c r="EXI1199" s="147">
        <v>344.68</v>
      </c>
      <c r="EXJ1199" s="109" t="s">
        <v>30</v>
      </c>
      <c r="EXK1199" s="261" t="s">
        <v>26</v>
      </c>
      <c r="EXL1199" s="207">
        <v>7</v>
      </c>
      <c r="EXM1199" s="207">
        <v>2</v>
      </c>
      <c r="EXN1199" s="208" t="s">
        <v>238</v>
      </c>
      <c r="EXO1199" s="209">
        <v>111</v>
      </c>
      <c r="EXP1199" s="110">
        <v>211</v>
      </c>
      <c r="EXQ1199" s="147">
        <v>344.68</v>
      </c>
      <c r="EXR1199" s="109" t="s">
        <v>30</v>
      </c>
      <c r="EXS1199" s="261" t="s">
        <v>26</v>
      </c>
      <c r="EXT1199" s="207">
        <v>7</v>
      </c>
      <c r="EXU1199" s="207">
        <v>2</v>
      </c>
      <c r="EXV1199" s="208" t="s">
        <v>238</v>
      </c>
      <c r="EXW1199" s="209">
        <v>111</v>
      </c>
      <c r="EXX1199" s="110">
        <v>211</v>
      </c>
      <c r="EXY1199" s="147">
        <v>344.68</v>
      </c>
      <c r="EXZ1199" s="109" t="s">
        <v>30</v>
      </c>
      <c r="EYA1199" s="261" t="s">
        <v>26</v>
      </c>
      <c r="EYB1199" s="207">
        <v>7</v>
      </c>
      <c r="EYC1199" s="207">
        <v>2</v>
      </c>
      <c r="EYD1199" s="208" t="s">
        <v>238</v>
      </c>
      <c r="EYE1199" s="209">
        <v>111</v>
      </c>
      <c r="EYF1199" s="110">
        <v>211</v>
      </c>
      <c r="EYG1199" s="147">
        <v>344.68</v>
      </c>
      <c r="EYH1199" s="109" t="s">
        <v>30</v>
      </c>
      <c r="EYI1199" s="261" t="s">
        <v>26</v>
      </c>
      <c r="EYJ1199" s="207">
        <v>7</v>
      </c>
      <c r="EYK1199" s="207">
        <v>2</v>
      </c>
      <c r="EYL1199" s="208" t="s">
        <v>238</v>
      </c>
      <c r="EYM1199" s="209">
        <v>111</v>
      </c>
      <c r="EYN1199" s="110">
        <v>211</v>
      </c>
      <c r="EYO1199" s="147">
        <v>344.68</v>
      </c>
      <c r="EYP1199" s="109" t="s">
        <v>30</v>
      </c>
      <c r="EYQ1199" s="261" t="s">
        <v>26</v>
      </c>
      <c r="EYR1199" s="207">
        <v>7</v>
      </c>
      <c r="EYS1199" s="207">
        <v>2</v>
      </c>
      <c r="EYT1199" s="208" t="s">
        <v>238</v>
      </c>
      <c r="EYU1199" s="209">
        <v>111</v>
      </c>
      <c r="EYV1199" s="110">
        <v>211</v>
      </c>
      <c r="EYW1199" s="147">
        <v>344.68</v>
      </c>
      <c r="EYX1199" s="109" t="s">
        <v>30</v>
      </c>
      <c r="EYY1199" s="261" t="s">
        <v>26</v>
      </c>
      <c r="EYZ1199" s="207">
        <v>7</v>
      </c>
      <c r="EZA1199" s="207">
        <v>2</v>
      </c>
      <c r="EZB1199" s="208" t="s">
        <v>238</v>
      </c>
      <c r="EZC1199" s="209">
        <v>111</v>
      </c>
      <c r="EZD1199" s="110">
        <v>211</v>
      </c>
      <c r="EZE1199" s="147">
        <v>344.68</v>
      </c>
      <c r="EZF1199" s="109" t="s">
        <v>30</v>
      </c>
      <c r="EZG1199" s="261" t="s">
        <v>26</v>
      </c>
      <c r="EZH1199" s="207">
        <v>7</v>
      </c>
      <c r="EZI1199" s="207">
        <v>2</v>
      </c>
      <c r="EZJ1199" s="208" t="s">
        <v>238</v>
      </c>
      <c r="EZK1199" s="209">
        <v>111</v>
      </c>
      <c r="EZL1199" s="110">
        <v>211</v>
      </c>
      <c r="EZM1199" s="147">
        <v>344.68</v>
      </c>
      <c r="EZN1199" s="109" t="s">
        <v>30</v>
      </c>
      <c r="EZO1199" s="261" t="s">
        <v>26</v>
      </c>
      <c r="EZP1199" s="207">
        <v>7</v>
      </c>
      <c r="EZQ1199" s="207">
        <v>2</v>
      </c>
      <c r="EZR1199" s="208" t="s">
        <v>238</v>
      </c>
      <c r="EZS1199" s="209">
        <v>111</v>
      </c>
      <c r="EZT1199" s="110">
        <v>211</v>
      </c>
      <c r="EZU1199" s="147">
        <v>344.68</v>
      </c>
      <c r="EZV1199" s="109" t="s">
        <v>30</v>
      </c>
      <c r="EZW1199" s="261" t="s">
        <v>26</v>
      </c>
      <c r="EZX1199" s="207">
        <v>7</v>
      </c>
      <c r="EZY1199" s="207">
        <v>2</v>
      </c>
      <c r="EZZ1199" s="208" t="s">
        <v>238</v>
      </c>
      <c r="FAA1199" s="209">
        <v>111</v>
      </c>
      <c r="FAB1199" s="110">
        <v>211</v>
      </c>
      <c r="FAC1199" s="147">
        <v>344.68</v>
      </c>
      <c r="FAD1199" s="109" t="s">
        <v>30</v>
      </c>
      <c r="FAE1199" s="261" t="s">
        <v>26</v>
      </c>
      <c r="FAF1199" s="207">
        <v>7</v>
      </c>
      <c r="FAG1199" s="207">
        <v>2</v>
      </c>
      <c r="FAH1199" s="208" t="s">
        <v>238</v>
      </c>
      <c r="FAI1199" s="209">
        <v>111</v>
      </c>
      <c r="FAJ1199" s="110">
        <v>211</v>
      </c>
      <c r="FAK1199" s="147">
        <v>344.68</v>
      </c>
      <c r="FAL1199" s="109" t="s">
        <v>30</v>
      </c>
      <c r="FAM1199" s="261" t="s">
        <v>26</v>
      </c>
      <c r="FAN1199" s="207">
        <v>7</v>
      </c>
      <c r="FAO1199" s="207">
        <v>2</v>
      </c>
      <c r="FAP1199" s="208" t="s">
        <v>238</v>
      </c>
      <c r="FAQ1199" s="209">
        <v>111</v>
      </c>
      <c r="FAR1199" s="110">
        <v>211</v>
      </c>
      <c r="FAS1199" s="147">
        <v>344.68</v>
      </c>
      <c r="FAT1199" s="109" t="s">
        <v>30</v>
      </c>
      <c r="FAU1199" s="261" t="s">
        <v>26</v>
      </c>
      <c r="FAV1199" s="207">
        <v>7</v>
      </c>
      <c r="FAW1199" s="207">
        <v>2</v>
      </c>
      <c r="FAX1199" s="208" t="s">
        <v>238</v>
      </c>
      <c r="FAY1199" s="209">
        <v>111</v>
      </c>
      <c r="FAZ1199" s="110">
        <v>211</v>
      </c>
      <c r="FBA1199" s="147">
        <v>344.68</v>
      </c>
      <c r="FBB1199" s="109" t="s">
        <v>30</v>
      </c>
      <c r="FBC1199" s="261" t="s">
        <v>26</v>
      </c>
      <c r="FBD1199" s="207">
        <v>7</v>
      </c>
      <c r="FBE1199" s="207">
        <v>2</v>
      </c>
      <c r="FBF1199" s="208" t="s">
        <v>238</v>
      </c>
      <c r="FBG1199" s="209">
        <v>111</v>
      </c>
      <c r="FBH1199" s="110">
        <v>211</v>
      </c>
      <c r="FBI1199" s="147">
        <v>344.68</v>
      </c>
      <c r="FBJ1199" s="109" t="s">
        <v>30</v>
      </c>
      <c r="FBK1199" s="261" t="s">
        <v>26</v>
      </c>
      <c r="FBL1199" s="207">
        <v>7</v>
      </c>
      <c r="FBM1199" s="207">
        <v>2</v>
      </c>
      <c r="FBN1199" s="208" t="s">
        <v>238</v>
      </c>
      <c r="FBO1199" s="209">
        <v>111</v>
      </c>
      <c r="FBP1199" s="110">
        <v>211</v>
      </c>
      <c r="FBQ1199" s="147">
        <v>344.68</v>
      </c>
      <c r="FBR1199" s="109" t="s">
        <v>30</v>
      </c>
      <c r="FBS1199" s="261" t="s">
        <v>26</v>
      </c>
      <c r="FBT1199" s="207">
        <v>7</v>
      </c>
      <c r="FBU1199" s="207">
        <v>2</v>
      </c>
      <c r="FBV1199" s="208" t="s">
        <v>238</v>
      </c>
      <c r="FBW1199" s="209">
        <v>111</v>
      </c>
      <c r="FBX1199" s="110">
        <v>211</v>
      </c>
      <c r="FBY1199" s="147">
        <v>344.68</v>
      </c>
      <c r="FBZ1199" s="109" t="s">
        <v>30</v>
      </c>
      <c r="FCA1199" s="261" t="s">
        <v>26</v>
      </c>
      <c r="FCB1199" s="207">
        <v>7</v>
      </c>
      <c r="FCC1199" s="207">
        <v>2</v>
      </c>
      <c r="FCD1199" s="208" t="s">
        <v>238</v>
      </c>
      <c r="FCE1199" s="209">
        <v>111</v>
      </c>
      <c r="FCF1199" s="110">
        <v>211</v>
      </c>
      <c r="FCG1199" s="147">
        <v>344.68</v>
      </c>
      <c r="FCH1199" s="109" t="s">
        <v>30</v>
      </c>
      <c r="FCI1199" s="261" t="s">
        <v>26</v>
      </c>
      <c r="FCJ1199" s="207">
        <v>7</v>
      </c>
      <c r="FCK1199" s="207">
        <v>2</v>
      </c>
      <c r="FCL1199" s="208" t="s">
        <v>238</v>
      </c>
      <c r="FCM1199" s="209">
        <v>111</v>
      </c>
      <c r="FCN1199" s="110">
        <v>211</v>
      </c>
      <c r="FCO1199" s="147">
        <v>344.68</v>
      </c>
      <c r="FCP1199" s="109" t="s">
        <v>30</v>
      </c>
      <c r="FCQ1199" s="261" t="s">
        <v>26</v>
      </c>
      <c r="FCR1199" s="207">
        <v>7</v>
      </c>
      <c r="FCS1199" s="207">
        <v>2</v>
      </c>
      <c r="FCT1199" s="208" t="s">
        <v>238</v>
      </c>
      <c r="FCU1199" s="209">
        <v>111</v>
      </c>
      <c r="FCV1199" s="110">
        <v>211</v>
      </c>
      <c r="FCW1199" s="147">
        <v>344.68</v>
      </c>
      <c r="FCX1199" s="109" t="s">
        <v>30</v>
      </c>
      <c r="FCY1199" s="261" t="s">
        <v>26</v>
      </c>
      <c r="FCZ1199" s="207">
        <v>7</v>
      </c>
      <c r="FDA1199" s="207">
        <v>2</v>
      </c>
      <c r="FDB1199" s="208" t="s">
        <v>238</v>
      </c>
      <c r="FDC1199" s="209">
        <v>111</v>
      </c>
      <c r="FDD1199" s="110">
        <v>211</v>
      </c>
      <c r="FDE1199" s="147">
        <v>344.68</v>
      </c>
      <c r="FDF1199" s="109" t="s">
        <v>30</v>
      </c>
      <c r="FDG1199" s="261" t="s">
        <v>26</v>
      </c>
      <c r="FDH1199" s="207">
        <v>7</v>
      </c>
      <c r="FDI1199" s="207">
        <v>2</v>
      </c>
      <c r="FDJ1199" s="208" t="s">
        <v>238</v>
      </c>
      <c r="FDK1199" s="209">
        <v>111</v>
      </c>
      <c r="FDL1199" s="110">
        <v>211</v>
      </c>
      <c r="FDM1199" s="147">
        <v>344.68</v>
      </c>
      <c r="FDN1199" s="109" t="s">
        <v>30</v>
      </c>
      <c r="FDO1199" s="261" t="s">
        <v>26</v>
      </c>
      <c r="FDP1199" s="207">
        <v>7</v>
      </c>
      <c r="FDQ1199" s="207">
        <v>2</v>
      </c>
      <c r="FDR1199" s="208" t="s">
        <v>238</v>
      </c>
      <c r="FDS1199" s="209">
        <v>111</v>
      </c>
      <c r="FDT1199" s="110">
        <v>211</v>
      </c>
      <c r="FDU1199" s="147">
        <v>344.68</v>
      </c>
      <c r="FDV1199" s="109" t="s">
        <v>30</v>
      </c>
      <c r="FDW1199" s="261" t="s">
        <v>26</v>
      </c>
      <c r="FDX1199" s="207">
        <v>7</v>
      </c>
      <c r="FDY1199" s="207">
        <v>2</v>
      </c>
      <c r="FDZ1199" s="208" t="s">
        <v>238</v>
      </c>
      <c r="FEA1199" s="209">
        <v>111</v>
      </c>
      <c r="FEB1199" s="110">
        <v>211</v>
      </c>
      <c r="FEC1199" s="147">
        <v>344.68</v>
      </c>
      <c r="FED1199" s="109" t="s">
        <v>30</v>
      </c>
      <c r="FEE1199" s="261" t="s">
        <v>26</v>
      </c>
      <c r="FEF1199" s="207">
        <v>7</v>
      </c>
      <c r="FEG1199" s="207">
        <v>2</v>
      </c>
      <c r="FEH1199" s="208" t="s">
        <v>238</v>
      </c>
      <c r="FEI1199" s="209">
        <v>111</v>
      </c>
      <c r="FEJ1199" s="110">
        <v>211</v>
      </c>
      <c r="FEK1199" s="147">
        <v>344.68</v>
      </c>
      <c r="FEL1199" s="109" t="s">
        <v>30</v>
      </c>
      <c r="FEM1199" s="261" t="s">
        <v>26</v>
      </c>
      <c r="FEN1199" s="207">
        <v>7</v>
      </c>
      <c r="FEO1199" s="207">
        <v>2</v>
      </c>
      <c r="FEP1199" s="208" t="s">
        <v>238</v>
      </c>
      <c r="FEQ1199" s="209">
        <v>111</v>
      </c>
      <c r="FER1199" s="110">
        <v>211</v>
      </c>
      <c r="FES1199" s="147">
        <v>344.68</v>
      </c>
      <c r="FET1199" s="109" t="s">
        <v>30</v>
      </c>
      <c r="FEU1199" s="261" t="s">
        <v>26</v>
      </c>
      <c r="FEV1199" s="207">
        <v>7</v>
      </c>
      <c r="FEW1199" s="207">
        <v>2</v>
      </c>
      <c r="FEX1199" s="208" t="s">
        <v>238</v>
      </c>
      <c r="FEY1199" s="209">
        <v>111</v>
      </c>
      <c r="FEZ1199" s="110">
        <v>211</v>
      </c>
      <c r="FFA1199" s="147">
        <v>344.68</v>
      </c>
      <c r="FFB1199" s="109" t="s">
        <v>30</v>
      </c>
      <c r="FFC1199" s="261" t="s">
        <v>26</v>
      </c>
      <c r="FFD1199" s="207">
        <v>7</v>
      </c>
      <c r="FFE1199" s="207">
        <v>2</v>
      </c>
      <c r="FFF1199" s="208" t="s">
        <v>238</v>
      </c>
      <c r="FFG1199" s="209">
        <v>111</v>
      </c>
      <c r="FFH1199" s="110">
        <v>211</v>
      </c>
      <c r="FFI1199" s="147">
        <v>344.68</v>
      </c>
      <c r="FFJ1199" s="109" t="s">
        <v>30</v>
      </c>
      <c r="FFK1199" s="261" t="s">
        <v>26</v>
      </c>
      <c r="FFL1199" s="207">
        <v>7</v>
      </c>
      <c r="FFM1199" s="207">
        <v>2</v>
      </c>
      <c r="FFN1199" s="208" t="s">
        <v>238</v>
      </c>
      <c r="FFO1199" s="209">
        <v>111</v>
      </c>
      <c r="FFP1199" s="110">
        <v>211</v>
      </c>
      <c r="FFQ1199" s="147">
        <v>344.68</v>
      </c>
      <c r="FFR1199" s="109" t="s">
        <v>30</v>
      </c>
      <c r="FFS1199" s="261" t="s">
        <v>26</v>
      </c>
      <c r="FFT1199" s="207">
        <v>7</v>
      </c>
      <c r="FFU1199" s="207">
        <v>2</v>
      </c>
      <c r="FFV1199" s="208" t="s">
        <v>238</v>
      </c>
      <c r="FFW1199" s="209">
        <v>111</v>
      </c>
      <c r="FFX1199" s="110">
        <v>211</v>
      </c>
      <c r="FFY1199" s="147">
        <v>344.68</v>
      </c>
      <c r="FFZ1199" s="109" t="s">
        <v>30</v>
      </c>
      <c r="FGA1199" s="261" t="s">
        <v>26</v>
      </c>
      <c r="FGB1199" s="207">
        <v>7</v>
      </c>
      <c r="FGC1199" s="207">
        <v>2</v>
      </c>
      <c r="FGD1199" s="208" t="s">
        <v>238</v>
      </c>
      <c r="FGE1199" s="209">
        <v>111</v>
      </c>
      <c r="FGF1199" s="110">
        <v>211</v>
      </c>
      <c r="FGG1199" s="147">
        <v>344.68</v>
      </c>
      <c r="FGH1199" s="109" t="s">
        <v>30</v>
      </c>
      <c r="FGI1199" s="261" t="s">
        <v>26</v>
      </c>
      <c r="FGJ1199" s="207">
        <v>7</v>
      </c>
      <c r="FGK1199" s="207">
        <v>2</v>
      </c>
      <c r="FGL1199" s="208" t="s">
        <v>238</v>
      </c>
      <c r="FGM1199" s="209">
        <v>111</v>
      </c>
      <c r="FGN1199" s="110">
        <v>211</v>
      </c>
      <c r="FGO1199" s="147">
        <v>344.68</v>
      </c>
      <c r="FGP1199" s="109" t="s">
        <v>30</v>
      </c>
      <c r="FGQ1199" s="261" t="s">
        <v>26</v>
      </c>
      <c r="FGR1199" s="207">
        <v>7</v>
      </c>
      <c r="FGS1199" s="207">
        <v>2</v>
      </c>
      <c r="FGT1199" s="208" t="s">
        <v>238</v>
      </c>
      <c r="FGU1199" s="209">
        <v>111</v>
      </c>
      <c r="FGV1199" s="110">
        <v>211</v>
      </c>
      <c r="FGW1199" s="147">
        <v>344.68</v>
      </c>
      <c r="FGX1199" s="109" t="s">
        <v>30</v>
      </c>
      <c r="FGY1199" s="261" t="s">
        <v>26</v>
      </c>
      <c r="FGZ1199" s="207">
        <v>7</v>
      </c>
      <c r="FHA1199" s="207">
        <v>2</v>
      </c>
      <c r="FHB1199" s="208" t="s">
        <v>238</v>
      </c>
      <c r="FHC1199" s="209">
        <v>111</v>
      </c>
      <c r="FHD1199" s="110">
        <v>211</v>
      </c>
      <c r="FHE1199" s="147">
        <v>344.68</v>
      </c>
      <c r="FHF1199" s="109" t="s">
        <v>30</v>
      </c>
      <c r="FHG1199" s="261" t="s">
        <v>26</v>
      </c>
      <c r="FHH1199" s="207">
        <v>7</v>
      </c>
      <c r="FHI1199" s="207">
        <v>2</v>
      </c>
      <c r="FHJ1199" s="208" t="s">
        <v>238</v>
      </c>
      <c r="FHK1199" s="209">
        <v>111</v>
      </c>
      <c r="FHL1199" s="110">
        <v>211</v>
      </c>
      <c r="FHM1199" s="147">
        <v>344.68</v>
      </c>
      <c r="FHN1199" s="109" t="s">
        <v>30</v>
      </c>
      <c r="FHO1199" s="261" t="s">
        <v>26</v>
      </c>
      <c r="FHP1199" s="207">
        <v>7</v>
      </c>
      <c r="FHQ1199" s="207">
        <v>2</v>
      </c>
      <c r="FHR1199" s="208" t="s">
        <v>238</v>
      </c>
      <c r="FHS1199" s="209">
        <v>111</v>
      </c>
      <c r="FHT1199" s="110">
        <v>211</v>
      </c>
      <c r="FHU1199" s="147">
        <v>344.68</v>
      </c>
      <c r="FHV1199" s="109" t="s">
        <v>30</v>
      </c>
      <c r="FHW1199" s="261" t="s">
        <v>26</v>
      </c>
      <c r="FHX1199" s="207">
        <v>7</v>
      </c>
      <c r="FHY1199" s="207">
        <v>2</v>
      </c>
      <c r="FHZ1199" s="208" t="s">
        <v>238</v>
      </c>
      <c r="FIA1199" s="209">
        <v>111</v>
      </c>
      <c r="FIB1199" s="110">
        <v>211</v>
      </c>
      <c r="FIC1199" s="147">
        <v>344.68</v>
      </c>
      <c r="FID1199" s="109" t="s">
        <v>30</v>
      </c>
      <c r="FIE1199" s="261" t="s">
        <v>26</v>
      </c>
      <c r="FIF1199" s="207">
        <v>7</v>
      </c>
      <c r="FIG1199" s="207">
        <v>2</v>
      </c>
      <c r="FIH1199" s="208" t="s">
        <v>238</v>
      </c>
      <c r="FII1199" s="209">
        <v>111</v>
      </c>
      <c r="FIJ1199" s="110">
        <v>211</v>
      </c>
      <c r="FIK1199" s="147">
        <v>344.68</v>
      </c>
      <c r="FIL1199" s="109" t="s">
        <v>30</v>
      </c>
      <c r="FIM1199" s="261" t="s">
        <v>26</v>
      </c>
      <c r="FIN1199" s="207">
        <v>7</v>
      </c>
      <c r="FIO1199" s="207">
        <v>2</v>
      </c>
      <c r="FIP1199" s="208" t="s">
        <v>238</v>
      </c>
      <c r="FIQ1199" s="209">
        <v>111</v>
      </c>
      <c r="FIR1199" s="110">
        <v>211</v>
      </c>
      <c r="FIS1199" s="147">
        <v>344.68</v>
      </c>
      <c r="FIT1199" s="109" t="s">
        <v>30</v>
      </c>
      <c r="FIU1199" s="261" t="s">
        <v>26</v>
      </c>
      <c r="FIV1199" s="207">
        <v>7</v>
      </c>
      <c r="FIW1199" s="207">
        <v>2</v>
      </c>
      <c r="FIX1199" s="208" t="s">
        <v>238</v>
      </c>
      <c r="FIY1199" s="209">
        <v>111</v>
      </c>
      <c r="FIZ1199" s="110">
        <v>211</v>
      </c>
      <c r="FJA1199" s="147">
        <v>344.68</v>
      </c>
      <c r="FJB1199" s="109" t="s">
        <v>30</v>
      </c>
      <c r="FJC1199" s="261" t="s">
        <v>26</v>
      </c>
      <c r="FJD1199" s="207">
        <v>7</v>
      </c>
      <c r="FJE1199" s="207">
        <v>2</v>
      </c>
      <c r="FJF1199" s="208" t="s">
        <v>238</v>
      </c>
      <c r="FJG1199" s="209">
        <v>111</v>
      </c>
      <c r="FJH1199" s="110">
        <v>211</v>
      </c>
      <c r="FJI1199" s="147">
        <v>344.68</v>
      </c>
      <c r="FJJ1199" s="109" t="s">
        <v>30</v>
      </c>
      <c r="FJK1199" s="261" t="s">
        <v>26</v>
      </c>
      <c r="FJL1199" s="207">
        <v>7</v>
      </c>
      <c r="FJM1199" s="207">
        <v>2</v>
      </c>
      <c r="FJN1199" s="208" t="s">
        <v>238</v>
      </c>
      <c r="FJO1199" s="209">
        <v>111</v>
      </c>
      <c r="FJP1199" s="110">
        <v>211</v>
      </c>
      <c r="FJQ1199" s="147">
        <v>344.68</v>
      </c>
      <c r="FJR1199" s="109" t="s">
        <v>30</v>
      </c>
      <c r="FJS1199" s="261" t="s">
        <v>26</v>
      </c>
      <c r="FJT1199" s="207">
        <v>7</v>
      </c>
      <c r="FJU1199" s="207">
        <v>2</v>
      </c>
      <c r="FJV1199" s="208" t="s">
        <v>238</v>
      </c>
      <c r="FJW1199" s="209">
        <v>111</v>
      </c>
      <c r="FJX1199" s="110">
        <v>211</v>
      </c>
      <c r="FJY1199" s="147">
        <v>344.68</v>
      </c>
      <c r="FJZ1199" s="109" t="s">
        <v>30</v>
      </c>
      <c r="FKA1199" s="261" t="s">
        <v>26</v>
      </c>
      <c r="FKB1199" s="207">
        <v>7</v>
      </c>
      <c r="FKC1199" s="207">
        <v>2</v>
      </c>
      <c r="FKD1199" s="208" t="s">
        <v>238</v>
      </c>
      <c r="FKE1199" s="209">
        <v>111</v>
      </c>
      <c r="FKF1199" s="110">
        <v>211</v>
      </c>
      <c r="FKG1199" s="147">
        <v>344.68</v>
      </c>
      <c r="FKH1199" s="109" t="s">
        <v>30</v>
      </c>
      <c r="FKI1199" s="261" t="s">
        <v>26</v>
      </c>
      <c r="FKJ1199" s="207">
        <v>7</v>
      </c>
      <c r="FKK1199" s="207">
        <v>2</v>
      </c>
      <c r="FKL1199" s="208" t="s">
        <v>238</v>
      </c>
      <c r="FKM1199" s="209">
        <v>111</v>
      </c>
      <c r="FKN1199" s="110">
        <v>211</v>
      </c>
      <c r="FKO1199" s="147">
        <v>344.68</v>
      </c>
      <c r="FKP1199" s="109" t="s">
        <v>30</v>
      </c>
      <c r="FKQ1199" s="261" t="s">
        <v>26</v>
      </c>
      <c r="FKR1199" s="207">
        <v>7</v>
      </c>
      <c r="FKS1199" s="207">
        <v>2</v>
      </c>
      <c r="FKT1199" s="208" t="s">
        <v>238</v>
      </c>
      <c r="FKU1199" s="209">
        <v>111</v>
      </c>
      <c r="FKV1199" s="110">
        <v>211</v>
      </c>
      <c r="FKW1199" s="147">
        <v>344.68</v>
      </c>
      <c r="FKX1199" s="109" t="s">
        <v>30</v>
      </c>
      <c r="FKY1199" s="261" t="s">
        <v>26</v>
      </c>
      <c r="FKZ1199" s="207">
        <v>7</v>
      </c>
      <c r="FLA1199" s="207">
        <v>2</v>
      </c>
      <c r="FLB1199" s="208" t="s">
        <v>238</v>
      </c>
      <c r="FLC1199" s="209">
        <v>111</v>
      </c>
      <c r="FLD1199" s="110">
        <v>211</v>
      </c>
      <c r="FLE1199" s="147">
        <v>344.68</v>
      </c>
      <c r="FLF1199" s="109" t="s">
        <v>30</v>
      </c>
      <c r="FLG1199" s="261" t="s">
        <v>26</v>
      </c>
      <c r="FLH1199" s="207">
        <v>7</v>
      </c>
      <c r="FLI1199" s="207">
        <v>2</v>
      </c>
      <c r="FLJ1199" s="208" t="s">
        <v>238</v>
      </c>
      <c r="FLK1199" s="209">
        <v>111</v>
      </c>
      <c r="FLL1199" s="110">
        <v>211</v>
      </c>
      <c r="FLM1199" s="147">
        <v>344.68</v>
      </c>
      <c r="FLN1199" s="109" t="s">
        <v>30</v>
      </c>
      <c r="FLO1199" s="261" t="s">
        <v>26</v>
      </c>
      <c r="FLP1199" s="207">
        <v>7</v>
      </c>
      <c r="FLQ1199" s="207">
        <v>2</v>
      </c>
      <c r="FLR1199" s="208" t="s">
        <v>238</v>
      </c>
      <c r="FLS1199" s="209">
        <v>111</v>
      </c>
      <c r="FLT1199" s="110">
        <v>211</v>
      </c>
      <c r="FLU1199" s="147">
        <v>344.68</v>
      </c>
      <c r="FLV1199" s="109" t="s">
        <v>30</v>
      </c>
      <c r="FLW1199" s="261" t="s">
        <v>26</v>
      </c>
      <c r="FLX1199" s="207">
        <v>7</v>
      </c>
      <c r="FLY1199" s="207">
        <v>2</v>
      </c>
      <c r="FLZ1199" s="208" t="s">
        <v>238</v>
      </c>
      <c r="FMA1199" s="209">
        <v>111</v>
      </c>
      <c r="FMB1199" s="110">
        <v>211</v>
      </c>
      <c r="FMC1199" s="147">
        <v>344.68</v>
      </c>
      <c r="FMD1199" s="109" t="s">
        <v>30</v>
      </c>
      <c r="FME1199" s="261" t="s">
        <v>26</v>
      </c>
      <c r="FMF1199" s="207">
        <v>7</v>
      </c>
      <c r="FMG1199" s="207">
        <v>2</v>
      </c>
      <c r="FMH1199" s="208" t="s">
        <v>238</v>
      </c>
      <c r="FMI1199" s="209">
        <v>111</v>
      </c>
      <c r="FMJ1199" s="110">
        <v>211</v>
      </c>
      <c r="FMK1199" s="147">
        <v>344.68</v>
      </c>
      <c r="FML1199" s="109" t="s">
        <v>30</v>
      </c>
      <c r="FMM1199" s="261" t="s">
        <v>26</v>
      </c>
      <c r="FMN1199" s="207">
        <v>7</v>
      </c>
      <c r="FMO1199" s="207">
        <v>2</v>
      </c>
      <c r="FMP1199" s="208" t="s">
        <v>238</v>
      </c>
      <c r="FMQ1199" s="209">
        <v>111</v>
      </c>
      <c r="FMR1199" s="110">
        <v>211</v>
      </c>
      <c r="FMS1199" s="147">
        <v>344.68</v>
      </c>
      <c r="FMT1199" s="109" t="s">
        <v>30</v>
      </c>
      <c r="FMU1199" s="261" t="s">
        <v>26</v>
      </c>
      <c r="FMV1199" s="207">
        <v>7</v>
      </c>
      <c r="FMW1199" s="207">
        <v>2</v>
      </c>
      <c r="FMX1199" s="208" t="s">
        <v>238</v>
      </c>
      <c r="FMY1199" s="209">
        <v>111</v>
      </c>
      <c r="FMZ1199" s="110">
        <v>211</v>
      </c>
      <c r="FNA1199" s="147">
        <v>344.68</v>
      </c>
      <c r="FNB1199" s="109" t="s">
        <v>30</v>
      </c>
      <c r="FNC1199" s="261" t="s">
        <v>26</v>
      </c>
      <c r="FND1199" s="207">
        <v>7</v>
      </c>
      <c r="FNE1199" s="207">
        <v>2</v>
      </c>
      <c r="FNF1199" s="208" t="s">
        <v>238</v>
      </c>
      <c r="FNG1199" s="209">
        <v>111</v>
      </c>
      <c r="FNH1199" s="110">
        <v>211</v>
      </c>
      <c r="FNI1199" s="147">
        <v>344.68</v>
      </c>
      <c r="FNJ1199" s="109" t="s">
        <v>30</v>
      </c>
      <c r="FNK1199" s="261" t="s">
        <v>26</v>
      </c>
      <c r="FNL1199" s="207">
        <v>7</v>
      </c>
      <c r="FNM1199" s="207">
        <v>2</v>
      </c>
      <c r="FNN1199" s="208" t="s">
        <v>238</v>
      </c>
      <c r="FNO1199" s="209">
        <v>111</v>
      </c>
      <c r="FNP1199" s="110">
        <v>211</v>
      </c>
      <c r="FNQ1199" s="147">
        <v>344.68</v>
      </c>
      <c r="FNR1199" s="109" t="s">
        <v>30</v>
      </c>
      <c r="FNS1199" s="261" t="s">
        <v>26</v>
      </c>
      <c r="FNT1199" s="207">
        <v>7</v>
      </c>
      <c r="FNU1199" s="207">
        <v>2</v>
      </c>
      <c r="FNV1199" s="208" t="s">
        <v>238</v>
      </c>
      <c r="FNW1199" s="209">
        <v>111</v>
      </c>
      <c r="FNX1199" s="110">
        <v>211</v>
      </c>
      <c r="FNY1199" s="147">
        <v>344.68</v>
      </c>
      <c r="FNZ1199" s="109" t="s">
        <v>30</v>
      </c>
      <c r="FOA1199" s="261" t="s">
        <v>26</v>
      </c>
      <c r="FOB1199" s="207">
        <v>7</v>
      </c>
      <c r="FOC1199" s="207">
        <v>2</v>
      </c>
      <c r="FOD1199" s="208" t="s">
        <v>238</v>
      </c>
      <c r="FOE1199" s="209">
        <v>111</v>
      </c>
      <c r="FOF1199" s="110">
        <v>211</v>
      </c>
      <c r="FOG1199" s="147">
        <v>344.68</v>
      </c>
      <c r="FOH1199" s="109" t="s">
        <v>30</v>
      </c>
      <c r="FOI1199" s="261" t="s">
        <v>26</v>
      </c>
      <c r="FOJ1199" s="207">
        <v>7</v>
      </c>
      <c r="FOK1199" s="207">
        <v>2</v>
      </c>
      <c r="FOL1199" s="208" t="s">
        <v>238</v>
      </c>
      <c r="FOM1199" s="209">
        <v>111</v>
      </c>
      <c r="FON1199" s="110">
        <v>211</v>
      </c>
      <c r="FOO1199" s="147">
        <v>344.68</v>
      </c>
      <c r="FOP1199" s="109" t="s">
        <v>30</v>
      </c>
      <c r="FOQ1199" s="261" t="s">
        <v>26</v>
      </c>
      <c r="FOR1199" s="207">
        <v>7</v>
      </c>
      <c r="FOS1199" s="207">
        <v>2</v>
      </c>
      <c r="FOT1199" s="208" t="s">
        <v>238</v>
      </c>
      <c r="FOU1199" s="209">
        <v>111</v>
      </c>
      <c r="FOV1199" s="110">
        <v>211</v>
      </c>
      <c r="FOW1199" s="147">
        <v>344.68</v>
      </c>
      <c r="FOX1199" s="109" t="s">
        <v>30</v>
      </c>
      <c r="FOY1199" s="261" t="s">
        <v>26</v>
      </c>
      <c r="FOZ1199" s="207">
        <v>7</v>
      </c>
      <c r="FPA1199" s="207">
        <v>2</v>
      </c>
      <c r="FPB1199" s="208" t="s">
        <v>238</v>
      </c>
      <c r="FPC1199" s="209">
        <v>111</v>
      </c>
      <c r="FPD1199" s="110">
        <v>211</v>
      </c>
      <c r="FPE1199" s="147">
        <v>344.68</v>
      </c>
      <c r="FPF1199" s="109" t="s">
        <v>30</v>
      </c>
      <c r="FPG1199" s="261" t="s">
        <v>26</v>
      </c>
      <c r="FPH1199" s="207">
        <v>7</v>
      </c>
      <c r="FPI1199" s="207">
        <v>2</v>
      </c>
      <c r="FPJ1199" s="208" t="s">
        <v>238</v>
      </c>
      <c r="FPK1199" s="209">
        <v>111</v>
      </c>
      <c r="FPL1199" s="110">
        <v>211</v>
      </c>
      <c r="FPM1199" s="147">
        <v>344.68</v>
      </c>
      <c r="FPN1199" s="109" t="s">
        <v>30</v>
      </c>
      <c r="FPO1199" s="261" t="s">
        <v>26</v>
      </c>
      <c r="FPP1199" s="207">
        <v>7</v>
      </c>
      <c r="FPQ1199" s="207">
        <v>2</v>
      </c>
      <c r="FPR1199" s="208" t="s">
        <v>238</v>
      </c>
      <c r="FPS1199" s="209">
        <v>111</v>
      </c>
      <c r="FPT1199" s="110">
        <v>211</v>
      </c>
      <c r="FPU1199" s="147">
        <v>344.68</v>
      </c>
      <c r="FPV1199" s="109" t="s">
        <v>30</v>
      </c>
      <c r="FPW1199" s="261" t="s">
        <v>26</v>
      </c>
      <c r="FPX1199" s="207">
        <v>7</v>
      </c>
      <c r="FPY1199" s="207">
        <v>2</v>
      </c>
      <c r="FPZ1199" s="208" t="s">
        <v>238</v>
      </c>
      <c r="FQA1199" s="209">
        <v>111</v>
      </c>
      <c r="FQB1199" s="110">
        <v>211</v>
      </c>
      <c r="FQC1199" s="147">
        <v>344.68</v>
      </c>
      <c r="FQD1199" s="109" t="s">
        <v>30</v>
      </c>
      <c r="FQE1199" s="261" t="s">
        <v>26</v>
      </c>
      <c r="FQF1199" s="207">
        <v>7</v>
      </c>
      <c r="FQG1199" s="207">
        <v>2</v>
      </c>
      <c r="FQH1199" s="208" t="s">
        <v>238</v>
      </c>
      <c r="FQI1199" s="209">
        <v>111</v>
      </c>
      <c r="FQJ1199" s="110">
        <v>211</v>
      </c>
      <c r="FQK1199" s="147">
        <v>344.68</v>
      </c>
      <c r="FQL1199" s="109" t="s">
        <v>30</v>
      </c>
      <c r="FQM1199" s="261" t="s">
        <v>26</v>
      </c>
      <c r="FQN1199" s="207">
        <v>7</v>
      </c>
      <c r="FQO1199" s="207">
        <v>2</v>
      </c>
      <c r="FQP1199" s="208" t="s">
        <v>238</v>
      </c>
      <c r="FQQ1199" s="209">
        <v>111</v>
      </c>
      <c r="FQR1199" s="110">
        <v>211</v>
      </c>
      <c r="FQS1199" s="147">
        <v>344.68</v>
      </c>
      <c r="FQT1199" s="109" t="s">
        <v>30</v>
      </c>
      <c r="FQU1199" s="261" t="s">
        <v>26</v>
      </c>
      <c r="FQV1199" s="207">
        <v>7</v>
      </c>
      <c r="FQW1199" s="207">
        <v>2</v>
      </c>
      <c r="FQX1199" s="208" t="s">
        <v>238</v>
      </c>
      <c r="FQY1199" s="209">
        <v>111</v>
      </c>
      <c r="FQZ1199" s="110">
        <v>211</v>
      </c>
      <c r="FRA1199" s="147">
        <v>344.68</v>
      </c>
      <c r="FRB1199" s="109" t="s">
        <v>30</v>
      </c>
      <c r="FRC1199" s="261" t="s">
        <v>26</v>
      </c>
      <c r="FRD1199" s="207">
        <v>7</v>
      </c>
      <c r="FRE1199" s="207">
        <v>2</v>
      </c>
      <c r="FRF1199" s="208" t="s">
        <v>238</v>
      </c>
      <c r="FRG1199" s="209">
        <v>111</v>
      </c>
      <c r="FRH1199" s="110">
        <v>211</v>
      </c>
      <c r="FRI1199" s="147">
        <v>344.68</v>
      </c>
      <c r="FRJ1199" s="109" t="s">
        <v>30</v>
      </c>
      <c r="FRK1199" s="261" t="s">
        <v>26</v>
      </c>
      <c r="FRL1199" s="207">
        <v>7</v>
      </c>
      <c r="FRM1199" s="207">
        <v>2</v>
      </c>
      <c r="FRN1199" s="208" t="s">
        <v>238</v>
      </c>
      <c r="FRO1199" s="209">
        <v>111</v>
      </c>
      <c r="FRP1199" s="110">
        <v>211</v>
      </c>
      <c r="FRQ1199" s="147">
        <v>344.68</v>
      </c>
      <c r="FRR1199" s="109" t="s">
        <v>30</v>
      </c>
      <c r="FRS1199" s="261" t="s">
        <v>26</v>
      </c>
      <c r="FRT1199" s="207">
        <v>7</v>
      </c>
      <c r="FRU1199" s="207">
        <v>2</v>
      </c>
      <c r="FRV1199" s="208" t="s">
        <v>238</v>
      </c>
      <c r="FRW1199" s="209">
        <v>111</v>
      </c>
      <c r="FRX1199" s="110">
        <v>211</v>
      </c>
      <c r="FRY1199" s="147">
        <v>344.68</v>
      </c>
      <c r="FRZ1199" s="109" t="s">
        <v>30</v>
      </c>
      <c r="FSA1199" s="261" t="s">
        <v>26</v>
      </c>
      <c r="FSB1199" s="207">
        <v>7</v>
      </c>
      <c r="FSC1199" s="207">
        <v>2</v>
      </c>
      <c r="FSD1199" s="208" t="s">
        <v>238</v>
      </c>
      <c r="FSE1199" s="209">
        <v>111</v>
      </c>
      <c r="FSF1199" s="110">
        <v>211</v>
      </c>
      <c r="FSG1199" s="147">
        <v>344.68</v>
      </c>
      <c r="FSH1199" s="109" t="s">
        <v>30</v>
      </c>
      <c r="FSI1199" s="261" t="s">
        <v>26</v>
      </c>
      <c r="FSJ1199" s="207">
        <v>7</v>
      </c>
      <c r="FSK1199" s="207">
        <v>2</v>
      </c>
      <c r="FSL1199" s="208" t="s">
        <v>238</v>
      </c>
      <c r="FSM1199" s="209">
        <v>111</v>
      </c>
      <c r="FSN1199" s="110">
        <v>211</v>
      </c>
      <c r="FSO1199" s="147">
        <v>344.68</v>
      </c>
      <c r="FSP1199" s="109" t="s">
        <v>30</v>
      </c>
      <c r="FSQ1199" s="261" t="s">
        <v>26</v>
      </c>
      <c r="FSR1199" s="207">
        <v>7</v>
      </c>
      <c r="FSS1199" s="207">
        <v>2</v>
      </c>
      <c r="FST1199" s="208" t="s">
        <v>238</v>
      </c>
      <c r="FSU1199" s="209">
        <v>111</v>
      </c>
      <c r="FSV1199" s="110">
        <v>211</v>
      </c>
      <c r="FSW1199" s="147">
        <v>344.68</v>
      </c>
      <c r="FSX1199" s="109" t="s">
        <v>30</v>
      </c>
      <c r="FSY1199" s="261" t="s">
        <v>26</v>
      </c>
      <c r="FSZ1199" s="207">
        <v>7</v>
      </c>
      <c r="FTA1199" s="207">
        <v>2</v>
      </c>
      <c r="FTB1199" s="208" t="s">
        <v>238</v>
      </c>
      <c r="FTC1199" s="209">
        <v>111</v>
      </c>
      <c r="FTD1199" s="110">
        <v>211</v>
      </c>
      <c r="FTE1199" s="147">
        <v>344.68</v>
      </c>
      <c r="FTF1199" s="109" t="s">
        <v>30</v>
      </c>
      <c r="FTG1199" s="261" t="s">
        <v>26</v>
      </c>
      <c r="FTH1199" s="207">
        <v>7</v>
      </c>
      <c r="FTI1199" s="207">
        <v>2</v>
      </c>
      <c r="FTJ1199" s="208" t="s">
        <v>238</v>
      </c>
      <c r="FTK1199" s="209">
        <v>111</v>
      </c>
      <c r="FTL1199" s="110">
        <v>211</v>
      </c>
      <c r="FTM1199" s="147">
        <v>344.68</v>
      </c>
      <c r="FTN1199" s="109" t="s">
        <v>30</v>
      </c>
      <c r="FTO1199" s="261" t="s">
        <v>26</v>
      </c>
      <c r="FTP1199" s="207">
        <v>7</v>
      </c>
      <c r="FTQ1199" s="207">
        <v>2</v>
      </c>
      <c r="FTR1199" s="208" t="s">
        <v>238</v>
      </c>
      <c r="FTS1199" s="209">
        <v>111</v>
      </c>
      <c r="FTT1199" s="110">
        <v>211</v>
      </c>
      <c r="FTU1199" s="147">
        <v>344.68</v>
      </c>
      <c r="FTV1199" s="109" t="s">
        <v>30</v>
      </c>
      <c r="FTW1199" s="261" t="s">
        <v>26</v>
      </c>
      <c r="FTX1199" s="207">
        <v>7</v>
      </c>
      <c r="FTY1199" s="207">
        <v>2</v>
      </c>
      <c r="FTZ1199" s="208" t="s">
        <v>238</v>
      </c>
      <c r="FUA1199" s="209">
        <v>111</v>
      </c>
      <c r="FUB1199" s="110">
        <v>211</v>
      </c>
      <c r="FUC1199" s="147">
        <v>344.68</v>
      </c>
      <c r="FUD1199" s="109" t="s">
        <v>30</v>
      </c>
      <c r="FUE1199" s="261" t="s">
        <v>26</v>
      </c>
      <c r="FUF1199" s="207">
        <v>7</v>
      </c>
      <c r="FUG1199" s="207">
        <v>2</v>
      </c>
      <c r="FUH1199" s="208" t="s">
        <v>238</v>
      </c>
      <c r="FUI1199" s="209">
        <v>111</v>
      </c>
      <c r="FUJ1199" s="110">
        <v>211</v>
      </c>
      <c r="FUK1199" s="147">
        <v>344.68</v>
      </c>
      <c r="FUL1199" s="109" t="s">
        <v>30</v>
      </c>
      <c r="FUM1199" s="261" t="s">
        <v>26</v>
      </c>
      <c r="FUN1199" s="207">
        <v>7</v>
      </c>
      <c r="FUO1199" s="207">
        <v>2</v>
      </c>
      <c r="FUP1199" s="208" t="s">
        <v>238</v>
      </c>
      <c r="FUQ1199" s="209">
        <v>111</v>
      </c>
      <c r="FUR1199" s="110">
        <v>211</v>
      </c>
      <c r="FUS1199" s="147">
        <v>344.68</v>
      </c>
      <c r="FUT1199" s="109" t="s">
        <v>30</v>
      </c>
      <c r="FUU1199" s="261" t="s">
        <v>26</v>
      </c>
      <c r="FUV1199" s="207">
        <v>7</v>
      </c>
      <c r="FUW1199" s="207">
        <v>2</v>
      </c>
      <c r="FUX1199" s="208" t="s">
        <v>238</v>
      </c>
      <c r="FUY1199" s="209">
        <v>111</v>
      </c>
      <c r="FUZ1199" s="110">
        <v>211</v>
      </c>
      <c r="FVA1199" s="147">
        <v>344.68</v>
      </c>
      <c r="FVB1199" s="109" t="s">
        <v>30</v>
      </c>
      <c r="FVC1199" s="261" t="s">
        <v>26</v>
      </c>
      <c r="FVD1199" s="207">
        <v>7</v>
      </c>
      <c r="FVE1199" s="207">
        <v>2</v>
      </c>
      <c r="FVF1199" s="208" t="s">
        <v>238</v>
      </c>
      <c r="FVG1199" s="209">
        <v>111</v>
      </c>
      <c r="FVH1199" s="110">
        <v>211</v>
      </c>
      <c r="FVI1199" s="147">
        <v>344.68</v>
      </c>
      <c r="FVJ1199" s="109" t="s">
        <v>30</v>
      </c>
      <c r="FVK1199" s="261" t="s">
        <v>26</v>
      </c>
      <c r="FVL1199" s="207">
        <v>7</v>
      </c>
      <c r="FVM1199" s="207">
        <v>2</v>
      </c>
      <c r="FVN1199" s="208" t="s">
        <v>238</v>
      </c>
      <c r="FVO1199" s="209">
        <v>111</v>
      </c>
      <c r="FVP1199" s="110">
        <v>211</v>
      </c>
      <c r="FVQ1199" s="147">
        <v>344.68</v>
      </c>
      <c r="FVR1199" s="109" t="s">
        <v>30</v>
      </c>
      <c r="FVS1199" s="261" t="s">
        <v>26</v>
      </c>
      <c r="FVT1199" s="207">
        <v>7</v>
      </c>
      <c r="FVU1199" s="207">
        <v>2</v>
      </c>
      <c r="FVV1199" s="208" t="s">
        <v>238</v>
      </c>
      <c r="FVW1199" s="209">
        <v>111</v>
      </c>
      <c r="FVX1199" s="110">
        <v>211</v>
      </c>
      <c r="FVY1199" s="147">
        <v>344.68</v>
      </c>
      <c r="FVZ1199" s="109" t="s">
        <v>30</v>
      </c>
      <c r="FWA1199" s="261" t="s">
        <v>26</v>
      </c>
      <c r="FWB1199" s="207">
        <v>7</v>
      </c>
      <c r="FWC1199" s="207">
        <v>2</v>
      </c>
      <c r="FWD1199" s="208" t="s">
        <v>238</v>
      </c>
      <c r="FWE1199" s="209">
        <v>111</v>
      </c>
      <c r="FWF1199" s="110">
        <v>211</v>
      </c>
      <c r="FWG1199" s="147">
        <v>344.68</v>
      </c>
      <c r="FWH1199" s="109" t="s">
        <v>30</v>
      </c>
      <c r="FWI1199" s="261" t="s">
        <v>26</v>
      </c>
      <c r="FWJ1199" s="207">
        <v>7</v>
      </c>
      <c r="FWK1199" s="207">
        <v>2</v>
      </c>
      <c r="FWL1199" s="208" t="s">
        <v>238</v>
      </c>
      <c r="FWM1199" s="209">
        <v>111</v>
      </c>
      <c r="FWN1199" s="110">
        <v>211</v>
      </c>
      <c r="FWO1199" s="147">
        <v>344.68</v>
      </c>
      <c r="FWP1199" s="109" t="s">
        <v>30</v>
      </c>
      <c r="FWQ1199" s="261" t="s">
        <v>26</v>
      </c>
      <c r="FWR1199" s="207">
        <v>7</v>
      </c>
      <c r="FWS1199" s="207">
        <v>2</v>
      </c>
      <c r="FWT1199" s="208" t="s">
        <v>238</v>
      </c>
      <c r="FWU1199" s="209">
        <v>111</v>
      </c>
      <c r="FWV1199" s="110">
        <v>211</v>
      </c>
      <c r="FWW1199" s="147">
        <v>344.68</v>
      </c>
      <c r="FWX1199" s="109" t="s">
        <v>30</v>
      </c>
      <c r="FWY1199" s="261" t="s">
        <v>26</v>
      </c>
      <c r="FWZ1199" s="207">
        <v>7</v>
      </c>
      <c r="FXA1199" s="207">
        <v>2</v>
      </c>
      <c r="FXB1199" s="208" t="s">
        <v>238</v>
      </c>
      <c r="FXC1199" s="209">
        <v>111</v>
      </c>
      <c r="FXD1199" s="110">
        <v>211</v>
      </c>
      <c r="FXE1199" s="147">
        <v>344.68</v>
      </c>
      <c r="FXF1199" s="109" t="s">
        <v>30</v>
      </c>
      <c r="FXG1199" s="261" t="s">
        <v>26</v>
      </c>
      <c r="FXH1199" s="207">
        <v>7</v>
      </c>
      <c r="FXI1199" s="207">
        <v>2</v>
      </c>
      <c r="FXJ1199" s="208" t="s">
        <v>238</v>
      </c>
      <c r="FXK1199" s="209">
        <v>111</v>
      </c>
      <c r="FXL1199" s="110">
        <v>211</v>
      </c>
      <c r="FXM1199" s="147">
        <v>344.68</v>
      </c>
      <c r="FXN1199" s="109" t="s">
        <v>30</v>
      </c>
      <c r="FXO1199" s="261" t="s">
        <v>26</v>
      </c>
      <c r="FXP1199" s="207">
        <v>7</v>
      </c>
      <c r="FXQ1199" s="207">
        <v>2</v>
      </c>
      <c r="FXR1199" s="208" t="s">
        <v>238</v>
      </c>
      <c r="FXS1199" s="209">
        <v>111</v>
      </c>
      <c r="FXT1199" s="110">
        <v>211</v>
      </c>
      <c r="FXU1199" s="147">
        <v>344.68</v>
      </c>
      <c r="FXV1199" s="109" t="s">
        <v>30</v>
      </c>
      <c r="FXW1199" s="261" t="s">
        <v>26</v>
      </c>
      <c r="FXX1199" s="207">
        <v>7</v>
      </c>
      <c r="FXY1199" s="207">
        <v>2</v>
      </c>
      <c r="FXZ1199" s="208" t="s">
        <v>238</v>
      </c>
      <c r="FYA1199" s="209">
        <v>111</v>
      </c>
      <c r="FYB1199" s="110">
        <v>211</v>
      </c>
      <c r="FYC1199" s="147">
        <v>344.68</v>
      </c>
      <c r="FYD1199" s="109" t="s">
        <v>30</v>
      </c>
      <c r="FYE1199" s="261" t="s">
        <v>26</v>
      </c>
      <c r="FYF1199" s="207">
        <v>7</v>
      </c>
      <c r="FYG1199" s="207">
        <v>2</v>
      </c>
      <c r="FYH1199" s="208" t="s">
        <v>238</v>
      </c>
      <c r="FYI1199" s="209">
        <v>111</v>
      </c>
      <c r="FYJ1199" s="110">
        <v>211</v>
      </c>
      <c r="FYK1199" s="147">
        <v>344.68</v>
      </c>
      <c r="FYL1199" s="109" t="s">
        <v>30</v>
      </c>
      <c r="FYM1199" s="261" t="s">
        <v>26</v>
      </c>
      <c r="FYN1199" s="207">
        <v>7</v>
      </c>
      <c r="FYO1199" s="207">
        <v>2</v>
      </c>
      <c r="FYP1199" s="208" t="s">
        <v>238</v>
      </c>
      <c r="FYQ1199" s="209">
        <v>111</v>
      </c>
      <c r="FYR1199" s="110">
        <v>211</v>
      </c>
      <c r="FYS1199" s="147">
        <v>344.68</v>
      </c>
      <c r="FYT1199" s="109" t="s">
        <v>30</v>
      </c>
      <c r="FYU1199" s="261" t="s">
        <v>26</v>
      </c>
      <c r="FYV1199" s="207">
        <v>7</v>
      </c>
      <c r="FYW1199" s="207">
        <v>2</v>
      </c>
      <c r="FYX1199" s="208" t="s">
        <v>238</v>
      </c>
      <c r="FYY1199" s="209">
        <v>111</v>
      </c>
      <c r="FYZ1199" s="110">
        <v>211</v>
      </c>
      <c r="FZA1199" s="147">
        <v>344.68</v>
      </c>
      <c r="FZB1199" s="109" t="s">
        <v>30</v>
      </c>
      <c r="FZC1199" s="261" t="s">
        <v>26</v>
      </c>
      <c r="FZD1199" s="207">
        <v>7</v>
      </c>
      <c r="FZE1199" s="207">
        <v>2</v>
      </c>
      <c r="FZF1199" s="208" t="s">
        <v>238</v>
      </c>
      <c r="FZG1199" s="209">
        <v>111</v>
      </c>
      <c r="FZH1199" s="110">
        <v>211</v>
      </c>
      <c r="FZI1199" s="147">
        <v>344.68</v>
      </c>
      <c r="FZJ1199" s="109" t="s">
        <v>30</v>
      </c>
      <c r="FZK1199" s="261" t="s">
        <v>26</v>
      </c>
      <c r="FZL1199" s="207">
        <v>7</v>
      </c>
      <c r="FZM1199" s="207">
        <v>2</v>
      </c>
      <c r="FZN1199" s="208" t="s">
        <v>238</v>
      </c>
      <c r="FZO1199" s="209">
        <v>111</v>
      </c>
      <c r="FZP1199" s="110">
        <v>211</v>
      </c>
      <c r="FZQ1199" s="147">
        <v>344.68</v>
      </c>
      <c r="FZR1199" s="109" t="s">
        <v>30</v>
      </c>
      <c r="FZS1199" s="261" t="s">
        <v>26</v>
      </c>
      <c r="FZT1199" s="207">
        <v>7</v>
      </c>
      <c r="FZU1199" s="207">
        <v>2</v>
      </c>
      <c r="FZV1199" s="208" t="s">
        <v>238</v>
      </c>
      <c r="FZW1199" s="209">
        <v>111</v>
      </c>
      <c r="FZX1199" s="110">
        <v>211</v>
      </c>
      <c r="FZY1199" s="147">
        <v>344.68</v>
      </c>
      <c r="FZZ1199" s="109" t="s">
        <v>30</v>
      </c>
      <c r="GAA1199" s="261" t="s">
        <v>26</v>
      </c>
      <c r="GAB1199" s="207">
        <v>7</v>
      </c>
      <c r="GAC1199" s="207">
        <v>2</v>
      </c>
      <c r="GAD1199" s="208" t="s">
        <v>238</v>
      </c>
      <c r="GAE1199" s="209">
        <v>111</v>
      </c>
      <c r="GAF1199" s="110">
        <v>211</v>
      </c>
      <c r="GAG1199" s="147">
        <v>344.68</v>
      </c>
      <c r="GAH1199" s="109" t="s">
        <v>30</v>
      </c>
      <c r="GAI1199" s="261" t="s">
        <v>26</v>
      </c>
      <c r="GAJ1199" s="207">
        <v>7</v>
      </c>
      <c r="GAK1199" s="207">
        <v>2</v>
      </c>
      <c r="GAL1199" s="208" t="s">
        <v>238</v>
      </c>
      <c r="GAM1199" s="209">
        <v>111</v>
      </c>
      <c r="GAN1199" s="110">
        <v>211</v>
      </c>
      <c r="GAO1199" s="147">
        <v>344.68</v>
      </c>
      <c r="GAP1199" s="109" t="s">
        <v>30</v>
      </c>
      <c r="GAQ1199" s="261" t="s">
        <v>26</v>
      </c>
      <c r="GAR1199" s="207">
        <v>7</v>
      </c>
      <c r="GAS1199" s="207">
        <v>2</v>
      </c>
      <c r="GAT1199" s="208" t="s">
        <v>238</v>
      </c>
      <c r="GAU1199" s="209">
        <v>111</v>
      </c>
      <c r="GAV1199" s="110">
        <v>211</v>
      </c>
      <c r="GAW1199" s="147">
        <v>344.68</v>
      </c>
      <c r="GAX1199" s="109" t="s">
        <v>30</v>
      </c>
      <c r="GAY1199" s="261" t="s">
        <v>26</v>
      </c>
      <c r="GAZ1199" s="207">
        <v>7</v>
      </c>
      <c r="GBA1199" s="207">
        <v>2</v>
      </c>
      <c r="GBB1199" s="208" t="s">
        <v>238</v>
      </c>
      <c r="GBC1199" s="209">
        <v>111</v>
      </c>
      <c r="GBD1199" s="110">
        <v>211</v>
      </c>
      <c r="GBE1199" s="147">
        <v>344.68</v>
      </c>
      <c r="GBF1199" s="109" t="s">
        <v>30</v>
      </c>
      <c r="GBG1199" s="261" t="s">
        <v>26</v>
      </c>
      <c r="GBH1199" s="207">
        <v>7</v>
      </c>
      <c r="GBI1199" s="207">
        <v>2</v>
      </c>
      <c r="GBJ1199" s="208" t="s">
        <v>238</v>
      </c>
      <c r="GBK1199" s="209">
        <v>111</v>
      </c>
      <c r="GBL1199" s="110">
        <v>211</v>
      </c>
      <c r="GBM1199" s="147">
        <v>344.68</v>
      </c>
      <c r="GBN1199" s="109" t="s">
        <v>30</v>
      </c>
      <c r="GBO1199" s="261" t="s">
        <v>26</v>
      </c>
      <c r="GBP1199" s="207">
        <v>7</v>
      </c>
      <c r="GBQ1199" s="207">
        <v>2</v>
      </c>
      <c r="GBR1199" s="208" t="s">
        <v>238</v>
      </c>
      <c r="GBS1199" s="209">
        <v>111</v>
      </c>
      <c r="GBT1199" s="110">
        <v>211</v>
      </c>
      <c r="GBU1199" s="147">
        <v>344.68</v>
      </c>
      <c r="GBV1199" s="109" t="s">
        <v>30</v>
      </c>
      <c r="GBW1199" s="261" t="s">
        <v>26</v>
      </c>
      <c r="GBX1199" s="207">
        <v>7</v>
      </c>
      <c r="GBY1199" s="207">
        <v>2</v>
      </c>
      <c r="GBZ1199" s="208" t="s">
        <v>238</v>
      </c>
      <c r="GCA1199" s="209">
        <v>111</v>
      </c>
      <c r="GCB1199" s="110">
        <v>211</v>
      </c>
      <c r="GCC1199" s="147">
        <v>344.68</v>
      </c>
      <c r="GCD1199" s="109" t="s">
        <v>30</v>
      </c>
      <c r="GCE1199" s="261" t="s">
        <v>26</v>
      </c>
      <c r="GCF1199" s="207">
        <v>7</v>
      </c>
      <c r="GCG1199" s="207">
        <v>2</v>
      </c>
      <c r="GCH1199" s="208" t="s">
        <v>238</v>
      </c>
      <c r="GCI1199" s="209">
        <v>111</v>
      </c>
      <c r="GCJ1199" s="110">
        <v>211</v>
      </c>
      <c r="GCK1199" s="147">
        <v>344.68</v>
      </c>
      <c r="GCL1199" s="109" t="s">
        <v>30</v>
      </c>
      <c r="GCM1199" s="261" t="s">
        <v>26</v>
      </c>
      <c r="GCN1199" s="207">
        <v>7</v>
      </c>
      <c r="GCO1199" s="207">
        <v>2</v>
      </c>
      <c r="GCP1199" s="208" t="s">
        <v>238</v>
      </c>
      <c r="GCQ1199" s="209">
        <v>111</v>
      </c>
      <c r="GCR1199" s="110">
        <v>211</v>
      </c>
      <c r="GCS1199" s="147">
        <v>344.68</v>
      </c>
      <c r="GCT1199" s="109" t="s">
        <v>30</v>
      </c>
      <c r="GCU1199" s="261" t="s">
        <v>26</v>
      </c>
      <c r="GCV1199" s="207">
        <v>7</v>
      </c>
      <c r="GCW1199" s="207">
        <v>2</v>
      </c>
      <c r="GCX1199" s="208" t="s">
        <v>238</v>
      </c>
      <c r="GCY1199" s="209">
        <v>111</v>
      </c>
      <c r="GCZ1199" s="110">
        <v>211</v>
      </c>
      <c r="GDA1199" s="147">
        <v>344.68</v>
      </c>
      <c r="GDB1199" s="109" t="s">
        <v>30</v>
      </c>
      <c r="GDC1199" s="261" t="s">
        <v>26</v>
      </c>
      <c r="GDD1199" s="207">
        <v>7</v>
      </c>
      <c r="GDE1199" s="207">
        <v>2</v>
      </c>
      <c r="GDF1199" s="208" t="s">
        <v>238</v>
      </c>
      <c r="GDG1199" s="209">
        <v>111</v>
      </c>
      <c r="GDH1199" s="110">
        <v>211</v>
      </c>
      <c r="GDI1199" s="147">
        <v>344.68</v>
      </c>
      <c r="GDJ1199" s="109" t="s">
        <v>30</v>
      </c>
      <c r="GDK1199" s="261" t="s">
        <v>26</v>
      </c>
      <c r="GDL1199" s="207">
        <v>7</v>
      </c>
      <c r="GDM1199" s="207">
        <v>2</v>
      </c>
      <c r="GDN1199" s="208" t="s">
        <v>238</v>
      </c>
      <c r="GDO1199" s="209">
        <v>111</v>
      </c>
      <c r="GDP1199" s="110">
        <v>211</v>
      </c>
      <c r="GDQ1199" s="147">
        <v>344.68</v>
      </c>
      <c r="GDR1199" s="109" t="s">
        <v>30</v>
      </c>
      <c r="GDS1199" s="261" t="s">
        <v>26</v>
      </c>
      <c r="GDT1199" s="207">
        <v>7</v>
      </c>
      <c r="GDU1199" s="207">
        <v>2</v>
      </c>
      <c r="GDV1199" s="208" t="s">
        <v>238</v>
      </c>
      <c r="GDW1199" s="209">
        <v>111</v>
      </c>
      <c r="GDX1199" s="110">
        <v>211</v>
      </c>
      <c r="GDY1199" s="147">
        <v>344.68</v>
      </c>
      <c r="GDZ1199" s="109" t="s">
        <v>30</v>
      </c>
      <c r="GEA1199" s="261" t="s">
        <v>26</v>
      </c>
      <c r="GEB1199" s="207">
        <v>7</v>
      </c>
      <c r="GEC1199" s="207">
        <v>2</v>
      </c>
      <c r="GED1199" s="208" t="s">
        <v>238</v>
      </c>
      <c r="GEE1199" s="209">
        <v>111</v>
      </c>
      <c r="GEF1199" s="110">
        <v>211</v>
      </c>
      <c r="GEG1199" s="147">
        <v>344.68</v>
      </c>
      <c r="GEH1199" s="109" t="s">
        <v>30</v>
      </c>
      <c r="GEI1199" s="261" t="s">
        <v>26</v>
      </c>
      <c r="GEJ1199" s="207">
        <v>7</v>
      </c>
      <c r="GEK1199" s="207">
        <v>2</v>
      </c>
      <c r="GEL1199" s="208" t="s">
        <v>238</v>
      </c>
      <c r="GEM1199" s="209">
        <v>111</v>
      </c>
      <c r="GEN1199" s="110">
        <v>211</v>
      </c>
      <c r="GEO1199" s="147">
        <v>344.68</v>
      </c>
      <c r="GEP1199" s="109" t="s">
        <v>30</v>
      </c>
      <c r="GEQ1199" s="261" t="s">
        <v>26</v>
      </c>
      <c r="GER1199" s="207">
        <v>7</v>
      </c>
      <c r="GES1199" s="207">
        <v>2</v>
      </c>
      <c r="GET1199" s="208" t="s">
        <v>238</v>
      </c>
      <c r="GEU1199" s="209">
        <v>111</v>
      </c>
      <c r="GEV1199" s="110">
        <v>211</v>
      </c>
      <c r="GEW1199" s="147">
        <v>344.68</v>
      </c>
      <c r="GEX1199" s="109" t="s">
        <v>30</v>
      </c>
      <c r="GEY1199" s="261" t="s">
        <v>26</v>
      </c>
      <c r="GEZ1199" s="207">
        <v>7</v>
      </c>
      <c r="GFA1199" s="207">
        <v>2</v>
      </c>
      <c r="GFB1199" s="208" t="s">
        <v>238</v>
      </c>
      <c r="GFC1199" s="209">
        <v>111</v>
      </c>
      <c r="GFD1199" s="110">
        <v>211</v>
      </c>
      <c r="GFE1199" s="147">
        <v>344.68</v>
      </c>
      <c r="GFF1199" s="109" t="s">
        <v>30</v>
      </c>
      <c r="GFG1199" s="261" t="s">
        <v>26</v>
      </c>
      <c r="GFH1199" s="207">
        <v>7</v>
      </c>
      <c r="GFI1199" s="207">
        <v>2</v>
      </c>
      <c r="GFJ1199" s="208" t="s">
        <v>238</v>
      </c>
      <c r="GFK1199" s="209">
        <v>111</v>
      </c>
      <c r="GFL1199" s="110">
        <v>211</v>
      </c>
      <c r="GFM1199" s="147">
        <v>344.68</v>
      </c>
      <c r="GFN1199" s="109" t="s">
        <v>30</v>
      </c>
      <c r="GFO1199" s="261" t="s">
        <v>26</v>
      </c>
      <c r="GFP1199" s="207">
        <v>7</v>
      </c>
      <c r="GFQ1199" s="207">
        <v>2</v>
      </c>
      <c r="GFR1199" s="208" t="s">
        <v>238</v>
      </c>
      <c r="GFS1199" s="209">
        <v>111</v>
      </c>
      <c r="GFT1199" s="110">
        <v>211</v>
      </c>
      <c r="GFU1199" s="147">
        <v>344.68</v>
      </c>
      <c r="GFV1199" s="109" t="s">
        <v>30</v>
      </c>
      <c r="GFW1199" s="261" t="s">
        <v>26</v>
      </c>
      <c r="GFX1199" s="207">
        <v>7</v>
      </c>
      <c r="GFY1199" s="207">
        <v>2</v>
      </c>
      <c r="GFZ1199" s="208" t="s">
        <v>238</v>
      </c>
      <c r="GGA1199" s="209">
        <v>111</v>
      </c>
      <c r="GGB1199" s="110">
        <v>211</v>
      </c>
      <c r="GGC1199" s="147">
        <v>344.68</v>
      </c>
      <c r="GGD1199" s="109" t="s">
        <v>30</v>
      </c>
      <c r="GGE1199" s="261" t="s">
        <v>26</v>
      </c>
      <c r="GGF1199" s="207">
        <v>7</v>
      </c>
      <c r="GGG1199" s="207">
        <v>2</v>
      </c>
      <c r="GGH1199" s="208" t="s">
        <v>238</v>
      </c>
      <c r="GGI1199" s="209">
        <v>111</v>
      </c>
      <c r="GGJ1199" s="110">
        <v>211</v>
      </c>
      <c r="GGK1199" s="147">
        <v>344.68</v>
      </c>
      <c r="GGL1199" s="109" t="s">
        <v>30</v>
      </c>
      <c r="GGM1199" s="261" t="s">
        <v>26</v>
      </c>
      <c r="GGN1199" s="207">
        <v>7</v>
      </c>
      <c r="GGO1199" s="207">
        <v>2</v>
      </c>
      <c r="GGP1199" s="208" t="s">
        <v>238</v>
      </c>
      <c r="GGQ1199" s="209">
        <v>111</v>
      </c>
      <c r="GGR1199" s="110">
        <v>211</v>
      </c>
      <c r="GGS1199" s="147">
        <v>344.68</v>
      </c>
      <c r="GGT1199" s="109" t="s">
        <v>30</v>
      </c>
      <c r="GGU1199" s="261" t="s">
        <v>26</v>
      </c>
      <c r="GGV1199" s="207">
        <v>7</v>
      </c>
      <c r="GGW1199" s="207">
        <v>2</v>
      </c>
      <c r="GGX1199" s="208" t="s">
        <v>238</v>
      </c>
      <c r="GGY1199" s="209">
        <v>111</v>
      </c>
      <c r="GGZ1199" s="110">
        <v>211</v>
      </c>
      <c r="GHA1199" s="147">
        <v>344.68</v>
      </c>
      <c r="GHB1199" s="109" t="s">
        <v>30</v>
      </c>
      <c r="GHC1199" s="261" t="s">
        <v>26</v>
      </c>
      <c r="GHD1199" s="207">
        <v>7</v>
      </c>
      <c r="GHE1199" s="207">
        <v>2</v>
      </c>
      <c r="GHF1199" s="208" t="s">
        <v>238</v>
      </c>
      <c r="GHG1199" s="209">
        <v>111</v>
      </c>
      <c r="GHH1199" s="110">
        <v>211</v>
      </c>
      <c r="GHI1199" s="147">
        <v>344.68</v>
      </c>
      <c r="GHJ1199" s="109" t="s">
        <v>30</v>
      </c>
      <c r="GHK1199" s="261" t="s">
        <v>26</v>
      </c>
      <c r="GHL1199" s="207">
        <v>7</v>
      </c>
      <c r="GHM1199" s="207">
        <v>2</v>
      </c>
      <c r="GHN1199" s="208" t="s">
        <v>238</v>
      </c>
      <c r="GHO1199" s="209">
        <v>111</v>
      </c>
      <c r="GHP1199" s="110">
        <v>211</v>
      </c>
      <c r="GHQ1199" s="147">
        <v>344.68</v>
      </c>
      <c r="GHR1199" s="109" t="s">
        <v>30</v>
      </c>
      <c r="GHS1199" s="261" t="s">
        <v>26</v>
      </c>
      <c r="GHT1199" s="207">
        <v>7</v>
      </c>
      <c r="GHU1199" s="207">
        <v>2</v>
      </c>
      <c r="GHV1199" s="208" t="s">
        <v>238</v>
      </c>
      <c r="GHW1199" s="209">
        <v>111</v>
      </c>
      <c r="GHX1199" s="110">
        <v>211</v>
      </c>
      <c r="GHY1199" s="147">
        <v>344.68</v>
      </c>
      <c r="GHZ1199" s="109" t="s">
        <v>30</v>
      </c>
      <c r="GIA1199" s="261" t="s">
        <v>26</v>
      </c>
      <c r="GIB1199" s="207">
        <v>7</v>
      </c>
      <c r="GIC1199" s="207">
        <v>2</v>
      </c>
      <c r="GID1199" s="208" t="s">
        <v>238</v>
      </c>
      <c r="GIE1199" s="209">
        <v>111</v>
      </c>
      <c r="GIF1199" s="110">
        <v>211</v>
      </c>
      <c r="GIG1199" s="147">
        <v>344.68</v>
      </c>
      <c r="GIH1199" s="109" t="s">
        <v>30</v>
      </c>
      <c r="GII1199" s="261" t="s">
        <v>26</v>
      </c>
      <c r="GIJ1199" s="207">
        <v>7</v>
      </c>
      <c r="GIK1199" s="207">
        <v>2</v>
      </c>
      <c r="GIL1199" s="208" t="s">
        <v>238</v>
      </c>
      <c r="GIM1199" s="209">
        <v>111</v>
      </c>
      <c r="GIN1199" s="110">
        <v>211</v>
      </c>
      <c r="GIO1199" s="147">
        <v>344.68</v>
      </c>
      <c r="GIP1199" s="109" t="s">
        <v>30</v>
      </c>
      <c r="GIQ1199" s="261" t="s">
        <v>26</v>
      </c>
      <c r="GIR1199" s="207">
        <v>7</v>
      </c>
      <c r="GIS1199" s="207">
        <v>2</v>
      </c>
      <c r="GIT1199" s="208" t="s">
        <v>238</v>
      </c>
      <c r="GIU1199" s="209">
        <v>111</v>
      </c>
      <c r="GIV1199" s="110">
        <v>211</v>
      </c>
      <c r="GIW1199" s="147">
        <v>344.68</v>
      </c>
      <c r="GIX1199" s="109" t="s">
        <v>30</v>
      </c>
      <c r="GIY1199" s="261" t="s">
        <v>26</v>
      </c>
      <c r="GIZ1199" s="207">
        <v>7</v>
      </c>
      <c r="GJA1199" s="207">
        <v>2</v>
      </c>
      <c r="GJB1199" s="208" t="s">
        <v>238</v>
      </c>
      <c r="GJC1199" s="209">
        <v>111</v>
      </c>
      <c r="GJD1199" s="110">
        <v>211</v>
      </c>
      <c r="GJE1199" s="147">
        <v>344.68</v>
      </c>
      <c r="GJF1199" s="109" t="s">
        <v>30</v>
      </c>
      <c r="GJG1199" s="261" t="s">
        <v>26</v>
      </c>
      <c r="GJH1199" s="207">
        <v>7</v>
      </c>
      <c r="GJI1199" s="207">
        <v>2</v>
      </c>
      <c r="GJJ1199" s="208" t="s">
        <v>238</v>
      </c>
      <c r="GJK1199" s="209">
        <v>111</v>
      </c>
      <c r="GJL1199" s="110">
        <v>211</v>
      </c>
      <c r="GJM1199" s="147">
        <v>344.68</v>
      </c>
      <c r="GJN1199" s="109" t="s">
        <v>30</v>
      </c>
      <c r="GJO1199" s="261" t="s">
        <v>26</v>
      </c>
      <c r="GJP1199" s="207">
        <v>7</v>
      </c>
      <c r="GJQ1199" s="207">
        <v>2</v>
      </c>
      <c r="GJR1199" s="208" t="s">
        <v>238</v>
      </c>
      <c r="GJS1199" s="209">
        <v>111</v>
      </c>
      <c r="GJT1199" s="110">
        <v>211</v>
      </c>
      <c r="GJU1199" s="147">
        <v>344.68</v>
      </c>
      <c r="GJV1199" s="109" t="s">
        <v>30</v>
      </c>
      <c r="GJW1199" s="261" t="s">
        <v>26</v>
      </c>
      <c r="GJX1199" s="207">
        <v>7</v>
      </c>
      <c r="GJY1199" s="207">
        <v>2</v>
      </c>
      <c r="GJZ1199" s="208" t="s">
        <v>238</v>
      </c>
      <c r="GKA1199" s="209">
        <v>111</v>
      </c>
      <c r="GKB1199" s="110">
        <v>211</v>
      </c>
      <c r="GKC1199" s="147">
        <v>344.68</v>
      </c>
      <c r="GKD1199" s="109" t="s">
        <v>30</v>
      </c>
      <c r="GKE1199" s="261" t="s">
        <v>26</v>
      </c>
      <c r="GKF1199" s="207">
        <v>7</v>
      </c>
      <c r="GKG1199" s="207">
        <v>2</v>
      </c>
      <c r="GKH1199" s="208" t="s">
        <v>238</v>
      </c>
      <c r="GKI1199" s="209">
        <v>111</v>
      </c>
      <c r="GKJ1199" s="110">
        <v>211</v>
      </c>
      <c r="GKK1199" s="147">
        <v>344.68</v>
      </c>
      <c r="GKL1199" s="109" t="s">
        <v>30</v>
      </c>
      <c r="GKM1199" s="261" t="s">
        <v>26</v>
      </c>
      <c r="GKN1199" s="207">
        <v>7</v>
      </c>
      <c r="GKO1199" s="207">
        <v>2</v>
      </c>
      <c r="GKP1199" s="208" t="s">
        <v>238</v>
      </c>
      <c r="GKQ1199" s="209">
        <v>111</v>
      </c>
      <c r="GKR1199" s="110">
        <v>211</v>
      </c>
      <c r="GKS1199" s="147">
        <v>344.68</v>
      </c>
      <c r="GKT1199" s="109" t="s">
        <v>30</v>
      </c>
      <c r="GKU1199" s="261" t="s">
        <v>26</v>
      </c>
      <c r="GKV1199" s="207">
        <v>7</v>
      </c>
      <c r="GKW1199" s="207">
        <v>2</v>
      </c>
      <c r="GKX1199" s="208" t="s">
        <v>238</v>
      </c>
      <c r="GKY1199" s="209">
        <v>111</v>
      </c>
      <c r="GKZ1199" s="110">
        <v>211</v>
      </c>
      <c r="GLA1199" s="147">
        <v>344.68</v>
      </c>
      <c r="GLB1199" s="109" t="s">
        <v>30</v>
      </c>
      <c r="GLC1199" s="261" t="s">
        <v>26</v>
      </c>
      <c r="GLD1199" s="207">
        <v>7</v>
      </c>
      <c r="GLE1199" s="207">
        <v>2</v>
      </c>
      <c r="GLF1199" s="208" t="s">
        <v>238</v>
      </c>
      <c r="GLG1199" s="209">
        <v>111</v>
      </c>
      <c r="GLH1199" s="110">
        <v>211</v>
      </c>
      <c r="GLI1199" s="147">
        <v>344.68</v>
      </c>
      <c r="GLJ1199" s="109" t="s">
        <v>30</v>
      </c>
      <c r="GLK1199" s="261" t="s">
        <v>26</v>
      </c>
      <c r="GLL1199" s="207">
        <v>7</v>
      </c>
      <c r="GLM1199" s="207">
        <v>2</v>
      </c>
      <c r="GLN1199" s="208" t="s">
        <v>238</v>
      </c>
      <c r="GLO1199" s="209">
        <v>111</v>
      </c>
      <c r="GLP1199" s="110">
        <v>211</v>
      </c>
      <c r="GLQ1199" s="147">
        <v>344.68</v>
      </c>
      <c r="GLR1199" s="109" t="s">
        <v>30</v>
      </c>
      <c r="GLS1199" s="261" t="s">
        <v>26</v>
      </c>
      <c r="GLT1199" s="207">
        <v>7</v>
      </c>
      <c r="GLU1199" s="207">
        <v>2</v>
      </c>
      <c r="GLV1199" s="208" t="s">
        <v>238</v>
      </c>
      <c r="GLW1199" s="209">
        <v>111</v>
      </c>
      <c r="GLX1199" s="110">
        <v>211</v>
      </c>
      <c r="GLY1199" s="147">
        <v>344.68</v>
      </c>
      <c r="GLZ1199" s="109" t="s">
        <v>30</v>
      </c>
      <c r="GMA1199" s="261" t="s">
        <v>26</v>
      </c>
      <c r="GMB1199" s="207">
        <v>7</v>
      </c>
      <c r="GMC1199" s="207">
        <v>2</v>
      </c>
      <c r="GMD1199" s="208" t="s">
        <v>238</v>
      </c>
      <c r="GME1199" s="209">
        <v>111</v>
      </c>
      <c r="GMF1199" s="110">
        <v>211</v>
      </c>
      <c r="GMG1199" s="147">
        <v>344.68</v>
      </c>
      <c r="GMH1199" s="109" t="s">
        <v>30</v>
      </c>
      <c r="GMI1199" s="261" t="s">
        <v>26</v>
      </c>
      <c r="GMJ1199" s="207">
        <v>7</v>
      </c>
      <c r="GMK1199" s="207">
        <v>2</v>
      </c>
      <c r="GML1199" s="208" t="s">
        <v>238</v>
      </c>
      <c r="GMM1199" s="209">
        <v>111</v>
      </c>
      <c r="GMN1199" s="110">
        <v>211</v>
      </c>
      <c r="GMO1199" s="147">
        <v>344.68</v>
      </c>
      <c r="GMP1199" s="109" t="s">
        <v>30</v>
      </c>
      <c r="GMQ1199" s="261" t="s">
        <v>26</v>
      </c>
      <c r="GMR1199" s="207">
        <v>7</v>
      </c>
      <c r="GMS1199" s="207">
        <v>2</v>
      </c>
      <c r="GMT1199" s="208" t="s">
        <v>238</v>
      </c>
      <c r="GMU1199" s="209">
        <v>111</v>
      </c>
      <c r="GMV1199" s="110">
        <v>211</v>
      </c>
      <c r="GMW1199" s="147">
        <v>344.68</v>
      </c>
      <c r="GMX1199" s="109" t="s">
        <v>30</v>
      </c>
      <c r="GMY1199" s="261" t="s">
        <v>26</v>
      </c>
      <c r="GMZ1199" s="207">
        <v>7</v>
      </c>
      <c r="GNA1199" s="207">
        <v>2</v>
      </c>
      <c r="GNB1199" s="208" t="s">
        <v>238</v>
      </c>
      <c r="GNC1199" s="209">
        <v>111</v>
      </c>
      <c r="GND1199" s="110">
        <v>211</v>
      </c>
      <c r="GNE1199" s="147">
        <v>344.68</v>
      </c>
      <c r="GNF1199" s="109" t="s">
        <v>30</v>
      </c>
      <c r="GNG1199" s="261" t="s">
        <v>26</v>
      </c>
      <c r="GNH1199" s="207">
        <v>7</v>
      </c>
      <c r="GNI1199" s="207">
        <v>2</v>
      </c>
      <c r="GNJ1199" s="208" t="s">
        <v>238</v>
      </c>
      <c r="GNK1199" s="209">
        <v>111</v>
      </c>
      <c r="GNL1199" s="110">
        <v>211</v>
      </c>
      <c r="GNM1199" s="147">
        <v>344.68</v>
      </c>
      <c r="GNN1199" s="109" t="s">
        <v>30</v>
      </c>
      <c r="GNO1199" s="261" t="s">
        <v>26</v>
      </c>
      <c r="GNP1199" s="207">
        <v>7</v>
      </c>
      <c r="GNQ1199" s="207">
        <v>2</v>
      </c>
      <c r="GNR1199" s="208" t="s">
        <v>238</v>
      </c>
      <c r="GNS1199" s="209">
        <v>111</v>
      </c>
      <c r="GNT1199" s="110">
        <v>211</v>
      </c>
      <c r="GNU1199" s="147">
        <v>344.68</v>
      </c>
      <c r="GNV1199" s="109" t="s">
        <v>30</v>
      </c>
      <c r="GNW1199" s="261" t="s">
        <v>26</v>
      </c>
      <c r="GNX1199" s="207">
        <v>7</v>
      </c>
      <c r="GNY1199" s="207">
        <v>2</v>
      </c>
      <c r="GNZ1199" s="208" t="s">
        <v>238</v>
      </c>
      <c r="GOA1199" s="209">
        <v>111</v>
      </c>
      <c r="GOB1199" s="110">
        <v>211</v>
      </c>
      <c r="GOC1199" s="147">
        <v>344.68</v>
      </c>
      <c r="GOD1199" s="109" t="s">
        <v>30</v>
      </c>
      <c r="GOE1199" s="261" t="s">
        <v>26</v>
      </c>
      <c r="GOF1199" s="207">
        <v>7</v>
      </c>
      <c r="GOG1199" s="207">
        <v>2</v>
      </c>
      <c r="GOH1199" s="208" t="s">
        <v>238</v>
      </c>
      <c r="GOI1199" s="209">
        <v>111</v>
      </c>
      <c r="GOJ1199" s="110">
        <v>211</v>
      </c>
      <c r="GOK1199" s="147">
        <v>344.68</v>
      </c>
      <c r="GOL1199" s="109" t="s">
        <v>30</v>
      </c>
      <c r="GOM1199" s="261" t="s">
        <v>26</v>
      </c>
      <c r="GON1199" s="207">
        <v>7</v>
      </c>
      <c r="GOO1199" s="207">
        <v>2</v>
      </c>
      <c r="GOP1199" s="208" t="s">
        <v>238</v>
      </c>
      <c r="GOQ1199" s="209">
        <v>111</v>
      </c>
      <c r="GOR1199" s="110">
        <v>211</v>
      </c>
      <c r="GOS1199" s="147">
        <v>344.68</v>
      </c>
      <c r="GOT1199" s="109" t="s">
        <v>30</v>
      </c>
      <c r="GOU1199" s="261" t="s">
        <v>26</v>
      </c>
      <c r="GOV1199" s="207">
        <v>7</v>
      </c>
      <c r="GOW1199" s="207">
        <v>2</v>
      </c>
      <c r="GOX1199" s="208" t="s">
        <v>238</v>
      </c>
      <c r="GOY1199" s="209">
        <v>111</v>
      </c>
      <c r="GOZ1199" s="110">
        <v>211</v>
      </c>
      <c r="GPA1199" s="147">
        <v>344.68</v>
      </c>
      <c r="GPB1199" s="109" t="s">
        <v>30</v>
      </c>
      <c r="GPC1199" s="261" t="s">
        <v>26</v>
      </c>
      <c r="GPD1199" s="207">
        <v>7</v>
      </c>
      <c r="GPE1199" s="207">
        <v>2</v>
      </c>
      <c r="GPF1199" s="208" t="s">
        <v>238</v>
      </c>
      <c r="GPG1199" s="209">
        <v>111</v>
      </c>
      <c r="GPH1199" s="110">
        <v>211</v>
      </c>
      <c r="GPI1199" s="147">
        <v>344.68</v>
      </c>
      <c r="GPJ1199" s="109" t="s">
        <v>30</v>
      </c>
      <c r="GPK1199" s="261" t="s">
        <v>26</v>
      </c>
      <c r="GPL1199" s="207">
        <v>7</v>
      </c>
      <c r="GPM1199" s="207">
        <v>2</v>
      </c>
      <c r="GPN1199" s="208" t="s">
        <v>238</v>
      </c>
      <c r="GPO1199" s="209">
        <v>111</v>
      </c>
      <c r="GPP1199" s="110">
        <v>211</v>
      </c>
      <c r="GPQ1199" s="147">
        <v>344.68</v>
      </c>
      <c r="GPR1199" s="109" t="s">
        <v>30</v>
      </c>
      <c r="GPS1199" s="261" t="s">
        <v>26</v>
      </c>
      <c r="GPT1199" s="207">
        <v>7</v>
      </c>
      <c r="GPU1199" s="207">
        <v>2</v>
      </c>
      <c r="GPV1199" s="208" t="s">
        <v>238</v>
      </c>
      <c r="GPW1199" s="209">
        <v>111</v>
      </c>
      <c r="GPX1199" s="110">
        <v>211</v>
      </c>
      <c r="GPY1199" s="147">
        <v>344.68</v>
      </c>
      <c r="GPZ1199" s="109" t="s">
        <v>30</v>
      </c>
      <c r="GQA1199" s="261" t="s">
        <v>26</v>
      </c>
      <c r="GQB1199" s="207">
        <v>7</v>
      </c>
      <c r="GQC1199" s="207">
        <v>2</v>
      </c>
      <c r="GQD1199" s="208" t="s">
        <v>238</v>
      </c>
      <c r="GQE1199" s="209">
        <v>111</v>
      </c>
      <c r="GQF1199" s="110">
        <v>211</v>
      </c>
      <c r="GQG1199" s="147">
        <v>344.68</v>
      </c>
      <c r="GQH1199" s="109" t="s">
        <v>30</v>
      </c>
      <c r="GQI1199" s="261" t="s">
        <v>26</v>
      </c>
      <c r="GQJ1199" s="207">
        <v>7</v>
      </c>
      <c r="GQK1199" s="207">
        <v>2</v>
      </c>
      <c r="GQL1199" s="208" t="s">
        <v>238</v>
      </c>
      <c r="GQM1199" s="209">
        <v>111</v>
      </c>
      <c r="GQN1199" s="110">
        <v>211</v>
      </c>
      <c r="GQO1199" s="147">
        <v>344.68</v>
      </c>
      <c r="GQP1199" s="109" t="s">
        <v>30</v>
      </c>
      <c r="GQQ1199" s="261" t="s">
        <v>26</v>
      </c>
      <c r="GQR1199" s="207">
        <v>7</v>
      </c>
      <c r="GQS1199" s="207">
        <v>2</v>
      </c>
      <c r="GQT1199" s="208" t="s">
        <v>238</v>
      </c>
      <c r="GQU1199" s="209">
        <v>111</v>
      </c>
      <c r="GQV1199" s="110">
        <v>211</v>
      </c>
      <c r="GQW1199" s="147">
        <v>344.68</v>
      </c>
      <c r="GQX1199" s="109" t="s">
        <v>30</v>
      </c>
      <c r="GQY1199" s="261" t="s">
        <v>26</v>
      </c>
      <c r="GQZ1199" s="207">
        <v>7</v>
      </c>
      <c r="GRA1199" s="207">
        <v>2</v>
      </c>
      <c r="GRB1199" s="208" t="s">
        <v>238</v>
      </c>
      <c r="GRC1199" s="209">
        <v>111</v>
      </c>
      <c r="GRD1199" s="110">
        <v>211</v>
      </c>
      <c r="GRE1199" s="147">
        <v>344.68</v>
      </c>
      <c r="GRF1199" s="109" t="s">
        <v>30</v>
      </c>
      <c r="GRG1199" s="261" t="s">
        <v>26</v>
      </c>
      <c r="GRH1199" s="207">
        <v>7</v>
      </c>
      <c r="GRI1199" s="207">
        <v>2</v>
      </c>
      <c r="GRJ1199" s="208" t="s">
        <v>238</v>
      </c>
      <c r="GRK1199" s="209">
        <v>111</v>
      </c>
      <c r="GRL1199" s="110">
        <v>211</v>
      </c>
      <c r="GRM1199" s="147">
        <v>344.68</v>
      </c>
      <c r="GRN1199" s="109" t="s">
        <v>30</v>
      </c>
      <c r="GRO1199" s="261" t="s">
        <v>26</v>
      </c>
      <c r="GRP1199" s="207">
        <v>7</v>
      </c>
      <c r="GRQ1199" s="207">
        <v>2</v>
      </c>
      <c r="GRR1199" s="208" t="s">
        <v>238</v>
      </c>
      <c r="GRS1199" s="209">
        <v>111</v>
      </c>
      <c r="GRT1199" s="110">
        <v>211</v>
      </c>
      <c r="GRU1199" s="147">
        <v>344.68</v>
      </c>
      <c r="GRV1199" s="109" t="s">
        <v>30</v>
      </c>
      <c r="GRW1199" s="261" t="s">
        <v>26</v>
      </c>
      <c r="GRX1199" s="207">
        <v>7</v>
      </c>
      <c r="GRY1199" s="207">
        <v>2</v>
      </c>
      <c r="GRZ1199" s="208" t="s">
        <v>238</v>
      </c>
      <c r="GSA1199" s="209">
        <v>111</v>
      </c>
      <c r="GSB1199" s="110">
        <v>211</v>
      </c>
      <c r="GSC1199" s="147">
        <v>344.68</v>
      </c>
      <c r="GSD1199" s="109" t="s">
        <v>30</v>
      </c>
      <c r="GSE1199" s="261" t="s">
        <v>26</v>
      </c>
      <c r="GSF1199" s="207">
        <v>7</v>
      </c>
      <c r="GSG1199" s="207">
        <v>2</v>
      </c>
      <c r="GSH1199" s="208" t="s">
        <v>238</v>
      </c>
      <c r="GSI1199" s="209">
        <v>111</v>
      </c>
      <c r="GSJ1199" s="110">
        <v>211</v>
      </c>
      <c r="GSK1199" s="147">
        <v>344.68</v>
      </c>
      <c r="GSL1199" s="109" t="s">
        <v>30</v>
      </c>
      <c r="GSM1199" s="261" t="s">
        <v>26</v>
      </c>
      <c r="GSN1199" s="207">
        <v>7</v>
      </c>
      <c r="GSO1199" s="207">
        <v>2</v>
      </c>
      <c r="GSP1199" s="208" t="s">
        <v>238</v>
      </c>
      <c r="GSQ1199" s="209">
        <v>111</v>
      </c>
      <c r="GSR1199" s="110">
        <v>211</v>
      </c>
      <c r="GSS1199" s="147">
        <v>344.68</v>
      </c>
      <c r="GST1199" s="109" t="s">
        <v>30</v>
      </c>
      <c r="GSU1199" s="261" t="s">
        <v>26</v>
      </c>
      <c r="GSV1199" s="207">
        <v>7</v>
      </c>
      <c r="GSW1199" s="207">
        <v>2</v>
      </c>
      <c r="GSX1199" s="208" t="s">
        <v>238</v>
      </c>
      <c r="GSY1199" s="209">
        <v>111</v>
      </c>
      <c r="GSZ1199" s="110">
        <v>211</v>
      </c>
      <c r="GTA1199" s="147">
        <v>344.68</v>
      </c>
      <c r="GTB1199" s="109" t="s">
        <v>30</v>
      </c>
      <c r="GTC1199" s="261" t="s">
        <v>26</v>
      </c>
      <c r="GTD1199" s="207">
        <v>7</v>
      </c>
      <c r="GTE1199" s="207">
        <v>2</v>
      </c>
      <c r="GTF1199" s="208" t="s">
        <v>238</v>
      </c>
      <c r="GTG1199" s="209">
        <v>111</v>
      </c>
      <c r="GTH1199" s="110">
        <v>211</v>
      </c>
      <c r="GTI1199" s="147">
        <v>344.68</v>
      </c>
      <c r="GTJ1199" s="109" t="s">
        <v>30</v>
      </c>
      <c r="GTK1199" s="261" t="s">
        <v>26</v>
      </c>
      <c r="GTL1199" s="207">
        <v>7</v>
      </c>
      <c r="GTM1199" s="207">
        <v>2</v>
      </c>
      <c r="GTN1199" s="208" t="s">
        <v>238</v>
      </c>
      <c r="GTO1199" s="209">
        <v>111</v>
      </c>
      <c r="GTP1199" s="110">
        <v>211</v>
      </c>
      <c r="GTQ1199" s="147">
        <v>344.68</v>
      </c>
      <c r="GTR1199" s="109" t="s">
        <v>30</v>
      </c>
      <c r="GTS1199" s="261" t="s">
        <v>26</v>
      </c>
      <c r="GTT1199" s="207">
        <v>7</v>
      </c>
      <c r="GTU1199" s="207">
        <v>2</v>
      </c>
      <c r="GTV1199" s="208" t="s">
        <v>238</v>
      </c>
      <c r="GTW1199" s="209">
        <v>111</v>
      </c>
      <c r="GTX1199" s="110">
        <v>211</v>
      </c>
      <c r="GTY1199" s="147">
        <v>344.68</v>
      </c>
      <c r="GTZ1199" s="109" t="s">
        <v>30</v>
      </c>
      <c r="GUA1199" s="261" t="s">
        <v>26</v>
      </c>
      <c r="GUB1199" s="207">
        <v>7</v>
      </c>
      <c r="GUC1199" s="207">
        <v>2</v>
      </c>
      <c r="GUD1199" s="208" t="s">
        <v>238</v>
      </c>
      <c r="GUE1199" s="209">
        <v>111</v>
      </c>
      <c r="GUF1199" s="110">
        <v>211</v>
      </c>
      <c r="GUG1199" s="147">
        <v>344.68</v>
      </c>
      <c r="GUH1199" s="109" t="s">
        <v>30</v>
      </c>
      <c r="GUI1199" s="261" t="s">
        <v>26</v>
      </c>
      <c r="GUJ1199" s="207">
        <v>7</v>
      </c>
      <c r="GUK1199" s="207">
        <v>2</v>
      </c>
      <c r="GUL1199" s="208" t="s">
        <v>238</v>
      </c>
      <c r="GUM1199" s="209">
        <v>111</v>
      </c>
      <c r="GUN1199" s="110">
        <v>211</v>
      </c>
      <c r="GUO1199" s="147">
        <v>344.68</v>
      </c>
      <c r="GUP1199" s="109" t="s">
        <v>30</v>
      </c>
      <c r="GUQ1199" s="261" t="s">
        <v>26</v>
      </c>
      <c r="GUR1199" s="207">
        <v>7</v>
      </c>
      <c r="GUS1199" s="207">
        <v>2</v>
      </c>
      <c r="GUT1199" s="208" t="s">
        <v>238</v>
      </c>
      <c r="GUU1199" s="209">
        <v>111</v>
      </c>
      <c r="GUV1199" s="110">
        <v>211</v>
      </c>
      <c r="GUW1199" s="147">
        <v>344.68</v>
      </c>
      <c r="GUX1199" s="109" t="s">
        <v>30</v>
      </c>
      <c r="GUY1199" s="261" t="s">
        <v>26</v>
      </c>
      <c r="GUZ1199" s="207">
        <v>7</v>
      </c>
      <c r="GVA1199" s="207">
        <v>2</v>
      </c>
      <c r="GVB1199" s="208" t="s">
        <v>238</v>
      </c>
      <c r="GVC1199" s="209">
        <v>111</v>
      </c>
      <c r="GVD1199" s="110">
        <v>211</v>
      </c>
      <c r="GVE1199" s="147">
        <v>344.68</v>
      </c>
      <c r="GVF1199" s="109" t="s">
        <v>30</v>
      </c>
      <c r="GVG1199" s="261" t="s">
        <v>26</v>
      </c>
      <c r="GVH1199" s="207">
        <v>7</v>
      </c>
      <c r="GVI1199" s="207">
        <v>2</v>
      </c>
      <c r="GVJ1199" s="208" t="s">
        <v>238</v>
      </c>
      <c r="GVK1199" s="209">
        <v>111</v>
      </c>
      <c r="GVL1199" s="110">
        <v>211</v>
      </c>
      <c r="GVM1199" s="147">
        <v>344.68</v>
      </c>
      <c r="GVN1199" s="109" t="s">
        <v>30</v>
      </c>
      <c r="GVO1199" s="261" t="s">
        <v>26</v>
      </c>
      <c r="GVP1199" s="207">
        <v>7</v>
      </c>
      <c r="GVQ1199" s="207">
        <v>2</v>
      </c>
      <c r="GVR1199" s="208" t="s">
        <v>238</v>
      </c>
      <c r="GVS1199" s="209">
        <v>111</v>
      </c>
      <c r="GVT1199" s="110">
        <v>211</v>
      </c>
      <c r="GVU1199" s="147">
        <v>344.68</v>
      </c>
      <c r="GVV1199" s="109" t="s">
        <v>30</v>
      </c>
      <c r="GVW1199" s="261" t="s">
        <v>26</v>
      </c>
      <c r="GVX1199" s="207">
        <v>7</v>
      </c>
      <c r="GVY1199" s="207">
        <v>2</v>
      </c>
      <c r="GVZ1199" s="208" t="s">
        <v>238</v>
      </c>
      <c r="GWA1199" s="209">
        <v>111</v>
      </c>
      <c r="GWB1199" s="110">
        <v>211</v>
      </c>
      <c r="GWC1199" s="147">
        <v>344.68</v>
      </c>
      <c r="GWD1199" s="109" t="s">
        <v>30</v>
      </c>
      <c r="GWE1199" s="261" t="s">
        <v>26</v>
      </c>
      <c r="GWF1199" s="207">
        <v>7</v>
      </c>
      <c r="GWG1199" s="207">
        <v>2</v>
      </c>
      <c r="GWH1199" s="208" t="s">
        <v>238</v>
      </c>
      <c r="GWI1199" s="209">
        <v>111</v>
      </c>
      <c r="GWJ1199" s="110">
        <v>211</v>
      </c>
      <c r="GWK1199" s="147">
        <v>344.68</v>
      </c>
      <c r="GWL1199" s="109" t="s">
        <v>30</v>
      </c>
      <c r="GWM1199" s="261" t="s">
        <v>26</v>
      </c>
      <c r="GWN1199" s="207">
        <v>7</v>
      </c>
      <c r="GWO1199" s="207">
        <v>2</v>
      </c>
      <c r="GWP1199" s="208" t="s">
        <v>238</v>
      </c>
      <c r="GWQ1199" s="209">
        <v>111</v>
      </c>
      <c r="GWR1199" s="110">
        <v>211</v>
      </c>
      <c r="GWS1199" s="147">
        <v>344.68</v>
      </c>
      <c r="GWT1199" s="109" t="s">
        <v>30</v>
      </c>
      <c r="GWU1199" s="261" t="s">
        <v>26</v>
      </c>
      <c r="GWV1199" s="207">
        <v>7</v>
      </c>
      <c r="GWW1199" s="207">
        <v>2</v>
      </c>
      <c r="GWX1199" s="208" t="s">
        <v>238</v>
      </c>
      <c r="GWY1199" s="209">
        <v>111</v>
      </c>
      <c r="GWZ1199" s="110">
        <v>211</v>
      </c>
      <c r="GXA1199" s="147">
        <v>344.68</v>
      </c>
      <c r="GXB1199" s="109" t="s">
        <v>30</v>
      </c>
      <c r="GXC1199" s="261" t="s">
        <v>26</v>
      </c>
      <c r="GXD1199" s="207">
        <v>7</v>
      </c>
      <c r="GXE1199" s="207">
        <v>2</v>
      </c>
      <c r="GXF1199" s="208" t="s">
        <v>238</v>
      </c>
      <c r="GXG1199" s="209">
        <v>111</v>
      </c>
      <c r="GXH1199" s="110">
        <v>211</v>
      </c>
      <c r="GXI1199" s="147">
        <v>344.68</v>
      </c>
      <c r="GXJ1199" s="109" t="s">
        <v>30</v>
      </c>
      <c r="GXK1199" s="261" t="s">
        <v>26</v>
      </c>
      <c r="GXL1199" s="207">
        <v>7</v>
      </c>
      <c r="GXM1199" s="207">
        <v>2</v>
      </c>
      <c r="GXN1199" s="208" t="s">
        <v>238</v>
      </c>
      <c r="GXO1199" s="209">
        <v>111</v>
      </c>
      <c r="GXP1199" s="110">
        <v>211</v>
      </c>
      <c r="GXQ1199" s="147">
        <v>344.68</v>
      </c>
      <c r="GXR1199" s="109" t="s">
        <v>30</v>
      </c>
      <c r="GXS1199" s="261" t="s">
        <v>26</v>
      </c>
      <c r="GXT1199" s="207">
        <v>7</v>
      </c>
      <c r="GXU1199" s="207">
        <v>2</v>
      </c>
      <c r="GXV1199" s="208" t="s">
        <v>238</v>
      </c>
      <c r="GXW1199" s="209">
        <v>111</v>
      </c>
      <c r="GXX1199" s="110">
        <v>211</v>
      </c>
      <c r="GXY1199" s="147">
        <v>344.68</v>
      </c>
      <c r="GXZ1199" s="109" t="s">
        <v>30</v>
      </c>
      <c r="GYA1199" s="261" t="s">
        <v>26</v>
      </c>
      <c r="GYB1199" s="207">
        <v>7</v>
      </c>
      <c r="GYC1199" s="207">
        <v>2</v>
      </c>
      <c r="GYD1199" s="208" t="s">
        <v>238</v>
      </c>
      <c r="GYE1199" s="209">
        <v>111</v>
      </c>
      <c r="GYF1199" s="110">
        <v>211</v>
      </c>
      <c r="GYG1199" s="147">
        <v>344.68</v>
      </c>
      <c r="GYH1199" s="109" t="s">
        <v>30</v>
      </c>
      <c r="GYI1199" s="261" t="s">
        <v>26</v>
      </c>
      <c r="GYJ1199" s="207">
        <v>7</v>
      </c>
      <c r="GYK1199" s="207">
        <v>2</v>
      </c>
      <c r="GYL1199" s="208" t="s">
        <v>238</v>
      </c>
      <c r="GYM1199" s="209">
        <v>111</v>
      </c>
      <c r="GYN1199" s="110">
        <v>211</v>
      </c>
      <c r="GYO1199" s="147">
        <v>344.68</v>
      </c>
      <c r="GYP1199" s="109" t="s">
        <v>30</v>
      </c>
      <c r="GYQ1199" s="261" t="s">
        <v>26</v>
      </c>
      <c r="GYR1199" s="207">
        <v>7</v>
      </c>
      <c r="GYS1199" s="207">
        <v>2</v>
      </c>
      <c r="GYT1199" s="208" t="s">
        <v>238</v>
      </c>
      <c r="GYU1199" s="209">
        <v>111</v>
      </c>
      <c r="GYV1199" s="110">
        <v>211</v>
      </c>
      <c r="GYW1199" s="147">
        <v>344.68</v>
      </c>
      <c r="GYX1199" s="109" t="s">
        <v>30</v>
      </c>
      <c r="GYY1199" s="261" t="s">
        <v>26</v>
      </c>
      <c r="GYZ1199" s="207">
        <v>7</v>
      </c>
      <c r="GZA1199" s="207">
        <v>2</v>
      </c>
      <c r="GZB1199" s="208" t="s">
        <v>238</v>
      </c>
      <c r="GZC1199" s="209">
        <v>111</v>
      </c>
      <c r="GZD1199" s="110">
        <v>211</v>
      </c>
      <c r="GZE1199" s="147">
        <v>344.68</v>
      </c>
      <c r="GZF1199" s="109" t="s">
        <v>30</v>
      </c>
      <c r="GZG1199" s="261" t="s">
        <v>26</v>
      </c>
      <c r="GZH1199" s="207">
        <v>7</v>
      </c>
      <c r="GZI1199" s="207">
        <v>2</v>
      </c>
      <c r="GZJ1199" s="208" t="s">
        <v>238</v>
      </c>
      <c r="GZK1199" s="209">
        <v>111</v>
      </c>
      <c r="GZL1199" s="110">
        <v>211</v>
      </c>
      <c r="GZM1199" s="147">
        <v>344.68</v>
      </c>
      <c r="GZN1199" s="109" t="s">
        <v>30</v>
      </c>
      <c r="GZO1199" s="261" t="s">
        <v>26</v>
      </c>
      <c r="GZP1199" s="207">
        <v>7</v>
      </c>
      <c r="GZQ1199" s="207">
        <v>2</v>
      </c>
      <c r="GZR1199" s="208" t="s">
        <v>238</v>
      </c>
      <c r="GZS1199" s="209">
        <v>111</v>
      </c>
      <c r="GZT1199" s="110">
        <v>211</v>
      </c>
      <c r="GZU1199" s="147">
        <v>344.68</v>
      </c>
      <c r="GZV1199" s="109" t="s">
        <v>30</v>
      </c>
      <c r="GZW1199" s="261" t="s">
        <v>26</v>
      </c>
      <c r="GZX1199" s="207">
        <v>7</v>
      </c>
      <c r="GZY1199" s="207">
        <v>2</v>
      </c>
      <c r="GZZ1199" s="208" t="s">
        <v>238</v>
      </c>
      <c r="HAA1199" s="209">
        <v>111</v>
      </c>
      <c r="HAB1199" s="110">
        <v>211</v>
      </c>
      <c r="HAC1199" s="147">
        <v>344.68</v>
      </c>
      <c r="HAD1199" s="109" t="s">
        <v>30</v>
      </c>
      <c r="HAE1199" s="261" t="s">
        <v>26</v>
      </c>
      <c r="HAF1199" s="207">
        <v>7</v>
      </c>
      <c r="HAG1199" s="207">
        <v>2</v>
      </c>
      <c r="HAH1199" s="208" t="s">
        <v>238</v>
      </c>
      <c r="HAI1199" s="209">
        <v>111</v>
      </c>
      <c r="HAJ1199" s="110">
        <v>211</v>
      </c>
      <c r="HAK1199" s="147">
        <v>344.68</v>
      </c>
      <c r="HAL1199" s="109" t="s">
        <v>30</v>
      </c>
      <c r="HAM1199" s="261" t="s">
        <v>26</v>
      </c>
      <c r="HAN1199" s="207">
        <v>7</v>
      </c>
      <c r="HAO1199" s="207">
        <v>2</v>
      </c>
      <c r="HAP1199" s="208" t="s">
        <v>238</v>
      </c>
      <c r="HAQ1199" s="209">
        <v>111</v>
      </c>
      <c r="HAR1199" s="110">
        <v>211</v>
      </c>
      <c r="HAS1199" s="147">
        <v>344.68</v>
      </c>
      <c r="HAT1199" s="109" t="s">
        <v>30</v>
      </c>
      <c r="HAU1199" s="261" t="s">
        <v>26</v>
      </c>
      <c r="HAV1199" s="207">
        <v>7</v>
      </c>
      <c r="HAW1199" s="207">
        <v>2</v>
      </c>
      <c r="HAX1199" s="208" t="s">
        <v>238</v>
      </c>
      <c r="HAY1199" s="209">
        <v>111</v>
      </c>
      <c r="HAZ1199" s="110">
        <v>211</v>
      </c>
      <c r="HBA1199" s="147">
        <v>344.68</v>
      </c>
      <c r="HBB1199" s="109" t="s">
        <v>30</v>
      </c>
      <c r="HBC1199" s="261" t="s">
        <v>26</v>
      </c>
      <c r="HBD1199" s="207">
        <v>7</v>
      </c>
      <c r="HBE1199" s="207">
        <v>2</v>
      </c>
      <c r="HBF1199" s="208" t="s">
        <v>238</v>
      </c>
      <c r="HBG1199" s="209">
        <v>111</v>
      </c>
      <c r="HBH1199" s="110">
        <v>211</v>
      </c>
      <c r="HBI1199" s="147">
        <v>344.68</v>
      </c>
      <c r="HBJ1199" s="109" t="s">
        <v>30</v>
      </c>
      <c r="HBK1199" s="261" t="s">
        <v>26</v>
      </c>
      <c r="HBL1199" s="207">
        <v>7</v>
      </c>
      <c r="HBM1199" s="207">
        <v>2</v>
      </c>
      <c r="HBN1199" s="208" t="s">
        <v>238</v>
      </c>
      <c r="HBO1199" s="209">
        <v>111</v>
      </c>
      <c r="HBP1199" s="110">
        <v>211</v>
      </c>
      <c r="HBQ1199" s="147">
        <v>344.68</v>
      </c>
      <c r="HBR1199" s="109" t="s">
        <v>30</v>
      </c>
      <c r="HBS1199" s="261" t="s">
        <v>26</v>
      </c>
      <c r="HBT1199" s="207">
        <v>7</v>
      </c>
      <c r="HBU1199" s="207">
        <v>2</v>
      </c>
      <c r="HBV1199" s="208" t="s">
        <v>238</v>
      </c>
      <c r="HBW1199" s="209">
        <v>111</v>
      </c>
      <c r="HBX1199" s="110">
        <v>211</v>
      </c>
      <c r="HBY1199" s="147">
        <v>344.68</v>
      </c>
      <c r="HBZ1199" s="109" t="s">
        <v>30</v>
      </c>
      <c r="HCA1199" s="261" t="s">
        <v>26</v>
      </c>
      <c r="HCB1199" s="207">
        <v>7</v>
      </c>
      <c r="HCC1199" s="207">
        <v>2</v>
      </c>
      <c r="HCD1199" s="208" t="s">
        <v>238</v>
      </c>
      <c r="HCE1199" s="209">
        <v>111</v>
      </c>
      <c r="HCF1199" s="110">
        <v>211</v>
      </c>
      <c r="HCG1199" s="147">
        <v>344.68</v>
      </c>
      <c r="HCH1199" s="109" t="s">
        <v>30</v>
      </c>
      <c r="HCI1199" s="261" t="s">
        <v>26</v>
      </c>
      <c r="HCJ1199" s="207">
        <v>7</v>
      </c>
      <c r="HCK1199" s="207">
        <v>2</v>
      </c>
      <c r="HCL1199" s="208" t="s">
        <v>238</v>
      </c>
      <c r="HCM1199" s="209">
        <v>111</v>
      </c>
      <c r="HCN1199" s="110">
        <v>211</v>
      </c>
      <c r="HCO1199" s="147">
        <v>344.68</v>
      </c>
      <c r="HCP1199" s="109" t="s">
        <v>30</v>
      </c>
      <c r="HCQ1199" s="261" t="s">
        <v>26</v>
      </c>
      <c r="HCR1199" s="207">
        <v>7</v>
      </c>
      <c r="HCS1199" s="207">
        <v>2</v>
      </c>
      <c r="HCT1199" s="208" t="s">
        <v>238</v>
      </c>
      <c r="HCU1199" s="209">
        <v>111</v>
      </c>
      <c r="HCV1199" s="110">
        <v>211</v>
      </c>
      <c r="HCW1199" s="147">
        <v>344.68</v>
      </c>
      <c r="HCX1199" s="109" t="s">
        <v>30</v>
      </c>
      <c r="HCY1199" s="261" t="s">
        <v>26</v>
      </c>
      <c r="HCZ1199" s="207">
        <v>7</v>
      </c>
      <c r="HDA1199" s="207">
        <v>2</v>
      </c>
      <c r="HDB1199" s="208" t="s">
        <v>238</v>
      </c>
      <c r="HDC1199" s="209">
        <v>111</v>
      </c>
      <c r="HDD1199" s="110">
        <v>211</v>
      </c>
      <c r="HDE1199" s="147">
        <v>344.68</v>
      </c>
      <c r="HDF1199" s="109" t="s">
        <v>30</v>
      </c>
      <c r="HDG1199" s="261" t="s">
        <v>26</v>
      </c>
      <c r="HDH1199" s="207">
        <v>7</v>
      </c>
      <c r="HDI1199" s="207">
        <v>2</v>
      </c>
      <c r="HDJ1199" s="208" t="s">
        <v>238</v>
      </c>
      <c r="HDK1199" s="209">
        <v>111</v>
      </c>
      <c r="HDL1199" s="110">
        <v>211</v>
      </c>
      <c r="HDM1199" s="147">
        <v>344.68</v>
      </c>
      <c r="HDN1199" s="109" t="s">
        <v>30</v>
      </c>
      <c r="HDO1199" s="261" t="s">
        <v>26</v>
      </c>
      <c r="HDP1199" s="207">
        <v>7</v>
      </c>
      <c r="HDQ1199" s="207">
        <v>2</v>
      </c>
      <c r="HDR1199" s="208" t="s">
        <v>238</v>
      </c>
      <c r="HDS1199" s="209">
        <v>111</v>
      </c>
      <c r="HDT1199" s="110">
        <v>211</v>
      </c>
      <c r="HDU1199" s="147">
        <v>344.68</v>
      </c>
      <c r="HDV1199" s="109" t="s">
        <v>30</v>
      </c>
      <c r="HDW1199" s="261" t="s">
        <v>26</v>
      </c>
      <c r="HDX1199" s="207">
        <v>7</v>
      </c>
      <c r="HDY1199" s="207">
        <v>2</v>
      </c>
      <c r="HDZ1199" s="208" t="s">
        <v>238</v>
      </c>
      <c r="HEA1199" s="209">
        <v>111</v>
      </c>
      <c r="HEB1199" s="110">
        <v>211</v>
      </c>
      <c r="HEC1199" s="147">
        <v>344.68</v>
      </c>
      <c r="HED1199" s="109" t="s">
        <v>30</v>
      </c>
      <c r="HEE1199" s="261" t="s">
        <v>26</v>
      </c>
      <c r="HEF1199" s="207">
        <v>7</v>
      </c>
      <c r="HEG1199" s="207">
        <v>2</v>
      </c>
      <c r="HEH1199" s="208" t="s">
        <v>238</v>
      </c>
      <c r="HEI1199" s="209">
        <v>111</v>
      </c>
      <c r="HEJ1199" s="110">
        <v>211</v>
      </c>
      <c r="HEK1199" s="147">
        <v>344.68</v>
      </c>
      <c r="HEL1199" s="109" t="s">
        <v>30</v>
      </c>
      <c r="HEM1199" s="261" t="s">
        <v>26</v>
      </c>
      <c r="HEN1199" s="207">
        <v>7</v>
      </c>
      <c r="HEO1199" s="207">
        <v>2</v>
      </c>
      <c r="HEP1199" s="208" t="s">
        <v>238</v>
      </c>
      <c r="HEQ1199" s="209">
        <v>111</v>
      </c>
      <c r="HER1199" s="110">
        <v>211</v>
      </c>
      <c r="HES1199" s="147">
        <v>344.68</v>
      </c>
      <c r="HET1199" s="109" t="s">
        <v>30</v>
      </c>
      <c r="HEU1199" s="261" t="s">
        <v>26</v>
      </c>
      <c r="HEV1199" s="207">
        <v>7</v>
      </c>
      <c r="HEW1199" s="207">
        <v>2</v>
      </c>
      <c r="HEX1199" s="208" t="s">
        <v>238</v>
      </c>
      <c r="HEY1199" s="209">
        <v>111</v>
      </c>
      <c r="HEZ1199" s="110">
        <v>211</v>
      </c>
      <c r="HFA1199" s="147">
        <v>344.68</v>
      </c>
      <c r="HFB1199" s="109" t="s">
        <v>30</v>
      </c>
      <c r="HFC1199" s="261" t="s">
        <v>26</v>
      </c>
      <c r="HFD1199" s="207">
        <v>7</v>
      </c>
      <c r="HFE1199" s="207">
        <v>2</v>
      </c>
      <c r="HFF1199" s="208" t="s">
        <v>238</v>
      </c>
      <c r="HFG1199" s="209">
        <v>111</v>
      </c>
      <c r="HFH1199" s="110">
        <v>211</v>
      </c>
      <c r="HFI1199" s="147">
        <v>344.68</v>
      </c>
      <c r="HFJ1199" s="109" t="s">
        <v>30</v>
      </c>
      <c r="HFK1199" s="261" t="s">
        <v>26</v>
      </c>
      <c r="HFL1199" s="207">
        <v>7</v>
      </c>
      <c r="HFM1199" s="207">
        <v>2</v>
      </c>
      <c r="HFN1199" s="208" t="s">
        <v>238</v>
      </c>
      <c r="HFO1199" s="209">
        <v>111</v>
      </c>
      <c r="HFP1199" s="110">
        <v>211</v>
      </c>
      <c r="HFQ1199" s="147">
        <v>344.68</v>
      </c>
      <c r="HFR1199" s="109" t="s">
        <v>30</v>
      </c>
      <c r="HFS1199" s="261" t="s">
        <v>26</v>
      </c>
      <c r="HFT1199" s="207">
        <v>7</v>
      </c>
      <c r="HFU1199" s="207">
        <v>2</v>
      </c>
      <c r="HFV1199" s="208" t="s">
        <v>238</v>
      </c>
      <c r="HFW1199" s="209">
        <v>111</v>
      </c>
      <c r="HFX1199" s="110">
        <v>211</v>
      </c>
      <c r="HFY1199" s="147">
        <v>344.68</v>
      </c>
      <c r="HFZ1199" s="109" t="s">
        <v>30</v>
      </c>
      <c r="HGA1199" s="261" t="s">
        <v>26</v>
      </c>
      <c r="HGB1199" s="207">
        <v>7</v>
      </c>
      <c r="HGC1199" s="207">
        <v>2</v>
      </c>
      <c r="HGD1199" s="208" t="s">
        <v>238</v>
      </c>
      <c r="HGE1199" s="209">
        <v>111</v>
      </c>
      <c r="HGF1199" s="110">
        <v>211</v>
      </c>
      <c r="HGG1199" s="147">
        <v>344.68</v>
      </c>
      <c r="HGH1199" s="109" t="s">
        <v>30</v>
      </c>
      <c r="HGI1199" s="261" t="s">
        <v>26</v>
      </c>
      <c r="HGJ1199" s="207">
        <v>7</v>
      </c>
      <c r="HGK1199" s="207">
        <v>2</v>
      </c>
      <c r="HGL1199" s="208" t="s">
        <v>238</v>
      </c>
      <c r="HGM1199" s="209">
        <v>111</v>
      </c>
      <c r="HGN1199" s="110">
        <v>211</v>
      </c>
      <c r="HGO1199" s="147">
        <v>344.68</v>
      </c>
      <c r="HGP1199" s="109" t="s">
        <v>30</v>
      </c>
      <c r="HGQ1199" s="261" t="s">
        <v>26</v>
      </c>
      <c r="HGR1199" s="207">
        <v>7</v>
      </c>
      <c r="HGS1199" s="207">
        <v>2</v>
      </c>
      <c r="HGT1199" s="208" t="s">
        <v>238</v>
      </c>
      <c r="HGU1199" s="209">
        <v>111</v>
      </c>
      <c r="HGV1199" s="110">
        <v>211</v>
      </c>
      <c r="HGW1199" s="147">
        <v>344.68</v>
      </c>
      <c r="HGX1199" s="109" t="s">
        <v>30</v>
      </c>
      <c r="HGY1199" s="261" t="s">
        <v>26</v>
      </c>
      <c r="HGZ1199" s="207">
        <v>7</v>
      </c>
      <c r="HHA1199" s="207">
        <v>2</v>
      </c>
      <c r="HHB1199" s="208" t="s">
        <v>238</v>
      </c>
      <c r="HHC1199" s="209">
        <v>111</v>
      </c>
      <c r="HHD1199" s="110">
        <v>211</v>
      </c>
      <c r="HHE1199" s="147">
        <v>344.68</v>
      </c>
      <c r="HHF1199" s="109" t="s">
        <v>30</v>
      </c>
      <c r="HHG1199" s="261" t="s">
        <v>26</v>
      </c>
      <c r="HHH1199" s="207">
        <v>7</v>
      </c>
      <c r="HHI1199" s="207">
        <v>2</v>
      </c>
      <c r="HHJ1199" s="208" t="s">
        <v>238</v>
      </c>
      <c r="HHK1199" s="209">
        <v>111</v>
      </c>
      <c r="HHL1199" s="110">
        <v>211</v>
      </c>
      <c r="HHM1199" s="147">
        <v>344.68</v>
      </c>
      <c r="HHN1199" s="109" t="s">
        <v>30</v>
      </c>
      <c r="HHO1199" s="261" t="s">
        <v>26</v>
      </c>
      <c r="HHP1199" s="207">
        <v>7</v>
      </c>
      <c r="HHQ1199" s="207">
        <v>2</v>
      </c>
      <c r="HHR1199" s="208" t="s">
        <v>238</v>
      </c>
      <c r="HHS1199" s="209">
        <v>111</v>
      </c>
      <c r="HHT1199" s="110">
        <v>211</v>
      </c>
      <c r="HHU1199" s="147">
        <v>344.68</v>
      </c>
      <c r="HHV1199" s="109" t="s">
        <v>30</v>
      </c>
      <c r="HHW1199" s="261" t="s">
        <v>26</v>
      </c>
      <c r="HHX1199" s="207">
        <v>7</v>
      </c>
      <c r="HHY1199" s="207">
        <v>2</v>
      </c>
      <c r="HHZ1199" s="208" t="s">
        <v>238</v>
      </c>
      <c r="HIA1199" s="209">
        <v>111</v>
      </c>
      <c r="HIB1199" s="110">
        <v>211</v>
      </c>
      <c r="HIC1199" s="147">
        <v>344.68</v>
      </c>
      <c r="HID1199" s="109" t="s">
        <v>30</v>
      </c>
      <c r="HIE1199" s="261" t="s">
        <v>26</v>
      </c>
      <c r="HIF1199" s="207">
        <v>7</v>
      </c>
      <c r="HIG1199" s="207">
        <v>2</v>
      </c>
      <c r="HIH1199" s="208" t="s">
        <v>238</v>
      </c>
      <c r="HII1199" s="209">
        <v>111</v>
      </c>
      <c r="HIJ1199" s="110">
        <v>211</v>
      </c>
      <c r="HIK1199" s="147">
        <v>344.68</v>
      </c>
      <c r="HIL1199" s="109" t="s">
        <v>30</v>
      </c>
      <c r="HIM1199" s="261" t="s">
        <v>26</v>
      </c>
      <c r="HIN1199" s="207">
        <v>7</v>
      </c>
      <c r="HIO1199" s="207">
        <v>2</v>
      </c>
      <c r="HIP1199" s="208" t="s">
        <v>238</v>
      </c>
      <c r="HIQ1199" s="209">
        <v>111</v>
      </c>
      <c r="HIR1199" s="110">
        <v>211</v>
      </c>
      <c r="HIS1199" s="147">
        <v>344.68</v>
      </c>
      <c r="HIT1199" s="109" t="s">
        <v>30</v>
      </c>
      <c r="HIU1199" s="261" t="s">
        <v>26</v>
      </c>
      <c r="HIV1199" s="207">
        <v>7</v>
      </c>
      <c r="HIW1199" s="207">
        <v>2</v>
      </c>
      <c r="HIX1199" s="208" t="s">
        <v>238</v>
      </c>
      <c r="HIY1199" s="209">
        <v>111</v>
      </c>
      <c r="HIZ1199" s="110">
        <v>211</v>
      </c>
      <c r="HJA1199" s="147">
        <v>344.68</v>
      </c>
      <c r="HJB1199" s="109" t="s">
        <v>30</v>
      </c>
      <c r="HJC1199" s="261" t="s">
        <v>26</v>
      </c>
      <c r="HJD1199" s="207">
        <v>7</v>
      </c>
      <c r="HJE1199" s="207">
        <v>2</v>
      </c>
      <c r="HJF1199" s="208" t="s">
        <v>238</v>
      </c>
      <c r="HJG1199" s="209">
        <v>111</v>
      </c>
      <c r="HJH1199" s="110">
        <v>211</v>
      </c>
      <c r="HJI1199" s="147">
        <v>344.68</v>
      </c>
      <c r="HJJ1199" s="109" t="s">
        <v>30</v>
      </c>
      <c r="HJK1199" s="261" t="s">
        <v>26</v>
      </c>
      <c r="HJL1199" s="207">
        <v>7</v>
      </c>
      <c r="HJM1199" s="207">
        <v>2</v>
      </c>
      <c r="HJN1199" s="208" t="s">
        <v>238</v>
      </c>
      <c r="HJO1199" s="209">
        <v>111</v>
      </c>
      <c r="HJP1199" s="110">
        <v>211</v>
      </c>
      <c r="HJQ1199" s="147">
        <v>344.68</v>
      </c>
      <c r="HJR1199" s="109" t="s">
        <v>30</v>
      </c>
      <c r="HJS1199" s="261" t="s">
        <v>26</v>
      </c>
      <c r="HJT1199" s="207">
        <v>7</v>
      </c>
      <c r="HJU1199" s="207">
        <v>2</v>
      </c>
      <c r="HJV1199" s="208" t="s">
        <v>238</v>
      </c>
      <c r="HJW1199" s="209">
        <v>111</v>
      </c>
      <c r="HJX1199" s="110">
        <v>211</v>
      </c>
      <c r="HJY1199" s="147">
        <v>344.68</v>
      </c>
      <c r="HJZ1199" s="109" t="s">
        <v>30</v>
      </c>
      <c r="HKA1199" s="261" t="s">
        <v>26</v>
      </c>
      <c r="HKB1199" s="207">
        <v>7</v>
      </c>
      <c r="HKC1199" s="207">
        <v>2</v>
      </c>
      <c r="HKD1199" s="208" t="s">
        <v>238</v>
      </c>
      <c r="HKE1199" s="209">
        <v>111</v>
      </c>
      <c r="HKF1199" s="110">
        <v>211</v>
      </c>
      <c r="HKG1199" s="147">
        <v>344.68</v>
      </c>
      <c r="HKH1199" s="109" t="s">
        <v>30</v>
      </c>
      <c r="HKI1199" s="261" t="s">
        <v>26</v>
      </c>
      <c r="HKJ1199" s="207">
        <v>7</v>
      </c>
      <c r="HKK1199" s="207">
        <v>2</v>
      </c>
      <c r="HKL1199" s="208" t="s">
        <v>238</v>
      </c>
      <c r="HKM1199" s="209">
        <v>111</v>
      </c>
      <c r="HKN1199" s="110">
        <v>211</v>
      </c>
      <c r="HKO1199" s="147">
        <v>344.68</v>
      </c>
      <c r="HKP1199" s="109" t="s">
        <v>30</v>
      </c>
      <c r="HKQ1199" s="261" t="s">
        <v>26</v>
      </c>
      <c r="HKR1199" s="207">
        <v>7</v>
      </c>
      <c r="HKS1199" s="207">
        <v>2</v>
      </c>
      <c r="HKT1199" s="208" t="s">
        <v>238</v>
      </c>
      <c r="HKU1199" s="209">
        <v>111</v>
      </c>
      <c r="HKV1199" s="110">
        <v>211</v>
      </c>
      <c r="HKW1199" s="147">
        <v>344.68</v>
      </c>
      <c r="HKX1199" s="109" t="s">
        <v>30</v>
      </c>
      <c r="HKY1199" s="261" t="s">
        <v>26</v>
      </c>
      <c r="HKZ1199" s="207">
        <v>7</v>
      </c>
      <c r="HLA1199" s="207">
        <v>2</v>
      </c>
      <c r="HLB1199" s="208" t="s">
        <v>238</v>
      </c>
      <c r="HLC1199" s="209">
        <v>111</v>
      </c>
      <c r="HLD1199" s="110">
        <v>211</v>
      </c>
      <c r="HLE1199" s="147">
        <v>344.68</v>
      </c>
      <c r="HLF1199" s="109" t="s">
        <v>30</v>
      </c>
      <c r="HLG1199" s="261" t="s">
        <v>26</v>
      </c>
      <c r="HLH1199" s="207">
        <v>7</v>
      </c>
      <c r="HLI1199" s="207">
        <v>2</v>
      </c>
      <c r="HLJ1199" s="208" t="s">
        <v>238</v>
      </c>
      <c r="HLK1199" s="209">
        <v>111</v>
      </c>
      <c r="HLL1199" s="110">
        <v>211</v>
      </c>
      <c r="HLM1199" s="147">
        <v>344.68</v>
      </c>
      <c r="HLN1199" s="109" t="s">
        <v>30</v>
      </c>
      <c r="HLO1199" s="261" t="s">
        <v>26</v>
      </c>
      <c r="HLP1199" s="207">
        <v>7</v>
      </c>
      <c r="HLQ1199" s="207">
        <v>2</v>
      </c>
      <c r="HLR1199" s="208" t="s">
        <v>238</v>
      </c>
      <c r="HLS1199" s="209">
        <v>111</v>
      </c>
      <c r="HLT1199" s="110">
        <v>211</v>
      </c>
      <c r="HLU1199" s="147">
        <v>344.68</v>
      </c>
      <c r="HLV1199" s="109" t="s">
        <v>30</v>
      </c>
      <c r="HLW1199" s="261" t="s">
        <v>26</v>
      </c>
      <c r="HLX1199" s="207">
        <v>7</v>
      </c>
      <c r="HLY1199" s="207">
        <v>2</v>
      </c>
      <c r="HLZ1199" s="208" t="s">
        <v>238</v>
      </c>
      <c r="HMA1199" s="209">
        <v>111</v>
      </c>
      <c r="HMB1199" s="110">
        <v>211</v>
      </c>
      <c r="HMC1199" s="147">
        <v>344.68</v>
      </c>
      <c r="HMD1199" s="109" t="s">
        <v>30</v>
      </c>
      <c r="HME1199" s="261" t="s">
        <v>26</v>
      </c>
      <c r="HMF1199" s="207">
        <v>7</v>
      </c>
      <c r="HMG1199" s="207">
        <v>2</v>
      </c>
      <c r="HMH1199" s="208" t="s">
        <v>238</v>
      </c>
      <c r="HMI1199" s="209">
        <v>111</v>
      </c>
      <c r="HMJ1199" s="110">
        <v>211</v>
      </c>
      <c r="HMK1199" s="147">
        <v>344.68</v>
      </c>
      <c r="HML1199" s="109" t="s">
        <v>30</v>
      </c>
      <c r="HMM1199" s="261" t="s">
        <v>26</v>
      </c>
      <c r="HMN1199" s="207">
        <v>7</v>
      </c>
      <c r="HMO1199" s="207">
        <v>2</v>
      </c>
      <c r="HMP1199" s="208" t="s">
        <v>238</v>
      </c>
      <c r="HMQ1199" s="209">
        <v>111</v>
      </c>
      <c r="HMR1199" s="110">
        <v>211</v>
      </c>
      <c r="HMS1199" s="147">
        <v>344.68</v>
      </c>
      <c r="HMT1199" s="109" t="s">
        <v>30</v>
      </c>
      <c r="HMU1199" s="261" t="s">
        <v>26</v>
      </c>
      <c r="HMV1199" s="207">
        <v>7</v>
      </c>
      <c r="HMW1199" s="207">
        <v>2</v>
      </c>
      <c r="HMX1199" s="208" t="s">
        <v>238</v>
      </c>
      <c r="HMY1199" s="209">
        <v>111</v>
      </c>
      <c r="HMZ1199" s="110">
        <v>211</v>
      </c>
      <c r="HNA1199" s="147">
        <v>344.68</v>
      </c>
      <c r="HNB1199" s="109" t="s">
        <v>30</v>
      </c>
      <c r="HNC1199" s="261" t="s">
        <v>26</v>
      </c>
      <c r="HND1199" s="207">
        <v>7</v>
      </c>
      <c r="HNE1199" s="207">
        <v>2</v>
      </c>
      <c r="HNF1199" s="208" t="s">
        <v>238</v>
      </c>
      <c r="HNG1199" s="209">
        <v>111</v>
      </c>
      <c r="HNH1199" s="110">
        <v>211</v>
      </c>
      <c r="HNI1199" s="147">
        <v>344.68</v>
      </c>
      <c r="HNJ1199" s="109" t="s">
        <v>30</v>
      </c>
      <c r="HNK1199" s="261" t="s">
        <v>26</v>
      </c>
      <c r="HNL1199" s="207">
        <v>7</v>
      </c>
      <c r="HNM1199" s="207">
        <v>2</v>
      </c>
      <c r="HNN1199" s="208" t="s">
        <v>238</v>
      </c>
      <c r="HNO1199" s="209">
        <v>111</v>
      </c>
      <c r="HNP1199" s="110">
        <v>211</v>
      </c>
      <c r="HNQ1199" s="147">
        <v>344.68</v>
      </c>
      <c r="HNR1199" s="109" t="s">
        <v>30</v>
      </c>
      <c r="HNS1199" s="261" t="s">
        <v>26</v>
      </c>
      <c r="HNT1199" s="207">
        <v>7</v>
      </c>
      <c r="HNU1199" s="207">
        <v>2</v>
      </c>
      <c r="HNV1199" s="208" t="s">
        <v>238</v>
      </c>
      <c r="HNW1199" s="209">
        <v>111</v>
      </c>
      <c r="HNX1199" s="110">
        <v>211</v>
      </c>
      <c r="HNY1199" s="147">
        <v>344.68</v>
      </c>
      <c r="HNZ1199" s="109" t="s">
        <v>30</v>
      </c>
      <c r="HOA1199" s="261" t="s">
        <v>26</v>
      </c>
      <c r="HOB1199" s="207">
        <v>7</v>
      </c>
      <c r="HOC1199" s="207">
        <v>2</v>
      </c>
      <c r="HOD1199" s="208" t="s">
        <v>238</v>
      </c>
      <c r="HOE1199" s="209">
        <v>111</v>
      </c>
      <c r="HOF1199" s="110">
        <v>211</v>
      </c>
      <c r="HOG1199" s="147">
        <v>344.68</v>
      </c>
      <c r="HOH1199" s="109" t="s">
        <v>30</v>
      </c>
      <c r="HOI1199" s="261" t="s">
        <v>26</v>
      </c>
      <c r="HOJ1199" s="207">
        <v>7</v>
      </c>
      <c r="HOK1199" s="207">
        <v>2</v>
      </c>
      <c r="HOL1199" s="208" t="s">
        <v>238</v>
      </c>
      <c r="HOM1199" s="209">
        <v>111</v>
      </c>
      <c r="HON1199" s="110">
        <v>211</v>
      </c>
      <c r="HOO1199" s="147">
        <v>344.68</v>
      </c>
      <c r="HOP1199" s="109" t="s">
        <v>30</v>
      </c>
      <c r="HOQ1199" s="261" t="s">
        <v>26</v>
      </c>
      <c r="HOR1199" s="207">
        <v>7</v>
      </c>
      <c r="HOS1199" s="207">
        <v>2</v>
      </c>
      <c r="HOT1199" s="208" t="s">
        <v>238</v>
      </c>
      <c r="HOU1199" s="209">
        <v>111</v>
      </c>
      <c r="HOV1199" s="110">
        <v>211</v>
      </c>
      <c r="HOW1199" s="147">
        <v>344.68</v>
      </c>
      <c r="HOX1199" s="109" t="s">
        <v>30</v>
      </c>
      <c r="HOY1199" s="261" t="s">
        <v>26</v>
      </c>
      <c r="HOZ1199" s="207">
        <v>7</v>
      </c>
      <c r="HPA1199" s="207">
        <v>2</v>
      </c>
      <c r="HPB1199" s="208" t="s">
        <v>238</v>
      </c>
      <c r="HPC1199" s="209">
        <v>111</v>
      </c>
      <c r="HPD1199" s="110">
        <v>211</v>
      </c>
      <c r="HPE1199" s="147">
        <v>344.68</v>
      </c>
      <c r="HPF1199" s="109" t="s">
        <v>30</v>
      </c>
      <c r="HPG1199" s="261" t="s">
        <v>26</v>
      </c>
      <c r="HPH1199" s="207">
        <v>7</v>
      </c>
      <c r="HPI1199" s="207">
        <v>2</v>
      </c>
      <c r="HPJ1199" s="208" t="s">
        <v>238</v>
      </c>
      <c r="HPK1199" s="209">
        <v>111</v>
      </c>
      <c r="HPL1199" s="110">
        <v>211</v>
      </c>
      <c r="HPM1199" s="147">
        <v>344.68</v>
      </c>
      <c r="HPN1199" s="109" t="s">
        <v>30</v>
      </c>
      <c r="HPO1199" s="261" t="s">
        <v>26</v>
      </c>
      <c r="HPP1199" s="207">
        <v>7</v>
      </c>
      <c r="HPQ1199" s="207">
        <v>2</v>
      </c>
      <c r="HPR1199" s="208" t="s">
        <v>238</v>
      </c>
      <c r="HPS1199" s="209">
        <v>111</v>
      </c>
      <c r="HPT1199" s="110">
        <v>211</v>
      </c>
      <c r="HPU1199" s="147">
        <v>344.68</v>
      </c>
      <c r="HPV1199" s="109" t="s">
        <v>30</v>
      </c>
      <c r="HPW1199" s="261" t="s">
        <v>26</v>
      </c>
      <c r="HPX1199" s="207">
        <v>7</v>
      </c>
      <c r="HPY1199" s="207">
        <v>2</v>
      </c>
      <c r="HPZ1199" s="208" t="s">
        <v>238</v>
      </c>
      <c r="HQA1199" s="209">
        <v>111</v>
      </c>
      <c r="HQB1199" s="110">
        <v>211</v>
      </c>
      <c r="HQC1199" s="147">
        <v>344.68</v>
      </c>
      <c r="HQD1199" s="109" t="s">
        <v>30</v>
      </c>
      <c r="HQE1199" s="261" t="s">
        <v>26</v>
      </c>
      <c r="HQF1199" s="207">
        <v>7</v>
      </c>
      <c r="HQG1199" s="207">
        <v>2</v>
      </c>
      <c r="HQH1199" s="208" t="s">
        <v>238</v>
      </c>
      <c r="HQI1199" s="209">
        <v>111</v>
      </c>
      <c r="HQJ1199" s="110">
        <v>211</v>
      </c>
      <c r="HQK1199" s="147">
        <v>344.68</v>
      </c>
      <c r="HQL1199" s="109" t="s">
        <v>30</v>
      </c>
      <c r="HQM1199" s="261" t="s">
        <v>26</v>
      </c>
      <c r="HQN1199" s="207">
        <v>7</v>
      </c>
      <c r="HQO1199" s="207">
        <v>2</v>
      </c>
      <c r="HQP1199" s="208" t="s">
        <v>238</v>
      </c>
      <c r="HQQ1199" s="209">
        <v>111</v>
      </c>
      <c r="HQR1199" s="110">
        <v>211</v>
      </c>
      <c r="HQS1199" s="147">
        <v>344.68</v>
      </c>
      <c r="HQT1199" s="109" t="s">
        <v>30</v>
      </c>
      <c r="HQU1199" s="261" t="s">
        <v>26</v>
      </c>
      <c r="HQV1199" s="207">
        <v>7</v>
      </c>
      <c r="HQW1199" s="207">
        <v>2</v>
      </c>
      <c r="HQX1199" s="208" t="s">
        <v>238</v>
      </c>
      <c r="HQY1199" s="209">
        <v>111</v>
      </c>
      <c r="HQZ1199" s="110">
        <v>211</v>
      </c>
      <c r="HRA1199" s="147">
        <v>344.68</v>
      </c>
      <c r="HRB1199" s="109" t="s">
        <v>30</v>
      </c>
      <c r="HRC1199" s="261" t="s">
        <v>26</v>
      </c>
      <c r="HRD1199" s="207">
        <v>7</v>
      </c>
      <c r="HRE1199" s="207">
        <v>2</v>
      </c>
      <c r="HRF1199" s="208" t="s">
        <v>238</v>
      </c>
      <c r="HRG1199" s="209">
        <v>111</v>
      </c>
      <c r="HRH1199" s="110">
        <v>211</v>
      </c>
      <c r="HRI1199" s="147">
        <v>344.68</v>
      </c>
      <c r="HRJ1199" s="109" t="s">
        <v>30</v>
      </c>
      <c r="HRK1199" s="261" t="s">
        <v>26</v>
      </c>
      <c r="HRL1199" s="207">
        <v>7</v>
      </c>
      <c r="HRM1199" s="207">
        <v>2</v>
      </c>
      <c r="HRN1199" s="208" t="s">
        <v>238</v>
      </c>
      <c r="HRO1199" s="209">
        <v>111</v>
      </c>
      <c r="HRP1199" s="110">
        <v>211</v>
      </c>
      <c r="HRQ1199" s="147">
        <v>344.68</v>
      </c>
      <c r="HRR1199" s="109" t="s">
        <v>30</v>
      </c>
      <c r="HRS1199" s="261" t="s">
        <v>26</v>
      </c>
      <c r="HRT1199" s="207">
        <v>7</v>
      </c>
      <c r="HRU1199" s="207">
        <v>2</v>
      </c>
      <c r="HRV1199" s="208" t="s">
        <v>238</v>
      </c>
      <c r="HRW1199" s="209">
        <v>111</v>
      </c>
      <c r="HRX1199" s="110">
        <v>211</v>
      </c>
      <c r="HRY1199" s="147">
        <v>344.68</v>
      </c>
      <c r="HRZ1199" s="109" t="s">
        <v>30</v>
      </c>
      <c r="HSA1199" s="261" t="s">
        <v>26</v>
      </c>
      <c r="HSB1199" s="207">
        <v>7</v>
      </c>
      <c r="HSC1199" s="207">
        <v>2</v>
      </c>
      <c r="HSD1199" s="208" t="s">
        <v>238</v>
      </c>
      <c r="HSE1199" s="209">
        <v>111</v>
      </c>
      <c r="HSF1199" s="110">
        <v>211</v>
      </c>
      <c r="HSG1199" s="147">
        <v>344.68</v>
      </c>
      <c r="HSH1199" s="109" t="s">
        <v>30</v>
      </c>
      <c r="HSI1199" s="261" t="s">
        <v>26</v>
      </c>
      <c r="HSJ1199" s="207">
        <v>7</v>
      </c>
      <c r="HSK1199" s="207">
        <v>2</v>
      </c>
      <c r="HSL1199" s="208" t="s">
        <v>238</v>
      </c>
      <c r="HSM1199" s="209">
        <v>111</v>
      </c>
      <c r="HSN1199" s="110">
        <v>211</v>
      </c>
      <c r="HSO1199" s="147">
        <v>344.68</v>
      </c>
      <c r="HSP1199" s="109" t="s">
        <v>30</v>
      </c>
      <c r="HSQ1199" s="261" t="s">
        <v>26</v>
      </c>
      <c r="HSR1199" s="207">
        <v>7</v>
      </c>
      <c r="HSS1199" s="207">
        <v>2</v>
      </c>
      <c r="HST1199" s="208" t="s">
        <v>238</v>
      </c>
      <c r="HSU1199" s="209">
        <v>111</v>
      </c>
      <c r="HSV1199" s="110">
        <v>211</v>
      </c>
      <c r="HSW1199" s="147">
        <v>344.68</v>
      </c>
      <c r="HSX1199" s="109" t="s">
        <v>30</v>
      </c>
      <c r="HSY1199" s="261" t="s">
        <v>26</v>
      </c>
      <c r="HSZ1199" s="207">
        <v>7</v>
      </c>
      <c r="HTA1199" s="207">
        <v>2</v>
      </c>
      <c r="HTB1199" s="208" t="s">
        <v>238</v>
      </c>
      <c r="HTC1199" s="209">
        <v>111</v>
      </c>
      <c r="HTD1199" s="110">
        <v>211</v>
      </c>
      <c r="HTE1199" s="147">
        <v>344.68</v>
      </c>
      <c r="HTF1199" s="109" t="s">
        <v>30</v>
      </c>
      <c r="HTG1199" s="261" t="s">
        <v>26</v>
      </c>
      <c r="HTH1199" s="207">
        <v>7</v>
      </c>
      <c r="HTI1199" s="207">
        <v>2</v>
      </c>
      <c r="HTJ1199" s="208" t="s">
        <v>238</v>
      </c>
      <c r="HTK1199" s="209">
        <v>111</v>
      </c>
      <c r="HTL1199" s="110">
        <v>211</v>
      </c>
      <c r="HTM1199" s="147">
        <v>344.68</v>
      </c>
      <c r="HTN1199" s="109" t="s">
        <v>30</v>
      </c>
      <c r="HTO1199" s="261" t="s">
        <v>26</v>
      </c>
      <c r="HTP1199" s="207">
        <v>7</v>
      </c>
      <c r="HTQ1199" s="207">
        <v>2</v>
      </c>
      <c r="HTR1199" s="208" t="s">
        <v>238</v>
      </c>
      <c r="HTS1199" s="209">
        <v>111</v>
      </c>
      <c r="HTT1199" s="110">
        <v>211</v>
      </c>
      <c r="HTU1199" s="147">
        <v>344.68</v>
      </c>
      <c r="HTV1199" s="109" t="s">
        <v>30</v>
      </c>
      <c r="HTW1199" s="261" t="s">
        <v>26</v>
      </c>
      <c r="HTX1199" s="207">
        <v>7</v>
      </c>
      <c r="HTY1199" s="207">
        <v>2</v>
      </c>
      <c r="HTZ1199" s="208" t="s">
        <v>238</v>
      </c>
      <c r="HUA1199" s="209">
        <v>111</v>
      </c>
      <c r="HUB1199" s="110">
        <v>211</v>
      </c>
      <c r="HUC1199" s="147">
        <v>344.68</v>
      </c>
      <c r="HUD1199" s="109" t="s">
        <v>30</v>
      </c>
      <c r="HUE1199" s="261" t="s">
        <v>26</v>
      </c>
      <c r="HUF1199" s="207">
        <v>7</v>
      </c>
      <c r="HUG1199" s="207">
        <v>2</v>
      </c>
      <c r="HUH1199" s="208" t="s">
        <v>238</v>
      </c>
      <c r="HUI1199" s="209">
        <v>111</v>
      </c>
      <c r="HUJ1199" s="110">
        <v>211</v>
      </c>
      <c r="HUK1199" s="147">
        <v>344.68</v>
      </c>
      <c r="HUL1199" s="109" t="s">
        <v>30</v>
      </c>
      <c r="HUM1199" s="261" t="s">
        <v>26</v>
      </c>
      <c r="HUN1199" s="207">
        <v>7</v>
      </c>
      <c r="HUO1199" s="207">
        <v>2</v>
      </c>
      <c r="HUP1199" s="208" t="s">
        <v>238</v>
      </c>
      <c r="HUQ1199" s="209">
        <v>111</v>
      </c>
      <c r="HUR1199" s="110">
        <v>211</v>
      </c>
      <c r="HUS1199" s="147">
        <v>344.68</v>
      </c>
      <c r="HUT1199" s="109" t="s">
        <v>30</v>
      </c>
      <c r="HUU1199" s="261" t="s">
        <v>26</v>
      </c>
      <c r="HUV1199" s="207">
        <v>7</v>
      </c>
      <c r="HUW1199" s="207">
        <v>2</v>
      </c>
      <c r="HUX1199" s="208" t="s">
        <v>238</v>
      </c>
      <c r="HUY1199" s="209">
        <v>111</v>
      </c>
      <c r="HUZ1199" s="110">
        <v>211</v>
      </c>
      <c r="HVA1199" s="147">
        <v>344.68</v>
      </c>
      <c r="HVB1199" s="109" t="s">
        <v>30</v>
      </c>
      <c r="HVC1199" s="261" t="s">
        <v>26</v>
      </c>
      <c r="HVD1199" s="207">
        <v>7</v>
      </c>
      <c r="HVE1199" s="207">
        <v>2</v>
      </c>
      <c r="HVF1199" s="208" t="s">
        <v>238</v>
      </c>
      <c r="HVG1199" s="209">
        <v>111</v>
      </c>
      <c r="HVH1199" s="110">
        <v>211</v>
      </c>
      <c r="HVI1199" s="147">
        <v>344.68</v>
      </c>
      <c r="HVJ1199" s="109" t="s">
        <v>30</v>
      </c>
      <c r="HVK1199" s="261" t="s">
        <v>26</v>
      </c>
      <c r="HVL1199" s="207">
        <v>7</v>
      </c>
      <c r="HVM1199" s="207">
        <v>2</v>
      </c>
      <c r="HVN1199" s="208" t="s">
        <v>238</v>
      </c>
      <c r="HVO1199" s="209">
        <v>111</v>
      </c>
      <c r="HVP1199" s="110">
        <v>211</v>
      </c>
      <c r="HVQ1199" s="147">
        <v>344.68</v>
      </c>
      <c r="HVR1199" s="109" t="s">
        <v>30</v>
      </c>
      <c r="HVS1199" s="261" t="s">
        <v>26</v>
      </c>
      <c r="HVT1199" s="207">
        <v>7</v>
      </c>
      <c r="HVU1199" s="207">
        <v>2</v>
      </c>
      <c r="HVV1199" s="208" t="s">
        <v>238</v>
      </c>
      <c r="HVW1199" s="209">
        <v>111</v>
      </c>
      <c r="HVX1199" s="110">
        <v>211</v>
      </c>
      <c r="HVY1199" s="147">
        <v>344.68</v>
      </c>
      <c r="HVZ1199" s="109" t="s">
        <v>30</v>
      </c>
      <c r="HWA1199" s="261" t="s">
        <v>26</v>
      </c>
      <c r="HWB1199" s="207">
        <v>7</v>
      </c>
      <c r="HWC1199" s="207">
        <v>2</v>
      </c>
      <c r="HWD1199" s="208" t="s">
        <v>238</v>
      </c>
      <c r="HWE1199" s="209">
        <v>111</v>
      </c>
      <c r="HWF1199" s="110">
        <v>211</v>
      </c>
      <c r="HWG1199" s="147">
        <v>344.68</v>
      </c>
      <c r="HWH1199" s="109" t="s">
        <v>30</v>
      </c>
      <c r="HWI1199" s="261" t="s">
        <v>26</v>
      </c>
      <c r="HWJ1199" s="207">
        <v>7</v>
      </c>
      <c r="HWK1199" s="207">
        <v>2</v>
      </c>
      <c r="HWL1199" s="208" t="s">
        <v>238</v>
      </c>
      <c r="HWM1199" s="209">
        <v>111</v>
      </c>
      <c r="HWN1199" s="110">
        <v>211</v>
      </c>
      <c r="HWO1199" s="147">
        <v>344.68</v>
      </c>
      <c r="HWP1199" s="109" t="s">
        <v>30</v>
      </c>
      <c r="HWQ1199" s="261" t="s">
        <v>26</v>
      </c>
      <c r="HWR1199" s="207">
        <v>7</v>
      </c>
      <c r="HWS1199" s="207">
        <v>2</v>
      </c>
      <c r="HWT1199" s="208" t="s">
        <v>238</v>
      </c>
      <c r="HWU1199" s="209">
        <v>111</v>
      </c>
      <c r="HWV1199" s="110">
        <v>211</v>
      </c>
      <c r="HWW1199" s="147">
        <v>344.68</v>
      </c>
      <c r="HWX1199" s="109" t="s">
        <v>30</v>
      </c>
      <c r="HWY1199" s="261" t="s">
        <v>26</v>
      </c>
      <c r="HWZ1199" s="207">
        <v>7</v>
      </c>
      <c r="HXA1199" s="207">
        <v>2</v>
      </c>
      <c r="HXB1199" s="208" t="s">
        <v>238</v>
      </c>
      <c r="HXC1199" s="209">
        <v>111</v>
      </c>
      <c r="HXD1199" s="110">
        <v>211</v>
      </c>
      <c r="HXE1199" s="147">
        <v>344.68</v>
      </c>
      <c r="HXF1199" s="109" t="s">
        <v>30</v>
      </c>
      <c r="HXG1199" s="261" t="s">
        <v>26</v>
      </c>
      <c r="HXH1199" s="207">
        <v>7</v>
      </c>
      <c r="HXI1199" s="207">
        <v>2</v>
      </c>
      <c r="HXJ1199" s="208" t="s">
        <v>238</v>
      </c>
      <c r="HXK1199" s="209">
        <v>111</v>
      </c>
      <c r="HXL1199" s="110">
        <v>211</v>
      </c>
      <c r="HXM1199" s="147">
        <v>344.68</v>
      </c>
      <c r="HXN1199" s="109" t="s">
        <v>30</v>
      </c>
      <c r="HXO1199" s="261" t="s">
        <v>26</v>
      </c>
      <c r="HXP1199" s="207">
        <v>7</v>
      </c>
      <c r="HXQ1199" s="207">
        <v>2</v>
      </c>
      <c r="HXR1199" s="208" t="s">
        <v>238</v>
      </c>
      <c r="HXS1199" s="209">
        <v>111</v>
      </c>
      <c r="HXT1199" s="110">
        <v>211</v>
      </c>
      <c r="HXU1199" s="147">
        <v>344.68</v>
      </c>
      <c r="HXV1199" s="109" t="s">
        <v>30</v>
      </c>
      <c r="HXW1199" s="261" t="s">
        <v>26</v>
      </c>
      <c r="HXX1199" s="207">
        <v>7</v>
      </c>
      <c r="HXY1199" s="207">
        <v>2</v>
      </c>
      <c r="HXZ1199" s="208" t="s">
        <v>238</v>
      </c>
      <c r="HYA1199" s="209">
        <v>111</v>
      </c>
      <c r="HYB1199" s="110">
        <v>211</v>
      </c>
      <c r="HYC1199" s="147">
        <v>344.68</v>
      </c>
      <c r="HYD1199" s="109" t="s">
        <v>30</v>
      </c>
      <c r="HYE1199" s="261" t="s">
        <v>26</v>
      </c>
      <c r="HYF1199" s="207">
        <v>7</v>
      </c>
      <c r="HYG1199" s="207">
        <v>2</v>
      </c>
      <c r="HYH1199" s="208" t="s">
        <v>238</v>
      </c>
      <c r="HYI1199" s="209">
        <v>111</v>
      </c>
      <c r="HYJ1199" s="110">
        <v>211</v>
      </c>
      <c r="HYK1199" s="147">
        <v>344.68</v>
      </c>
      <c r="HYL1199" s="109" t="s">
        <v>30</v>
      </c>
      <c r="HYM1199" s="261" t="s">
        <v>26</v>
      </c>
      <c r="HYN1199" s="207">
        <v>7</v>
      </c>
      <c r="HYO1199" s="207">
        <v>2</v>
      </c>
      <c r="HYP1199" s="208" t="s">
        <v>238</v>
      </c>
      <c r="HYQ1199" s="209">
        <v>111</v>
      </c>
      <c r="HYR1199" s="110">
        <v>211</v>
      </c>
      <c r="HYS1199" s="147">
        <v>344.68</v>
      </c>
      <c r="HYT1199" s="109" t="s">
        <v>30</v>
      </c>
      <c r="HYU1199" s="261" t="s">
        <v>26</v>
      </c>
      <c r="HYV1199" s="207">
        <v>7</v>
      </c>
      <c r="HYW1199" s="207">
        <v>2</v>
      </c>
      <c r="HYX1199" s="208" t="s">
        <v>238</v>
      </c>
      <c r="HYY1199" s="209">
        <v>111</v>
      </c>
      <c r="HYZ1199" s="110">
        <v>211</v>
      </c>
      <c r="HZA1199" s="147">
        <v>344.68</v>
      </c>
      <c r="HZB1199" s="109" t="s">
        <v>30</v>
      </c>
      <c r="HZC1199" s="261" t="s">
        <v>26</v>
      </c>
      <c r="HZD1199" s="207">
        <v>7</v>
      </c>
      <c r="HZE1199" s="207">
        <v>2</v>
      </c>
      <c r="HZF1199" s="208" t="s">
        <v>238</v>
      </c>
      <c r="HZG1199" s="209">
        <v>111</v>
      </c>
      <c r="HZH1199" s="110">
        <v>211</v>
      </c>
      <c r="HZI1199" s="147">
        <v>344.68</v>
      </c>
      <c r="HZJ1199" s="109" t="s">
        <v>30</v>
      </c>
      <c r="HZK1199" s="261" t="s">
        <v>26</v>
      </c>
      <c r="HZL1199" s="207">
        <v>7</v>
      </c>
      <c r="HZM1199" s="207">
        <v>2</v>
      </c>
      <c r="HZN1199" s="208" t="s">
        <v>238</v>
      </c>
      <c r="HZO1199" s="209">
        <v>111</v>
      </c>
      <c r="HZP1199" s="110">
        <v>211</v>
      </c>
      <c r="HZQ1199" s="147">
        <v>344.68</v>
      </c>
      <c r="HZR1199" s="109" t="s">
        <v>30</v>
      </c>
      <c r="HZS1199" s="261" t="s">
        <v>26</v>
      </c>
      <c r="HZT1199" s="207">
        <v>7</v>
      </c>
      <c r="HZU1199" s="207">
        <v>2</v>
      </c>
      <c r="HZV1199" s="208" t="s">
        <v>238</v>
      </c>
      <c r="HZW1199" s="209">
        <v>111</v>
      </c>
      <c r="HZX1199" s="110">
        <v>211</v>
      </c>
      <c r="HZY1199" s="147">
        <v>344.68</v>
      </c>
      <c r="HZZ1199" s="109" t="s">
        <v>30</v>
      </c>
      <c r="IAA1199" s="261" t="s">
        <v>26</v>
      </c>
      <c r="IAB1199" s="207">
        <v>7</v>
      </c>
      <c r="IAC1199" s="207">
        <v>2</v>
      </c>
      <c r="IAD1199" s="208" t="s">
        <v>238</v>
      </c>
      <c r="IAE1199" s="209">
        <v>111</v>
      </c>
      <c r="IAF1199" s="110">
        <v>211</v>
      </c>
      <c r="IAG1199" s="147">
        <v>344.68</v>
      </c>
      <c r="IAH1199" s="109" t="s">
        <v>30</v>
      </c>
      <c r="IAI1199" s="261" t="s">
        <v>26</v>
      </c>
      <c r="IAJ1199" s="207">
        <v>7</v>
      </c>
      <c r="IAK1199" s="207">
        <v>2</v>
      </c>
      <c r="IAL1199" s="208" t="s">
        <v>238</v>
      </c>
      <c r="IAM1199" s="209">
        <v>111</v>
      </c>
      <c r="IAN1199" s="110">
        <v>211</v>
      </c>
      <c r="IAO1199" s="147">
        <v>344.68</v>
      </c>
      <c r="IAP1199" s="109" t="s">
        <v>30</v>
      </c>
      <c r="IAQ1199" s="261" t="s">
        <v>26</v>
      </c>
      <c r="IAR1199" s="207">
        <v>7</v>
      </c>
      <c r="IAS1199" s="207">
        <v>2</v>
      </c>
      <c r="IAT1199" s="208" t="s">
        <v>238</v>
      </c>
      <c r="IAU1199" s="209">
        <v>111</v>
      </c>
      <c r="IAV1199" s="110">
        <v>211</v>
      </c>
      <c r="IAW1199" s="147">
        <v>344.68</v>
      </c>
      <c r="IAX1199" s="109" t="s">
        <v>30</v>
      </c>
      <c r="IAY1199" s="261" t="s">
        <v>26</v>
      </c>
      <c r="IAZ1199" s="207">
        <v>7</v>
      </c>
      <c r="IBA1199" s="207">
        <v>2</v>
      </c>
      <c r="IBB1199" s="208" t="s">
        <v>238</v>
      </c>
      <c r="IBC1199" s="209">
        <v>111</v>
      </c>
      <c r="IBD1199" s="110">
        <v>211</v>
      </c>
      <c r="IBE1199" s="147">
        <v>344.68</v>
      </c>
      <c r="IBF1199" s="109" t="s">
        <v>30</v>
      </c>
      <c r="IBG1199" s="261" t="s">
        <v>26</v>
      </c>
      <c r="IBH1199" s="207">
        <v>7</v>
      </c>
      <c r="IBI1199" s="207">
        <v>2</v>
      </c>
      <c r="IBJ1199" s="208" t="s">
        <v>238</v>
      </c>
      <c r="IBK1199" s="209">
        <v>111</v>
      </c>
      <c r="IBL1199" s="110">
        <v>211</v>
      </c>
      <c r="IBM1199" s="147">
        <v>344.68</v>
      </c>
      <c r="IBN1199" s="109" t="s">
        <v>30</v>
      </c>
      <c r="IBO1199" s="261" t="s">
        <v>26</v>
      </c>
      <c r="IBP1199" s="207">
        <v>7</v>
      </c>
      <c r="IBQ1199" s="207">
        <v>2</v>
      </c>
      <c r="IBR1199" s="208" t="s">
        <v>238</v>
      </c>
      <c r="IBS1199" s="209">
        <v>111</v>
      </c>
      <c r="IBT1199" s="110">
        <v>211</v>
      </c>
      <c r="IBU1199" s="147">
        <v>344.68</v>
      </c>
      <c r="IBV1199" s="109" t="s">
        <v>30</v>
      </c>
      <c r="IBW1199" s="261" t="s">
        <v>26</v>
      </c>
      <c r="IBX1199" s="207">
        <v>7</v>
      </c>
      <c r="IBY1199" s="207">
        <v>2</v>
      </c>
      <c r="IBZ1199" s="208" t="s">
        <v>238</v>
      </c>
      <c r="ICA1199" s="209">
        <v>111</v>
      </c>
      <c r="ICB1199" s="110">
        <v>211</v>
      </c>
      <c r="ICC1199" s="147">
        <v>344.68</v>
      </c>
      <c r="ICD1199" s="109" t="s">
        <v>30</v>
      </c>
      <c r="ICE1199" s="261" t="s">
        <v>26</v>
      </c>
      <c r="ICF1199" s="207">
        <v>7</v>
      </c>
      <c r="ICG1199" s="207">
        <v>2</v>
      </c>
      <c r="ICH1199" s="208" t="s">
        <v>238</v>
      </c>
      <c r="ICI1199" s="209">
        <v>111</v>
      </c>
      <c r="ICJ1199" s="110">
        <v>211</v>
      </c>
      <c r="ICK1199" s="147">
        <v>344.68</v>
      </c>
      <c r="ICL1199" s="109" t="s">
        <v>30</v>
      </c>
      <c r="ICM1199" s="261" t="s">
        <v>26</v>
      </c>
      <c r="ICN1199" s="207">
        <v>7</v>
      </c>
      <c r="ICO1199" s="207">
        <v>2</v>
      </c>
      <c r="ICP1199" s="208" t="s">
        <v>238</v>
      </c>
      <c r="ICQ1199" s="209">
        <v>111</v>
      </c>
      <c r="ICR1199" s="110">
        <v>211</v>
      </c>
      <c r="ICS1199" s="147">
        <v>344.68</v>
      </c>
      <c r="ICT1199" s="109" t="s">
        <v>30</v>
      </c>
      <c r="ICU1199" s="261" t="s">
        <v>26</v>
      </c>
      <c r="ICV1199" s="207">
        <v>7</v>
      </c>
      <c r="ICW1199" s="207">
        <v>2</v>
      </c>
      <c r="ICX1199" s="208" t="s">
        <v>238</v>
      </c>
      <c r="ICY1199" s="209">
        <v>111</v>
      </c>
      <c r="ICZ1199" s="110">
        <v>211</v>
      </c>
      <c r="IDA1199" s="147">
        <v>344.68</v>
      </c>
      <c r="IDB1199" s="109" t="s">
        <v>30</v>
      </c>
      <c r="IDC1199" s="261" t="s">
        <v>26</v>
      </c>
      <c r="IDD1199" s="207">
        <v>7</v>
      </c>
      <c r="IDE1199" s="207">
        <v>2</v>
      </c>
      <c r="IDF1199" s="208" t="s">
        <v>238</v>
      </c>
      <c r="IDG1199" s="209">
        <v>111</v>
      </c>
      <c r="IDH1199" s="110">
        <v>211</v>
      </c>
      <c r="IDI1199" s="147">
        <v>344.68</v>
      </c>
      <c r="IDJ1199" s="109" t="s">
        <v>30</v>
      </c>
      <c r="IDK1199" s="261" t="s">
        <v>26</v>
      </c>
      <c r="IDL1199" s="207">
        <v>7</v>
      </c>
      <c r="IDM1199" s="207">
        <v>2</v>
      </c>
      <c r="IDN1199" s="208" t="s">
        <v>238</v>
      </c>
      <c r="IDO1199" s="209">
        <v>111</v>
      </c>
      <c r="IDP1199" s="110">
        <v>211</v>
      </c>
      <c r="IDQ1199" s="147">
        <v>344.68</v>
      </c>
      <c r="IDR1199" s="109" t="s">
        <v>30</v>
      </c>
      <c r="IDS1199" s="261" t="s">
        <v>26</v>
      </c>
      <c r="IDT1199" s="207">
        <v>7</v>
      </c>
      <c r="IDU1199" s="207">
        <v>2</v>
      </c>
      <c r="IDV1199" s="208" t="s">
        <v>238</v>
      </c>
      <c r="IDW1199" s="209">
        <v>111</v>
      </c>
      <c r="IDX1199" s="110">
        <v>211</v>
      </c>
      <c r="IDY1199" s="147">
        <v>344.68</v>
      </c>
      <c r="IDZ1199" s="109" t="s">
        <v>30</v>
      </c>
      <c r="IEA1199" s="261" t="s">
        <v>26</v>
      </c>
      <c r="IEB1199" s="207">
        <v>7</v>
      </c>
      <c r="IEC1199" s="207">
        <v>2</v>
      </c>
      <c r="IED1199" s="208" t="s">
        <v>238</v>
      </c>
      <c r="IEE1199" s="209">
        <v>111</v>
      </c>
      <c r="IEF1199" s="110">
        <v>211</v>
      </c>
      <c r="IEG1199" s="147">
        <v>344.68</v>
      </c>
      <c r="IEH1199" s="109" t="s">
        <v>30</v>
      </c>
      <c r="IEI1199" s="261" t="s">
        <v>26</v>
      </c>
      <c r="IEJ1199" s="207">
        <v>7</v>
      </c>
      <c r="IEK1199" s="207">
        <v>2</v>
      </c>
      <c r="IEL1199" s="208" t="s">
        <v>238</v>
      </c>
      <c r="IEM1199" s="209">
        <v>111</v>
      </c>
      <c r="IEN1199" s="110">
        <v>211</v>
      </c>
      <c r="IEO1199" s="147">
        <v>344.68</v>
      </c>
      <c r="IEP1199" s="109" t="s">
        <v>30</v>
      </c>
      <c r="IEQ1199" s="261" t="s">
        <v>26</v>
      </c>
      <c r="IER1199" s="207">
        <v>7</v>
      </c>
      <c r="IES1199" s="207">
        <v>2</v>
      </c>
      <c r="IET1199" s="208" t="s">
        <v>238</v>
      </c>
      <c r="IEU1199" s="209">
        <v>111</v>
      </c>
      <c r="IEV1199" s="110">
        <v>211</v>
      </c>
      <c r="IEW1199" s="147">
        <v>344.68</v>
      </c>
      <c r="IEX1199" s="109" t="s">
        <v>30</v>
      </c>
      <c r="IEY1199" s="261" t="s">
        <v>26</v>
      </c>
      <c r="IEZ1199" s="207">
        <v>7</v>
      </c>
      <c r="IFA1199" s="207">
        <v>2</v>
      </c>
      <c r="IFB1199" s="208" t="s">
        <v>238</v>
      </c>
      <c r="IFC1199" s="209">
        <v>111</v>
      </c>
      <c r="IFD1199" s="110">
        <v>211</v>
      </c>
      <c r="IFE1199" s="147">
        <v>344.68</v>
      </c>
      <c r="IFF1199" s="109" t="s">
        <v>30</v>
      </c>
      <c r="IFG1199" s="261" t="s">
        <v>26</v>
      </c>
      <c r="IFH1199" s="207">
        <v>7</v>
      </c>
      <c r="IFI1199" s="207">
        <v>2</v>
      </c>
      <c r="IFJ1199" s="208" t="s">
        <v>238</v>
      </c>
      <c r="IFK1199" s="209">
        <v>111</v>
      </c>
      <c r="IFL1199" s="110">
        <v>211</v>
      </c>
      <c r="IFM1199" s="147">
        <v>344.68</v>
      </c>
      <c r="IFN1199" s="109" t="s">
        <v>30</v>
      </c>
      <c r="IFO1199" s="261" t="s">
        <v>26</v>
      </c>
      <c r="IFP1199" s="207">
        <v>7</v>
      </c>
      <c r="IFQ1199" s="207">
        <v>2</v>
      </c>
      <c r="IFR1199" s="208" t="s">
        <v>238</v>
      </c>
      <c r="IFS1199" s="209">
        <v>111</v>
      </c>
      <c r="IFT1199" s="110">
        <v>211</v>
      </c>
      <c r="IFU1199" s="147">
        <v>344.68</v>
      </c>
      <c r="IFV1199" s="109" t="s">
        <v>30</v>
      </c>
      <c r="IFW1199" s="261" t="s">
        <v>26</v>
      </c>
      <c r="IFX1199" s="207">
        <v>7</v>
      </c>
      <c r="IFY1199" s="207">
        <v>2</v>
      </c>
      <c r="IFZ1199" s="208" t="s">
        <v>238</v>
      </c>
      <c r="IGA1199" s="209">
        <v>111</v>
      </c>
      <c r="IGB1199" s="110">
        <v>211</v>
      </c>
      <c r="IGC1199" s="147">
        <v>344.68</v>
      </c>
      <c r="IGD1199" s="109" t="s">
        <v>30</v>
      </c>
      <c r="IGE1199" s="261" t="s">
        <v>26</v>
      </c>
      <c r="IGF1199" s="207">
        <v>7</v>
      </c>
      <c r="IGG1199" s="207">
        <v>2</v>
      </c>
      <c r="IGH1199" s="208" t="s">
        <v>238</v>
      </c>
      <c r="IGI1199" s="209">
        <v>111</v>
      </c>
      <c r="IGJ1199" s="110">
        <v>211</v>
      </c>
      <c r="IGK1199" s="147">
        <v>344.68</v>
      </c>
      <c r="IGL1199" s="109" t="s">
        <v>30</v>
      </c>
      <c r="IGM1199" s="261" t="s">
        <v>26</v>
      </c>
      <c r="IGN1199" s="207">
        <v>7</v>
      </c>
      <c r="IGO1199" s="207">
        <v>2</v>
      </c>
      <c r="IGP1199" s="208" t="s">
        <v>238</v>
      </c>
      <c r="IGQ1199" s="209">
        <v>111</v>
      </c>
      <c r="IGR1199" s="110">
        <v>211</v>
      </c>
      <c r="IGS1199" s="147">
        <v>344.68</v>
      </c>
      <c r="IGT1199" s="109" t="s">
        <v>30</v>
      </c>
      <c r="IGU1199" s="261" t="s">
        <v>26</v>
      </c>
      <c r="IGV1199" s="207">
        <v>7</v>
      </c>
      <c r="IGW1199" s="207">
        <v>2</v>
      </c>
      <c r="IGX1199" s="208" t="s">
        <v>238</v>
      </c>
      <c r="IGY1199" s="209">
        <v>111</v>
      </c>
      <c r="IGZ1199" s="110">
        <v>211</v>
      </c>
      <c r="IHA1199" s="147">
        <v>344.68</v>
      </c>
      <c r="IHB1199" s="109" t="s">
        <v>30</v>
      </c>
      <c r="IHC1199" s="261" t="s">
        <v>26</v>
      </c>
      <c r="IHD1199" s="207">
        <v>7</v>
      </c>
      <c r="IHE1199" s="207">
        <v>2</v>
      </c>
      <c r="IHF1199" s="208" t="s">
        <v>238</v>
      </c>
      <c r="IHG1199" s="209">
        <v>111</v>
      </c>
      <c r="IHH1199" s="110">
        <v>211</v>
      </c>
      <c r="IHI1199" s="147">
        <v>344.68</v>
      </c>
      <c r="IHJ1199" s="109" t="s">
        <v>30</v>
      </c>
      <c r="IHK1199" s="261" t="s">
        <v>26</v>
      </c>
      <c r="IHL1199" s="207">
        <v>7</v>
      </c>
      <c r="IHM1199" s="207">
        <v>2</v>
      </c>
      <c r="IHN1199" s="208" t="s">
        <v>238</v>
      </c>
      <c r="IHO1199" s="209">
        <v>111</v>
      </c>
      <c r="IHP1199" s="110">
        <v>211</v>
      </c>
      <c r="IHQ1199" s="147">
        <v>344.68</v>
      </c>
      <c r="IHR1199" s="109" t="s">
        <v>30</v>
      </c>
      <c r="IHS1199" s="261" t="s">
        <v>26</v>
      </c>
      <c r="IHT1199" s="207">
        <v>7</v>
      </c>
      <c r="IHU1199" s="207">
        <v>2</v>
      </c>
      <c r="IHV1199" s="208" t="s">
        <v>238</v>
      </c>
      <c r="IHW1199" s="209">
        <v>111</v>
      </c>
      <c r="IHX1199" s="110">
        <v>211</v>
      </c>
      <c r="IHY1199" s="147">
        <v>344.68</v>
      </c>
      <c r="IHZ1199" s="109" t="s">
        <v>30</v>
      </c>
      <c r="IIA1199" s="261" t="s">
        <v>26</v>
      </c>
      <c r="IIB1199" s="207">
        <v>7</v>
      </c>
      <c r="IIC1199" s="207">
        <v>2</v>
      </c>
      <c r="IID1199" s="208" t="s">
        <v>238</v>
      </c>
      <c r="IIE1199" s="209">
        <v>111</v>
      </c>
      <c r="IIF1199" s="110">
        <v>211</v>
      </c>
      <c r="IIG1199" s="147">
        <v>344.68</v>
      </c>
      <c r="IIH1199" s="109" t="s">
        <v>30</v>
      </c>
      <c r="III1199" s="261" t="s">
        <v>26</v>
      </c>
      <c r="IIJ1199" s="207">
        <v>7</v>
      </c>
      <c r="IIK1199" s="207">
        <v>2</v>
      </c>
      <c r="IIL1199" s="208" t="s">
        <v>238</v>
      </c>
      <c r="IIM1199" s="209">
        <v>111</v>
      </c>
      <c r="IIN1199" s="110">
        <v>211</v>
      </c>
      <c r="IIO1199" s="147">
        <v>344.68</v>
      </c>
      <c r="IIP1199" s="109" t="s">
        <v>30</v>
      </c>
      <c r="IIQ1199" s="261" t="s">
        <v>26</v>
      </c>
      <c r="IIR1199" s="207">
        <v>7</v>
      </c>
      <c r="IIS1199" s="207">
        <v>2</v>
      </c>
      <c r="IIT1199" s="208" t="s">
        <v>238</v>
      </c>
      <c r="IIU1199" s="209">
        <v>111</v>
      </c>
      <c r="IIV1199" s="110">
        <v>211</v>
      </c>
      <c r="IIW1199" s="147">
        <v>344.68</v>
      </c>
      <c r="IIX1199" s="109" t="s">
        <v>30</v>
      </c>
      <c r="IIY1199" s="261" t="s">
        <v>26</v>
      </c>
      <c r="IIZ1199" s="207">
        <v>7</v>
      </c>
      <c r="IJA1199" s="207">
        <v>2</v>
      </c>
      <c r="IJB1199" s="208" t="s">
        <v>238</v>
      </c>
      <c r="IJC1199" s="209">
        <v>111</v>
      </c>
      <c r="IJD1199" s="110">
        <v>211</v>
      </c>
      <c r="IJE1199" s="147">
        <v>344.68</v>
      </c>
      <c r="IJF1199" s="109" t="s">
        <v>30</v>
      </c>
      <c r="IJG1199" s="261" t="s">
        <v>26</v>
      </c>
      <c r="IJH1199" s="207">
        <v>7</v>
      </c>
      <c r="IJI1199" s="207">
        <v>2</v>
      </c>
      <c r="IJJ1199" s="208" t="s">
        <v>238</v>
      </c>
      <c r="IJK1199" s="209">
        <v>111</v>
      </c>
      <c r="IJL1199" s="110">
        <v>211</v>
      </c>
      <c r="IJM1199" s="147">
        <v>344.68</v>
      </c>
      <c r="IJN1199" s="109" t="s">
        <v>30</v>
      </c>
      <c r="IJO1199" s="261" t="s">
        <v>26</v>
      </c>
      <c r="IJP1199" s="207">
        <v>7</v>
      </c>
      <c r="IJQ1199" s="207">
        <v>2</v>
      </c>
      <c r="IJR1199" s="208" t="s">
        <v>238</v>
      </c>
      <c r="IJS1199" s="209">
        <v>111</v>
      </c>
      <c r="IJT1199" s="110">
        <v>211</v>
      </c>
      <c r="IJU1199" s="147">
        <v>344.68</v>
      </c>
      <c r="IJV1199" s="109" t="s">
        <v>30</v>
      </c>
      <c r="IJW1199" s="261" t="s">
        <v>26</v>
      </c>
      <c r="IJX1199" s="207">
        <v>7</v>
      </c>
      <c r="IJY1199" s="207">
        <v>2</v>
      </c>
      <c r="IJZ1199" s="208" t="s">
        <v>238</v>
      </c>
      <c r="IKA1199" s="209">
        <v>111</v>
      </c>
      <c r="IKB1199" s="110">
        <v>211</v>
      </c>
      <c r="IKC1199" s="147">
        <v>344.68</v>
      </c>
      <c r="IKD1199" s="109" t="s">
        <v>30</v>
      </c>
      <c r="IKE1199" s="261" t="s">
        <v>26</v>
      </c>
      <c r="IKF1199" s="207">
        <v>7</v>
      </c>
      <c r="IKG1199" s="207">
        <v>2</v>
      </c>
      <c r="IKH1199" s="208" t="s">
        <v>238</v>
      </c>
      <c r="IKI1199" s="209">
        <v>111</v>
      </c>
      <c r="IKJ1199" s="110">
        <v>211</v>
      </c>
      <c r="IKK1199" s="147">
        <v>344.68</v>
      </c>
      <c r="IKL1199" s="109" t="s">
        <v>30</v>
      </c>
      <c r="IKM1199" s="261" t="s">
        <v>26</v>
      </c>
      <c r="IKN1199" s="207">
        <v>7</v>
      </c>
      <c r="IKO1199" s="207">
        <v>2</v>
      </c>
      <c r="IKP1199" s="208" t="s">
        <v>238</v>
      </c>
      <c r="IKQ1199" s="209">
        <v>111</v>
      </c>
      <c r="IKR1199" s="110">
        <v>211</v>
      </c>
      <c r="IKS1199" s="147">
        <v>344.68</v>
      </c>
      <c r="IKT1199" s="109" t="s">
        <v>30</v>
      </c>
      <c r="IKU1199" s="261" t="s">
        <v>26</v>
      </c>
      <c r="IKV1199" s="207">
        <v>7</v>
      </c>
      <c r="IKW1199" s="207">
        <v>2</v>
      </c>
      <c r="IKX1199" s="208" t="s">
        <v>238</v>
      </c>
      <c r="IKY1199" s="209">
        <v>111</v>
      </c>
      <c r="IKZ1199" s="110">
        <v>211</v>
      </c>
      <c r="ILA1199" s="147">
        <v>344.68</v>
      </c>
      <c r="ILB1199" s="109" t="s">
        <v>30</v>
      </c>
      <c r="ILC1199" s="261" t="s">
        <v>26</v>
      </c>
      <c r="ILD1199" s="207">
        <v>7</v>
      </c>
      <c r="ILE1199" s="207">
        <v>2</v>
      </c>
      <c r="ILF1199" s="208" t="s">
        <v>238</v>
      </c>
      <c r="ILG1199" s="209">
        <v>111</v>
      </c>
      <c r="ILH1199" s="110">
        <v>211</v>
      </c>
      <c r="ILI1199" s="147">
        <v>344.68</v>
      </c>
      <c r="ILJ1199" s="109" t="s">
        <v>30</v>
      </c>
      <c r="ILK1199" s="261" t="s">
        <v>26</v>
      </c>
      <c r="ILL1199" s="207">
        <v>7</v>
      </c>
      <c r="ILM1199" s="207">
        <v>2</v>
      </c>
      <c r="ILN1199" s="208" t="s">
        <v>238</v>
      </c>
      <c r="ILO1199" s="209">
        <v>111</v>
      </c>
      <c r="ILP1199" s="110">
        <v>211</v>
      </c>
      <c r="ILQ1199" s="147">
        <v>344.68</v>
      </c>
      <c r="ILR1199" s="109" t="s">
        <v>30</v>
      </c>
      <c r="ILS1199" s="261" t="s">
        <v>26</v>
      </c>
      <c r="ILT1199" s="207">
        <v>7</v>
      </c>
      <c r="ILU1199" s="207">
        <v>2</v>
      </c>
      <c r="ILV1199" s="208" t="s">
        <v>238</v>
      </c>
      <c r="ILW1199" s="209">
        <v>111</v>
      </c>
      <c r="ILX1199" s="110">
        <v>211</v>
      </c>
      <c r="ILY1199" s="147">
        <v>344.68</v>
      </c>
      <c r="ILZ1199" s="109" t="s">
        <v>30</v>
      </c>
      <c r="IMA1199" s="261" t="s">
        <v>26</v>
      </c>
      <c r="IMB1199" s="207">
        <v>7</v>
      </c>
      <c r="IMC1199" s="207">
        <v>2</v>
      </c>
      <c r="IMD1199" s="208" t="s">
        <v>238</v>
      </c>
      <c r="IME1199" s="209">
        <v>111</v>
      </c>
      <c r="IMF1199" s="110">
        <v>211</v>
      </c>
      <c r="IMG1199" s="147">
        <v>344.68</v>
      </c>
      <c r="IMH1199" s="109" t="s">
        <v>30</v>
      </c>
      <c r="IMI1199" s="261" t="s">
        <v>26</v>
      </c>
      <c r="IMJ1199" s="207">
        <v>7</v>
      </c>
      <c r="IMK1199" s="207">
        <v>2</v>
      </c>
      <c r="IML1199" s="208" t="s">
        <v>238</v>
      </c>
      <c r="IMM1199" s="209">
        <v>111</v>
      </c>
      <c r="IMN1199" s="110">
        <v>211</v>
      </c>
      <c r="IMO1199" s="147">
        <v>344.68</v>
      </c>
      <c r="IMP1199" s="109" t="s">
        <v>30</v>
      </c>
      <c r="IMQ1199" s="261" t="s">
        <v>26</v>
      </c>
      <c r="IMR1199" s="207">
        <v>7</v>
      </c>
      <c r="IMS1199" s="207">
        <v>2</v>
      </c>
      <c r="IMT1199" s="208" t="s">
        <v>238</v>
      </c>
      <c r="IMU1199" s="209">
        <v>111</v>
      </c>
      <c r="IMV1199" s="110">
        <v>211</v>
      </c>
      <c r="IMW1199" s="147">
        <v>344.68</v>
      </c>
      <c r="IMX1199" s="109" t="s">
        <v>30</v>
      </c>
      <c r="IMY1199" s="261" t="s">
        <v>26</v>
      </c>
      <c r="IMZ1199" s="207">
        <v>7</v>
      </c>
      <c r="INA1199" s="207">
        <v>2</v>
      </c>
      <c r="INB1199" s="208" t="s">
        <v>238</v>
      </c>
      <c r="INC1199" s="209">
        <v>111</v>
      </c>
      <c r="IND1199" s="110">
        <v>211</v>
      </c>
      <c r="INE1199" s="147">
        <v>344.68</v>
      </c>
      <c r="INF1199" s="109" t="s">
        <v>30</v>
      </c>
      <c r="ING1199" s="261" t="s">
        <v>26</v>
      </c>
      <c r="INH1199" s="207">
        <v>7</v>
      </c>
      <c r="INI1199" s="207">
        <v>2</v>
      </c>
      <c r="INJ1199" s="208" t="s">
        <v>238</v>
      </c>
      <c r="INK1199" s="209">
        <v>111</v>
      </c>
      <c r="INL1199" s="110">
        <v>211</v>
      </c>
      <c r="INM1199" s="147">
        <v>344.68</v>
      </c>
      <c r="INN1199" s="109" t="s">
        <v>30</v>
      </c>
      <c r="INO1199" s="261" t="s">
        <v>26</v>
      </c>
      <c r="INP1199" s="207">
        <v>7</v>
      </c>
      <c r="INQ1199" s="207">
        <v>2</v>
      </c>
      <c r="INR1199" s="208" t="s">
        <v>238</v>
      </c>
      <c r="INS1199" s="209">
        <v>111</v>
      </c>
      <c r="INT1199" s="110">
        <v>211</v>
      </c>
      <c r="INU1199" s="147">
        <v>344.68</v>
      </c>
      <c r="INV1199" s="109" t="s">
        <v>30</v>
      </c>
      <c r="INW1199" s="261" t="s">
        <v>26</v>
      </c>
      <c r="INX1199" s="207">
        <v>7</v>
      </c>
      <c r="INY1199" s="207">
        <v>2</v>
      </c>
      <c r="INZ1199" s="208" t="s">
        <v>238</v>
      </c>
      <c r="IOA1199" s="209">
        <v>111</v>
      </c>
      <c r="IOB1199" s="110">
        <v>211</v>
      </c>
      <c r="IOC1199" s="147">
        <v>344.68</v>
      </c>
      <c r="IOD1199" s="109" t="s">
        <v>30</v>
      </c>
      <c r="IOE1199" s="261" t="s">
        <v>26</v>
      </c>
      <c r="IOF1199" s="207">
        <v>7</v>
      </c>
      <c r="IOG1199" s="207">
        <v>2</v>
      </c>
      <c r="IOH1199" s="208" t="s">
        <v>238</v>
      </c>
      <c r="IOI1199" s="209">
        <v>111</v>
      </c>
      <c r="IOJ1199" s="110">
        <v>211</v>
      </c>
      <c r="IOK1199" s="147">
        <v>344.68</v>
      </c>
      <c r="IOL1199" s="109" t="s">
        <v>30</v>
      </c>
      <c r="IOM1199" s="261" t="s">
        <v>26</v>
      </c>
      <c r="ION1199" s="207">
        <v>7</v>
      </c>
      <c r="IOO1199" s="207">
        <v>2</v>
      </c>
      <c r="IOP1199" s="208" t="s">
        <v>238</v>
      </c>
      <c r="IOQ1199" s="209">
        <v>111</v>
      </c>
      <c r="IOR1199" s="110">
        <v>211</v>
      </c>
      <c r="IOS1199" s="147">
        <v>344.68</v>
      </c>
      <c r="IOT1199" s="109" t="s">
        <v>30</v>
      </c>
      <c r="IOU1199" s="261" t="s">
        <v>26</v>
      </c>
      <c r="IOV1199" s="207">
        <v>7</v>
      </c>
      <c r="IOW1199" s="207">
        <v>2</v>
      </c>
      <c r="IOX1199" s="208" t="s">
        <v>238</v>
      </c>
      <c r="IOY1199" s="209">
        <v>111</v>
      </c>
      <c r="IOZ1199" s="110">
        <v>211</v>
      </c>
      <c r="IPA1199" s="147">
        <v>344.68</v>
      </c>
      <c r="IPB1199" s="109" t="s">
        <v>30</v>
      </c>
      <c r="IPC1199" s="261" t="s">
        <v>26</v>
      </c>
      <c r="IPD1199" s="207">
        <v>7</v>
      </c>
      <c r="IPE1199" s="207">
        <v>2</v>
      </c>
      <c r="IPF1199" s="208" t="s">
        <v>238</v>
      </c>
      <c r="IPG1199" s="209">
        <v>111</v>
      </c>
      <c r="IPH1199" s="110">
        <v>211</v>
      </c>
      <c r="IPI1199" s="147">
        <v>344.68</v>
      </c>
      <c r="IPJ1199" s="109" t="s">
        <v>30</v>
      </c>
      <c r="IPK1199" s="261" t="s">
        <v>26</v>
      </c>
      <c r="IPL1199" s="207">
        <v>7</v>
      </c>
      <c r="IPM1199" s="207">
        <v>2</v>
      </c>
      <c r="IPN1199" s="208" t="s">
        <v>238</v>
      </c>
      <c r="IPO1199" s="209">
        <v>111</v>
      </c>
      <c r="IPP1199" s="110">
        <v>211</v>
      </c>
      <c r="IPQ1199" s="147">
        <v>344.68</v>
      </c>
      <c r="IPR1199" s="109" t="s">
        <v>30</v>
      </c>
      <c r="IPS1199" s="261" t="s">
        <v>26</v>
      </c>
      <c r="IPT1199" s="207">
        <v>7</v>
      </c>
      <c r="IPU1199" s="207">
        <v>2</v>
      </c>
      <c r="IPV1199" s="208" t="s">
        <v>238</v>
      </c>
      <c r="IPW1199" s="209">
        <v>111</v>
      </c>
      <c r="IPX1199" s="110">
        <v>211</v>
      </c>
      <c r="IPY1199" s="147">
        <v>344.68</v>
      </c>
      <c r="IPZ1199" s="109" t="s">
        <v>30</v>
      </c>
      <c r="IQA1199" s="261" t="s">
        <v>26</v>
      </c>
      <c r="IQB1199" s="207">
        <v>7</v>
      </c>
      <c r="IQC1199" s="207">
        <v>2</v>
      </c>
      <c r="IQD1199" s="208" t="s">
        <v>238</v>
      </c>
      <c r="IQE1199" s="209">
        <v>111</v>
      </c>
      <c r="IQF1199" s="110">
        <v>211</v>
      </c>
      <c r="IQG1199" s="147">
        <v>344.68</v>
      </c>
      <c r="IQH1199" s="109" t="s">
        <v>30</v>
      </c>
      <c r="IQI1199" s="261" t="s">
        <v>26</v>
      </c>
      <c r="IQJ1199" s="207">
        <v>7</v>
      </c>
      <c r="IQK1199" s="207">
        <v>2</v>
      </c>
      <c r="IQL1199" s="208" t="s">
        <v>238</v>
      </c>
      <c r="IQM1199" s="209">
        <v>111</v>
      </c>
      <c r="IQN1199" s="110">
        <v>211</v>
      </c>
      <c r="IQO1199" s="147">
        <v>344.68</v>
      </c>
      <c r="IQP1199" s="109" t="s">
        <v>30</v>
      </c>
      <c r="IQQ1199" s="261" t="s">
        <v>26</v>
      </c>
      <c r="IQR1199" s="207">
        <v>7</v>
      </c>
      <c r="IQS1199" s="207">
        <v>2</v>
      </c>
      <c r="IQT1199" s="208" t="s">
        <v>238</v>
      </c>
      <c r="IQU1199" s="209">
        <v>111</v>
      </c>
      <c r="IQV1199" s="110">
        <v>211</v>
      </c>
      <c r="IQW1199" s="147">
        <v>344.68</v>
      </c>
      <c r="IQX1199" s="109" t="s">
        <v>30</v>
      </c>
      <c r="IQY1199" s="261" t="s">
        <v>26</v>
      </c>
      <c r="IQZ1199" s="207">
        <v>7</v>
      </c>
      <c r="IRA1199" s="207">
        <v>2</v>
      </c>
      <c r="IRB1199" s="208" t="s">
        <v>238</v>
      </c>
      <c r="IRC1199" s="209">
        <v>111</v>
      </c>
      <c r="IRD1199" s="110">
        <v>211</v>
      </c>
      <c r="IRE1199" s="147">
        <v>344.68</v>
      </c>
      <c r="IRF1199" s="109" t="s">
        <v>30</v>
      </c>
      <c r="IRG1199" s="261" t="s">
        <v>26</v>
      </c>
      <c r="IRH1199" s="207">
        <v>7</v>
      </c>
      <c r="IRI1199" s="207">
        <v>2</v>
      </c>
      <c r="IRJ1199" s="208" t="s">
        <v>238</v>
      </c>
      <c r="IRK1199" s="209">
        <v>111</v>
      </c>
      <c r="IRL1199" s="110">
        <v>211</v>
      </c>
      <c r="IRM1199" s="147">
        <v>344.68</v>
      </c>
      <c r="IRN1199" s="109" t="s">
        <v>30</v>
      </c>
      <c r="IRO1199" s="261" t="s">
        <v>26</v>
      </c>
      <c r="IRP1199" s="207">
        <v>7</v>
      </c>
      <c r="IRQ1199" s="207">
        <v>2</v>
      </c>
      <c r="IRR1199" s="208" t="s">
        <v>238</v>
      </c>
      <c r="IRS1199" s="209">
        <v>111</v>
      </c>
      <c r="IRT1199" s="110">
        <v>211</v>
      </c>
      <c r="IRU1199" s="147">
        <v>344.68</v>
      </c>
      <c r="IRV1199" s="109" t="s">
        <v>30</v>
      </c>
      <c r="IRW1199" s="261" t="s">
        <v>26</v>
      </c>
      <c r="IRX1199" s="207">
        <v>7</v>
      </c>
      <c r="IRY1199" s="207">
        <v>2</v>
      </c>
      <c r="IRZ1199" s="208" t="s">
        <v>238</v>
      </c>
      <c r="ISA1199" s="209">
        <v>111</v>
      </c>
      <c r="ISB1199" s="110">
        <v>211</v>
      </c>
      <c r="ISC1199" s="147">
        <v>344.68</v>
      </c>
      <c r="ISD1199" s="109" t="s">
        <v>30</v>
      </c>
      <c r="ISE1199" s="261" t="s">
        <v>26</v>
      </c>
      <c r="ISF1199" s="207">
        <v>7</v>
      </c>
      <c r="ISG1199" s="207">
        <v>2</v>
      </c>
      <c r="ISH1199" s="208" t="s">
        <v>238</v>
      </c>
      <c r="ISI1199" s="209">
        <v>111</v>
      </c>
      <c r="ISJ1199" s="110">
        <v>211</v>
      </c>
      <c r="ISK1199" s="147">
        <v>344.68</v>
      </c>
      <c r="ISL1199" s="109" t="s">
        <v>30</v>
      </c>
      <c r="ISM1199" s="261" t="s">
        <v>26</v>
      </c>
      <c r="ISN1199" s="207">
        <v>7</v>
      </c>
      <c r="ISO1199" s="207">
        <v>2</v>
      </c>
      <c r="ISP1199" s="208" t="s">
        <v>238</v>
      </c>
      <c r="ISQ1199" s="209">
        <v>111</v>
      </c>
      <c r="ISR1199" s="110">
        <v>211</v>
      </c>
      <c r="ISS1199" s="147">
        <v>344.68</v>
      </c>
      <c r="IST1199" s="109" t="s">
        <v>30</v>
      </c>
      <c r="ISU1199" s="261" t="s">
        <v>26</v>
      </c>
      <c r="ISV1199" s="207">
        <v>7</v>
      </c>
      <c r="ISW1199" s="207">
        <v>2</v>
      </c>
      <c r="ISX1199" s="208" t="s">
        <v>238</v>
      </c>
      <c r="ISY1199" s="209">
        <v>111</v>
      </c>
      <c r="ISZ1199" s="110">
        <v>211</v>
      </c>
      <c r="ITA1199" s="147">
        <v>344.68</v>
      </c>
      <c r="ITB1199" s="109" t="s">
        <v>30</v>
      </c>
      <c r="ITC1199" s="261" t="s">
        <v>26</v>
      </c>
      <c r="ITD1199" s="207">
        <v>7</v>
      </c>
      <c r="ITE1199" s="207">
        <v>2</v>
      </c>
      <c r="ITF1199" s="208" t="s">
        <v>238</v>
      </c>
      <c r="ITG1199" s="209">
        <v>111</v>
      </c>
      <c r="ITH1199" s="110">
        <v>211</v>
      </c>
      <c r="ITI1199" s="147">
        <v>344.68</v>
      </c>
      <c r="ITJ1199" s="109" t="s">
        <v>30</v>
      </c>
      <c r="ITK1199" s="261" t="s">
        <v>26</v>
      </c>
      <c r="ITL1199" s="207">
        <v>7</v>
      </c>
      <c r="ITM1199" s="207">
        <v>2</v>
      </c>
      <c r="ITN1199" s="208" t="s">
        <v>238</v>
      </c>
      <c r="ITO1199" s="209">
        <v>111</v>
      </c>
      <c r="ITP1199" s="110">
        <v>211</v>
      </c>
      <c r="ITQ1199" s="147">
        <v>344.68</v>
      </c>
      <c r="ITR1199" s="109" t="s">
        <v>30</v>
      </c>
      <c r="ITS1199" s="261" t="s">
        <v>26</v>
      </c>
      <c r="ITT1199" s="207">
        <v>7</v>
      </c>
      <c r="ITU1199" s="207">
        <v>2</v>
      </c>
      <c r="ITV1199" s="208" t="s">
        <v>238</v>
      </c>
      <c r="ITW1199" s="209">
        <v>111</v>
      </c>
      <c r="ITX1199" s="110">
        <v>211</v>
      </c>
      <c r="ITY1199" s="147">
        <v>344.68</v>
      </c>
      <c r="ITZ1199" s="109" t="s">
        <v>30</v>
      </c>
      <c r="IUA1199" s="261" t="s">
        <v>26</v>
      </c>
      <c r="IUB1199" s="207">
        <v>7</v>
      </c>
      <c r="IUC1199" s="207">
        <v>2</v>
      </c>
      <c r="IUD1199" s="208" t="s">
        <v>238</v>
      </c>
      <c r="IUE1199" s="209">
        <v>111</v>
      </c>
      <c r="IUF1199" s="110">
        <v>211</v>
      </c>
      <c r="IUG1199" s="147">
        <v>344.68</v>
      </c>
      <c r="IUH1199" s="109" t="s">
        <v>30</v>
      </c>
      <c r="IUI1199" s="261" t="s">
        <v>26</v>
      </c>
      <c r="IUJ1199" s="207">
        <v>7</v>
      </c>
      <c r="IUK1199" s="207">
        <v>2</v>
      </c>
      <c r="IUL1199" s="208" t="s">
        <v>238</v>
      </c>
      <c r="IUM1199" s="209">
        <v>111</v>
      </c>
      <c r="IUN1199" s="110">
        <v>211</v>
      </c>
      <c r="IUO1199" s="147">
        <v>344.68</v>
      </c>
      <c r="IUP1199" s="109" t="s">
        <v>30</v>
      </c>
      <c r="IUQ1199" s="261" t="s">
        <v>26</v>
      </c>
      <c r="IUR1199" s="207">
        <v>7</v>
      </c>
      <c r="IUS1199" s="207">
        <v>2</v>
      </c>
      <c r="IUT1199" s="208" t="s">
        <v>238</v>
      </c>
      <c r="IUU1199" s="209">
        <v>111</v>
      </c>
      <c r="IUV1199" s="110">
        <v>211</v>
      </c>
      <c r="IUW1199" s="147">
        <v>344.68</v>
      </c>
      <c r="IUX1199" s="109" t="s">
        <v>30</v>
      </c>
      <c r="IUY1199" s="261" t="s">
        <v>26</v>
      </c>
      <c r="IUZ1199" s="207">
        <v>7</v>
      </c>
      <c r="IVA1199" s="207">
        <v>2</v>
      </c>
      <c r="IVB1199" s="208" t="s">
        <v>238</v>
      </c>
      <c r="IVC1199" s="209">
        <v>111</v>
      </c>
      <c r="IVD1199" s="110">
        <v>211</v>
      </c>
      <c r="IVE1199" s="147">
        <v>344.68</v>
      </c>
      <c r="IVF1199" s="109" t="s">
        <v>30</v>
      </c>
      <c r="IVG1199" s="261" t="s">
        <v>26</v>
      </c>
      <c r="IVH1199" s="207">
        <v>7</v>
      </c>
      <c r="IVI1199" s="207">
        <v>2</v>
      </c>
      <c r="IVJ1199" s="208" t="s">
        <v>238</v>
      </c>
      <c r="IVK1199" s="209">
        <v>111</v>
      </c>
      <c r="IVL1199" s="110">
        <v>211</v>
      </c>
      <c r="IVM1199" s="147">
        <v>344.68</v>
      </c>
      <c r="IVN1199" s="109" t="s">
        <v>30</v>
      </c>
      <c r="IVO1199" s="261" t="s">
        <v>26</v>
      </c>
      <c r="IVP1199" s="207">
        <v>7</v>
      </c>
      <c r="IVQ1199" s="207">
        <v>2</v>
      </c>
      <c r="IVR1199" s="208" t="s">
        <v>238</v>
      </c>
      <c r="IVS1199" s="209">
        <v>111</v>
      </c>
      <c r="IVT1199" s="110">
        <v>211</v>
      </c>
      <c r="IVU1199" s="147">
        <v>344.68</v>
      </c>
      <c r="IVV1199" s="109" t="s">
        <v>30</v>
      </c>
      <c r="IVW1199" s="261" t="s">
        <v>26</v>
      </c>
      <c r="IVX1199" s="207">
        <v>7</v>
      </c>
      <c r="IVY1199" s="207">
        <v>2</v>
      </c>
      <c r="IVZ1199" s="208" t="s">
        <v>238</v>
      </c>
      <c r="IWA1199" s="209">
        <v>111</v>
      </c>
      <c r="IWB1199" s="110">
        <v>211</v>
      </c>
      <c r="IWC1199" s="147">
        <v>344.68</v>
      </c>
      <c r="IWD1199" s="109" t="s">
        <v>30</v>
      </c>
      <c r="IWE1199" s="261" t="s">
        <v>26</v>
      </c>
      <c r="IWF1199" s="207">
        <v>7</v>
      </c>
      <c r="IWG1199" s="207">
        <v>2</v>
      </c>
      <c r="IWH1199" s="208" t="s">
        <v>238</v>
      </c>
      <c r="IWI1199" s="209">
        <v>111</v>
      </c>
      <c r="IWJ1199" s="110">
        <v>211</v>
      </c>
      <c r="IWK1199" s="147">
        <v>344.68</v>
      </c>
      <c r="IWL1199" s="109" t="s">
        <v>30</v>
      </c>
      <c r="IWM1199" s="261" t="s">
        <v>26</v>
      </c>
      <c r="IWN1199" s="207">
        <v>7</v>
      </c>
      <c r="IWO1199" s="207">
        <v>2</v>
      </c>
      <c r="IWP1199" s="208" t="s">
        <v>238</v>
      </c>
      <c r="IWQ1199" s="209">
        <v>111</v>
      </c>
      <c r="IWR1199" s="110">
        <v>211</v>
      </c>
      <c r="IWS1199" s="147">
        <v>344.68</v>
      </c>
      <c r="IWT1199" s="109" t="s">
        <v>30</v>
      </c>
      <c r="IWU1199" s="261" t="s">
        <v>26</v>
      </c>
      <c r="IWV1199" s="207">
        <v>7</v>
      </c>
      <c r="IWW1199" s="207">
        <v>2</v>
      </c>
      <c r="IWX1199" s="208" t="s">
        <v>238</v>
      </c>
      <c r="IWY1199" s="209">
        <v>111</v>
      </c>
      <c r="IWZ1199" s="110">
        <v>211</v>
      </c>
      <c r="IXA1199" s="147">
        <v>344.68</v>
      </c>
      <c r="IXB1199" s="109" t="s">
        <v>30</v>
      </c>
      <c r="IXC1199" s="261" t="s">
        <v>26</v>
      </c>
      <c r="IXD1199" s="207">
        <v>7</v>
      </c>
      <c r="IXE1199" s="207">
        <v>2</v>
      </c>
      <c r="IXF1199" s="208" t="s">
        <v>238</v>
      </c>
      <c r="IXG1199" s="209">
        <v>111</v>
      </c>
      <c r="IXH1199" s="110">
        <v>211</v>
      </c>
      <c r="IXI1199" s="147">
        <v>344.68</v>
      </c>
      <c r="IXJ1199" s="109" t="s">
        <v>30</v>
      </c>
      <c r="IXK1199" s="261" t="s">
        <v>26</v>
      </c>
      <c r="IXL1199" s="207">
        <v>7</v>
      </c>
      <c r="IXM1199" s="207">
        <v>2</v>
      </c>
      <c r="IXN1199" s="208" t="s">
        <v>238</v>
      </c>
      <c r="IXO1199" s="209">
        <v>111</v>
      </c>
      <c r="IXP1199" s="110">
        <v>211</v>
      </c>
      <c r="IXQ1199" s="147">
        <v>344.68</v>
      </c>
      <c r="IXR1199" s="109" t="s">
        <v>30</v>
      </c>
      <c r="IXS1199" s="261" t="s">
        <v>26</v>
      </c>
      <c r="IXT1199" s="207">
        <v>7</v>
      </c>
      <c r="IXU1199" s="207">
        <v>2</v>
      </c>
      <c r="IXV1199" s="208" t="s">
        <v>238</v>
      </c>
      <c r="IXW1199" s="209">
        <v>111</v>
      </c>
      <c r="IXX1199" s="110">
        <v>211</v>
      </c>
      <c r="IXY1199" s="147">
        <v>344.68</v>
      </c>
      <c r="IXZ1199" s="109" t="s">
        <v>30</v>
      </c>
      <c r="IYA1199" s="261" t="s">
        <v>26</v>
      </c>
      <c r="IYB1199" s="207">
        <v>7</v>
      </c>
      <c r="IYC1199" s="207">
        <v>2</v>
      </c>
      <c r="IYD1199" s="208" t="s">
        <v>238</v>
      </c>
      <c r="IYE1199" s="209">
        <v>111</v>
      </c>
      <c r="IYF1199" s="110">
        <v>211</v>
      </c>
      <c r="IYG1199" s="147">
        <v>344.68</v>
      </c>
      <c r="IYH1199" s="109" t="s">
        <v>30</v>
      </c>
      <c r="IYI1199" s="261" t="s">
        <v>26</v>
      </c>
      <c r="IYJ1199" s="207">
        <v>7</v>
      </c>
      <c r="IYK1199" s="207">
        <v>2</v>
      </c>
      <c r="IYL1199" s="208" t="s">
        <v>238</v>
      </c>
      <c r="IYM1199" s="209">
        <v>111</v>
      </c>
      <c r="IYN1199" s="110">
        <v>211</v>
      </c>
      <c r="IYO1199" s="147">
        <v>344.68</v>
      </c>
      <c r="IYP1199" s="109" t="s">
        <v>30</v>
      </c>
      <c r="IYQ1199" s="261" t="s">
        <v>26</v>
      </c>
      <c r="IYR1199" s="207">
        <v>7</v>
      </c>
      <c r="IYS1199" s="207">
        <v>2</v>
      </c>
      <c r="IYT1199" s="208" t="s">
        <v>238</v>
      </c>
      <c r="IYU1199" s="209">
        <v>111</v>
      </c>
      <c r="IYV1199" s="110">
        <v>211</v>
      </c>
      <c r="IYW1199" s="147">
        <v>344.68</v>
      </c>
      <c r="IYX1199" s="109" t="s">
        <v>30</v>
      </c>
      <c r="IYY1199" s="261" t="s">
        <v>26</v>
      </c>
      <c r="IYZ1199" s="207">
        <v>7</v>
      </c>
      <c r="IZA1199" s="207">
        <v>2</v>
      </c>
      <c r="IZB1199" s="208" t="s">
        <v>238</v>
      </c>
      <c r="IZC1199" s="209">
        <v>111</v>
      </c>
      <c r="IZD1199" s="110">
        <v>211</v>
      </c>
      <c r="IZE1199" s="147">
        <v>344.68</v>
      </c>
      <c r="IZF1199" s="109" t="s">
        <v>30</v>
      </c>
      <c r="IZG1199" s="261" t="s">
        <v>26</v>
      </c>
      <c r="IZH1199" s="207">
        <v>7</v>
      </c>
      <c r="IZI1199" s="207">
        <v>2</v>
      </c>
      <c r="IZJ1199" s="208" t="s">
        <v>238</v>
      </c>
      <c r="IZK1199" s="209">
        <v>111</v>
      </c>
      <c r="IZL1199" s="110">
        <v>211</v>
      </c>
      <c r="IZM1199" s="147">
        <v>344.68</v>
      </c>
      <c r="IZN1199" s="109" t="s">
        <v>30</v>
      </c>
      <c r="IZO1199" s="261" t="s">
        <v>26</v>
      </c>
      <c r="IZP1199" s="207">
        <v>7</v>
      </c>
      <c r="IZQ1199" s="207">
        <v>2</v>
      </c>
      <c r="IZR1199" s="208" t="s">
        <v>238</v>
      </c>
      <c r="IZS1199" s="209">
        <v>111</v>
      </c>
      <c r="IZT1199" s="110">
        <v>211</v>
      </c>
      <c r="IZU1199" s="147">
        <v>344.68</v>
      </c>
      <c r="IZV1199" s="109" t="s">
        <v>30</v>
      </c>
      <c r="IZW1199" s="261" t="s">
        <v>26</v>
      </c>
      <c r="IZX1199" s="207">
        <v>7</v>
      </c>
      <c r="IZY1199" s="207">
        <v>2</v>
      </c>
      <c r="IZZ1199" s="208" t="s">
        <v>238</v>
      </c>
      <c r="JAA1199" s="209">
        <v>111</v>
      </c>
      <c r="JAB1199" s="110">
        <v>211</v>
      </c>
      <c r="JAC1199" s="147">
        <v>344.68</v>
      </c>
      <c r="JAD1199" s="109" t="s">
        <v>30</v>
      </c>
      <c r="JAE1199" s="261" t="s">
        <v>26</v>
      </c>
      <c r="JAF1199" s="207">
        <v>7</v>
      </c>
      <c r="JAG1199" s="207">
        <v>2</v>
      </c>
      <c r="JAH1199" s="208" t="s">
        <v>238</v>
      </c>
      <c r="JAI1199" s="209">
        <v>111</v>
      </c>
      <c r="JAJ1199" s="110">
        <v>211</v>
      </c>
      <c r="JAK1199" s="147">
        <v>344.68</v>
      </c>
      <c r="JAL1199" s="109" t="s">
        <v>30</v>
      </c>
      <c r="JAM1199" s="261" t="s">
        <v>26</v>
      </c>
      <c r="JAN1199" s="207">
        <v>7</v>
      </c>
      <c r="JAO1199" s="207">
        <v>2</v>
      </c>
      <c r="JAP1199" s="208" t="s">
        <v>238</v>
      </c>
      <c r="JAQ1199" s="209">
        <v>111</v>
      </c>
      <c r="JAR1199" s="110">
        <v>211</v>
      </c>
      <c r="JAS1199" s="147">
        <v>344.68</v>
      </c>
      <c r="JAT1199" s="109" t="s">
        <v>30</v>
      </c>
      <c r="JAU1199" s="261" t="s">
        <v>26</v>
      </c>
      <c r="JAV1199" s="207">
        <v>7</v>
      </c>
      <c r="JAW1199" s="207">
        <v>2</v>
      </c>
      <c r="JAX1199" s="208" t="s">
        <v>238</v>
      </c>
      <c r="JAY1199" s="209">
        <v>111</v>
      </c>
      <c r="JAZ1199" s="110">
        <v>211</v>
      </c>
      <c r="JBA1199" s="147">
        <v>344.68</v>
      </c>
      <c r="JBB1199" s="109" t="s">
        <v>30</v>
      </c>
      <c r="JBC1199" s="261" t="s">
        <v>26</v>
      </c>
      <c r="JBD1199" s="207">
        <v>7</v>
      </c>
      <c r="JBE1199" s="207">
        <v>2</v>
      </c>
      <c r="JBF1199" s="208" t="s">
        <v>238</v>
      </c>
      <c r="JBG1199" s="209">
        <v>111</v>
      </c>
      <c r="JBH1199" s="110">
        <v>211</v>
      </c>
      <c r="JBI1199" s="147">
        <v>344.68</v>
      </c>
      <c r="JBJ1199" s="109" t="s">
        <v>30</v>
      </c>
      <c r="JBK1199" s="261" t="s">
        <v>26</v>
      </c>
      <c r="JBL1199" s="207">
        <v>7</v>
      </c>
      <c r="JBM1199" s="207">
        <v>2</v>
      </c>
      <c r="JBN1199" s="208" t="s">
        <v>238</v>
      </c>
      <c r="JBO1199" s="209">
        <v>111</v>
      </c>
      <c r="JBP1199" s="110">
        <v>211</v>
      </c>
      <c r="JBQ1199" s="147">
        <v>344.68</v>
      </c>
      <c r="JBR1199" s="109" t="s">
        <v>30</v>
      </c>
      <c r="JBS1199" s="261" t="s">
        <v>26</v>
      </c>
      <c r="JBT1199" s="207">
        <v>7</v>
      </c>
      <c r="JBU1199" s="207">
        <v>2</v>
      </c>
      <c r="JBV1199" s="208" t="s">
        <v>238</v>
      </c>
      <c r="JBW1199" s="209">
        <v>111</v>
      </c>
      <c r="JBX1199" s="110">
        <v>211</v>
      </c>
      <c r="JBY1199" s="147">
        <v>344.68</v>
      </c>
      <c r="JBZ1199" s="109" t="s">
        <v>30</v>
      </c>
      <c r="JCA1199" s="261" t="s">
        <v>26</v>
      </c>
      <c r="JCB1199" s="207">
        <v>7</v>
      </c>
      <c r="JCC1199" s="207">
        <v>2</v>
      </c>
      <c r="JCD1199" s="208" t="s">
        <v>238</v>
      </c>
      <c r="JCE1199" s="209">
        <v>111</v>
      </c>
      <c r="JCF1199" s="110">
        <v>211</v>
      </c>
      <c r="JCG1199" s="147">
        <v>344.68</v>
      </c>
      <c r="JCH1199" s="109" t="s">
        <v>30</v>
      </c>
      <c r="JCI1199" s="261" t="s">
        <v>26</v>
      </c>
      <c r="JCJ1199" s="207">
        <v>7</v>
      </c>
      <c r="JCK1199" s="207">
        <v>2</v>
      </c>
      <c r="JCL1199" s="208" t="s">
        <v>238</v>
      </c>
      <c r="JCM1199" s="209">
        <v>111</v>
      </c>
      <c r="JCN1199" s="110">
        <v>211</v>
      </c>
      <c r="JCO1199" s="147">
        <v>344.68</v>
      </c>
      <c r="JCP1199" s="109" t="s">
        <v>30</v>
      </c>
      <c r="JCQ1199" s="261" t="s">
        <v>26</v>
      </c>
      <c r="JCR1199" s="207">
        <v>7</v>
      </c>
      <c r="JCS1199" s="207">
        <v>2</v>
      </c>
      <c r="JCT1199" s="208" t="s">
        <v>238</v>
      </c>
      <c r="JCU1199" s="209">
        <v>111</v>
      </c>
      <c r="JCV1199" s="110">
        <v>211</v>
      </c>
      <c r="JCW1199" s="147">
        <v>344.68</v>
      </c>
      <c r="JCX1199" s="109" t="s">
        <v>30</v>
      </c>
      <c r="JCY1199" s="261" t="s">
        <v>26</v>
      </c>
      <c r="JCZ1199" s="207">
        <v>7</v>
      </c>
      <c r="JDA1199" s="207">
        <v>2</v>
      </c>
      <c r="JDB1199" s="208" t="s">
        <v>238</v>
      </c>
      <c r="JDC1199" s="209">
        <v>111</v>
      </c>
      <c r="JDD1199" s="110">
        <v>211</v>
      </c>
      <c r="JDE1199" s="147">
        <v>344.68</v>
      </c>
      <c r="JDF1199" s="109" t="s">
        <v>30</v>
      </c>
      <c r="JDG1199" s="261" t="s">
        <v>26</v>
      </c>
      <c r="JDH1199" s="207">
        <v>7</v>
      </c>
      <c r="JDI1199" s="207">
        <v>2</v>
      </c>
      <c r="JDJ1199" s="208" t="s">
        <v>238</v>
      </c>
      <c r="JDK1199" s="209">
        <v>111</v>
      </c>
      <c r="JDL1199" s="110">
        <v>211</v>
      </c>
      <c r="JDM1199" s="147">
        <v>344.68</v>
      </c>
      <c r="JDN1199" s="109" t="s">
        <v>30</v>
      </c>
      <c r="JDO1199" s="261" t="s">
        <v>26</v>
      </c>
      <c r="JDP1199" s="207">
        <v>7</v>
      </c>
      <c r="JDQ1199" s="207">
        <v>2</v>
      </c>
      <c r="JDR1199" s="208" t="s">
        <v>238</v>
      </c>
      <c r="JDS1199" s="209">
        <v>111</v>
      </c>
      <c r="JDT1199" s="110">
        <v>211</v>
      </c>
      <c r="JDU1199" s="147">
        <v>344.68</v>
      </c>
      <c r="JDV1199" s="109" t="s">
        <v>30</v>
      </c>
      <c r="JDW1199" s="261" t="s">
        <v>26</v>
      </c>
      <c r="JDX1199" s="207">
        <v>7</v>
      </c>
      <c r="JDY1199" s="207">
        <v>2</v>
      </c>
      <c r="JDZ1199" s="208" t="s">
        <v>238</v>
      </c>
      <c r="JEA1199" s="209">
        <v>111</v>
      </c>
      <c r="JEB1199" s="110">
        <v>211</v>
      </c>
      <c r="JEC1199" s="147">
        <v>344.68</v>
      </c>
      <c r="JED1199" s="109" t="s">
        <v>30</v>
      </c>
      <c r="JEE1199" s="261" t="s">
        <v>26</v>
      </c>
      <c r="JEF1199" s="207">
        <v>7</v>
      </c>
      <c r="JEG1199" s="207">
        <v>2</v>
      </c>
      <c r="JEH1199" s="208" t="s">
        <v>238</v>
      </c>
      <c r="JEI1199" s="209">
        <v>111</v>
      </c>
      <c r="JEJ1199" s="110">
        <v>211</v>
      </c>
      <c r="JEK1199" s="147">
        <v>344.68</v>
      </c>
      <c r="JEL1199" s="109" t="s">
        <v>30</v>
      </c>
      <c r="JEM1199" s="261" t="s">
        <v>26</v>
      </c>
      <c r="JEN1199" s="207">
        <v>7</v>
      </c>
      <c r="JEO1199" s="207">
        <v>2</v>
      </c>
      <c r="JEP1199" s="208" t="s">
        <v>238</v>
      </c>
      <c r="JEQ1199" s="209">
        <v>111</v>
      </c>
      <c r="JER1199" s="110">
        <v>211</v>
      </c>
      <c r="JES1199" s="147">
        <v>344.68</v>
      </c>
      <c r="JET1199" s="109" t="s">
        <v>30</v>
      </c>
      <c r="JEU1199" s="261" t="s">
        <v>26</v>
      </c>
      <c r="JEV1199" s="207">
        <v>7</v>
      </c>
      <c r="JEW1199" s="207">
        <v>2</v>
      </c>
      <c r="JEX1199" s="208" t="s">
        <v>238</v>
      </c>
      <c r="JEY1199" s="209">
        <v>111</v>
      </c>
      <c r="JEZ1199" s="110">
        <v>211</v>
      </c>
      <c r="JFA1199" s="147">
        <v>344.68</v>
      </c>
      <c r="JFB1199" s="109" t="s">
        <v>30</v>
      </c>
      <c r="JFC1199" s="261" t="s">
        <v>26</v>
      </c>
      <c r="JFD1199" s="207">
        <v>7</v>
      </c>
      <c r="JFE1199" s="207">
        <v>2</v>
      </c>
      <c r="JFF1199" s="208" t="s">
        <v>238</v>
      </c>
      <c r="JFG1199" s="209">
        <v>111</v>
      </c>
      <c r="JFH1199" s="110">
        <v>211</v>
      </c>
      <c r="JFI1199" s="147">
        <v>344.68</v>
      </c>
      <c r="JFJ1199" s="109" t="s">
        <v>30</v>
      </c>
      <c r="JFK1199" s="261" t="s">
        <v>26</v>
      </c>
      <c r="JFL1199" s="207">
        <v>7</v>
      </c>
      <c r="JFM1199" s="207">
        <v>2</v>
      </c>
      <c r="JFN1199" s="208" t="s">
        <v>238</v>
      </c>
      <c r="JFO1199" s="209">
        <v>111</v>
      </c>
      <c r="JFP1199" s="110">
        <v>211</v>
      </c>
      <c r="JFQ1199" s="147">
        <v>344.68</v>
      </c>
      <c r="JFR1199" s="109" t="s">
        <v>30</v>
      </c>
      <c r="JFS1199" s="261" t="s">
        <v>26</v>
      </c>
      <c r="JFT1199" s="207">
        <v>7</v>
      </c>
      <c r="JFU1199" s="207">
        <v>2</v>
      </c>
      <c r="JFV1199" s="208" t="s">
        <v>238</v>
      </c>
      <c r="JFW1199" s="209">
        <v>111</v>
      </c>
      <c r="JFX1199" s="110">
        <v>211</v>
      </c>
      <c r="JFY1199" s="147">
        <v>344.68</v>
      </c>
      <c r="JFZ1199" s="109" t="s">
        <v>30</v>
      </c>
      <c r="JGA1199" s="261" t="s">
        <v>26</v>
      </c>
      <c r="JGB1199" s="207">
        <v>7</v>
      </c>
      <c r="JGC1199" s="207">
        <v>2</v>
      </c>
      <c r="JGD1199" s="208" t="s">
        <v>238</v>
      </c>
      <c r="JGE1199" s="209">
        <v>111</v>
      </c>
      <c r="JGF1199" s="110">
        <v>211</v>
      </c>
      <c r="JGG1199" s="147">
        <v>344.68</v>
      </c>
      <c r="JGH1199" s="109" t="s">
        <v>30</v>
      </c>
      <c r="JGI1199" s="261" t="s">
        <v>26</v>
      </c>
      <c r="JGJ1199" s="207">
        <v>7</v>
      </c>
      <c r="JGK1199" s="207">
        <v>2</v>
      </c>
      <c r="JGL1199" s="208" t="s">
        <v>238</v>
      </c>
      <c r="JGM1199" s="209">
        <v>111</v>
      </c>
      <c r="JGN1199" s="110">
        <v>211</v>
      </c>
      <c r="JGO1199" s="147">
        <v>344.68</v>
      </c>
      <c r="JGP1199" s="109" t="s">
        <v>30</v>
      </c>
      <c r="JGQ1199" s="261" t="s">
        <v>26</v>
      </c>
      <c r="JGR1199" s="207">
        <v>7</v>
      </c>
      <c r="JGS1199" s="207">
        <v>2</v>
      </c>
      <c r="JGT1199" s="208" t="s">
        <v>238</v>
      </c>
      <c r="JGU1199" s="209">
        <v>111</v>
      </c>
      <c r="JGV1199" s="110">
        <v>211</v>
      </c>
      <c r="JGW1199" s="147">
        <v>344.68</v>
      </c>
      <c r="JGX1199" s="109" t="s">
        <v>30</v>
      </c>
      <c r="JGY1199" s="261" t="s">
        <v>26</v>
      </c>
      <c r="JGZ1199" s="207">
        <v>7</v>
      </c>
      <c r="JHA1199" s="207">
        <v>2</v>
      </c>
      <c r="JHB1199" s="208" t="s">
        <v>238</v>
      </c>
      <c r="JHC1199" s="209">
        <v>111</v>
      </c>
      <c r="JHD1199" s="110">
        <v>211</v>
      </c>
      <c r="JHE1199" s="147">
        <v>344.68</v>
      </c>
      <c r="JHF1199" s="109" t="s">
        <v>30</v>
      </c>
      <c r="JHG1199" s="261" t="s">
        <v>26</v>
      </c>
      <c r="JHH1199" s="207">
        <v>7</v>
      </c>
      <c r="JHI1199" s="207">
        <v>2</v>
      </c>
      <c r="JHJ1199" s="208" t="s">
        <v>238</v>
      </c>
      <c r="JHK1199" s="209">
        <v>111</v>
      </c>
      <c r="JHL1199" s="110">
        <v>211</v>
      </c>
      <c r="JHM1199" s="147">
        <v>344.68</v>
      </c>
      <c r="JHN1199" s="109" t="s">
        <v>30</v>
      </c>
      <c r="JHO1199" s="261" t="s">
        <v>26</v>
      </c>
      <c r="JHP1199" s="207">
        <v>7</v>
      </c>
      <c r="JHQ1199" s="207">
        <v>2</v>
      </c>
      <c r="JHR1199" s="208" t="s">
        <v>238</v>
      </c>
      <c r="JHS1199" s="209">
        <v>111</v>
      </c>
      <c r="JHT1199" s="110">
        <v>211</v>
      </c>
      <c r="JHU1199" s="147">
        <v>344.68</v>
      </c>
      <c r="JHV1199" s="109" t="s">
        <v>30</v>
      </c>
      <c r="JHW1199" s="261" t="s">
        <v>26</v>
      </c>
      <c r="JHX1199" s="207">
        <v>7</v>
      </c>
      <c r="JHY1199" s="207">
        <v>2</v>
      </c>
      <c r="JHZ1199" s="208" t="s">
        <v>238</v>
      </c>
      <c r="JIA1199" s="209">
        <v>111</v>
      </c>
      <c r="JIB1199" s="110">
        <v>211</v>
      </c>
      <c r="JIC1199" s="147">
        <v>344.68</v>
      </c>
      <c r="JID1199" s="109" t="s">
        <v>30</v>
      </c>
      <c r="JIE1199" s="261" t="s">
        <v>26</v>
      </c>
      <c r="JIF1199" s="207">
        <v>7</v>
      </c>
      <c r="JIG1199" s="207">
        <v>2</v>
      </c>
      <c r="JIH1199" s="208" t="s">
        <v>238</v>
      </c>
      <c r="JII1199" s="209">
        <v>111</v>
      </c>
      <c r="JIJ1199" s="110">
        <v>211</v>
      </c>
      <c r="JIK1199" s="147">
        <v>344.68</v>
      </c>
      <c r="JIL1199" s="109" t="s">
        <v>30</v>
      </c>
      <c r="JIM1199" s="261" t="s">
        <v>26</v>
      </c>
      <c r="JIN1199" s="207">
        <v>7</v>
      </c>
      <c r="JIO1199" s="207">
        <v>2</v>
      </c>
      <c r="JIP1199" s="208" t="s">
        <v>238</v>
      </c>
      <c r="JIQ1199" s="209">
        <v>111</v>
      </c>
      <c r="JIR1199" s="110">
        <v>211</v>
      </c>
      <c r="JIS1199" s="147">
        <v>344.68</v>
      </c>
      <c r="JIT1199" s="109" t="s">
        <v>30</v>
      </c>
      <c r="JIU1199" s="261" t="s">
        <v>26</v>
      </c>
      <c r="JIV1199" s="207">
        <v>7</v>
      </c>
      <c r="JIW1199" s="207">
        <v>2</v>
      </c>
      <c r="JIX1199" s="208" t="s">
        <v>238</v>
      </c>
      <c r="JIY1199" s="209">
        <v>111</v>
      </c>
      <c r="JIZ1199" s="110">
        <v>211</v>
      </c>
      <c r="JJA1199" s="147">
        <v>344.68</v>
      </c>
      <c r="JJB1199" s="109" t="s">
        <v>30</v>
      </c>
      <c r="JJC1199" s="261" t="s">
        <v>26</v>
      </c>
      <c r="JJD1199" s="207">
        <v>7</v>
      </c>
      <c r="JJE1199" s="207">
        <v>2</v>
      </c>
      <c r="JJF1199" s="208" t="s">
        <v>238</v>
      </c>
      <c r="JJG1199" s="209">
        <v>111</v>
      </c>
      <c r="JJH1199" s="110">
        <v>211</v>
      </c>
      <c r="JJI1199" s="147">
        <v>344.68</v>
      </c>
      <c r="JJJ1199" s="109" t="s">
        <v>30</v>
      </c>
      <c r="JJK1199" s="261" t="s">
        <v>26</v>
      </c>
      <c r="JJL1199" s="207">
        <v>7</v>
      </c>
      <c r="JJM1199" s="207">
        <v>2</v>
      </c>
      <c r="JJN1199" s="208" t="s">
        <v>238</v>
      </c>
      <c r="JJO1199" s="209">
        <v>111</v>
      </c>
      <c r="JJP1199" s="110">
        <v>211</v>
      </c>
      <c r="JJQ1199" s="147">
        <v>344.68</v>
      </c>
      <c r="JJR1199" s="109" t="s">
        <v>30</v>
      </c>
      <c r="JJS1199" s="261" t="s">
        <v>26</v>
      </c>
      <c r="JJT1199" s="207">
        <v>7</v>
      </c>
      <c r="JJU1199" s="207">
        <v>2</v>
      </c>
      <c r="JJV1199" s="208" t="s">
        <v>238</v>
      </c>
      <c r="JJW1199" s="209">
        <v>111</v>
      </c>
      <c r="JJX1199" s="110">
        <v>211</v>
      </c>
      <c r="JJY1199" s="147">
        <v>344.68</v>
      </c>
      <c r="JJZ1199" s="109" t="s">
        <v>30</v>
      </c>
      <c r="JKA1199" s="261" t="s">
        <v>26</v>
      </c>
      <c r="JKB1199" s="207">
        <v>7</v>
      </c>
      <c r="JKC1199" s="207">
        <v>2</v>
      </c>
      <c r="JKD1199" s="208" t="s">
        <v>238</v>
      </c>
      <c r="JKE1199" s="209">
        <v>111</v>
      </c>
      <c r="JKF1199" s="110">
        <v>211</v>
      </c>
      <c r="JKG1199" s="147">
        <v>344.68</v>
      </c>
      <c r="JKH1199" s="109" t="s">
        <v>30</v>
      </c>
      <c r="JKI1199" s="261" t="s">
        <v>26</v>
      </c>
      <c r="JKJ1199" s="207">
        <v>7</v>
      </c>
      <c r="JKK1199" s="207">
        <v>2</v>
      </c>
      <c r="JKL1199" s="208" t="s">
        <v>238</v>
      </c>
      <c r="JKM1199" s="209">
        <v>111</v>
      </c>
      <c r="JKN1199" s="110">
        <v>211</v>
      </c>
      <c r="JKO1199" s="147">
        <v>344.68</v>
      </c>
      <c r="JKP1199" s="109" t="s">
        <v>30</v>
      </c>
      <c r="JKQ1199" s="261" t="s">
        <v>26</v>
      </c>
      <c r="JKR1199" s="207">
        <v>7</v>
      </c>
      <c r="JKS1199" s="207">
        <v>2</v>
      </c>
      <c r="JKT1199" s="208" t="s">
        <v>238</v>
      </c>
      <c r="JKU1199" s="209">
        <v>111</v>
      </c>
      <c r="JKV1199" s="110">
        <v>211</v>
      </c>
      <c r="JKW1199" s="147">
        <v>344.68</v>
      </c>
      <c r="JKX1199" s="109" t="s">
        <v>30</v>
      </c>
      <c r="JKY1199" s="261" t="s">
        <v>26</v>
      </c>
      <c r="JKZ1199" s="207">
        <v>7</v>
      </c>
      <c r="JLA1199" s="207">
        <v>2</v>
      </c>
      <c r="JLB1199" s="208" t="s">
        <v>238</v>
      </c>
      <c r="JLC1199" s="209">
        <v>111</v>
      </c>
      <c r="JLD1199" s="110">
        <v>211</v>
      </c>
      <c r="JLE1199" s="147">
        <v>344.68</v>
      </c>
      <c r="JLF1199" s="109" t="s">
        <v>30</v>
      </c>
      <c r="JLG1199" s="261" t="s">
        <v>26</v>
      </c>
      <c r="JLH1199" s="207">
        <v>7</v>
      </c>
      <c r="JLI1199" s="207">
        <v>2</v>
      </c>
      <c r="JLJ1199" s="208" t="s">
        <v>238</v>
      </c>
      <c r="JLK1199" s="209">
        <v>111</v>
      </c>
      <c r="JLL1199" s="110">
        <v>211</v>
      </c>
      <c r="JLM1199" s="147">
        <v>344.68</v>
      </c>
      <c r="JLN1199" s="109" t="s">
        <v>30</v>
      </c>
      <c r="JLO1199" s="261" t="s">
        <v>26</v>
      </c>
      <c r="JLP1199" s="207">
        <v>7</v>
      </c>
      <c r="JLQ1199" s="207">
        <v>2</v>
      </c>
      <c r="JLR1199" s="208" t="s">
        <v>238</v>
      </c>
      <c r="JLS1199" s="209">
        <v>111</v>
      </c>
      <c r="JLT1199" s="110">
        <v>211</v>
      </c>
      <c r="JLU1199" s="147">
        <v>344.68</v>
      </c>
      <c r="JLV1199" s="109" t="s">
        <v>30</v>
      </c>
      <c r="JLW1199" s="261" t="s">
        <v>26</v>
      </c>
      <c r="JLX1199" s="207">
        <v>7</v>
      </c>
      <c r="JLY1199" s="207">
        <v>2</v>
      </c>
      <c r="JLZ1199" s="208" t="s">
        <v>238</v>
      </c>
      <c r="JMA1199" s="209">
        <v>111</v>
      </c>
      <c r="JMB1199" s="110">
        <v>211</v>
      </c>
      <c r="JMC1199" s="147">
        <v>344.68</v>
      </c>
      <c r="JMD1199" s="109" t="s">
        <v>30</v>
      </c>
      <c r="JME1199" s="261" t="s">
        <v>26</v>
      </c>
      <c r="JMF1199" s="207">
        <v>7</v>
      </c>
      <c r="JMG1199" s="207">
        <v>2</v>
      </c>
      <c r="JMH1199" s="208" t="s">
        <v>238</v>
      </c>
      <c r="JMI1199" s="209">
        <v>111</v>
      </c>
      <c r="JMJ1199" s="110">
        <v>211</v>
      </c>
      <c r="JMK1199" s="147">
        <v>344.68</v>
      </c>
      <c r="JML1199" s="109" t="s">
        <v>30</v>
      </c>
      <c r="JMM1199" s="261" t="s">
        <v>26</v>
      </c>
      <c r="JMN1199" s="207">
        <v>7</v>
      </c>
      <c r="JMO1199" s="207">
        <v>2</v>
      </c>
      <c r="JMP1199" s="208" t="s">
        <v>238</v>
      </c>
      <c r="JMQ1199" s="209">
        <v>111</v>
      </c>
      <c r="JMR1199" s="110">
        <v>211</v>
      </c>
      <c r="JMS1199" s="147">
        <v>344.68</v>
      </c>
      <c r="JMT1199" s="109" t="s">
        <v>30</v>
      </c>
      <c r="JMU1199" s="261" t="s">
        <v>26</v>
      </c>
      <c r="JMV1199" s="207">
        <v>7</v>
      </c>
      <c r="JMW1199" s="207">
        <v>2</v>
      </c>
      <c r="JMX1199" s="208" t="s">
        <v>238</v>
      </c>
      <c r="JMY1199" s="209">
        <v>111</v>
      </c>
      <c r="JMZ1199" s="110">
        <v>211</v>
      </c>
      <c r="JNA1199" s="147">
        <v>344.68</v>
      </c>
      <c r="JNB1199" s="109" t="s">
        <v>30</v>
      </c>
      <c r="JNC1199" s="261" t="s">
        <v>26</v>
      </c>
      <c r="JND1199" s="207">
        <v>7</v>
      </c>
      <c r="JNE1199" s="207">
        <v>2</v>
      </c>
      <c r="JNF1199" s="208" t="s">
        <v>238</v>
      </c>
      <c r="JNG1199" s="209">
        <v>111</v>
      </c>
      <c r="JNH1199" s="110">
        <v>211</v>
      </c>
      <c r="JNI1199" s="147">
        <v>344.68</v>
      </c>
      <c r="JNJ1199" s="109" t="s">
        <v>30</v>
      </c>
      <c r="JNK1199" s="261" t="s">
        <v>26</v>
      </c>
      <c r="JNL1199" s="207">
        <v>7</v>
      </c>
      <c r="JNM1199" s="207">
        <v>2</v>
      </c>
      <c r="JNN1199" s="208" t="s">
        <v>238</v>
      </c>
      <c r="JNO1199" s="209">
        <v>111</v>
      </c>
      <c r="JNP1199" s="110">
        <v>211</v>
      </c>
      <c r="JNQ1199" s="147">
        <v>344.68</v>
      </c>
      <c r="JNR1199" s="109" t="s">
        <v>30</v>
      </c>
      <c r="JNS1199" s="261" t="s">
        <v>26</v>
      </c>
      <c r="JNT1199" s="207">
        <v>7</v>
      </c>
      <c r="JNU1199" s="207">
        <v>2</v>
      </c>
      <c r="JNV1199" s="208" t="s">
        <v>238</v>
      </c>
      <c r="JNW1199" s="209">
        <v>111</v>
      </c>
      <c r="JNX1199" s="110">
        <v>211</v>
      </c>
      <c r="JNY1199" s="147">
        <v>344.68</v>
      </c>
      <c r="JNZ1199" s="109" t="s">
        <v>30</v>
      </c>
      <c r="JOA1199" s="261" t="s">
        <v>26</v>
      </c>
      <c r="JOB1199" s="207">
        <v>7</v>
      </c>
      <c r="JOC1199" s="207">
        <v>2</v>
      </c>
      <c r="JOD1199" s="208" t="s">
        <v>238</v>
      </c>
      <c r="JOE1199" s="209">
        <v>111</v>
      </c>
      <c r="JOF1199" s="110">
        <v>211</v>
      </c>
      <c r="JOG1199" s="147">
        <v>344.68</v>
      </c>
      <c r="JOH1199" s="109" t="s">
        <v>30</v>
      </c>
      <c r="JOI1199" s="261" t="s">
        <v>26</v>
      </c>
      <c r="JOJ1199" s="207">
        <v>7</v>
      </c>
      <c r="JOK1199" s="207">
        <v>2</v>
      </c>
      <c r="JOL1199" s="208" t="s">
        <v>238</v>
      </c>
      <c r="JOM1199" s="209">
        <v>111</v>
      </c>
      <c r="JON1199" s="110">
        <v>211</v>
      </c>
      <c r="JOO1199" s="147">
        <v>344.68</v>
      </c>
      <c r="JOP1199" s="109" t="s">
        <v>30</v>
      </c>
      <c r="JOQ1199" s="261" t="s">
        <v>26</v>
      </c>
      <c r="JOR1199" s="207">
        <v>7</v>
      </c>
      <c r="JOS1199" s="207">
        <v>2</v>
      </c>
      <c r="JOT1199" s="208" t="s">
        <v>238</v>
      </c>
      <c r="JOU1199" s="209">
        <v>111</v>
      </c>
      <c r="JOV1199" s="110">
        <v>211</v>
      </c>
      <c r="JOW1199" s="147">
        <v>344.68</v>
      </c>
      <c r="JOX1199" s="109" t="s">
        <v>30</v>
      </c>
      <c r="JOY1199" s="261" t="s">
        <v>26</v>
      </c>
      <c r="JOZ1199" s="207">
        <v>7</v>
      </c>
      <c r="JPA1199" s="207">
        <v>2</v>
      </c>
      <c r="JPB1199" s="208" t="s">
        <v>238</v>
      </c>
      <c r="JPC1199" s="209">
        <v>111</v>
      </c>
      <c r="JPD1199" s="110">
        <v>211</v>
      </c>
      <c r="JPE1199" s="147">
        <v>344.68</v>
      </c>
      <c r="JPF1199" s="109" t="s">
        <v>30</v>
      </c>
      <c r="JPG1199" s="261" t="s">
        <v>26</v>
      </c>
      <c r="JPH1199" s="207">
        <v>7</v>
      </c>
      <c r="JPI1199" s="207">
        <v>2</v>
      </c>
      <c r="JPJ1199" s="208" t="s">
        <v>238</v>
      </c>
      <c r="JPK1199" s="209">
        <v>111</v>
      </c>
      <c r="JPL1199" s="110">
        <v>211</v>
      </c>
      <c r="JPM1199" s="147">
        <v>344.68</v>
      </c>
      <c r="JPN1199" s="109" t="s">
        <v>30</v>
      </c>
      <c r="JPO1199" s="261" t="s">
        <v>26</v>
      </c>
      <c r="JPP1199" s="207">
        <v>7</v>
      </c>
      <c r="JPQ1199" s="207">
        <v>2</v>
      </c>
      <c r="JPR1199" s="208" t="s">
        <v>238</v>
      </c>
      <c r="JPS1199" s="209">
        <v>111</v>
      </c>
      <c r="JPT1199" s="110">
        <v>211</v>
      </c>
      <c r="JPU1199" s="147">
        <v>344.68</v>
      </c>
      <c r="JPV1199" s="109" t="s">
        <v>30</v>
      </c>
      <c r="JPW1199" s="261" t="s">
        <v>26</v>
      </c>
      <c r="JPX1199" s="207">
        <v>7</v>
      </c>
      <c r="JPY1199" s="207">
        <v>2</v>
      </c>
      <c r="JPZ1199" s="208" t="s">
        <v>238</v>
      </c>
      <c r="JQA1199" s="209">
        <v>111</v>
      </c>
      <c r="JQB1199" s="110">
        <v>211</v>
      </c>
      <c r="JQC1199" s="147">
        <v>344.68</v>
      </c>
      <c r="JQD1199" s="109" t="s">
        <v>30</v>
      </c>
      <c r="JQE1199" s="261" t="s">
        <v>26</v>
      </c>
      <c r="JQF1199" s="207">
        <v>7</v>
      </c>
      <c r="JQG1199" s="207">
        <v>2</v>
      </c>
      <c r="JQH1199" s="208" t="s">
        <v>238</v>
      </c>
      <c r="JQI1199" s="209">
        <v>111</v>
      </c>
      <c r="JQJ1199" s="110">
        <v>211</v>
      </c>
      <c r="JQK1199" s="147">
        <v>344.68</v>
      </c>
      <c r="JQL1199" s="109" t="s">
        <v>30</v>
      </c>
      <c r="JQM1199" s="261" t="s">
        <v>26</v>
      </c>
      <c r="JQN1199" s="207">
        <v>7</v>
      </c>
      <c r="JQO1199" s="207">
        <v>2</v>
      </c>
      <c r="JQP1199" s="208" t="s">
        <v>238</v>
      </c>
      <c r="JQQ1199" s="209">
        <v>111</v>
      </c>
      <c r="JQR1199" s="110">
        <v>211</v>
      </c>
      <c r="JQS1199" s="147">
        <v>344.68</v>
      </c>
      <c r="JQT1199" s="109" t="s">
        <v>30</v>
      </c>
      <c r="JQU1199" s="261" t="s">
        <v>26</v>
      </c>
      <c r="JQV1199" s="207">
        <v>7</v>
      </c>
      <c r="JQW1199" s="207">
        <v>2</v>
      </c>
      <c r="JQX1199" s="208" t="s">
        <v>238</v>
      </c>
      <c r="JQY1199" s="209">
        <v>111</v>
      </c>
      <c r="JQZ1199" s="110">
        <v>211</v>
      </c>
      <c r="JRA1199" s="147">
        <v>344.68</v>
      </c>
      <c r="JRB1199" s="109" t="s">
        <v>30</v>
      </c>
      <c r="JRC1199" s="261" t="s">
        <v>26</v>
      </c>
      <c r="JRD1199" s="207">
        <v>7</v>
      </c>
      <c r="JRE1199" s="207">
        <v>2</v>
      </c>
      <c r="JRF1199" s="208" t="s">
        <v>238</v>
      </c>
      <c r="JRG1199" s="209">
        <v>111</v>
      </c>
      <c r="JRH1199" s="110">
        <v>211</v>
      </c>
      <c r="JRI1199" s="147">
        <v>344.68</v>
      </c>
      <c r="JRJ1199" s="109" t="s">
        <v>30</v>
      </c>
      <c r="JRK1199" s="261" t="s">
        <v>26</v>
      </c>
      <c r="JRL1199" s="207">
        <v>7</v>
      </c>
      <c r="JRM1199" s="207">
        <v>2</v>
      </c>
      <c r="JRN1199" s="208" t="s">
        <v>238</v>
      </c>
      <c r="JRO1199" s="209">
        <v>111</v>
      </c>
      <c r="JRP1199" s="110">
        <v>211</v>
      </c>
      <c r="JRQ1199" s="147">
        <v>344.68</v>
      </c>
      <c r="JRR1199" s="109" t="s">
        <v>30</v>
      </c>
      <c r="JRS1199" s="261" t="s">
        <v>26</v>
      </c>
      <c r="JRT1199" s="207">
        <v>7</v>
      </c>
      <c r="JRU1199" s="207">
        <v>2</v>
      </c>
      <c r="JRV1199" s="208" t="s">
        <v>238</v>
      </c>
      <c r="JRW1199" s="209">
        <v>111</v>
      </c>
      <c r="JRX1199" s="110">
        <v>211</v>
      </c>
      <c r="JRY1199" s="147">
        <v>344.68</v>
      </c>
      <c r="JRZ1199" s="109" t="s">
        <v>30</v>
      </c>
      <c r="JSA1199" s="261" t="s">
        <v>26</v>
      </c>
      <c r="JSB1199" s="207">
        <v>7</v>
      </c>
      <c r="JSC1199" s="207">
        <v>2</v>
      </c>
      <c r="JSD1199" s="208" t="s">
        <v>238</v>
      </c>
      <c r="JSE1199" s="209">
        <v>111</v>
      </c>
      <c r="JSF1199" s="110">
        <v>211</v>
      </c>
      <c r="JSG1199" s="147">
        <v>344.68</v>
      </c>
      <c r="JSH1199" s="109" t="s">
        <v>30</v>
      </c>
      <c r="JSI1199" s="261" t="s">
        <v>26</v>
      </c>
      <c r="JSJ1199" s="207">
        <v>7</v>
      </c>
      <c r="JSK1199" s="207">
        <v>2</v>
      </c>
      <c r="JSL1199" s="208" t="s">
        <v>238</v>
      </c>
      <c r="JSM1199" s="209">
        <v>111</v>
      </c>
      <c r="JSN1199" s="110">
        <v>211</v>
      </c>
      <c r="JSO1199" s="147">
        <v>344.68</v>
      </c>
      <c r="JSP1199" s="109" t="s">
        <v>30</v>
      </c>
      <c r="JSQ1199" s="261" t="s">
        <v>26</v>
      </c>
      <c r="JSR1199" s="207">
        <v>7</v>
      </c>
      <c r="JSS1199" s="207">
        <v>2</v>
      </c>
      <c r="JST1199" s="208" t="s">
        <v>238</v>
      </c>
      <c r="JSU1199" s="209">
        <v>111</v>
      </c>
      <c r="JSV1199" s="110">
        <v>211</v>
      </c>
      <c r="JSW1199" s="147">
        <v>344.68</v>
      </c>
      <c r="JSX1199" s="109" t="s">
        <v>30</v>
      </c>
      <c r="JSY1199" s="261" t="s">
        <v>26</v>
      </c>
      <c r="JSZ1199" s="207">
        <v>7</v>
      </c>
      <c r="JTA1199" s="207">
        <v>2</v>
      </c>
      <c r="JTB1199" s="208" t="s">
        <v>238</v>
      </c>
      <c r="JTC1199" s="209">
        <v>111</v>
      </c>
      <c r="JTD1199" s="110">
        <v>211</v>
      </c>
      <c r="JTE1199" s="147">
        <v>344.68</v>
      </c>
      <c r="JTF1199" s="109" t="s">
        <v>30</v>
      </c>
      <c r="JTG1199" s="261" t="s">
        <v>26</v>
      </c>
      <c r="JTH1199" s="207">
        <v>7</v>
      </c>
      <c r="JTI1199" s="207">
        <v>2</v>
      </c>
      <c r="JTJ1199" s="208" t="s">
        <v>238</v>
      </c>
      <c r="JTK1199" s="209">
        <v>111</v>
      </c>
      <c r="JTL1199" s="110">
        <v>211</v>
      </c>
      <c r="JTM1199" s="147">
        <v>344.68</v>
      </c>
      <c r="JTN1199" s="109" t="s">
        <v>30</v>
      </c>
      <c r="JTO1199" s="261" t="s">
        <v>26</v>
      </c>
      <c r="JTP1199" s="207">
        <v>7</v>
      </c>
      <c r="JTQ1199" s="207">
        <v>2</v>
      </c>
      <c r="JTR1199" s="208" t="s">
        <v>238</v>
      </c>
      <c r="JTS1199" s="209">
        <v>111</v>
      </c>
      <c r="JTT1199" s="110">
        <v>211</v>
      </c>
      <c r="JTU1199" s="147">
        <v>344.68</v>
      </c>
      <c r="JTV1199" s="109" t="s">
        <v>30</v>
      </c>
      <c r="JTW1199" s="261" t="s">
        <v>26</v>
      </c>
      <c r="JTX1199" s="207">
        <v>7</v>
      </c>
      <c r="JTY1199" s="207">
        <v>2</v>
      </c>
      <c r="JTZ1199" s="208" t="s">
        <v>238</v>
      </c>
      <c r="JUA1199" s="209">
        <v>111</v>
      </c>
      <c r="JUB1199" s="110">
        <v>211</v>
      </c>
      <c r="JUC1199" s="147">
        <v>344.68</v>
      </c>
      <c r="JUD1199" s="109" t="s">
        <v>30</v>
      </c>
      <c r="JUE1199" s="261" t="s">
        <v>26</v>
      </c>
      <c r="JUF1199" s="207">
        <v>7</v>
      </c>
      <c r="JUG1199" s="207">
        <v>2</v>
      </c>
      <c r="JUH1199" s="208" t="s">
        <v>238</v>
      </c>
      <c r="JUI1199" s="209">
        <v>111</v>
      </c>
      <c r="JUJ1199" s="110">
        <v>211</v>
      </c>
      <c r="JUK1199" s="147">
        <v>344.68</v>
      </c>
      <c r="JUL1199" s="109" t="s">
        <v>30</v>
      </c>
      <c r="JUM1199" s="261" t="s">
        <v>26</v>
      </c>
      <c r="JUN1199" s="207">
        <v>7</v>
      </c>
      <c r="JUO1199" s="207">
        <v>2</v>
      </c>
      <c r="JUP1199" s="208" t="s">
        <v>238</v>
      </c>
      <c r="JUQ1199" s="209">
        <v>111</v>
      </c>
      <c r="JUR1199" s="110">
        <v>211</v>
      </c>
      <c r="JUS1199" s="147">
        <v>344.68</v>
      </c>
      <c r="JUT1199" s="109" t="s">
        <v>30</v>
      </c>
      <c r="JUU1199" s="261" t="s">
        <v>26</v>
      </c>
      <c r="JUV1199" s="207">
        <v>7</v>
      </c>
      <c r="JUW1199" s="207">
        <v>2</v>
      </c>
      <c r="JUX1199" s="208" t="s">
        <v>238</v>
      </c>
      <c r="JUY1199" s="209">
        <v>111</v>
      </c>
      <c r="JUZ1199" s="110">
        <v>211</v>
      </c>
      <c r="JVA1199" s="147">
        <v>344.68</v>
      </c>
      <c r="JVB1199" s="109" t="s">
        <v>30</v>
      </c>
      <c r="JVC1199" s="261" t="s">
        <v>26</v>
      </c>
      <c r="JVD1199" s="207">
        <v>7</v>
      </c>
      <c r="JVE1199" s="207">
        <v>2</v>
      </c>
      <c r="JVF1199" s="208" t="s">
        <v>238</v>
      </c>
      <c r="JVG1199" s="209">
        <v>111</v>
      </c>
      <c r="JVH1199" s="110">
        <v>211</v>
      </c>
      <c r="JVI1199" s="147">
        <v>344.68</v>
      </c>
      <c r="JVJ1199" s="109" t="s">
        <v>30</v>
      </c>
      <c r="JVK1199" s="261" t="s">
        <v>26</v>
      </c>
      <c r="JVL1199" s="207">
        <v>7</v>
      </c>
      <c r="JVM1199" s="207">
        <v>2</v>
      </c>
      <c r="JVN1199" s="208" t="s">
        <v>238</v>
      </c>
      <c r="JVO1199" s="209">
        <v>111</v>
      </c>
      <c r="JVP1199" s="110">
        <v>211</v>
      </c>
      <c r="JVQ1199" s="147">
        <v>344.68</v>
      </c>
      <c r="JVR1199" s="109" t="s">
        <v>30</v>
      </c>
      <c r="JVS1199" s="261" t="s">
        <v>26</v>
      </c>
      <c r="JVT1199" s="207">
        <v>7</v>
      </c>
      <c r="JVU1199" s="207">
        <v>2</v>
      </c>
      <c r="JVV1199" s="208" t="s">
        <v>238</v>
      </c>
      <c r="JVW1199" s="209">
        <v>111</v>
      </c>
      <c r="JVX1199" s="110">
        <v>211</v>
      </c>
      <c r="JVY1199" s="147">
        <v>344.68</v>
      </c>
      <c r="JVZ1199" s="109" t="s">
        <v>30</v>
      </c>
      <c r="JWA1199" s="261" t="s">
        <v>26</v>
      </c>
      <c r="JWB1199" s="207">
        <v>7</v>
      </c>
      <c r="JWC1199" s="207">
        <v>2</v>
      </c>
      <c r="JWD1199" s="208" t="s">
        <v>238</v>
      </c>
      <c r="JWE1199" s="209">
        <v>111</v>
      </c>
      <c r="JWF1199" s="110">
        <v>211</v>
      </c>
      <c r="JWG1199" s="147">
        <v>344.68</v>
      </c>
      <c r="JWH1199" s="109" t="s">
        <v>30</v>
      </c>
      <c r="JWI1199" s="261" t="s">
        <v>26</v>
      </c>
      <c r="JWJ1199" s="207">
        <v>7</v>
      </c>
      <c r="JWK1199" s="207">
        <v>2</v>
      </c>
      <c r="JWL1199" s="208" t="s">
        <v>238</v>
      </c>
      <c r="JWM1199" s="209">
        <v>111</v>
      </c>
      <c r="JWN1199" s="110">
        <v>211</v>
      </c>
      <c r="JWO1199" s="147">
        <v>344.68</v>
      </c>
      <c r="JWP1199" s="109" t="s">
        <v>30</v>
      </c>
      <c r="JWQ1199" s="261" t="s">
        <v>26</v>
      </c>
      <c r="JWR1199" s="207">
        <v>7</v>
      </c>
      <c r="JWS1199" s="207">
        <v>2</v>
      </c>
      <c r="JWT1199" s="208" t="s">
        <v>238</v>
      </c>
      <c r="JWU1199" s="209">
        <v>111</v>
      </c>
      <c r="JWV1199" s="110">
        <v>211</v>
      </c>
      <c r="JWW1199" s="147">
        <v>344.68</v>
      </c>
      <c r="JWX1199" s="109" t="s">
        <v>30</v>
      </c>
      <c r="JWY1199" s="261" t="s">
        <v>26</v>
      </c>
      <c r="JWZ1199" s="207">
        <v>7</v>
      </c>
      <c r="JXA1199" s="207">
        <v>2</v>
      </c>
      <c r="JXB1199" s="208" t="s">
        <v>238</v>
      </c>
      <c r="JXC1199" s="209">
        <v>111</v>
      </c>
      <c r="JXD1199" s="110">
        <v>211</v>
      </c>
      <c r="JXE1199" s="147">
        <v>344.68</v>
      </c>
      <c r="JXF1199" s="109" t="s">
        <v>30</v>
      </c>
      <c r="JXG1199" s="261" t="s">
        <v>26</v>
      </c>
      <c r="JXH1199" s="207">
        <v>7</v>
      </c>
      <c r="JXI1199" s="207">
        <v>2</v>
      </c>
      <c r="JXJ1199" s="208" t="s">
        <v>238</v>
      </c>
      <c r="JXK1199" s="209">
        <v>111</v>
      </c>
      <c r="JXL1199" s="110">
        <v>211</v>
      </c>
      <c r="JXM1199" s="147">
        <v>344.68</v>
      </c>
      <c r="JXN1199" s="109" t="s">
        <v>30</v>
      </c>
      <c r="JXO1199" s="261" t="s">
        <v>26</v>
      </c>
      <c r="JXP1199" s="207">
        <v>7</v>
      </c>
      <c r="JXQ1199" s="207">
        <v>2</v>
      </c>
      <c r="JXR1199" s="208" t="s">
        <v>238</v>
      </c>
      <c r="JXS1199" s="209">
        <v>111</v>
      </c>
      <c r="JXT1199" s="110">
        <v>211</v>
      </c>
      <c r="JXU1199" s="147">
        <v>344.68</v>
      </c>
      <c r="JXV1199" s="109" t="s">
        <v>30</v>
      </c>
      <c r="JXW1199" s="261" t="s">
        <v>26</v>
      </c>
      <c r="JXX1199" s="207">
        <v>7</v>
      </c>
      <c r="JXY1199" s="207">
        <v>2</v>
      </c>
      <c r="JXZ1199" s="208" t="s">
        <v>238</v>
      </c>
      <c r="JYA1199" s="209">
        <v>111</v>
      </c>
      <c r="JYB1199" s="110">
        <v>211</v>
      </c>
      <c r="JYC1199" s="147">
        <v>344.68</v>
      </c>
      <c r="JYD1199" s="109" t="s">
        <v>30</v>
      </c>
      <c r="JYE1199" s="261" t="s">
        <v>26</v>
      </c>
      <c r="JYF1199" s="207">
        <v>7</v>
      </c>
      <c r="JYG1199" s="207">
        <v>2</v>
      </c>
      <c r="JYH1199" s="208" t="s">
        <v>238</v>
      </c>
      <c r="JYI1199" s="209">
        <v>111</v>
      </c>
      <c r="JYJ1199" s="110">
        <v>211</v>
      </c>
      <c r="JYK1199" s="147">
        <v>344.68</v>
      </c>
      <c r="JYL1199" s="109" t="s">
        <v>30</v>
      </c>
      <c r="JYM1199" s="261" t="s">
        <v>26</v>
      </c>
      <c r="JYN1199" s="207">
        <v>7</v>
      </c>
      <c r="JYO1199" s="207">
        <v>2</v>
      </c>
      <c r="JYP1199" s="208" t="s">
        <v>238</v>
      </c>
      <c r="JYQ1199" s="209">
        <v>111</v>
      </c>
      <c r="JYR1199" s="110">
        <v>211</v>
      </c>
      <c r="JYS1199" s="147">
        <v>344.68</v>
      </c>
      <c r="JYT1199" s="109" t="s">
        <v>30</v>
      </c>
      <c r="JYU1199" s="261" t="s">
        <v>26</v>
      </c>
      <c r="JYV1199" s="207">
        <v>7</v>
      </c>
      <c r="JYW1199" s="207">
        <v>2</v>
      </c>
      <c r="JYX1199" s="208" t="s">
        <v>238</v>
      </c>
      <c r="JYY1199" s="209">
        <v>111</v>
      </c>
      <c r="JYZ1199" s="110">
        <v>211</v>
      </c>
      <c r="JZA1199" s="147">
        <v>344.68</v>
      </c>
      <c r="JZB1199" s="109" t="s">
        <v>30</v>
      </c>
      <c r="JZC1199" s="261" t="s">
        <v>26</v>
      </c>
      <c r="JZD1199" s="207">
        <v>7</v>
      </c>
      <c r="JZE1199" s="207">
        <v>2</v>
      </c>
      <c r="JZF1199" s="208" t="s">
        <v>238</v>
      </c>
      <c r="JZG1199" s="209">
        <v>111</v>
      </c>
      <c r="JZH1199" s="110">
        <v>211</v>
      </c>
      <c r="JZI1199" s="147">
        <v>344.68</v>
      </c>
      <c r="JZJ1199" s="109" t="s">
        <v>30</v>
      </c>
      <c r="JZK1199" s="261" t="s">
        <v>26</v>
      </c>
      <c r="JZL1199" s="207">
        <v>7</v>
      </c>
      <c r="JZM1199" s="207">
        <v>2</v>
      </c>
      <c r="JZN1199" s="208" t="s">
        <v>238</v>
      </c>
      <c r="JZO1199" s="209">
        <v>111</v>
      </c>
      <c r="JZP1199" s="110">
        <v>211</v>
      </c>
      <c r="JZQ1199" s="147">
        <v>344.68</v>
      </c>
      <c r="JZR1199" s="109" t="s">
        <v>30</v>
      </c>
      <c r="JZS1199" s="261" t="s">
        <v>26</v>
      </c>
      <c r="JZT1199" s="207">
        <v>7</v>
      </c>
      <c r="JZU1199" s="207">
        <v>2</v>
      </c>
      <c r="JZV1199" s="208" t="s">
        <v>238</v>
      </c>
      <c r="JZW1199" s="209">
        <v>111</v>
      </c>
      <c r="JZX1199" s="110">
        <v>211</v>
      </c>
      <c r="JZY1199" s="147">
        <v>344.68</v>
      </c>
      <c r="JZZ1199" s="109" t="s">
        <v>30</v>
      </c>
      <c r="KAA1199" s="261" t="s">
        <v>26</v>
      </c>
      <c r="KAB1199" s="207">
        <v>7</v>
      </c>
      <c r="KAC1199" s="207">
        <v>2</v>
      </c>
      <c r="KAD1199" s="208" t="s">
        <v>238</v>
      </c>
      <c r="KAE1199" s="209">
        <v>111</v>
      </c>
      <c r="KAF1199" s="110">
        <v>211</v>
      </c>
      <c r="KAG1199" s="147">
        <v>344.68</v>
      </c>
      <c r="KAH1199" s="109" t="s">
        <v>30</v>
      </c>
      <c r="KAI1199" s="261" t="s">
        <v>26</v>
      </c>
      <c r="KAJ1199" s="207">
        <v>7</v>
      </c>
      <c r="KAK1199" s="207">
        <v>2</v>
      </c>
      <c r="KAL1199" s="208" t="s">
        <v>238</v>
      </c>
      <c r="KAM1199" s="209">
        <v>111</v>
      </c>
      <c r="KAN1199" s="110">
        <v>211</v>
      </c>
      <c r="KAO1199" s="147">
        <v>344.68</v>
      </c>
      <c r="KAP1199" s="109" t="s">
        <v>30</v>
      </c>
      <c r="KAQ1199" s="261" t="s">
        <v>26</v>
      </c>
      <c r="KAR1199" s="207">
        <v>7</v>
      </c>
      <c r="KAS1199" s="207">
        <v>2</v>
      </c>
      <c r="KAT1199" s="208" t="s">
        <v>238</v>
      </c>
      <c r="KAU1199" s="209">
        <v>111</v>
      </c>
      <c r="KAV1199" s="110">
        <v>211</v>
      </c>
      <c r="KAW1199" s="147">
        <v>344.68</v>
      </c>
      <c r="KAX1199" s="109" t="s">
        <v>30</v>
      </c>
      <c r="KAY1199" s="261" t="s">
        <v>26</v>
      </c>
      <c r="KAZ1199" s="207">
        <v>7</v>
      </c>
      <c r="KBA1199" s="207">
        <v>2</v>
      </c>
      <c r="KBB1199" s="208" t="s">
        <v>238</v>
      </c>
      <c r="KBC1199" s="209">
        <v>111</v>
      </c>
      <c r="KBD1199" s="110">
        <v>211</v>
      </c>
      <c r="KBE1199" s="147">
        <v>344.68</v>
      </c>
      <c r="KBF1199" s="109" t="s">
        <v>30</v>
      </c>
      <c r="KBG1199" s="261" t="s">
        <v>26</v>
      </c>
      <c r="KBH1199" s="207">
        <v>7</v>
      </c>
      <c r="KBI1199" s="207">
        <v>2</v>
      </c>
      <c r="KBJ1199" s="208" t="s">
        <v>238</v>
      </c>
      <c r="KBK1199" s="209">
        <v>111</v>
      </c>
      <c r="KBL1199" s="110">
        <v>211</v>
      </c>
      <c r="KBM1199" s="147">
        <v>344.68</v>
      </c>
      <c r="KBN1199" s="109" t="s">
        <v>30</v>
      </c>
      <c r="KBO1199" s="261" t="s">
        <v>26</v>
      </c>
      <c r="KBP1199" s="207">
        <v>7</v>
      </c>
      <c r="KBQ1199" s="207">
        <v>2</v>
      </c>
      <c r="KBR1199" s="208" t="s">
        <v>238</v>
      </c>
      <c r="KBS1199" s="209">
        <v>111</v>
      </c>
      <c r="KBT1199" s="110">
        <v>211</v>
      </c>
      <c r="KBU1199" s="147">
        <v>344.68</v>
      </c>
      <c r="KBV1199" s="109" t="s">
        <v>30</v>
      </c>
      <c r="KBW1199" s="261" t="s">
        <v>26</v>
      </c>
      <c r="KBX1199" s="207">
        <v>7</v>
      </c>
      <c r="KBY1199" s="207">
        <v>2</v>
      </c>
      <c r="KBZ1199" s="208" t="s">
        <v>238</v>
      </c>
      <c r="KCA1199" s="209">
        <v>111</v>
      </c>
      <c r="KCB1199" s="110">
        <v>211</v>
      </c>
      <c r="KCC1199" s="147">
        <v>344.68</v>
      </c>
      <c r="KCD1199" s="109" t="s">
        <v>30</v>
      </c>
      <c r="KCE1199" s="261" t="s">
        <v>26</v>
      </c>
      <c r="KCF1199" s="207">
        <v>7</v>
      </c>
      <c r="KCG1199" s="207">
        <v>2</v>
      </c>
      <c r="KCH1199" s="208" t="s">
        <v>238</v>
      </c>
      <c r="KCI1199" s="209">
        <v>111</v>
      </c>
      <c r="KCJ1199" s="110">
        <v>211</v>
      </c>
      <c r="KCK1199" s="147">
        <v>344.68</v>
      </c>
      <c r="KCL1199" s="109" t="s">
        <v>30</v>
      </c>
      <c r="KCM1199" s="261" t="s">
        <v>26</v>
      </c>
      <c r="KCN1199" s="207">
        <v>7</v>
      </c>
      <c r="KCO1199" s="207">
        <v>2</v>
      </c>
      <c r="KCP1199" s="208" t="s">
        <v>238</v>
      </c>
      <c r="KCQ1199" s="209">
        <v>111</v>
      </c>
      <c r="KCR1199" s="110">
        <v>211</v>
      </c>
      <c r="KCS1199" s="147">
        <v>344.68</v>
      </c>
      <c r="KCT1199" s="109" t="s">
        <v>30</v>
      </c>
      <c r="KCU1199" s="261" t="s">
        <v>26</v>
      </c>
      <c r="KCV1199" s="207">
        <v>7</v>
      </c>
      <c r="KCW1199" s="207">
        <v>2</v>
      </c>
      <c r="KCX1199" s="208" t="s">
        <v>238</v>
      </c>
      <c r="KCY1199" s="209">
        <v>111</v>
      </c>
      <c r="KCZ1199" s="110">
        <v>211</v>
      </c>
      <c r="KDA1199" s="147">
        <v>344.68</v>
      </c>
      <c r="KDB1199" s="109" t="s">
        <v>30</v>
      </c>
      <c r="KDC1199" s="261" t="s">
        <v>26</v>
      </c>
      <c r="KDD1199" s="207">
        <v>7</v>
      </c>
      <c r="KDE1199" s="207">
        <v>2</v>
      </c>
      <c r="KDF1199" s="208" t="s">
        <v>238</v>
      </c>
      <c r="KDG1199" s="209">
        <v>111</v>
      </c>
      <c r="KDH1199" s="110">
        <v>211</v>
      </c>
      <c r="KDI1199" s="147">
        <v>344.68</v>
      </c>
      <c r="KDJ1199" s="109" t="s">
        <v>30</v>
      </c>
      <c r="KDK1199" s="261" t="s">
        <v>26</v>
      </c>
      <c r="KDL1199" s="207">
        <v>7</v>
      </c>
      <c r="KDM1199" s="207">
        <v>2</v>
      </c>
      <c r="KDN1199" s="208" t="s">
        <v>238</v>
      </c>
      <c r="KDO1199" s="209">
        <v>111</v>
      </c>
      <c r="KDP1199" s="110">
        <v>211</v>
      </c>
      <c r="KDQ1199" s="147">
        <v>344.68</v>
      </c>
      <c r="KDR1199" s="109" t="s">
        <v>30</v>
      </c>
      <c r="KDS1199" s="261" t="s">
        <v>26</v>
      </c>
      <c r="KDT1199" s="207">
        <v>7</v>
      </c>
      <c r="KDU1199" s="207">
        <v>2</v>
      </c>
      <c r="KDV1199" s="208" t="s">
        <v>238</v>
      </c>
      <c r="KDW1199" s="209">
        <v>111</v>
      </c>
      <c r="KDX1199" s="110">
        <v>211</v>
      </c>
      <c r="KDY1199" s="147">
        <v>344.68</v>
      </c>
      <c r="KDZ1199" s="109" t="s">
        <v>30</v>
      </c>
      <c r="KEA1199" s="261" t="s">
        <v>26</v>
      </c>
      <c r="KEB1199" s="207">
        <v>7</v>
      </c>
      <c r="KEC1199" s="207">
        <v>2</v>
      </c>
      <c r="KED1199" s="208" t="s">
        <v>238</v>
      </c>
      <c r="KEE1199" s="209">
        <v>111</v>
      </c>
      <c r="KEF1199" s="110">
        <v>211</v>
      </c>
      <c r="KEG1199" s="147">
        <v>344.68</v>
      </c>
      <c r="KEH1199" s="109" t="s">
        <v>30</v>
      </c>
      <c r="KEI1199" s="261" t="s">
        <v>26</v>
      </c>
      <c r="KEJ1199" s="207">
        <v>7</v>
      </c>
      <c r="KEK1199" s="207">
        <v>2</v>
      </c>
      <c r="KEL1199" s="208" t="s">
        <v>238</v>
      </c>
      <c r="KEM1199" s="209">
        <v>111</v>
      </c>
      <c r="KEN1199" s="110">
        <v>211</v>
      </c>
      <c r="KEO1199" s="147">
        <v>344.68</v>
      </c>
      <c r="KEP1199" s="109" t="s">
        <v>30</v>
      </c>
      <c r="KEQ1199" s="261" t="s">
        <v>26</v>
      </c>
      <c r="KER1199" s="207">
        <v>7</v>
      </c>
      <c r="KES1199" s="207">
        <v>2</v>
      </c>
      <c r="KET1199" s="208" t="s">
        <v>238</v>
      </c>
      <c r="KEU1199" s="209">
        <v>111</v>
      </c>
      <c r="KEV1199" s="110">
        <v>211</v>
      </c>
      <c r="KEW1199" s="147">
        <v>344.68</v>
      </c>
      <c r="KEX1199" s="109" t="s">
        <v>30</v>
      </c>
      <c r="KEY1199" s="261" t="s">
        <v>26</v>
      </c>
      <c r="KEZ1199" s="207">
        <v>7</v>
      </c>
      <c r="KFA1199" s="207">
        <v>2</v>
      </c>
      <c r="KFB1199" s="208" t="s">
        <v>238</v>
      </c>
      <c r="KFC1199" s="209">
        <v>111</v>
      </c>
      <c r="KFD1199" s="110">
        <v>211</v>
      </c>
      <c r="KFE1199" s="147">
        <v>344.68</v>
      </c>
      <c r="KFF1199" s="109" t="s">
        <v>30</v>
      </c>
      <c r="KFG1199" s="261" t="s">
        <v>26</v>
      </c>
      <c r="KFH1199" s="207">
        <v>7</v>
      </c>
      <c r="KFI1199" s="207">
        <v>2</v>
      </c>
      <c r="KFJ1199" s="208" t="s">
        <v>238</v>
      </c>
      <c r="KFK1199" s="209">
        <v>111</v>
      </c>
      <c r="KFL1199" s="110">
        <v>211</v>
      </c>
      <c r="KFM1199" s="147">
        <v>344.68</v>
      </c>
      <c r="KFN1199" s="109" t="s">
        <v>30</v>
      </c>
      <c r="KFO1199" s="261" t="s">
        <v>26</v>
      </c>
      <c r="KFP1199" s="207">
        <v>7</v>
      </c>
      <c r="KFQ1199" s="207">
        <v>2</v>
      </c>
      <c r="KFR1199" s="208" t="s">
        <v>238</v>
      </c>
      <c r="KFS1199" s="209">
        <v>111</v>
      </c>
      <c r="KFT1199" s="110">
        <v>211</v>
      </c>
      <c r="KFU1199" s="147">
        <v>344.68</v>
      </c>
      <c r="KFV1199" s="109" t="s">
        <v>30</v>
      </c>
      <c r="KFW1199" s="261" t="s">
        <v>26</v>
      </c>
      <c r="KFX1199" s="207">
        <v>7</v>
      </c>
      <c r="KFY1199" s="207">
        <v>2</v>
      </c>
      <c r="KFZ1199" s="208" t="s">
        <v>238</v>
      </c>
      <c r="KGA1199" s="209">
        <v>111</v>
      </c>
      <c r="KGB1199" s="110">
        <v>211</v>
      </c>
      <c r="KGC1199" s="147">
        <v>344.68</v>
      </c>
      <c r="KGD1199" s="109" t="s">
        <v>30</v>
      </c>
      <c r="KGE1199" s="261" t="s">
        <v>26</v>
      </c>
      <c r="KGF1199" s="207">
        <v>7</v>
      </c>
      <c r="KGG1199" s="207">
        <v>2</v>
      </c>
      <c r="KGH1199" s="208" t="s">
        <v>238</v>
      </c>
      <c r="KGI1199" s="209">
        <v>111</v>
      </c>
      <c r="KGJ1199" s="110">
        <v>211</v>
      </c>
      <c r="KGK1199" s="147">
        <v>344.68</v>
      </c>
      <c r="KGL1199" s="109" t="s">
        <v>30</v>
      </c>
      <c r="KGM1199" s="261" t="s">
        <v>26</v>
      </c>
      <c r="KGN1199" s="207">
        <v>7</v>
      </c>
      <c r="KGO1199" s="207">
        <v>2</v>
      </c>
      <c r="KGP1199" s="208" t="s">
        <v>238</v>
      </c>
      <c r="KGQ1199" s="209">
        <v>111</v>
      </c>
      <c r="KGR1199" s="110">
        <v>211</v>
      </c>
      <c r="KGS1199" s="147">
        <v>344.68</v>
      </c>
      <c r="KGT1199" s="109" t="s">
        <v>30</v>
      </c>
      <c r="KGU1199" s="261" t="s">
        <v>26</v>
      </c>
      <c r="KGV1199" s="207">
        <v>7</v>
      </c>
      <c r="KGW1199" s="207">
        <v>2</v>
      </c>
      <c r="KGX1199" s="208" t="s">
        <v>238</v>
      </c>
      <c r="KGY1199" s="209">
        <v>111</v>
      </c>
      <c r="KGZ1199" s="110">
        <v>211</v>
      </c>
      <c r="KHA1199" s="147">
        <v>344.68</v>
      </c>
      <c r="KHB1199" s="109" t="s">
        <v>30</v>
      </c>
      <c r="KHC1199" s="261" t="s">
        <v>26</v>
      </c>
      <c r="KHD1199" s="207">
        <v>7</v>
      </c>
      <c r="KHE1199" s="207">
        <v>2</v>
      </c>
      <c r="KHF1199" s="208" t="s">
        <v>238</v>
      </c>
      <c r="KHG1199" s="209">
        <v>111</v>
      </c>
      <c r="KHH1199" s="110">
        <v>211</v>
      </c>
      <c r="KHI1199" s="147">
        <v>344.68</v>
      </c>
      <c r="KHJ1199" s="109" t="s">
        <v>30</v>
      </c>
      <c r="KHK1199" s="261" t="s">
        <v>26</v>
      </c>
      <c r="KHL1199" s="207">
        <v>7</v>
      </c>
      <c r="KHM1199" s="207">
        <v>2</v>
      </c>
      <c r="KHN1199" s="208" t="s">
        <v>238</v>
      </c>
      <c r="KHO1199" s="209">
        <v>111</v>
      </c>
      <c r="KHP1199" s="110">
        <v>211</v>
      </c>
      <c r="KHQ1199" s="147">
        <v>344.68</v>
      </c>
      <c r="KHR1199" s="109" t="s">
        <v>30</v>
      </c>
      <c r="KHS1199" s="261" t="s">
        <v>26</v>
      </c>
      <c r="KHT1199" s="207">
        <v>7</v>
      </c>
      <c r="KHU1199" s="207">
        <v>2</v>
      </c>
      <c r="KHV1199" s="208" t="s">
        <v>238</v>
      </c>
      <c r="KHW1199" s="209">
        <v>111</v>
      </c>
      <c r="KHX1199" s="110">
        <v>211</v>
      </c>
      <c r="KHY1199" s="147">
        <v>344.68</v>
      </c>
      <c r="KHZ1199" s="109" t="s">
        <v>30</v>
      </c>
      <c r="KIA1199" s="261" t="s">
        <v>26</v>
      </c>
      <c r="KIB1199" s="207">
        <v>7</v>
      </c>
      <c r="KIC1199" s="207">
        <v>2</v>
      </c>
      <c r="KID1199" s="208" t="s">
        <v>238</v>
      </c>
      <c r="KIE1199" s="209">
        <v>111</v>
      </c>
      <c r="KIF1199" s="110">
        <v>211</v>
      </c>
      <c r="KIG1199" s="147">
        <v>344.68</v>
      </c>
      <c r="KIH1199" s="109" t="s">
        <v>30</v>
      </c>
      <c r="KII1199" s="261" t="s">
        <v>26</v>
      </c>
      <c r="KIJ1199" s="207">
        <v>7</v>
      </c>
      <c r="KIK1199" s="207">
        <v>2</v>
      </c>
      <c r="KIL1199" s="208" t="s">
        <v>238</v>
      </c>
      <c r="KIM1199" s="209">
        <v>111</v>
      </c>
      <c r="KIN1199" s="110">
        <v>211</v>
      </c>
      <c r="KIO1199" s="147">
        <v>344.68</v>
      </c>
      <c r="KIP1199" s="109" t="s">
        <v>30</v>
      </c>
      <c r="KIQ1199" s="261" t="s">
        <v>26</v>
      </c>
      <c r="KIR1199" s="207">
        <v>7</v>
      </c>
      <c r="KIS1199" s="207">
        <v>2</v>
      </c>
      <c r="KIT1199" s="208" t="s">
        <v>238</v>
      </c>
      <c r="KIU1199" s="209">
        <v>111</v>
      </c>
      <c r="KIV1199" s="110">
        <v>211</v>
      </c>
      <c r="KIW1199" s="147">
        <v>344.68</v>
      </c>
      <c r="KIX1199" s="109" t="s">
        <v>30</v>
      </c>
      <c r="KIY1199" s="261" t="s">
        <v>26</v>
      </c>
      <c r="KIZ1199" s="207">
        <v>7</v>
      </c>
      <c r="KJA1199" s="207">
        <v>2</v>
      </c>
      <c r="KJB1199" s="208" t="s">
        <v>238</v>
      </c>
      <c r="KJC1199" s="209">
        <v>111</v>
      </c>
      <c r="KJD1199" s="110">
        <v>211</v>
      </c>
      <c r="KJE1199" s="147">
        <v>344.68</v>
      </c>
      <c r="KJF1199" s="109" t="s">
        <v>30</v>
      </c>
      <c r="KJG1199" s="261" t="s">
        <v>26</v>
      </c>
      <c r="KJH1199" s="207">
        <v>7</v>
      </c>
      <c r="KJI1199" s="207">
        <v>2</v>
      </c>
      <c r="KJJ1199" s="208" t="s">
        <v>238</v>
      </c>
      <c r="KJK1199" s="209">
        <v>111</v>
      </c>
      <c r="KJL1199" s="110">
        <v>211</v>
      </c>
      <c r="KJM1199" s="147">
        <v>344.68</v>
      </c>
      <c r="KJN1199" s="109" t="s">
        <v>30</v>
      </c>
      <c r="KJO1199" s="261" t="s">
        <v>26</v>
      </c>
      <c r="KJP1199" s="207">
        <v>7</v>
      </c>
      <c r="KJQ1199" s="207">
        <v>2</v>
      </c>
      <c r="KJR1199" s="208" t="s">
        <v>238</v>
      </c>
      <c r="KJS1199" s="209">
        <v>111</v>
      </c>
      <c r="KJT1199" s="110">
        <v>211</v>
      </c>
      <c r="KJU1199" s="147">
        <v>344.68</v>
      </c>
      <c r="KJV1199" s="109" t="s">
        <v>30</v>
      </c>
      <c r="KJW1199" s="261" t="s">
        <v>26</v>
      </c>
      <c r="KJX1199" s="207">
        <v>7</v>
      </c>
      <c r="KJY1199" s="207">
        <v>2</v>
      </c>
      <c r="KJZ1199" s="208" t="s">
        <v>238</v>
      </c>
      <c r="KKA1199" s="209">
        <v>111</v>
      </c>
      <c r="KKB1199" s="110">
        <v>211</v>
      </c>
      <c r="KKC1199" s="147">
        <v>344.68</v>
      </c>
      <c r="KKD1199" s="109" t="s">
        <v>30</v>
      </c>
      <c r="KKE1199" s="261" t="s">
        <v>26</v>
      </c>
      <c r="KKF1199" s="207">
        <v>7</v>
      </c>
      <c r="KKG1199" s="207">
        <v>2</v>
      </c>
      <c r="KKH1199" s="208" t="s">
        <v>238</v>
      </c>
      <c r="KKI1199" s="209">
        <v>111</v>
      </c>
      <c r="KKJ1199" s="110">
        <v>211</v>
      </c>
      <c r="KKK1199" s="147">
        <v>344.68</v>
      </c>
      <c r="KKL1199" s="109" t="s">
        <v>30</v>
      </c>
      <c r="KKM1199" s="261" t="s">
        <v>26</v>
      </c>
      <c r="KKN1199" s="207">
        <v>7</v>
      </c>
      <c r="KKO1199" s="207">
        <v>2</v>
      </c>
      <c r="KKP1199" s="208" t="s">
        <v>238</v>
      </c>
      <c r="KKQ1199" s="209">
        <v>111</v>
      </c>
      <c r="KKR1199" s="110">
        <v>211</v>
      </c>
      <c r="KKS1199" s="147">
        <v>344.68</v>
      </c>
      <c r="KKT1199" s="109" t="s">
        <v>30</v>
      </c>
      <c r="KKU1199" s="261" t="s">
        <v>26</v>
      </c>
      <c r="KKV1199" s="207">
        <v>7</v>
      </c>
      <c r="KKW1199" s="207">
        <v>2</v>
      </c>
      <c r="KKX1199" s="208" t="s">
        <v>238</v>
      </c>
      <c r="KKY1199" s="209">
        <v>111</v>
      </c>
      <c r="KKZ1199" s="110">
        <v>211</v>
      </c>
      <c r="KLA1199" s="147">
        <v>344.68</v>
      </c>
      <c r="KLB1199" s="109" t="s">
        <v>30</v>
      </c>
      <c r="KLC1199" s="261" t="s">
        <v>26</v>
      </c>
      <c r="KLD1199" s="207">
        <v>7</v>
      </c>
      <c r="KLE1199" s="207">
        <v>2</v>
      </c>
      <c r="KLF1199" s="208" t="s">
        <v>238</v>
      </c>
      <c r="KLG1199" s="209">
        <v>111</v>
      </c>
      <c r="KLH1199" s="110">
        <v>211</v>
      </c>
      <c r="KLI1199" s="147">
        <v>344.68</v>
      </c>
      <c r="KLJ1199" s="109" t="s">
        <v>30</v>
      </c>
      <c r="KLK1199" s="261" t="s">
        <v>26</v>
      </c>
      <c r="KLL1199" s="207">
        <v>7</v>
      </c>
      <c r="KLM1199" s="207">
        <v>2</v>
      </c>
      <c r="KLN1199" s="208" t="s">
        <v>238</v>
      </c>
      <c r="KLO1199" s="209">
        <v>111</v>
      </c>
      <c r="KLP1199" s="110">
        <v>211</v>
      </c>
      <c r="KLQ1199" s="147">
        <v>344.68</v>
      </c>
      <c r="KLR1199" s="109" t="s">
        <v>30</v>
      </c>
      <c r="KLS1199" s="261" t="s">
        <v>26</v>
      </c>
      <c r="KLT1199" s="207">
        <v>7</v>
      </c>
      <c r="KLU1199" s="207">
        <v>2</v>
      </c>
      <c r="KLV1199" s="208" t="s">
        <v>238</v>
      </c>
      <c r="KLW1199" s="209">
        <v>111</v>
      </c>
      <c r="KLX1199" s="110">
        <v>211</v>
      </c>
      <c r="KLY1199" s="147">
        <v>344.68</v>
      </c>
      <c r="KLZ1199" s="109" t="s">
        <v>30</v>
      </c>
      <c r="KMA1199" s="261" t="s">
        <v>26</v>
      </c>
      <c r="KMB1199" s="207">
        <v>7</v>
      </c>
      <c r="KMC1199" s="207">
        <v>2</v>
      </c>
      <c r="KMD1199" s="208" t="s">
        <v>238</v>
      </c>
      <c r="KME1199" s="209">
        <v>111</v>
      </c>
      <c r="KMF1199" s="110">
        <v>211</v>
      </c>
      <c r="KMG1199" s="147">
        <v>344.68</v>
      </c>
      <c r="KMH1199" s="109" t="s">
        <v>30</v>
      </c>
      <c r="KMI1199" s="261" t="s">
        <v>26</v>
      </c>
      <c r="KMJ1199" s="207">
        <v>7</v>
      </c>
      <c r="KMK1199" s="207">
        <v>2</v>
      </c>
      <c r="KML1199" s="208" t="s">
        <v>238</v>
      </c>
      <c r="KMM1199" s="209">
        <v>111</v>
      </c>
      <c r="KMN1199" s="110">
        <v>211</v>
      </c>
      <c r="KMO1199" s="147">
        <v>344.68</v>
      </c>
      <c r="KMP1199" s="109" t="s">
        <v>30</v>
      </c>
      <c r="KMQ1199" s="261" t="s">
        <v>26</v>
      </c>
      <c r="KMR1199" s="207">
        <v>7</v>
      </c>
      <c r="KMS1199" s="207">
        <v>2</v>
      </c>
      <c r="KMT1199" s="208" t="s">
        <v>238</v>
      </c>
      <c r="KMU1199" s="209">
        <v>111</v>
      </c>
      <c r="KMV1199" s="110">
        <v>211</v>
      </c>
      <c r="KMW1199" s="147">
        <v>344.68</v>
      </c>
      <c r="KMX1199" s="109" t="s">
        <v>30</v>
      </c>
      <c r="KMY1199" s="261" t="s">
        <v>26</v>
      </c>
      <c r="KMZ1199" s="207">
        <v>7</v>
      </c>
      <c r="KNA1199" s="207">
        <v>2</v>
      </c>
      <c r="KNB1199" s="208" t="s">
        <v>238</v>
      </c>
      <c r="KNC1199" s="209">
        <v>111</v>
      </c>
      <c r="KND1199" s="110">
        <v>211</v>
      </c>
      <c r="KNE1199" s="147">
        <v>344.68</v>
      </c>
      <c r="KNF1199" s="109" t="s">
        <v>30</v>
      </c>
      <c r="KNG1199" s="261" t="s">
        <v>26</v>
      </c>
      <c r="KNH1199" s="207">
        <v>7</v>
      </c>
      <c r="KNI1199" s="207">
        <v>2</v>
      </c>
      <c r="KNJ1199" s="208" t="s">
        <v>238</v>
      </c>
      <c r="KNK1199" s="209">
        <v>111</v>
      </c>
      <c r="KNL1199" s="110">
        <v>211</v>
      </c>
      <c r="KNM1199" s="147">
        <v>344.68</v>
      </c>
      <c r="KNN1199" s="109" t="s">
        <v>30</v>
      </c>
      <c r="KNO1199" s="261" t="s">
        <v>26</v>
      </c>
      <c r="KNP1199" s="207">
        <v>7</v>
      </c>
      <c r="KNQ1199" s="207">
        <v>2</v>
      </c>
      <c r="KNR1199" s="208" t="s">
        <v>238</v>
      </c>
      <c r="KNS1199" s="209">
        <v>111</v>
      </c>
      <c r="KNT1199" s="110">
        <v>211</v>
      </c>
      <c r="KNU1199" s="147">
        <v>344.68</v>
      </c>
      <c r="KNV1199" s="109" t="s">
        <v>30</v>
      </c>
      <c r="KNW1199" s="261" t="s">
        <v>26</v>
      </c>
      <c r="KNX1199" s="207">
        <v>7</v>
      </c>
      <c r="KNY1199" s="207">
        <v>2</v>
      </c>
      <c r="KNZ1199" s="208" t="s">
        <v>238</v>
      </c>
      <c r="KOA1199" s="209">
        <v>111</v>
      </c>
      <c r="KOB1199" s="110">
        <v>211</v>
      </c>
      <c r="KOC1199" s="147">
        <v>344.68</v>
      </c>
      <c r="KOD1199" s="109" t="s">
        <v>30</v>
      </c>
      <c r="KOE1199" s="261" t="s">
        <v>26</v>
      </c>
      <c r="KOF1199" s="207">
        <v>7</v>
      </c>
      <c r="KOG1199" s="207">
        <v>2</v>
      </c>
      <c r="KOH1199" s="208" t="s">
        <v>238</v>
      </c>
      <c r="KOI1199" s="209">
        <v>111</v>
      </c>
      <c r="KOJ1199" s="110">
        <v>211</v>
      </c>
      <c r="KOK1199" s="147">
        <v>344.68</v>
      </c>
      <c r="KOL1199" s="109" t="s">
        <v>30</v>
      </c>
      <c r="KOM1199" s="261" t="s">
        <v>26</v>
      </c>
      <c r="KON1199" s="207">
        <v>7</v>
      </c>
      <c r="KOO1199" s="207">
        <v>2</v>
      </c>
      <c r="KOP1199" s="208" t="s">
        <v>238</v>
      </c>
      <c r="KOQ1199" s="209">
        <v>111</v>
      </c>
      <c r="KOR1199" s="110">
        <v>211</v>
      </c>
      <c r="KOS1199" s="147">
        <v>344.68</v>
      </c>
      <c r="KOT1199" s="109" t="s">
        <v>30</v>
      </c>
      <c r="KOU1199" s="261" t="s">
        <v>26</v>
      </c>
      <c r="KOV1199" s="207">
        <v>7</v>
      </c>
      <c r="KOW1199" s="207">
        <v>2</v>
      </c>
      <c r="KOX1199" s="208" t="s">
        <v>238</v>
      </c>
      <c r="KOY1199" s="209">
        <v>111</v>
      </c>
      <c r="KOZ1199" s="110">
        <v>211</v>
      </c>
      <c r="KPA1199" s="147">
        <v>344.68</v>
      </c>
      <c r="KPB1199" s="109" t="s">
        <v>30</v>
      </c>
      <c r="KPC1199" s="261" t="s">
        <v>26</v>
      </c>
      <c r="KPD1199" s="207">
        <v>7</v>
      </c>
      <c r="KPE1199" s="207">
        <v>2</v>
      </c>
      <c r="KPF1199" s="208" t="s">
        <v>238</v>
      </c>
      <c r="KPG1199" s="209">
        <v>111</v>
      </c>
      <c r="KPH1199" s="110">
        <v>211</v>
      </c>
      <c r="KPI1199" s="147">
        <v>344.68</v>
      </c>
      <c r="KPJ1199" s="109" t="s">
        <v>30</v>
      </c>
      <c r="KPK1199" s="261" t="s">
        <v>26</v>
      </c>
      <c r="KPL1199" s="207">
        <v>7</v>
      </c>
      <c r="KPM1199" s="207">
        <v>2</v>
      </c>
      <c r="KPN1199" s="208" t="s">
        <v>238</v>
      </c>
      <c r="KPO1199" s="209">
        <v>111</v>
      </c>
      <c r="KPP1199" s="110">
        <v>211</v>
      </c>
      <c r="KPQ1199" s="147">
        <v>344.68</v>
      </c>
      <c r="KPR1199" s="109" t="s">
        <v>30</v>
      </c>
      <c r="KPS1199" s="261" t="s">
        <v>26</v>
      </c>
      <c r="KPT1199" s="207">
        <v>7</v>
      </c>
      <c r="KPU1199" s="207">
        <v>2</v>
      </c>
      <c r="KPV1199" s="208" t="s">
        <v>238</v>
      </c>
      <c r="KPW1199" s="209">
        <v>111</v>
      </c>
      <c r="KPX1199" s="110">
        <v>211</v>
      </c>
      <c r="KPY1199" s="147">
        <v>344.68</v>
      </c>
      <c r="KPZ1199" s="109" t="s">
        <v>30</v>
      </c>
      <c r="KQA1199" s="261" t="s">
        <v>26</v>
      </c>
      <c r="KQB1199" s="207">
        <v>7</v>
      </c>
      <c r="KQC1199" s="207">
        <v>2</v>
      </c>
      <c r="KQD1199" s="208" t="s">
        <v>238</v>
      </c>
      <c r="KQE1199" s="209">
        <v>111</v>
      </c>
      <c r="KQF1199" s="110">
        <v>211</v>
      </c>
      <c r="KQG1199" s="147">
        <v>344.68</v>
      </c>
      <c r="KQH1199" s="109" t="s">
        <v>30</v>
      </c>
      <c r="KQI1199" s="261" t="s">
        <v>26</v>
      </c>
      <c r="KQJ1199" s="207">
        <v>7</v>
      </c>
      <c r="KQK1199" s="207">
        <v>2</v>
      </c>
      <c r="KQL1199" s="208" t="s">
        <v>238</v>
      </c>
      <c r="KQM1199" s="209">
        <v>111</v>
      </c>
      <c r="KQN1199" s="110">
        <v>211</v>
      </c>
      <c r="KQO1199" s="147">
        <v>344.68</v>
      </c>
      <c r="KQP1199" s="109" t="s">
        <v>30</v>
      </c>
      <c r="KQQ1199" s="261" t="s">
        <v>26</v>
      </c>
      <c r="KQR1199" s="207">
        <v>7</v>
      </c>
      <c r="KQS1199" s="207">
        <v>2</v>
      </c>
      <c r="KQT1199" s="208" t="s">
        <v>238</v>
      </c>
      <c r="KQU1199" s="209">
        <v>111</v>
      </c>
      <c r="KQV1199" s="110">
        <v>211</v>
      </c>
      <c r="KQW1199" s="147">
        <v>344.68</v>
      </c>
      <c r="KQX1199" s="109" t="s">
        <v>30</v>
      </c>
      <c r="KQY1199" s="261" t="s">
        <v>26</v>
      </c>
      <c r="KQZ1199" s="207">
        <v>7</v>
      </c>
      <c r="KRA1199" s="207">
        <v>2</v>
      </c>
      <c r="KRB1199" s="208" t="s">
        <v>238</v>
      </c>
      <c r="KRC1199" s="209">
        <v>111</v>
      </c>
      <c r="KRD1199" s="110">
        <v>211</v>
      </c>
      <c r="KRE1199" s="147">
        <v>344.68</v>
      </c>
      <c r="KRF1199" s="109" t="s">
        <v>30</v>
      </c>
      <c r="KRG1199" s="261" t="s">
        <v>26</v>
      </c>
      <c r="KRH1199" s="207">
        <v>7</v>
      </c>
      <c r="KRI1199" s="207">
        <v>2</v>
      </c>
      <c r="KRJ1199" s="208" t="s">
        <v>238</v>
      </c>
      <c r="KRK1199" s="209">
        <v>111</v>
      </c>
      <c r="KRL1199" s="110">
        <v>211</v>
      </c>
      <c r="KRM1199" s="147">
        <v>344.68</v>
      </c>
      <c r="KRN1199" s="109" t="s">
        <v>30</v>
      </c>
      <c r="KRO1199" s="261" t="s">
        <v>26</v>
      </c>
      <c r="KRP1199" s="207">
        <v>7</v>
      </c>
      <c r="KRQ1199" s="207">
        <v>2</v>
      </c>
      <c r="KRR1199" s="208" t="s">
        <v>238</v>
      </c>
      <c r="KRS1199" s="209">
        <v>111</v>
      </c>
      <c r="KRT1199" s="110">
        <v>211</v>
      </c>
      <c r="KRU1199" s="147">
        <v>344.68</v>
      </c>
      <c r="KRV1199" s="109" t="s">
        <v>30</v>
      </c>
      <c r="KRW1199" s="261" t="s">
        <v>26</v>
      </c>
      <c r="KRX1199" s="207">
        <v>7</v>
      </c>
      <c r="KRY1199" s="207">
        <v>2</v>
      </c>
      <c r="KRZ1199" s="208" t="s">
        <v>238</v>
      </c>
      <c r="KSA1199" s="209">
        <v>111</v>
      </c>
      <c r="KSB1199" s="110">
        <v>211</v>
      </c>
      <c r="KSC1199" s="147">
        <v>344.68</v>
      </c>
      <c r="KSD1199" s="109" t="s">
        <v>30</v>
      </c>
      <c r="KSE1199" s="261" t="s">
        <v>26</v>
      </c>
      <c r="KSF1199" s="207">
        <v>7</v>
      </c>
      <c r="KSG1199" s="207">
        <v>2</v>
      </c>
      <c r="KSH1199" s="208" t="s">
        <v>238</v>
      </c>
      <c r="KSI1199" s="209">
        <v>111</v>
      </c>
      <c r="KSJ1199" s="110">
        <v>211</v>
      </c>
      <c r="KSK1199" s="147">
        <v>344.68</v>
      </c>
      <c r="KSL1199" s="109" t="s">
        <v>30</v>
      </c>
      <c r="KSM1199" s="261" t="s">
        <v>26</v>
      </c>
      <c r="KSN1199" s="207">
        <v>7</v>
      </c>
      <c r="KSO1199" s="207">
        <v>2</v>
      </c>
      <c r="KSP1199" s="208" t="s">
        <v>238</v>
      </c>
      <c r="KSQ1199" s="209">
        <v>111</v>
      </c>
      <c r="KSR1199" s="110">
        <v>211</v>
      </c>
      <c r="KSS1199" s="147">
        <v>344.68</v>
      </c>
      <c r="KST1199" s="109" t="s">
        <v>30</v>
      </c>
      <c r="KSU1199" s="261" t="s">
        <v>26</v>
      </c>
      <c r="KSV1199" s="207">
        <v>7</v>
      </c>
      <c r="KSW1199" s="207">
        <v>2</v>
      </c>
      <c r="KSX1199" s="208" t="s">
        <v>238</v>
      </c>
      <c r="KSY1199" s="209">
        <v>111</v>
      </c>
      <c r="KSZ1199" s="110">
        <v>211</v>
      </c>
      <c r="KTA1199" s="147">
        <v>344.68</v>
      </c>
      <c r="KTB1199" s="109" t="s">
        <v>30</v>
      </c>
      <c r="KTC1199" s="261" t="s">
        <v>26</v>
      </c>
      <c r="KTD1199" s="207">
        <v>7</v>
      </c>
      <c r="KTE1199" s="207">
        <v>2</v>
      </c>
      <c r="KTF1199" s="208" t="s">
        <v>238</v>
      </c>
      <c r="KTG1199" s="209">
        <v>111</v>
      </c>
      <c r="KTH1199" s="110">
        <v>211</v>
      </c>
      <c r="KTI1199" s="147">
        <v>344.68</v>
      </c>
      <c r="KTJ1199" s="109" t="s">
        <v>30</v>
      </c>
      <c r="KTK1199" s="261" t="s">
        <v>26</v>
      </c>
      <c r="KTL1199" s="207">
        <v>7</v>
      </c>
      <c r="KTM1199" s="207">
        <v>2</v>
      </c>
      <c r="KTN1199" s="208" t="s">
        <v>238</v>
      </c>
      <c r="KTO1199" s="209">
        <v>111</v>
      </c>
      <c r="KTP1199" s="110">
        <v>211</v>
      </c>
      <c r="KTQ1199" s="147">
        <v>344.68</v>
      </c>
      <c r="KTR1199" s="109" t="s">
        <v>30</v>
      </c>
      <c r="KTS1199" s="261" t="s">
        <v>26</v>
      </c>
      <c r="KTT1199" s="207">
        <v>7</v>
      </c>
      <c r="KTU1199" s="207">
        <v>2</v>
      </c>
      <c r="KTV1199" s="208" t="s">
        <v>238</v>
      </c>
      <c r="KTW1199" s="209">
        <v>111</v>
      </c>
      <c r="KTX1199" s="110">
        <v>211</v>
      </c>
      <c r="KTY1199" s="147">
        <v>344.68</v>
      </c>
      <c r="KTZ1199" s="109" t="s">
        <v>30</v>
      </c>
      <c r="KUA1199" s="261" t="s">
        <v>26</v>
      </c>
      <c r="KUB1199" s="207">
        <v>7</v>
      </c>
      <c r="KUC1199" s="207">
        <v>2</v>
      </c>
      <c r="KUD1199" s="208" t="s">
        <v>238</v>
      </c>
      <c r="KUE1199" s="209">
        <v>111</v>
      </c>
      <c r="KUF1199" s="110">
        <v>211</v>
      </c>
      <c r="KUG1199" s="147">
        <v>344.68</v>
      </c>
      <c r="KUH1199" s="109" t="s">
        <v>30</v>
      </c>
      <c r="KUI1199" s="261" t="s">
        <v>26</v>
      </c>
      <c r="KUJ1199" s="207">
        <v>7</v>
      </c>
      <c r="KUK1199" s="207">
        <v>2</v>
      </c>
      <c r="KUL1199" s="208" t="s">
        <v>238</v>
      </c>
      <c r="KUM1199" s="209">
        <v>111</v>
      </c>
      <c r="KUN1199" s="110">
        <v>211</v>
      </c>
      <c r="KUO1199" s="147">
        <v>344.68</v>
      </c>
      <c r="KUP1199" s="109" t="s">
        <v>30</v>
      </c>
      <c r="KUQ1199" s="261" t="s">
        <v>26</v>
      </c>
      <c r="KUR1199" s="207">
        <v>7</v>
      </c>
      <c r="KUS1199" s="207">
        <v>2</v>
      </c>
      <c r="KUT1199" s="208" t="s">
        <v>238</v>
      </c>
      <c r="KUU1199" s="209">
        <v>111</v>
      </c>
      <c r="KUV1199" s="110">
        <v>211</v>
      </c>
      <c r="KUW1199" s="147">
        <v>344.68</v>
      </c>
      <c r="KUX1199" s="109" t="s">
        <v>30</v>
      </c>
      <c r="KUY1199" s="261" t="s">
        <v>26</v>
      </c>
      <c r="KUZ1199" s="207">
        <v>7</v>
      </c>
      <c r="KVA1199" s="207">
        <v>2</v>
      </c>
      <c r="KVB1199" s="208" t="s">
        <v>238</v>
      </c>
      <c r="KVC1199" s="209">
        <v>111</v>
      </c>
      <c r="KVD1199" s="110">
        <v>211</v>
      </c>
      <c r="KVE1199" s="147">
        <v>344.68</v>
      </c>
      <c r="KVF1199" s="109" t="s">
        <v>30</v>
      </c>
      <c r="KVG1199" s="261" t="s">
        <v>26</v>
      </c>
      <c r="KVH1199" s="207">
        <v>7</v>
      </c>
      <c r="KVI1199" s="207">
        <v>2</v>
      </c>
      <c r="KVJ1199" s="208" t="s">
        <v>238</v>
      </c>
      <c r="KVK1199" s="209">
        <v>111</v>
      </c>
      <c r="KVL1199" s="110">
        <v>211</v>
      </c>
      <c r="KVM1199" s="147">
        <v>344.68</v>
      </c>
      <c r="KVN1199" s="109" t="s">
        <v>30</v>
      </c>
      <c r="KVO1199" s="261" t="s">
        <v>26</v>
      </c>
      <c r="KVP1199" s="207">
        <v>7</v>
      </c>
      <c r="KVQ1199" s="207">
        <v>2</v>
      </c>
      <c r="KVR1199" s="208" t="s">
        <v>238</v>
      </c>
      <c r="KVS1199" s="209">
        <v>111</v>
      </c>
      <c r="KVT1199" s="110">
        <v>211</v>
      </c>
      <c r="KVU1199" s="147">
        <v>344.68</v>
      </c>
      <c r="KVV1199" s="109" t="s">
        <v>30</v>
      </c>
      <c r="KVW1199" s="261" t="s">
        <v>26</v>
      </c>
      <c r="KVX1199" s="207">
        <v>7</v>
      </c>
      <c r="KVY1199" s="207">
        <v>2</v>
      </c>
      <c r="KVZ1199" s="208" t="s">
        <v>238</v>
      </c>
      <c r="KWA1199" s="209">
        <v>111</v>
      </c>
      <c r="KWB1199" s="110">
        <v>211</v>
      </c>
      <c r="KWC1199" s="147">
        <v>344.68</v>
      </c>
      <c r="KWD1199" s="109" t="s">
        <v>30</v>
      </c>
      <c r="KWE1199" s="261" t="s">
        <v>26</v>
      </c>
      <c r="KWF1199" s="207">
        <v>7</v>
      </c>
      <c r="KWG1199" s="207">
        <v>2</v>
      </c>
      <c r="KWH1199" s="208" t="s">
        <v>238</v>
      </c>
      <c r="KWI1199" s="209">
        <v>111</v>
      </c>
      <c r="KWJ1199" s="110">
        <v>211</v>
      </c>
      <c r="KWK1199" s="147">
        <v>344.68</v>
      </c>
      <c r="KWL1199" s="109" t="s">
        <v>30</v>
      </c>
      <c r="KWM1199" s="261" t="s">
        <v>26</v>
      </c>
      <c r="KWN1199" s="207">
        <v>7</v>
      </c>
      <c r="KWO1199" s="207">
        <v>2</v>
      </c>
      <c r="KWP1199" s="208" t="s">
        <v>238</v>
      </c>
      <c r="KWQ1199" s="209">
        <v>111</v>
      </c>
      <c r="KWR1199" s="110">
        <v>211</v>
      </c>
      <c r="KWS1199" s="147">
        <v>344.68</v>
      </c>
      <c r="KWT1199" s="109" t="s">
        <v>30</v>
      </c>
      <c r="KWU1199" s="261" t="s">
        <v>26</v>
      </c>
      <c r="KWV1199" s="207">
        <v>7</v>
      </c>
      <c r="KWW1199" s="207">
        <v>2</v>
      </c>
      <c r="KWX1199" s="208" t="s">
        <v>238</v>
      </c>
      <c r="KWY1199" s="209">
        <v>111</v>
      </c>
      <c r="KWZ1199" s="110">
        <v>211</v>
      </c>
      <c r="KXA1199" s="147">
        <v>344.68</v>
      </c>
      <c r="KXB1199" s="109" t="s">
        <v>30</v>
      </c>
      <c r="KXC1199" s="261" t="s">
        <v>26</v>
      </c>
      <c r="KXD1199" s="207">
        <v>7</v>
      </c>
      <c r="KXE1199" s="207">
        <v>2</v>
      </c>
      <c r="KXF1199" s="208" t="s">
        <v>238</v>
      </c>
      <c r="KXG1199" s="209">
        <v>111</v>
      </c>
      <c r="KXH1199" s="110">
        <v>211</v>
      </c>
      <c r="KXI1199" s="147">
        <v>344.68</v>
      </c>
      <c r="KXJ1199" s="109" t="s">
        <v>30</v>
      </c>
      <c r="KXK1199" s="261" t="s">
        <v>26</v>
      </c>
      <c r="KXL1199" s="207">
        <v>7</v>
      </c>
      <c r="KXM1199" s="207">
        <v>2</v>
      </c>
      <c r="KXN1199" s="208" t="s">
        <v>238</v>
      </c>
      <c r="KXO1199" s="209">
        <v>111</v>
      </c>
      <c r="KXP1199" s="110">
        <v>211</v>
      </c>
      <c r="KXQ1199" s="147">
        <v>344.68</v>
      </c>
      <c r="KXR1199" s="109" t="s">
        <v>30</v>
      </c>
      <c r="KXS1199" s="261" t="s">
        <v>26</v>
      </c>
      <c r="KXT1199" s="207">
        <v>7</v>
      </c>
      <c r="KXU1199" s="207">
        <v>2</v>
      </c>
      <c r="KXV1199" s="208" t="s">
        <v>238</v>
      </c>
      <c r="KXW1199" s="209">
        <v>111</v>
      </c>
      <c r="KXX1199" s="110">
        <v>211</v>
      </c>
      <c r="KXY1199" s="147">
        <v>344.68</v>
      </c>
      <c r="KXZ1199" s="109" t="s">
        <v>30</v>
      </c>
      <c r="KYA1199" s="261" t="s">
        <v>26</v>
      </c>
      <c r="KYB1199" s="207">
        <v>7</v>
      </c>
      <c r="KYC1199" s="207">
        <v>2</v>
      </c>
      <c r="KYD1199" s="208" t="s">
        <v>238</v>
      </c>
      <c r="KYE1199" s="209">
        <v>111</v>
      </c>
      <c r="KYF1199" s="110">
        <v>211</v>
      </c>
      <c r="KYG1199" s="147">
        <v>344.68</v>
      </c>
      <c r="KYH1199" s="109" t="s">
        <v>30</v>
      </c>
      <c r="KYI1199" s="261" t="s">
        <v>26</v>
      </c>
      <c r="KYJ1199" s="207">
        <v>7</v>
      </c>
      <c r="KYK1199" s="207">
        <v>2</v>
      </c>
      <c r="KYL1199" s="208" t="s">
        <v>238</v>
      </c>
      <c r="KYM1199" s="209">
        <v>111</v>
      </c>
      <c r="KYN1199" s="110">
        <v>211</v>
      </c>
      <c r="KYO1199" s="147">
        <v>344.68</v>
      </c>
      <c r="KYP1199" s="109" t="s">
        <v>30</v>
      </c>
      <c r="KYQ1199" s="261" t="s">
        <v>26</v>
      </c>
      <c r="KYR1199" s="207">
        <v>7</v>
      </c>
      <c r="KYS1199" s="207">
        <v>2</v>
      </c>
      <c r="KYT1199" s="208" t="s">
        <v>238</v>
      </c>
      <c r="KYU1199" s="209">
        <v>111</v>
      </c>
      <c r="KYV1199" s="110">
        <v>211</v>
      </c>
      <c r="KYW1199" s="147">
        <v>344.68</v>
      </c>
      <c r="KYX1199" s="109" t="s">
        <v>30</v>
      </c>
      <c r="KYY1199" s="261" t="s">
        <v>26</v>
      </c>
      <c r="KYZ1199" s="207">
        <v>7</v>
      </c>
      <c r="KZA1199" s="207">
        <v>2</v>
      </c>
      <c r="KZB1199" s="208" t="s">
        <v>238</v>
      </c>
      <c r="KZC1199" s="209">
        <v>111</v>
      </c>
      <c r="KZD1199" s="110">
        <v>211</v>
      </c>
      <c r="KZE1199" s="147">
        <v>344.68</v>
      </c>
      <c r="KZF1199" s="109" t="s">
        <v>30</v>
      </c>
      <c r="KZG1199" s="261" t="s">
        <v>26</v>
      </c>
      <c r="KZH1199" s="207">
        <v>7</v>
      </c>
      <c r="KZI1199" s="207">
        <v>2</v>
      </c>
      <c r="KZJ1199" s="208" t="s">
        <v>238</v>
      </c>
      <c r="KZK1199" s="209">
        <v>111</v>
      </c>
      <c r="KZL1199" s="110">
        <v>211</v>
      </c>
      <c r="KZM1199" s="147">
        <v>344.68</v>
      </c>
      <c r="KZN1199" s="109" t="s">
        <v>30</v>
      </c>
      <c r="KZO1199" s="261" t="s">
        <v>26</v>
      </c>
      <c r="KZP1199" s="207">
        <v>7</v>
      </c>
      <c r="KZQ1199" s="207">
        <v>2</v>
      </c>
      <c r="KZR1199" s="208" t="s">
        <v>238</v>
      </c>
      <c r="KZS1199" s="209">
        <v>111</v>
      </c>
      <c r="KZT1199" s="110">
        <v>211</v>
      </c>
      <c r="KZU1199" s="147">
        <v>344.68</v>
      </c>
      <c r="KZV1199" s="109" t="s">
        <v>30</v>
      </c>
      <c r="KZW1199" s="261" t="s">
        <v>26</v>
      </c>
      <c r="KZX1199" s="207">
        <v>7</v>
      </c>
      <c r="KZY1199" s="207">
        <v>2</v>
      </c>
      <c r="KZZ1199" s="208" t="s">
        <v>238</v>
      </c>
      <c r="LAA1199" s="209">
        <v>111</v>
      </c>
      <c r="LAB1199" s="110">
        <v>211</v>
      </c>
      <c r="LAC1199" s="147">
        <v>344.68</v>
      </c>
      <c r="LAD1199" s="109" t="s">
        <v>30</v>
      </c>
      <c r="LAE1199" s="261" t="s">
        <v>26</v>
      </c>
      <c r="LAF1199" s="207">
        <v>7</v>
      </c>
      <c r="LAG1199" s="207">
        <v>2</v>
      </c>
      <c r="LAH1199" s="208" t="s">
        <v>238</v>
      </c>
      <c r="LAI1199" s="209">
        <v>111</v>
      </c>
      <c r="LAJ1199" s="110">
        <v>211</v>
      </c>
      <c r="LAK1199" s="147">
        <v>344.68</v>
      </c>
      <c r="LAL1199" s="109" t="s">
        <v>30</v>
      </c>
      <c r="LAM1199" s="261" t="s">
        <v>26</v>
      </c>
      <c r="LAN1199" s="207">
        <v>7</v>
      </c>
      <c r="LAO1199" s="207">
        <v>2</v>
      </c>
      <c r="LAP1199" s="208" t="s">
        <v>238</v>
      </c>
      <c r="LAQ1199" s="209">
        <v>111</v>
      </c>
      <c r="LAR1199" s="110">
        <v>211</v>
      </c>
      <c r="LAS1199" s="147">
        <v>344.68</v>
      </c>
      <c r="LAT1199" s="109" t="s">
        <v>30</v>
      </c>
      <c r="LAU1199" s="261" t="s">
        <v>26</v>
      </c>
      <c r="LAV1199" s="207">
        <v>7</v>
      </c>
      <c r="LAW1199" s="207">
        <v>2</v>
      </c>
      <c r="LAX1199" s="208" t="s">
        <v>238</v>
      </c>
      <c r="LAY1199" s="209">
        <v>111</v>
      </c>
      <c r="LAZ1199" s="110">
        <v>211</v>
      </c>
      <c r="LBA1199" s="147">
        <v>344.68</v>
      </c>
      <c r="LBB1199" s="109" t="s">
        <v>30</v>
      </c>
      <c r="LBC1199" s="261" t="s">
        <v>26</v>
      </c>
      <c r="LBD1199" s="207">
        <v>7</v>
      </c>
      <c r="LBE1199" s="207">
        <v>2</v>
      </c>
      <c r="LBF1199" s="208" t="s">
        <v>238</v>
      </c>
      <c r="LBG1199" s="209">
        <v>111</v>
      </c>
      <c r="LBH1199" s="110">
        <v>211</v>
      </c>
      <c r="LBI1199" s="147">
        <v>344.68</v>
      </c>
      <c r="LBJ1199" s="109" t="s">
        <v>30</v>
      </c>
      <c r="LBK1199" s="261" t="s">
        <v>26</v>
      </c>
      <c r="LBL1199" s="207">
        <v>7</v>
      </c>
      <c r="LBM1199" s="207">
        <v>2</v>
      </c>
      <c r="LBN1199" s="208" t="s">
        <v>238</v>
      </c>
      <c r="LBO1199" s="209">
        <v>111</v>
      </c>
      <c r="LBP1199" s="110">
        <v>211</v>
      </c>
      <c r="LBQ1199" s="147">
        <v>344.68</v>
      </c>
      <c r="LBR1199" s="109" t="s">
        <v>30</v>
      </c>
      <c r="LBS1199" s="261" t="s">
        <v>26</v>
      </c>
      <c r="LBT1199" s="207">
        <v>7</v>
      </c>
      <c r="LBU1199" s="207">
        <v>2</v>
      </c>
      <c r="LBV1199" s="208" t="s">
        <v>238</v>
      </c>
      <c r="LBW1199" s="209">
        <v>111</v>
      </c>
      <c r="LBX1199" s="110">
        <v>211</v>
      </c>
      <c r="LBY1199" s="147">
        <v>344.68</v>
      </c>
      <c r="LBZ1199" s="109" t="s">
        <v>30</v>
      </c>
      <c r="LCA1199" s="261" t="s">
        <v>26</v>
      </c>
      <c r="LCB1199" s="207">
        <v>7</v>
      </c>
      <c r="LCC1199" s="207">
        <v>2</v>
      </c>
      <c r="LCD1199" s="208" t="s">
        <v>238</v>
      </c>
      <c r="LCE1199" s="209">
        <v>111</v>
      </c>
      <c r="LCF1199" s="110">
        <v>211</v>
      </c>
      <c r="LCG1199" s="147">
        <v>344.68</v>
      </c>
      <c r="LCH1199" s="109" t="s">
        <v>30</v>
      </c>
      <c r="LCI1199" s="261" t="s">
        <v>26</v>
      </c>
      <c r="LCJ1199" s="207">
        <v>7</v>
      </c>
      <c r="LCK1199" s="207">
        <v>2</v>
      </c>
      <c r="LCL1199" s="208" t="s">
        <v>238</v>
      </c>
      <c r="LCM1199" s="209">
        <v>111</v>
      </c>
      <c r="LCN1199" s="110">
        <v>211</v>
      </c>
      <c r="LCO1199" s="147">
        <v>344.68</v>
      </c>
      <c r="LCP1199" s="109" t="s">
        <v>30</v>
      </c>
      <c r="LCQ1199" s="261" t="s">
        <v>26</v>
      </c>
      <c r="LCR1199" s="207">
        <v>7</v>
      </c>
      <c r="LCS1199" s="207">
        <v>2</v>
      </c>
      <c r="LCT1199" s="208" t="s">
        <v>238</v>
      </c>
      <c r="LCU1199" s="209">
        <v>111</v>
      </c>
      <c r="LCV1199" s="110">
        <v>211</v>
      </c>
      <c r="LCW1199" s="147">
        <v>344.68</v>
      </c>
      <c r="LCX1199" s="109" t="s">
        <v>30</v>
      </c>
      <c r="LCY1199" s="261" t="s">
        <v>26</v>
      </c>
      <c r="LCZ1199" s="207">
        <v>7</v>
      </c>
      <c r="LDA1199" s="207">
        <v>2</v>
      </c>
      <c r="LDB1199" s="208" t="s">
        <v>238</v>
      </c>
      <c r="LDC1199" s="209">
        <v>111</v>
      </c>
      <c r="LDD1199" s="110">
        <v>211</v>
      </c>
      <c r="LDE1199" s="147">
        <v>344.68</v>
      </c>
      <c r="LDF1199" s="109" t="s">
        <v>30</v>
      </c>
      <c r="LDG1199" s="261" t="s">
        <v>26</v>
      </c>
      <c r="LDH1199" s="207">
        <v>7</v>
      </c>
      <c r="LDI1199" s="207">
        <v>2</v>
      </c>
      <c r="LDJ1199" s="208" t="s">
        <v>238</v>
      </c>
      <c r="LDK1199" s="209">
        <v>111</v>
      </c>
      <c r="LDL1199" s="110">
        <v>211</v>
      </c>
      <c r="LDM1199" s="147">
        <v>344.68</v>
      </c>
      <c r="LDN1199" s="109" t="s">
        <v>30</v>
      </c>
      <c r="LDO1199" s="261" t="s">
        <v>26</v>
      </c>
      <c r="LDP1199" s="207">
        <v>7</v>
      </c>
      <c r="LDQ1199" s="207">
        <v>2</v>
      </c>
      <c r="LDR1199" s="208" t="s">
        <v>238</v>
      </c>
      <c r="LDS1199" s="209">
        <v>111</v>
      </c>
      <c r="LDT1199" s="110">
        <v>211</v>
      </c>
      <c r="LDU1199" s="147">
        <v>344.68</v>
      </c>
      <c r="LDV1199" s="109" t="s">
        <v>30</v>
      </c>
      <c r="LDW1199" s="261" t="s">
        <v>26</v>
      </c>
      <c r="LDX1199" s="207">
        <v>7</v>
      </c>
      <c r="LDY1199" s="207">
        <v>2</v>
      </c>
      <c r="LDZ1199" s="208" t="s">
        <v>238</v>
      </c>
      <c r="LEA1199" s="209">
        <v>111</v>
      </c>
      <c r="LEB1199" s="110">
        <v>211</v>
      </c>
      <c r="LEC1199" s="147">
        <v>344.68</v>
      </c>
      <c r="LED1199" s="109" t="s">
        <v>30</v>
      </c>
      <c r="LEE1199" s="261" t="s">
        <v>26</v>
      </c>
      <c r="LEF1199" s="207">
        <v>7</v>
      </c>
      <c r="LEG1199" s="207">
        <v>2</v>
      </c>
      <c r="LEH1199" s="208" t="s">
        <v>238</v>
      </c>
      <c r="LEI1199" s="209">
        <v>111</v>
      </c>
      <c r="LEJ1199" s="110">
        <v>211</v>
      </c>
      <c r="LEK1199" s="147">
        <v>344.68</v>
      </c>
      <c r="LEL1199" s="109" t="s">
        <v>30</v>
      </c>
      <c r="LEM1199" s="261" t="s">
        <v>26</v>
      </c>
      <c r="LEN1199" s="207">
        <v>7</v>
      </c>
      <c r="LEO1199" s="207">
        <v>2</v>
      </c>
      <c r="LEP1199" s="208" t="s">
        <v>238</v>
      </c>
      <c r="LEQ1199" s="209">
        <v>111</v>
      </c>
      <c r="LER1199" s="110">
        <v>211</v>
      </c>
      <c r="LES1199" s="147">
        <v>344.68</v>
      </c>
      <c r="LET1199" s="109" t="s">
        <v>30</v>
      </c>
      <c r="LEU1199" s="261" t="s">
        <v>26</v>
      </c>
      <c r="LEV1199" s="207">
        <v>7</v>
      </c>
      <c r="LEW1199" s="207">
        <v>2</v>
      </c>
      <c r="LEX1199" s="208" t="s">
        <v>238</v>
      </c>
      <c r="LEY1199" s="209">
        <v>111</v>
      </c>
      <c r="LEZ1199" s="110">
        <v>211</v>
      </c>
      <c r="LFA1199" s="147">
        <v>344.68</v>
      </c>
      <c r="LFB1199" s="109" t="s">
        <v>30</v>
      </c>
      <c r="LFC1199" s="261" t="s">
        <v>26</v>
      </c>
      <c r="LFD1199" s="207">
        <v>7</v>
      </c>
      <c r="LFE1199" s="207">
        <v>2</v>
      </c>
      <c r="LFF1199" s="208" t="s">
        <v>238</v>
      </c>
      <c r="LFG1199" s="209">
        <v>111</v>
      </c>
      <c r="LFH1199" s="110">
        <v>211</v>
      </c>
      <c r="LFI1199" s="147">
        <v>344.68</v>
      </c>
      <c r="LFJ1199" s="109" t="s">
        <v>30</v>
      </c>
      <c r="LFK1199" s="261" t="s">
        <v>26</v>
      </c>
      <c r="LFL1199" s="207">
        <v>7</v>
      </c>
      <c r="LFM1199" s="207">
        <v>2</v>
      </c>
      <c r="LFN1199" s="208" t="s">
        <v>238</v>
      </c>
      <c r="LFO1199" s="209">
        <v>111</v>
      </c>
      <c r="LFP1199" s="110">
        <v>211</v>
      </c>
      <c r="LFQ1199" s="147">
        <v>344.68</v>
      </c>
      <c r="LFR1199" s="109" t="s">
        <v>30</v>
      </c>
      <c r="LFS1199" s="261" t="s">
        <v>26</v>
      </c>
      <c r="LFT1199" s="207">
        <v>7</v>
      </c>
      <c r="LFU1199" s="207">
        <v>2</v>
      </c>
      <c r="LFV1199" s="208" t="s">
        <v>238</v>
      </c>
      <c r="LFW1199" s="209">
        <v>111</v>
      </c>
      <c r="LFX1199" s="110">
        <v>211</v>
      </c>
      <c r="LFY1199" s="147">
        <v>344.68</v>
      </c>
      <c r="LFZ1199" s="109" t="s">
        <v>30</v>
      </c>
      <c r="LGA1199" s="261" t="s">
        <v>26</v>
      </c>
      <c r="LGB1199" s="207">
        <v>7</v>
      </c>
      <c r="LGC1199" s="207">
        <v>2</v>
      </c>
      <c r="LGD1199" s="208" t="s">
        <v>238</v>
      </c>
      <c r="LGE1199" s="209">
        <v>111</v>
      </c>
      <c r="LGF1199" s="110">
        <v>211</v>
      </c>
      <c r="LGG1199" s="147">
        <v>344.68</v>
      </c>
      <c r="LGH1199" s="109" t="s">
        <v>30</v>
      </c>
      <c r="LGI1199" s="261" t="s">
        <v>26</v>
      </c>
      <c r="LGJ1199" s="207">
        <v>7</v>
      </c>
      <c r="LGK1199" s="207">
        <v>2</v>
      </c>
      <c r="LGL1199" s="208" t="s">
        <v>238</v>
      </c>
      <c r="LGM1199" s="209">
        <v>111</v>
      </c>
      <c r="LGN1199" s="110">
        <v>211</v>
      </c>
      <c r="LGO1199" s="147">
        <v>344.68</v>
      </c>
      <c r="LGP1199" s="109" t="s">
        <v>30</v>
      </c>
      <c r="LGQ1199" s="261" t="s">
        <v>26</v>
      </c>
      <c r="LGR1199" s="207">
        <v>7</v>
      </c>
      <c r="LGS1199" s="207">
        <v>2</v>
      </c>
      <c r="LGT1199" s="208" t="s">
        <v>238</v>
      </c>
      <c r="LGU1199" s="209">
        <v>111</v>
      </c>
      <c r="LGV1199" s="110">
        <v>211</v>
      </c>
      <c r="LGW1199" s="147">
        <v>344.68</v>
      </c>
      <c r="LGX1199" s="109" t="s">
        <v>30</v>
      </c>
      <c r="LGY1199" s="261" t="s">
        <v>26</v>
      </c>
      <c r="LGZ1199" s="207">
        <v>7</v>
      </c>
      <c r="LHA1199" s="207">
        <v>2</v>
      </c>
      <c r="LHB1199" s="208" t="s">
        <v>238</v>
      </c>
      <c r="LHC1199" s="209">
        <v>111</v>
      </c>
      <c r="LHD1199" s="110">
        <v>211</v>
      </c>
      <c r="LHE1199" s="147">
        <v>344.68</v>
      </c>
      <c r="LHF1199" s="109" t="s">
        <v>30</v>
      </c>
      <c r="LHG1199" s="261" t="s">
        <v>26</v>
      </c>
      <c r="LHH1199" s="207">
        <v>7</v>
      </c>
      <c r="LHI1199" s="207">
        <v>2</v>
      </c>
      <c r="LHJ1199" s="208" t="s">
        <v>238</v>
      </c>
      <c r="LHK1199" s="209">
        <v>111</v>
      </c>
      <c r="LHL1199" s="110">
        <v>211</v>
      </c>
      <c r="LHM1199" s="147">
        <v>344.68</v>
      </c>
      <c r="LHN1199" s="109" t="s">
        <v>30</v>
      </c>
      <c r="LHO1199" s="261" t="s">
        <v>26</v>
      </c>
      <c r="LHP1199" s="207">
        <v>7</v>
      </c>
      <c r="LHQ1199" s="207">
        <v>2</v>
      </c>
      <c r="LHR1199" s="208" t="s">
        <v>238</v>
      </c>
      <c r="LHS1199" s="209">
        <v>111</v>
      </c>
      <c r="LHT1199" s="110">
        <v>211</v>
      </c>
      <c r="LHU1199" s="147">
        <v>344.68</v>
      </c>
      <c r="LHV1199" s="109" t="s">
        <v>30</v>
      </c>
      <c r="LHW1199" s="261" t="s">
        <v>26</v>
      </c>
      <c r="LHX1199" s="207">
        <v>7</v>
      </c>
      <c r="LHY1199" s="207">
        <v>2</v>
      </c>
      <c r="LHZ1199" s="208" t="s">
        <v>238</v>
      </c>
      <c r="LIA1199" s="209">
        <v>111</v>
      </c>
      <c r="LIB1199" s="110">
        <v>211</v>
      </c>
      <c r="LIC1199" s="147">
        <v>344.68</v>
      </c>
      <c r="LID1199" s="109" t="s">
        <v>30</v>
      </c>
      <c r="LIE1199" s="261" t="s">
        <v>26</v>
      </c>
      <c r="LIF1199" s="207">
        <v>7</v>
      </c>
      <c r="LIG1199" s="207">
        <v>2</v>
      </c>
      <c r="LIH1199" s="208" t="s">
        <v>238</v>
      </c>
      <c r="LII1199" s="209">
        <v>111</v>
      </c>
      <c r="LIJ1199" s="110">
        <v>211</v>
      </c>
      <c r="LIK1199" s="147">
        <v>344.68</v>
      </c>
      <c r="LIL1199" s="109" t="s">
        <v>30</v>
      </c>
      <c r="LIM1199" s="261" t="s">
        <v>26</v>
      </c>
      <c r="LIN1199" s="207">
        <v>7</v>
      </c>
      <c r="LIO1199" s="207">
        <v>2</v>
      </c>
      <c r="LIP1199" s="208" t="s">
        <v>238</v>
      </c>
      <c r="LIQ1199" s="209">
        <v>111</v>
      </c>
      <c r="LIR1199" s="110">
        <v>211</v>
      </c>
      <c r="LIS1199" s="147">
        <v>344.68</v>
      </c>
      <c r="LIT1199" s="109" t="s">
        <v>30</v>
      </c>
      <c r="LIU1199" s="261" t="s">
        <v>26</v>
      </c>
      <c r="LIV1199" s="207">
        <v>7</v>
      </c>
      <c r="LIW1199" s="207">
        <v>2</v>
      </c>
      <c r="LIX1199" s="208" t="s">
        <v>238</v>
      </c>
      <c r="LIY1199" s="209">
        <v>111</v>
      </c>
      <c r="LIZ1199" s="110">
        <v>211</v>
      </c>
      <c r="LJA1199" s="147">
        <v>344.68</v>
      </c>
      <c r="LJB1199" s="109" t="s">
        <v>30</v>
      </c>
      <c r="LJC1199" s="261" t="s">
        <v>26</v>
      </c>
      <c r="LJD1199" s="207">
        <v>7</v>
      </c>
      <c r="LJE1199" s="207">
        <v>2</v>
      </c>
      <c r="LJF1199" s="208" t="s">
        <v>238</v>
      </c>
      <c r="LJG1199" s="209">
        <v>111</v>
      </c>
      <c r="LJH1199" s="110">
        <v>211</v>
      </c>
      <c r="LJI1199" s="147">
        <v>344.68</v>
      </c>
      <c r="LJJ1199" s="109" t="s">
        <v>30</v>
      </c>
      <c r="LJK1199" s="261" t="s">
        <v>26</v>
      </c>
      <c r="LJL1199" s="207">
        <v>7</v>
      </c>
      <c r="LJM1199" s="207">
        <v>2</v>
      </c>
      <c r="LJN1199" s="208" t="s">
        <v>238</v>
      </c>
      <c r="LJO1199" s="209">
        <v>111</v>
      </c>
      <c r="LJP1199" s="110">
        <v>211</v>
      </c>
      <c r="LJQ1199" s="147">
        <v>344.68</v>
      </c>
      <c r="LJR1199" s="109" t="s">
        <v>30</v>
      </c>
      <c r="LJS1199" s="261" t="s">
        <v>26</v>
      </c>
      <c r="LJT1199" s="207">
        <v>7</v>
      </c>
      <c r="LJU1199" s="207">
        <v>2</v>
      </c>
      <c r="LJV1199" s="208" t="s">
        <v>238</v>
      </c>
      <c r="LJW1199" s="209">
        <v>111</v>
      </c>
      <c r="LJX1199" s="110">
        <v>211</v>
      </c>
      <c r="LJY1199" s="147">
        <v>344.68</v>
      </c>
      <c r="LJZ1199" s="109" t="s">
        <v>30</v>
      </c>
      <c r="LKA1199" s="261" t="s">
        <v>26</v>
      </c>
      <c r="LKB1199" s="207">
        <v>7</v>
      </c>
      <c r="LKC1199" s="207">
        <v>2</v>
      </c>
      <c r="LKD1199" s="208" t="s">
        <v>238</v>
      </c>
      <c r="LKE1199" s="209">
        <v>111</v>
      </c>
      <c r="LKF1199" s="110">
        <v>211</v>
      </c>
      <c r="LKG1199" s="147">
        <v>344.68</v>
      </c>
      <c r="LKH1199" s="109" t="s">
        <v>30</v>
      </c>
      <c r="LKI1199" s="261" t="s">
        <v>26</v>
      </c>
      <c r="LKJ1199" s="207">
        <v>7</v>
      </c>
      <c r="LKK1199" s="207">
        <v>2</v>
      </c>
      <c r="LKL1199" s="208" t="s">
        <v>238</v>
      </c>
      <c r="LKM1199" s="209">
        <v>111</v>
      </c>
      <c r="LKN1199" s="110">
        <v>211</v>
      </c>
      <c r="LKO1199" s="147">
        <v>344.68</v>
      </c>
      <c r="LKP1199" s="109" t="s">
        <v>30</v>
      </c>
      <c r="LKQ1199" s="261" t="s">
        <v>26</v>
      </c>
      <c r="LKR1199" s="207">
        <v>7</v>
      </c>
      <c r="LKS1199" s="207">
        <v>2</v>
      </c>
      <c r="LKT1199" s="208" t="s">
        <v>238</v>
      </c>
      <c r="LKU1199" s="209">
        <v>111</v>
      </c>
      <c r="LKV1199" s="110">
        <v>211</v>
      </c>
      <c r="LKW1199" s="147">
        <v>344.68</v>
      </c>
      <c r="LKX1199" s="109" t="s">
        <v>30</v>
      </c>
      <c r="LKY1199" s="261" t="s">
        <v>26</v>
      </c>
      <c r="LKZ1199" s="207">
        <v>7</v>
      </c>
      <c r="LLA1199" s="207">
        <v>2</v>
      </c>
      <c r="LLB1199" s="208" t="s">
        <v>238</v>
      </c>
      <c r="LLC1199" s="209">
        <v>111</v>
      </c>
      <c r="LLD1199" s="110">
        <v>211</v>
      </c>
      <c r="LLE1199" s="147">
        <v>344.68</v>
      </c>
      <c r="LLF1199" s="109" t="s">
        <v>30</v>
      </c>
      <c r="LLG1199" s="261" t="s">
        <v>26</v>
      </c>
      <c r="LLH1199" s="207">
        <v>7</v>
      </c>
      <c r="LLI1199" s="207">
        <v>2</v>
      </c>
      <c r="LLJ1199" s="208" t="s">
        <v>238</v>
      </c>
      <c r="LLK1199" s="209">
        <v>111</v>
      </c>
      <c r="LLL1199" s="110">
        <v>211</v>
      </c>
      <c r="LLM1199" s="147">
        <v>344.68</v>
      </c>
      <c r="LLN1199" s="109" t="s">
        <v>30</v>
      </c>
      <c r="LLO1199" s="261" t="s">
        <v>26</v>
      </c>
      <c r="LLP1199" s="207">
        <v>7</v>
      </c>
      <c r="LLQ1199" s="207">
        <v>2</v>
      </c>
      <c r="LLR1199" s="208" t="s">
        <v>238</v>
      </c>
      <c r="LLS1199" s="209">
        <v>111</v>
      </c>
      <c r="LLT1199" s="110">
        <v>211</v>
      </c>
      <c r="LLU1199" s="147">
        <v>344.68</v>
      </c>
      <c r="LLV1199" s="109" t="s">
        <v>30</v>
      </c>
      <c r="LLW1199" s="261" t="s">
        <v>26</v>
      </c>
      <c r="LLX1199" s="207">
        <v>7</v>
      </c>
      <c r="LLY1199" s="207">
        <v>2</v>
      </c>
      <c r="LLZ1199" s="208" t="s">
        <v>238</v>
      </c>
      <c r="LMA1199" s="209">
        <v>111</v>
      </c>
      <c r="LMB1199" s="110">
        <v>211</v>
      </c>
      <c r="LMC1199" s="147">
        <v>344.68</v>
      </c>
      <c r="LMD1199" s="109" t="s">
        <v>30</v>
      </c>
      <c r="LME1199" s="261" t="s">
        <v>26</v>
      </c>
      <c r="LMF1199" s="207">
        <v>7</v>
      </c>
      <c r="LMG1199" s="207">
        <v>2</v>
      </c>
      <c r="LMH1199" s="208" t="s">
        <v>238</v>
      </c>
      <c r="LMI1199" s="209">
        <v>111</v>
      </c>
      <c r="LMJ1199" s="110">
        <v>211</v>
      </c>
      <c r="LMK1199" s="147">
        <v>344.68</v>
      </c>
      <c r="LML1199" s="109" t="s">
        <v>30</v>
      </c>
      <c r="LMM1199" s="261" t="s">
        <v>26</v>
      </c>
      <c r="LMN1199" s="207">
        <v>7</v>
      </c>
      <c r="LMO1199" s="207">
        <v>2</v>
      </c>
      <c r="LMP1199" s="208" t="s">
        <v>238</v>
      </c>
      <c r="LMQ1199" s="209">
        <v>111</v>
      </c>
      <c r="LMR1199" s="110">
        <v>211</v>
      </c>
      <c r="LMS1199" s="147">
        <v>344.68</v>
      </c>
      <c r="LMT1199" s="109" t="s">
        <v>30</v>
      </c>
      <c r="LMU1199" s="261" t="s">
        <v>26</v>
      </c>
      <c r="LMV1199" s="207">
        <v>7</v>
      </c>
      <c r="LMW1199" s="207">
        <v>2</v>
      </c>
      <c r="LMX1199" s="208" t="s">
        <v>238</v>
      </c>
      <c r="LMY1199" s="209">
        <v>111</v>
      </c>
      <c r="LMZ1199" s="110">
        <v>211</v>
      </c>
      <c r="LNA1199" s="147">
        <v>344.68</v>
      </c>
      <c r="LNB1199" s="109" t="s">
        <v>30</v>
      </c>
      <c r="LNC1199" s="261" t="s">
        <v>26</v>
      </c>
      <c r="LND1199" s="207">
        <v>7</v>
      </c>
      <c r="LNE1199" s="207">
        <v>2</v>
      </c>
      <c r="LNF1199" s="208" t="s">
        <v>238</v>
      </c>
      <c r="LNG1199" s="209">
        <v>111</v>
      </c>
      <c r="LNH1199" s="110">
        <v>211</v>
      </c>
      <c r="LNI1199" s="147">
        <v>344.68</v>
      </c>
      <c r="LNJ1199" s="109" t="s">
        <v>30</v>
      </c>
      <c r="LNK1199" s="261" t="s">
        <v>26</v>
      </c>
      <c r="LNL1199" s="207">
        <v>7</v>
      </c>
      <c r="LNM1199" s="207">
        <v>2</v>
      </c>
      <c r="LNN1199" s="208" t="s">
        <v>238</v>
      </c>
      <c r="LNO1199" s="209">
        <v>111</v>
      </c>
      <c r="LNP1199" s="110">
        <v>211</v>
      </c>
      <c r="LNQ1199" s="147">
        <v>344.68</v>
      </c>
      <c r="LNR1199" s="109" t="s">
        <v>30</v>
      </c>
      <c r="LNS1199" s="261" t="s">
        <v>26</v>
      </c>
      <c r="LNT1199" s="207">
        <v>7</v>
      </c>
      <c r="LNU1199" s="207">
        <v>2</v>
      </c>
      <c r="LNV1199" s="208" t="s">
        <v>238</v>
      </c>
      <c r="LNW1199" s="209">
        <v>111</v>
      </c>
      <c r="LNX1199" s="110">
        <v>211</v>
      </c>
      <c r="LNY1199" s="147">
        <v>344.68</v>
      </c>
      <c r="LNZ1199" s="109" t="s">
        <v>30</v>
      </c>
      <c r="LOA1199" s="261" t="s">
        <v>26</v>
      </c>
      <c r="LOB1199" s="207">
        <v>7</v>
      </c>
      <c r="LOC1199" s="207">
        <v>2</v>
      </c>
      <c r="LOD1199" s="208" t="s">
        <v>238</v>
      </c>
      <c r="LOE1199" s="209">
        <v>111</v>
      </c>
      <c r="LOF1199" s="110">
        <v>211</v>
      </c>
      <c r="LOG1199" s="147">
        <v>344.68</v>
      </c>
      <c r="LOH1199" s="109" t="s">
        <v>30</v>
      </c>
      <c r="LOI1199" s="261" t="s">
        <v>26</v>
      </c>
      <c r="LOJ1199" s="207">
        <v>7</v>
      </c>
      <c r="LOK1199" s="207">
        <v>2</v>
      </c>
      <c r="LOL1199" s="208" t="s">
        <v>238</v>
      </c>
      <c r="LOM1199" s="209">
        <v>111</v>
      </c>
      <c r="LON1199" s="110">
        <v>211</v>
      </c>
      <c r="LOO1199" s="147">
        <v>344.68</v>
      </c>
      <c r="LOP1199" s="109" t="s">
        <v>30</v>
      </c>
      <c r="LOQ1199" s="261" t="s">
        <v>26</v>
      </c>
      <c r="LOR1199" s="207">
        <v>7</v>
      </c>
      <c r="LOS1199" s="207">
        <v>2</v>
      </c>
      <c r="LOT1199" s="208" t="s">
        <v>238</v>
      </c>
      <c r="LOU1199" s="209">
        <v>111</v>
      </c>
      <c r="LOV1199" s="110">
        <v>211</v>
      </c>
      <c r="LOW1199" s="147">
        <v>344.68</v>
      </c>
      <c r="LOX1199" s="109" t="s">
        <v>30</v>
      </c>
      <c r="LOY1199" s="261" t="s">
        <v>26</v>
      </c>
      <c r="LOZ1199" s="207">
        <v>7</v>
      </c>
      <c r="LPA1199" s="207">
        <v>2</v>
      </c>
      <c r="LPB1199" s="208" t="s">
        <v>238</v>
      </c>
      <c r="LPC1199" s="209">
        <v>111</v>
      </c>
      <c r="LPD1199" s="110">
        <v>211</v>
      </c>
      <c r="LPE1199" s="147">
        <v>344.68</v>
      </c>
      <c r="LPF1199" s="109" t="s">
        <v>30</v>
      </c>
      <c r="LPG1199" s="261" t="s">
        <v>26</v>
      </c>
      <c r="LPH1199" s="207">
        <v>7</v>
      </c>
      <c r="LPI1199" s="207">
        <v>2</v>
      </c>
      <c r="LPJ1199" s="208" t="s">
        <v>238</v>
      </c>
      <c r="LPK1199" s="209">
        <v>111</v>
      </c>
      <c r="LPL1199" s="110">
        <v>211</v>
      </c>
      <c r="LPM1199" s="147">
        <v>344.68</v>
      </c>
      <c r="LPN1199" s="109" t="s">
        <v>30</v>
      </c>
      <c r="LPO1199" s="261" t="s">
        <v>26</v>
      </c>
      <c r="LPP1199" s="207">
        <v>7</v>
      </c>
      <c r="LPQ1199" s="207">
        <v>2</v>
      </c>
      <c r="LPR1199" s="208" t="s">
        <v>238</v>
      </c>
      <c r="LPS1199" s="209">
        <v>111</v>
      </c>
      <c r="LPT1199" s="110">
        <v>211</v>
      </c>
      <c r="LPU1199" s="147">
        <v>344.68</v>
      </c>
      <c r="LPV1199" s="109" t="s">
        <v>30</v>
      </c>
      <c r="LPW1199" s="261" t="s">
        <v>26</v>
      </c>
      <c r="LPX1199" s="207">
        <v>7</v>
      </c>
      <c r="LPY1199" s="207">
        <v>2</v>
      </c>
      <c r="LPZ1199" s="208" t="s">
        <v>238</v>
      </c>
      <c r="LQA1199" s="209">
        <v>111</v>
      </c>
      <c r="LQB1199" s="110">
        <v>211</v>
      </c>
      <c r="LQC1199" s="147">
        <v>344.68</v>
      </c>
      <c r="LQD1199" s="109" t="s">
        <v>30</v>
      </c>
      <c r="LQE1199" s="261" t="s">
        <v>26</v>
      </c>
      <c r="LQF1199" s="207">
        <v>7</v>
      </c>
      <c r="LQG1199" s="207">
        <v>2</v>
      </c>
      <c r="LQH1199" s="208" t="s">
        <v>238</v>
      </c>
      <c r="LQI1199" s="209">
        <v>111</v>
      </c>
      <c r="LQJ1199" s="110">
        <v>211</v>
      </c>
      <c r="LQK1199" s="147">
        <v>344.68</v>
      </c>
      <c r="LQL1199" s="109" t="s">
        <v>30</v>
      </c>
      <c r="LQM1199" s="261" t="s">
        <v>26</v>
      </c>
      <c r="LQN1199" s="207">
        <v>7</v>
      </c>
      <c r="LQO1199" s="207">
        <v>2</v>
      </c>
      <c r="LQP1199" s="208" t="s">
        <v>238</v>
      </c>
      <c r="LQQ1199" s="209">
        <v>111</v>
      </c>
      <c r="LQR1199" s="110">
        <v>211</v>
      </c>
      <c r="LQS1199" s="147">
        <v>344.68</v>
      </c>
      <c r="LQT1199" s="109" t="s">
        <v>30</v>
      </c>
      <c r="LQU1199" s="261" t="s">
        <v>26</v>
      </c>
      <c r="LQV1199" s="207">
        <v>7</v>
      </c>
      <c r="LQW1199" s="207">
        <v>2</v>
      </c>
      <c r="LQX1199" s="208" t="s">
        <v>238</v>
      </c>
      <c r="LQY1199" s="209">
        <v>111</v>
      </c>
      <c r="LQZ1199" s="110">
        <v>211</v>
      </c>
      <c r="LRA1199" s="147">
        <v>344.68</v>
      </c>
      <c r="LRB1199" s="109" t="s">
        <v>30</v>
      </c>
      <c r="LRC1199" s="261" t="s">
        <v>26</v>
      </c>
      <c r="LRD1199" s="207">
        <v>7</v>
      </c>
      <c r="LRE1199" s="207">
        <v>2</v>
      </c>
      <c r="LRF1199" s="208" t="s">
        <v>238</v>
      </c>
      <c r="LRG1199" s="209">
        <v>111</v>
      </c>
      <c r="LRH1199" s="110">
        <v>211</v>
      </c>
      <c r="LRI1199" s="147">
        <v>344.68</v>
      </c>
      <c r="LRJ1199" s="109" t="s">
        <v>30</v>
      </c>
      <c r="LRK1199" s="261" t="s">
        <v>26</v>
      </c>
      <c r="LRL1199" s="207">
        <v>7</v>
      </c>
      <c r="LRM1199" s="207">
        <v>2</v>
      </c>
      <c r="LRN1199" s="208" t="s">
        <v>238</v>
      </c>
      <c r="LRO1199" s="209">
        <v>111</v>
      </c>
      <c r="LRP1199" s="110">
        <v>211</v>
      </c>
      <c r="LRQ1199" s="147">
        <v>344.68</v>
      </c>
      <c r="LRR1199" s="109" t="s">
        <v>30</v>
      </c>
      <c r="LRS1199" s="261" t="s">
        <v>26</v>
      </c>
      <c r="LRT1199" s="207">
        <v>7</v>
      </c>
      <c r="LRU1199" s="207">
        <v>2</v>
      </c>
      <c r="LRV1199" s="208" t="s">
        <v>238</v>
      </c>
      <c r="LRW1199" s="209">
        <v>111</v>
      </c>
      <c r="LRX1199" s="110">
        <v>211</v>
      </c>
      <c r="LRY1199" s="147">
        <v>344.68</v>
      </c>
      <c r="LRZ1199" s="109" t="s">
        <v>30</v>
      </c>
      <c r="LSA1199" s="261" t="s">
        <v>26</v>
      </c>
      <c r="LSB1199" s="207">
        <v>7</v>
      </c>
      <c r="LSC1199" s="207">
        <v>2</v>
      </c>
      <c r="LSD1199" s="208" t="s">
        <v>238</v>
      </c>
      <c r="LSE1199" s="209">
        <v>111</v>
      </c>
      <c r="LSF1199" s="110">
        <v>211</v>
      </c>
      <c r="LSG1199" s="147">
        <v>344.68</v>
      </c>
      <c r="LSH1199" s="109" t="s">
        <v>30</v>
      </c>
      <c r="LSI1199" s="261" t="s">
        <v>26</v>
      </c>
      <c r="LSJ1199" s="207">
        <v>7</v>
      </c>
      <c r="LSK1199" s="207">
        <v>2</v>
      </c>
      <c r="LSL1199" s="208" t="s">
        <v>238</v>
      </c>
      <c r="LSM1199" s="209">
        <v>111</v>
      </c>
      <c r="LSN1199" s="110">
        <v>211</v>
      </c>
      <c r="LSO1199" s="147">
        <v>344.68</v>
      </c>
      <c r="LSP1199" s="109" t="s">
        <v>30</v>
      </c>
      <c r="LSQ1199" s="261" t="s">
        <v>26</v>
      </c>
      <c r="LSR1199" s="207">
        <v>7</v>
      </c>
      <c r="LSS1199" s="207">
        <v>2</v>
      </c>
      <c r="LST1199" s="208" t="s">
        <v>238</v>
      </c>
      <c r="LSU1199" s="209">
        <v>111</v>
      </c>
      <c r="LSV1199" s="110">
        <v>211</v>
      </c>
      <c r="LSW1199" s="147">
        <v>344.68</v>
      </c>
      <c r="LSX1199" s="109" t="s">
        <v>30</v>
      </c>
      <c r="LSY1199" s="261" t="s">
        <v>26</v>
      </c>
      <c r="LSZ1199" s="207">
        <v>7</v>
      </c>
      <c r="LTA1199" s="207">
        <v>2</v>
      </c>
      <c r="LTB1199" s="208" t="s">
        <v>238</v>
      </c>
      <c r="LTC1199" s="209">
        <v>111</v>
      </c>
      <c r="LTD1199" s="110">
        <v>211</v>
      </c>
      <c r="LTE1199" s="147">
        <v>344.68</v>
      </c>
      <c r="LTF1199" s="109" t="s">
        <v>30</v>
      </c>
      <c r="LTG1199" s="261" t="s">
        <v>26</v>
      </c>
      <c r="LTH1199" s="207">
        <v>7</v>
      </c>
      <c r="LTI1199" s="207">
        <v>2</v>
      </c>
      <c r="LTJ1199" s="208" t="s">
        <v>238</v>
      </c>
      <c r="LTK1199" s="209">
        <v>111</v>
      </c>
      <c r="LTL1199" s="110">
        <v>211</v>
      </c>
      <c r="LTM1199" s="147">
        <v>344.68</v>
      </c>
      <c r="LTN1199" s="109" t="s">
        <v>30</v>
      </c>
      <c r="LTO1199" s="261" t="s">
        <v>26</v>
      </c>
      <c r="LTP1199" s="207">
        <v>7</v>
      </c>
      <c r="LTQ1199" s="207">
        <v>2</v>
      </c>
      <c r="LTR1199" s="208" t="s">
        <v>238</v>
      </c>
      <c r="LTS1199" s="209">
        <v>111</v>
      </c>
      <c r="LTT1199" s="110">
        <v>211</v>
      </c>
      <c r="LTU1199" s="147">
        <v>344.68</v>
      </c>
      <c r="LTV1199" s="109" t="s">
        <v>30</v>
      </c>
      <c r="LTW1199" s="261" t="s">
        <v>26</v>
      </c>
      <c r="LTX1199" s="207">
        <v>7</v>
      </c>
      <c r="LTY1199" s="207">
        <v>2</v>
      </c>
      <c r="LTZ1199" s="208" t="s">
        <v>238</v>
      </c>
      <c r="LUA1199" s="209">
        <v>111</v>
      </c>
      <c r="LUB1199" s="110">
        <v>211</v>
      </c>
      <c r="LUC1199" s="147">
        <v>344.68</v>
      </c>
      <c r="LUD1199" s="109" t="s">
        <v>30</v>
      </c>
      <c r="LUE1199" s="261" t="s">
        <v>26</v>
      </c>
      <c r="LUF1199" s="207">
        <v>7</v>
      </c>
      <c r="LUG1199" s="207">
        <v>2</v>
      </c>
      <c r="LUH1199" s="208" t="s">
        <v>238</v>
      </c>
      <c r="LUI1199" s="209">
        <v>111</v>
      </c>
      <c r="LUJ1199" s="110">
        <v>211</v>
      </c>
      <c r="LUK1199" s="147">
        <v>344.68</v>
      </c>
      <c r="LUL1199" s="109" t="s">
        <v>30</v>
      </c>
      <c r="LUM1199" s="261" t="s">
        <v>26</v>
      </c>
      <c r="LUN1199" s="207">
        <v>7</v>
      </c>
      <c r="LUO1199" s="207">
        <v>2</v>
      </c>
      <c r="LUP1199" s="208" t="s">
        <v>238</v>
      </c>
      <c r="LUQ1199" s="209">
        <v>111</v>
      </c>
      <c r="LUR1199" s="110">
        <v>211</v>
      </c>
      <c r="LUS1199" s="147">
        <v>344.68</v>
      </c>
      <c r="LUT1199" s="109" t="s">
        <v>30</v>
      </c>
      <c r="LUU1199" s="261" t="s">
        <v>26</v>
      </c>
      <c r="LUV1199" s="207">
        <v>7</v>
      </c>
      <c r="LUW1199" s="207">
        <v>2</v>
      </c>
      <c r="LUX1199" s="208" t="s">
        <v>238</v>
      </c>
      <c r="LUY1199" s="209">
        <v>111</v>
      </c>
      <c r="LUZ1199" s="110">
        <v>211</v>
      </c>
      <c r="LVA1199" s="147">
        <v>344.68</v>
      </c>
      <c r="LVB1199" s="109" t="s">
        <v>30</v>
      </c>
      <c r="LVC1199" s="261" t="s">
        <v>26</v>
      </c>
      <c r="LVD1199" s="207">
        <v>7</v>
      </c>
      <c r="LVE1199" s="207">
        <v>2</v>
      </c>
      <c r="LVF1199" s="208" t="s">
        <v>238</v>
      </c>
      <c r="LVG1199" s="209">
        <v>111</v>
      </c>
      <c r="LVH1199" s="110">
        <v>211</v>
      </c>
      <c r="LVI1199" s="147">
        <v>344.68</v>
      </c>
      <c r="LVJ1199" s="109" t="s">
        <v>30</v>
      </c>
      <c r="LVK1199" s="261" t="s">
        <v>26</v>
      </c>
      <c r="LVL1199" s="207">
        <v>7</v>
      </c>
      <c r="LVM1199" s="207">
        <v>2</v>
      </c>
      <c r="LVN1199" s="208" t="s">
        <v>238</v>
      </c>
      <c r="LVO1199" s="209">
        <v>111</v>
      </c>
      <c r="LVP1199" s="110">
        <v>211</v>
      </c>
      <c r="LVQ1199" s="147">
        <v>344.68</v>
      </c>
      <c r="LVR1199" s="109" t="s">
        <v>30</v>
      </c>
      <c r="LVS1199" s="261" t="s">
        <v>26</v>
      </c>
      <c r="LVT1199" s="207">
        <v>7</v>
      </c>
      <c r="LVU1199" s="207">
        <v>2</v>
      </c>
      <c r="LVV1199" s="208" t="s">
        <v>238</v>
      </c>
      <c r="LVW1199" s="209">
        <v>111</v>
      </c>
      <c r="LVX1199" s="110">
        <v>211</v>
      </c>
      <c r="LVY1199" s="147">
        <v>344.68</v>
      </c>
      <c r="LVZ1199" s="109" t="s">
        <v>30</v>
      </c>
      <c r="LWA1199" s="261" t="s">
        <v>26</v>
      </c>
      <c r="LWB1199" s="207">
        <v>7</v>
      </c>
      <c r="LWC1199" s="207">
        <v>2</v>
      </c>
      <c r="LWD1199" s="208" t="s">
        <v>238</v>
      </c>
      <c r="LWE1199" s="209">
        <v>111</v>
      </c>
      <c r="LWF1199" s="110">
        <v>211</v>
      </c>
      <c r="LWG1199" s="147">
        <v>344.68</v>
      </c>
      <c r="LWH1199" s="109" t="s">
        <v>30</v>
      </c>
      <c r="LWI1199" s="261" t="s">
        <v>26</v>
      </c>
      <c r="LWJ1199" s="207">
        <v>7</v>
      </c>
      <c r="LWK1199" s="207">
        <v>2</v>
      </c>
      <c r="LWL1199" s="208" t="s">
        <v>238</v>
      </c>
      <c r="LWM1199" s="209">
        <v>111</v>
      </c>
      <c r="LWN1199" s="110">
        <v>211</v>
      </c>
      <c r="LWO1199" s="147">
        <v>344.68</v>
      </c>
      <c r="LWP1199" s="109" t="s">
        <v>30</v>
      </c>
      <c r="LWQ1199" s="261" t="s">
        <v>26</v>
      </c>
      <c r="LWR1199" s="207">
        <v>7</v>
      </c>
      <c r="LWS1199" s="207">
        <v>2</v>
      </c>
      <c r="LWT1199" s="208" t="s">
        <v>238</v>
      </c>
      <c r="LWU1199" s="209">
        <v>111</v>
      </c>
      <c r="LWV1199" s="110">
        <v>211</v>
      </c>
      <c r="LWW1199" s="147">
        <v>344.68</v>
      </c>
      <c r="LWX1199" s="109" t="s">
        <v>30</v>
      </c>
      <c r="LWY1199" s="261" t="s">
        <v>26</v>
      </c>
      <c r="LWZ1199" s="207">
        <v>7</v>
      </c>
      <c r="LXA1199" s="207">
        <v>2</v>
      </c>
      <c r="LXB1199" s="208" t="s">
        <v>238</v>
      </c>
      <c r="LXC1199" s="209">
        <v>111</v>
      </c>
      <c r="LXD1199" s="110">
        <v>211</v>
      </c>
      <c r="LXE1199" s="147">
        <v>344.68</v>
      </c>
      <c r="LXF1199" s="109" t="s">
        <v>30</v>
      </c>
      <c r="LXG1199" s="261" t="s">
        <v>26</v>
      </c>
      <c r="LXH1199" s="207">
        <v>7</v>
      </c>
      <c r="LXI1199" s="207">
        <v>2</v>
      </c>
      <c r="LXJ1199" s="208" t="s">
        <v>238</v>
      </c>
      <c r="LXK1199" s="209">
        <v>111</v>
      </c>
      <c r="LXL1199" s="110">
        <v>211</v>
      </c>
      <c r="LXM1199" s="147">
        <v>344.68</v>
      </c>
      <c r="LXN1199" s="109" t="s">
        <v>30</v>
      </c>
      <c r="LXO1199" s="261" t="s">
        <v>26</v>
      </c>
      <c r="LXP1199" s="207">
        <v>7</v>
      </c>
      <c r="LXQ1199" s="207">
        <v>2</v>
      </c>
      <c r="LXR1199" s="208" t="s">
        <v>238</v>
      </c>
      <c r="LXS1199" s="209">
        <v>111</v>
      </c>
      <c r="LXT1199" s="110">
        <v>211</v>
      </c>
      <c r="LXU1199" s="147">
        <v>344.68</v>
      </c>
      <c r="LXV1199" s="109" t="s">
        <v>30</v>
      </c>
      <c r="LXW1199" s="261" t="s">
        <v>26</v>
      </c>
      <c r="LXX1199" s="207">
        <v>7</v>
      </c>
      <c r="LXY1199" s="207">
        <v>2</v>
      </c>
      <c r="LXZ1199" s="208" t="s">
        <v>238</v>
      </c>
      <c r="LYA1199" s="209">
        <v>111</v>
      </c>
      <c r="LYB1199" s="110">
        <v>211</v>
      </c>
      <c r="LYC1199" s="147">
        <v>344.68</v>
      </c>
      <c r="LYD1199" s="109" t="s">
        <v>30</v>
      </c>
      <c r="LYE1199" s="261" t="s">
        <v>26</v>
      </c>
      <c r="LYF1199" s="207">
        <v>7</v>
      </c>
      <c r="LYG1199" s="207">
        <v>2</v>
      </c>
      <c r="LYH1199" s="208" t="s">
        <v>238</v>
      </c>
      <c r="LYI1199" s="209">
        <v>111</v>
      </c>
      <c r="LYJ1199" s="110">
        <v>211</v>
      </c>
      <c r="LYK1199" s="147">
        <v>344.68</v>
      </c>
      <c r="LYL1199" s="109" t="s">
        <v>30</v>
      </c>
      <c r="LYM1199" s="261" t="s">
        <v>26</v>
      </c>
      <c r="LYN1199" s="207">
        <v>7</v>
      </c>
      <c r="LYO1199" s="207">
        <v>2</v>
      </c>
      <c r="LYP1199" s="208" t="s">
        <v>238</v>
      </c>
      <c r="LYQ1199" s="209">
        <v>111</v>
      </c>
      <c r="LYR1199" s="110">
        <v>211</v>
      </c>
      <c r="LYS1199" s="147">
        <v>344.68</v>
      </c>
      <c r="LYT1199" s="109" t="s">
        <v>30</v>
      </c>
      <c r="LYU1199" s="261" t="s">
        <v>26</v>
      </c>
      <c r="LYV1199" s="207">
        <v>7</v>
      </c>
      <c r="LYW1199" s="207">
        <v>2</v>
      </c>
      <c r="LYX1199" s="208" t="s">
        <v>238</v>
      </c>
      <c r="LYY1199" s="209">
        <v>111</v>
      </c>
      <c r="LYZ1199" s="110">
        <v>211</v>
      </c>
      <c r="LZA1199" s="147">
        <v>344.68</v>
      </c>
      <c r="LZB1199" s="109" t="s">
        <v>30</v>
      </c>
      <c r="LZC1199" s="261" t="s">
        <v>26</v>
      </c>
      <c r="LZD1199" s="207">
        <v>7</v>
      </c>
      <c r="LZE1199" s="207">
        <v>2</v>
      </c>
      <c r="LZF1199" s="208" t="s">
        <v>238</v>
      </c>
      <c r="LZG1199" s="209">
        <v>111</v>
      </c>
      <c r="LZH1199" s="110">
        <v>211</v>
      </c>
      <c r="LZI1199" s="147">
        <v>344.68</v>
      </c>
      <c r="LZJ1199" s="109" t="s">
        <v>30</v>
      </c>
      <c r="LZK1199" s="261" t="s">
        <v>26</v>
      </c>
      <c r="LZL1199" s="207">
        <v>7</v>
      </c>
      <c r="LZM1199" s="207">
        <v>2</v>
      </c>
      <c r="LZN1199" s="208" t="s">
        <v>238</v>
      </c>
      <c r="LZO1199" s="209">
        <v>111</v>
      </c>
      <c r="LZP1199" s="110">
        <v>211</v>
      </c>
      <c r="LZQ1199" s="147">
        <v>344.68</v>
      </c>
      <c r="LZR1199" s="109" t="s">
        <v>30</v>
      </c>
      <c r="LZS1199" s="261" t="s">
        <v>26</v>
      </c>
      <c r="LZT1199" s="207">
        <v>7</v>
      </c>
      <c r="LZU1199" s="207">
        <v>2</v>
      </c>
      <c r="LZV1199" s="208" t="s">
        <v>238</v>
      </c>
      <c r="LZW1199" s="209">
        <v>111</v>
      </c>
      <c r="LZX1199" s="110">
        <v>211</v>
      </c>
      <c r="LZY1199" s="147">
        <v>344.68</v>
      </c>
      <c r="LZZ1199" s="109" t="s">
        <v>30</v>
      </c>
      <c r="MAA1199" s="261" t="s">
        <v>26</v>
      </c>
      <c r="MAB1199" s="207">
        <v>7</v>
      </c>
      <c r="MAC1199" s="207">
        <v>2</v>
      </c>
      <c r="MAD1199" s="208" t="s">
        <v>238</v>
      </c>
      <c r="MAE1199" s="209">
        <v>111</v>
      </c>
      <c r="MAF1199" s="110">
        <v>211</v>
      </c>
      <c r="MAG1199" s="147">
        <v>344.68</v>
      </c>
      <c r="MAH1199" s="109" t="s">
        <v>30</v>
      </c>
      <c r="MAI1199" s="261" t="s">
        <v>26</v>
      </c>
      <c r="MAJ1199" s="207">
        <v>7</v>
      </c>
      <c r="MAK1199" s="207">
        <v>2</v>
      </c>
      <c r="MAL1199" s="208" t="s">
        <v>238</v>
      </c>
      <c r="MAM1199" s="209">
        <v>111</v>
      </c>
      <c r="MAN1199" s="110">
        <v>211</v>
      </c>
      <c r="MAO1199" s="147">
        <v>344.68</v>
      </c>
      <c r="MAP1199" s="109" t="s">
        <v>30</v>
      </c>
      <c r="MAQ1199" s="261" t="s">
        <v>26</v>
      </c>
      <c r="MAR1199" s="207">
        <v>7</v>
      </c>
      <c r="MAS1199" s="207">
        <v>2</v>
      </c>
      <c r="MAT1199" s="208" t="s">
        <v>238</v>
      </c>
      <c r="MAU1199" s="209">
        <v>111</v>
      </c>
      <c r="MAV1199" s="110">
        <v>211</v>
      </c>
      <c r="MAW1199" s="147">
        <v>344.68</v>
      </c>
      <c r="MAX1199" s="109" t="s">
        <v>30</v>
      </c>
      <c r="MAY1199" s="261" t="s">
        <v>26</v>
      </c>
      <c r="MAZ1199" s="207">
        <v>7</v>
      </c>
      <c r="MBA1199" s="207">
        <v>2</v>
      </c>
      <c r="MBB1199" s="208" t="s">
        <v>238</v>
      </c>
      <c r="MBC1199" s="209">
        <v>111</v>
      </c>
      <c r="MBD1199" s="110">
        <v>211</v>
      </c>
      <c r="MBE1199" s="147">
        <v>344.68</v>
      </c>
      <c r="MBF1199" s="109" t="s">
        <v>30</v>
      </c>
      <c r="MBG1199" s="261" t="s">
        <v>26</v>
      </c>
      <c r="MBH1199" s="207">
        <v>7</v>
      </c>
      <c r="MBI1199" s="207">
        <v>2</v>
      </c>
      <c r="MBJ1199" s="208" t="s">
        <v>238</v>
      </c>
      <c r="MBK1199" s="209">
        <v>111</v>
      </c>
      <c r="MBL1199" s="110">
        <v>211</v>
      </c>
      <c r="MBM1199" s="147">
        <v>344.68</v>
      </c>
      <c r="MBN1199" s="109" t="s">
        <v>30</v>
      </c>
      <c r="MBO1199" s="261" t="s">
        <v>26</v>
      </c>
      <c r="MBP1199" s="207">
        <v>7</v>
      </c>
      <c r="MBQ1199" s="207">
        <v>2</v>
      </c>
      <c r="MBR1199" s="208" t="s">
        <v>238</v>
      </c>
      <c r="MBS1199" s="209">
        <v>111</v>
      </c>
      <c r="MBT1199" s="110">
        <v>211</v>
      </c>
      <c r="MBU1199" s="147">
        <v>344.68</v>
      </c>
      <c r="MBV1199" s="109" t="s">
        <v>30</v>
      </c>
      <c r="MBW1199" s="261" t="s">
        <v>26</v>
      </c>
      <c r="MBX1199" s="207">
        <v>7</v>
      </c>
      <c r="MBY1199" s="207">
        <v>2</v>
      </c>
      <c r="MBZ1199" s="208" t="s">
        <v>238</v>
      </c>
      <c r="MCA1199" s="209">
        <v>111</v>
      </c>
      <c r="MCB1199" s="110">
        <v>211</v>
      </c>
      <c r="MCC1199" s="147">
        <v>344.68</v>
      </c>
      <c r="MCD1199" s="109" t="s">
        <v>30</v>
      </c>
      <c r="MCE1199" s="261" t="s">
        <v>26</v>
      </c>
      <c r="MCF1199" s="207">
        <v>7</v>
      </c>
      <c r="MCG1199" s="207">
        <v>2</v>
      </c>
      <c r="MCH1199" s="208" t="s">
        <v>238</v>
      </c>
      <c r="MCI1199" s="209">
        <v>111</v>
      </c>
      <c r="MCJ1199" s="110">
        <v>211</v>
      </c>
      <c r="MCK1199" s="147">
        <v>344.68</v>
      </c>
      <c r="MCL1199" s="109" t="s">
        <v>30</v>
      </c>
      <c r="MCM1199" s="261" t="s">
        <v>26</v>
      </c>
      <c r="MCN1199" s="207">
        <v>7</v>
      </c>
      <c r="MCO1199" s="207">
        <v>2</v>
      </c>
      <c r="MCP1199" s="208" t="s">
        <v>238</v>
      </c>
      <c r="MCQ1199" s="209">
        <v>111</v>
      </c>
      <c r="MCR1199" s="110">
        <v>211</v>
      </c>
      <c r="MCS1199" s="147">
        <v>344.68</v>
      </c>
      <c r="MCT1199" s="109" t="s">
        <v>30</v>
      </c>
      <c r="MCU1199" s="261" t="s">
        <v>26</v>
      </c>
      <c r="MCV1199" s="207">
        <v>7</v>
      </c>
      <c r="MCW1199" s="207">
        <v>2</v>
      </c>
      <c r="MCX1199" s="208" t="s">
        <v>238</v>
      </c>
      <c r="MCY1199" s="209">
        <v>111</v>
      </c>
      <c r="MCZ1199" s="110">
        <v>211</v>
      </c>
      <c r="MDA1199" s="147">
        <v>344.68</v>
      </c>
      <c r="MDB1199" s="109" t="s">
        <v>30</v>
      </c>
      <c r="MDC1199" s="261" t="s">
        <v>26</v>
      </c>
      <c r="MDD1199" s="207">
        <v>7</v>
      </c>
      <c r="MDE1199" s="207">
        <v>2</v>
      </c>
      <c r="MDF1199" s="208" t="s">
        <v>238</v>
      </c>
      <c r="MDG1199" s="209">
        <v>111</v>
      </c>
      <c r="MDH1199" s="110">
        <v>211</v>
      </c>
      <c r="MDI1199" s="147">
        <v>344.68</v>
      </c>
      <c r="MDJ1199" s="109" t="s">
        <v>30</v>
      </c>
      <c r="MDK1199" s="261" t="s">
        <v>26</v>
      </c>
      <c r="MDL1199" s="207">
        <v>7</v>
      </c>
      <c r="MDM1199" s="207">
        <v>2</v>
      </c>
      <c r="MDN1199" s="208" t="s">
        <v>238</v>
      </c>
      <c r="MDO1199" s="209">
        <v>111</v>
      </c>
      <c r="MDP1199" s="110">
        <v>211</v>
      </c>
      <c r="MDQ1199" s="147">
        <v>344.68</v>
      </c>
      <c r="MDR1199" s="109" t="s">
        <v>30</v>
      </c>
      <c r="MDS1199" s="261" t="s">
        <v>26</v>
      </c>
      <c r="MDT1199" s="207">
        <v>7</v>
      </c>
      <c r="MDU1199" s="207">
        <v>2</v>
      </c>
      <c r="MDV1199" s="208" t="s">
        <v>238</v>
      </c>
      <c r="MDW1199" s="209">
        <v>111</v>
      </c>
      <c r="MDX1199" s="110">
        <v>211</v>
      </c>
      <c r="MDY1199" s="147">
        <v>344.68</v>
      </c>
      <c r="MDZ1199" s="109" t="s">
        <v>30</v>
      </c>
      <c r="MEA1199" s="261" t="s">
        <v>26</v>
      </c>
      <c r="MEB1199" s="207">
        <v>7</v>
      </c>
      <c r="MEC1199" s="207">
        <v>2</v>
      </c>
      <c r="MED1199" s="208" t="s">
        <v>238</v>
      </c>
      <c r="MEE1199" s="209">
        <v>111</v>
      </c>
      <c r="MEF1199" s="110">
        <v>211</v>
      </c>
      <c r="MEG1199" s="147">
        <v>344.68</v>
      </c>
      <c r="MEH1199" s="109" t="s">
        <v>30</v>
      </c>
      <c r="MEI1199" s="261" t="s">
        <v>26</v>
      </c>
      <c r="MEJ1199" s="207">
        <v>7</v>
      </c>
      <c r="MEK1199" s="207">
        <v>2</v>
      </c>
      <c r="MEL1199" s="208" t="s">
        <v>238</v>
      </c>
      <c r="MEM1199" s="209">
        <v>111</v>
      </c>
      <c r="MEN1199" s="110">
        <v>211</v>
      </c>
      <c r="MEO1199" s="147">
        <v>344.68</v>
      </c>
      <c r="MEP1199" s="109" t="s">
        <v>30</v>
      </c>
      <c r="MEQ1199" s="261" t="s">
        <v>26</v>
      </c>
      <c r="MER1199" s="207">
        <v>7</v>
      </c>
      <c r="MES1199" s="207">
        <v>2</v>
      </c>
      <c r="MET1199" s="208" t="s">
        <v>238</v>
      </c>
      <c r="MEU1199" s="209">
        <v>111</v>
      </c>
      <c r="MEV1199" s="110">
        <v>211</v>
      </c>
      <c r="MEW1199" s="147">
        <v>344.68</v>
      </c>
      <c r="MEX1199" s="109" t="s">
        <v>30</v>
      </c>
      <c r="MEY1199" s="261" t="s">
        <v>26</v>
      </c>
      <c r="MEZ1199" s="207">
        <v>7</v>
      </c>
      <c r="MFA1199" s="207">
        <v>2</v>
      </c>
      <c r="MFB1199" s="208" t="s">
        <v>238</v>
      </c>
      <c r="MFC1199" s="209">
        <v>111</v>
      </c>
      <c r="MFD1199" s="110">
        <v>211</v>
      </c>
      <c r="MFE1199" s="147">
        <v>344.68</v>
      </c>
      <c r="MFF1199" s="109" t="s">
        <v>30</v>
      </c>
      <c r="MFG1199" s="261" t="s">
        <v>26</v>
      </c>
      <c r="MFH1199" s="207">
        <v>7</v>
      </c>
      <c r="MFI1199" s="207">
        <v>2</v>
      </c>
      <c r="MFJ1199" s="208" t="s">
        <v>238</v>
      </c>
      <c r="MFK1199" s="209">
        <v>111</v>
      </c>
      <c r="MFL1199" s="110">
        <v>211</v>
      </c>
      <c r="MFM1199" s="147">
        <v>344.68</v>
      </c>
      <c r="MFN1199" s="109" t="s">
        <v>30</v>
      </c>
      <c r="MFO1199" s="261" t="s">
        <v>26</v>
      </c>
      <c r="MFP1199" s="207">
        <v>7</v>
      </c>
      <c r="MFQ1199" s="207">
        <v>2</v>
      </c>
      <c r="MFR1199" s="208" t="s">
        <v>238</v>
      </c>
      <c r="MFS1199" s="209">
        <v>111</v>
      </c>
      <c r="MFT1199" s="110">
        <v>211</v>
      </c>
      <c r="MFU1199" s="147">
        <v>344.68</v>
      </c>
      <c r="MFV1199" s="109" t="s">
        <v>30</v>
      </c>
      <c r="MFW1199" s="261" t="s">
        <v>26</v>
      </c>
      <c r="MFX1199" s="207">
        <v>7</v>
      </c>
      <c r="MFY1199" s="207">
        <v>2</v>
      </c>
      <c r="MFZ1199" s="208" t="s">
        <v>238</v>
      </c>
      <c r="MGA1199" s="209">
        <v>111</v>
      </c>
      <c r="MGB1199" s="110">
        <v>211</v>
      </c>
      <c r="MGC1199" s="147">
        <v>344.68</v>
      </c>
      <c r="MGD1199" s="109" t="s">
        <v>30</v>
      </c>
      <c r="MGE1199" s="261" t="s">
        <v>26</v>
      </c>
      <c r="MGF1199" s="207">
        <v>7</v>
      </c>
      <c r="MGG1199" s="207">
        <v>2</v>
      </c>
      <c r="MGH1199" s="208" t="s">
        <v>238</v>
      </c>
      <c r="MGI1199" s="209">
        <v>111</v>
      </c>
      <c r="MGJ1199" s="110">
        <v>211</v>
      </c>
      <c r="MGK1199" s="147">
        <v>344.68</v>
      </c>
      <c r="MGL1199" s="109" t="s">
        <v>30</v>
      </c>
      <c r="MGM1199" s="261" t="s">
        <v>26</v>
      </c>
      <c r="MGN1199" s="207">
        <v>7</v>
      </c>
      <c r="MGO1199" s="207">
        <v>2</v>
      </c>
      <c r="MGP1199" s="208" t="s">
        <v>238</v>
      </c>
      <c r="MGQ1199" s="209">
        <v>111</v>
      </c>
      <c r="MGR1199" s="110">
        <v>211</v>
      </c>
      <c r="MGS1199" s="147">
        <v>344.68</v>
      </c>
      <c r="MGT1199" s="109" t="s">
        <v>30</v>
      </c>
      <c r="MGU1199" s="261" t="s">
        <v>26</v>
      </c>
      <c r="MGV1199" s="207">
        <v>7</v>
      </c>
      <c r="MGW1199" s="207">
        <v>2</v>
      </c>
      <c r="MGX1199" s="208" t="s">
        <v>238</v>
      </c>
      <c r="MGY1199" s="209">
        <v>111</v>
      </c>
      <c r="MGZ1199" s="110">
        <v>211</v>
      </c>
      <c r="MHA1199" s="147">
        <v>344.68</v>
      </c>
      <c r="MHB1199" s="109" t="s">
        <v>30</v>
      </c>
      <c r="MHC1199" s="261" t="s">
        <v>26</v>
      </c>
      <c r="MHD1199" s="207">
        <v>7</v>
      </c>
      <c r="MHE1199" s="207">
        <v>2</v>
      </c>
      <c r="MHF1199" s="208" t="s">
        <v>238</v>
      </c>
      <c r="MHG1199" s="209">
        <v>111</v>
      </c>
      <c r="MHH1199" s="110">
        <v>211</v>
      </c>
      <c r="MHI1199" s="147">
        <v>344.68</v>
      </c>
      <c r="MHJ1199" s="109" t="s">
        <v>30</v>
      </c>
      <c r="MHK1199" s="261" t="s">
        <v>26</v>
      </c>
      <c r="MHL1199" s="207">
        <v>7</v>
      </c>
      <c r="MHM1199" s="207">
        <v>2</v>
      </c>
      <c r="MHN1199" s="208" t="s">
        <v>238</v>
      </c>
      <c r="MHO1199" s="209">
        <v>111</v>
      </c>
      <c r="MHP1199" s="110">
        <v>211</v>
      </c>
      <c r="MHQ1199" s="147">
        <v>344.68</v>
      </c>
      <c r="MHR1199" s="109" t="s">
        <v>30</v>
      </c>
      <c r="MHS1199" s="261" t="s">
        <v>26</v>
      </c>
      <c r="MHT1199" s="207">
        <v>7</v>
      </c>
      <c r="MHU1199" s="207">
        <v>2</v>
      </c>
      <c r="MHV1199" s="208" t="s">
        <v>238</v>
      </c>
      <c r="MHW1199" s="209">
        <v>111</v>
      </c>
      <c r="MHX1199" s="110">
        <v>211</v>
      </c>
      <c r="MHY1199" s="147">
        <v>344.68</v>
      </c>
      <c r="MHZ1199" s="109" t="s">
        <v>30</v>
      </c>
      <c r="MIA1199" s="261" t="s">
        <v>26</v>
      </c>
      <c r="MIB1199" s="207">
        <v>7</v>
      </c>
      <c r="MIC1199" s="207">
        <v>2</v>
      </c>
      <c r="MID1199" s="208" t="s">
        <v>238</v>
      </c>
      <c r="MIE1199" s="209">
        <v>111</v>
      </c>
      <c r="MIF1199" s="110">
        <v>211</v>
      </c>
      <c r="MIG1199" s="147">
        <v>344.68</v>
      </c>
      <c r="MIH1199" s="109" t="s">
        <v>30</v>
      </c>
      <c r="MII1199" s="261" t="s">
        <v>26</v>
      </c>
      <c r="MIJ1199" s="207">
        <v>7</v>
      </c>
      <c r="MIK1199" s="207">
        <v>2</v>
      </c>
      <c r="MIL1199" s="208" t="s">
        <v>238</v>
      </c>
      <c r="MIM1199" s="209">
        <v>111</v>
      </c>
      <c r="MIN1199" s="110">
        <v>211</v>
      </c>
      <c r="MIO1199" s="147">
        <v>344.68</v>
      </c>
      <c r="MIP1199" s="109" t="s">
        <v>30</v>
      </c>
      <c r="MIQ1199" s="261" t="s">
        <v>26</v>
      </c>
      <c r="MIR1199" s="207">
        <v>7</v>
      </c>
      <c r="MIS1199" s="207">
        <v>2</v>
      </c>
      <c r="MIT1199" s="208" t="s">
        <v>238</v>
      </c>
      <c r="MIU1199" s="209">
        <v>111</v>
      </c>
      <c r="MIV1199" s="110">
        <v>211</v>
      </c>
      <c r="MIW1199" s="147">
        <v>344.68</v>
      </c>
      <c r="MIX1199" s="109" t="s">
        <v>30</v>
      </c>
      <c r="MIY1199" s="261" t="s">
        <v>26</v>
      </c>
      <c r="MIZ1199" s="207">
        <v>7</v>
      </c>
      <c r="MJA1199" s="207">
        <v>2</v>
      </c>
      <c r="MJB1199" s="208" t="s">
        <v>238</v>
      </c>
      <c r="MJC1199" s="209">
        <v>111</v>
      </c>
      <c r="MJD1199" s="110">
        <v>211</v>
      </c>
      <c r="MJE1199" s="147">
        <v>344.68</v>
      </c>
      <c r="MJF1199" s="109" t="s">
        <v>30</v>
      </c>
      <c r="MJG1199" s="261" t="s">
        <v>26</v>
      </c>
      <c r="MJH1199" s="207">
        <v>7</v>
      </c>
      <c r="MJI1199" s="207">
        <v>2</v>
      </c>
      <c r="MJJ1199" s="208" t="s">
        <v>238</v>
      </c>
      <c r="MJK1199" s="209">
        <v>111</v>
      </c>
      <c r="MJL1199" s="110">
        <v>211</v>
      </c>
      <c r="MJM1199" s="147">
        <v>344.68</v>
      </c>
      <c r="MJN1199" s="109" t="s">
        <v>30</v>
      </c>
      <c r="MJO1199" s="261" t="s">
        <v>26</v>
      </c>
      <c r="MJP1199" s="207">
        <v>7</v>
      </c>
      <c r="MJQ1199" s="207">
        <v>2</v>
      </c>
      <c r="MJR1199" s="208" t="s">
        <v>238</v>
      </c>
      <c r="MJS1199" s="209">
        <v>111</v>
      </c>
      <c r="MJT1199" s="110">
        <v>211</v>
      </c>
      <c r="MJU1199" s="147">
        <v>344.68</v>
      </c>
      <c r="MJV1199" s="109" t="s">
        <v>30</v>
      </c>
      <c r="MJW1199" s="261" t="s">
        <v>26</v>
      </c>
      <c r="MJX1199" s="207">
        <v>7</v>
      </c>
      <c r="MJY1199" s="207">
        <v>2</v>
      </c>
      <c r="MJZ1199" s="208" t="s">
        <v>238</v>
      </c>
      <c r="MKA1199" s="209">
        <v>111</v>
      </c>
      <c r="MKB1199" s="110">
        <v>211</v>
      </c>
      <c r="MKC1199" s="147">
        <v>344.68</v>
      </c>
      <c r="MKD1199" s="109" t="s">
        <v>30</v>
      </c>
      <c r="MKE1199" s="261" t="s">
        <v>26</v>
      </c>
      <c r="MKF1199" s="207">
        <v>7</v>
      </c>
      <c r="MKG1199" s="207">
        <v>2</v>
      </c>
      <c r="MKH1199" s="208" t="s">
        <v>238</v>
      </c>
      <c r="MKI1199" s="209">
        <v>111</v>
      </c>
      <c r="MKJ1199" s="110">
        <v>211</v>
      </c>
      <c r="MKK1199" s="147">
        <v>344.68</v>
      </c>
      <c r="MKL1199" s="109" t="s">
        <v>30</v>
      </c>
      <c r="MKM1199" s="261" t="s">
        <v>26</v>
      </c>
      <c r="MKN1199" s="207">
        <v>7</v>
      </c>
      <c r="MKO1199" s="207">
        <v>2</v>
      </c>
      <c r="MKP1199" s="208" t="s">
        <v>238</v>
      </c>
      <c r="MKQ1199" s="209">
        <v>111</v>
      </c>
      <c r="MKR1199" s="110">
        <v>211</v>
      </c>
      <c r="MKS1199" s="147">
        <v>344.68</v>
      </c>
      <c r="MKT1199" s="109" t="s">
        <v>30</v>
      </c>
      <c r="MKU1199" s="261" t="s">
        <v>26</v>
      </c>
      <c r="MKV1199" s="207">
        <v>7</v>
      </c>
      <c r="MKW1199" s="207">
        <v>2</v>
      </c>
      <c r="MKX1199" s="208" t="s">
        <v>238</v>
      </c>
      <c r="MKY1199" s="209">
        <v>111</v>
      </c>
      <c r="MKZ1199" s="110">
        <v>211</v>
      </c>
      <c r="MLA1199" s="147">
        <v>344.68</v>
      </c>
      <c r="MLB1199" s="109" t="s">
        <v>30</v>
      </c>
      <c r="MLC1199" s="261" t="s">
        <v>26</v>
      </c>
      <c r="MLD1199" s="207">
        <v>7</v>
      </c>
      <c r="MLE1199" s="207">
        <v>2</v>
      </c>
      <c r="MLF1199" s="208" t="s">
        <v>238</v>
      </c>
      <c r="MLG1199" s="209">
        <v>111</v>
      </c>
      <c r="MLH1199" s="110">
        <v>211</v>
      </c>
      <c r="MLI1199" s="147">
        <v>344.68</v>
      </c>
      <c r="MLJ1199" s="109" t="s">
        <v>30</v>
      </c>
      <c r="MLK1199" s="261" t="s">
        <v>26</v>
      </c>
      <c r="MLL1199" s="207">
        <v>7</v>
      </c>
      <c r="MLM1199" s="207">
        <v>2</v>
      </c>
      <c r="MLN1199" s="208" t="s">
        <v>238</v>
      </c>
      <c r="MLO1199" s="209">
        <v>111</v>
      </c>
      <c r="MLP1199" s="110">
        <v>211</v>
      </c>
      <c r="MLQ1199" s="147">
        <v>344.68</v>
      </c>
      <c r="MLR1199" s="109" t="s">
        <v>30</v>
      </c>
      <c r="MLS1199" s="261" t="s">
        <v>26</v>
      </c>
      <c r="MLT1199" s="207">
        <v>7</v>
      </c>
      <c r="MLU1199" s="207">
        <v>2</v>
      </c>
      <c r="MLV1199" s="208" t="s">
        <v>238</v>
      </c>
      <c r="MLW1199" s="209">
        <v>111</v>
      </c>
      <c r="MLX1199" s="110">
        <v>211</v>
      </c>
      <c r="MLY1199" s="147">
        <v>344.68</v>
      </c>
      <c r="MLZ1199" s="109" t="s">
        <v>30</v>
      </c>
      <c r="MMA1199" s="261" t="s">
        <v>26</v>
      </c>
      <c r="MMB1199" s="207">
        <v>7</v>
      </c>
      <c r="MMC1199" s="207">
        <v>2</v>
      </c>
      <c r="MMD1199" s="208" t="s">
        <v>238</v>
      </c>
      <c r="MME1199" s="209">
        <v>111</v>
      </c>
      <c r="MMF1199" s="110">
        <v>211</v>
      </c>
      <c r="MMG1199" s="147">
        <v>344.68</v>
      </c>
      <c r="MMH1199" s="109" t="s">
        <v>30</v>
      </c>
      <c r="MMI1199" s="261" t="s">
        <v>26</v>
      </c>
      <c r="MMJ1199" s="207">
        <v>7</v>
      </c>
      <c r="MMK1199" s="207">
        <v>2</v>
      </c>
      <c r="MML1199" s="208" t="s">
        <v>238</v>
      </c>
      <c r="MMM1199" s="209">
        <v>111</v>
      </c>
      <c r="MMN1199" s="110">
        <v>211</v>
      </c>
      <c r="MMO1199" s="147">
        <v>344.68</v>
      </c>
      <c r="MMP1199" s="109" t="s">
        <v>30</v>
      </c>
      <c r="MMQ1199" s="261" t="s">
        <v>26</v>
      </c>
      <c r="MMR1199" s="207">
        <v>7</v>
      </c>
      <c r="MMS1199" s="207">
        <v>2</v>
      </c>
      <c r="MMT1199" s="208" t="s">
        <v>238</v>
      </c>
      <c r="MMU1199" s="209">
        <v>111</v>
      </c>
      <c r="MMV1199" s="110">
        <v>211</v>
      </c>
      <c r="MMW1199" s="147">
        <v>344.68</v>
      </c>
      <c r="MMX1199" s="109" t="s">
        <v>30</v>
      </c>
      <c r="MMY1199" s="261" t="s">
        <v>26</v>
      </c>
      <c r="MMZ1199" s="207">
        <v>7</v>
      </c>
      <c r="MNA1199" s="207">
        <v>2</v>
      </c>
      <c r="MNB1199" s="208" t="s">
        <v>238</v>
      </c>
      <c r="MNC1199" s="209">
        <v>111</v>
      </c>
      <c r="MND1199" s="110">
        <v>211</v>
      </c>
      <c r="MNE1199" s="147">
        <v>344.68</v>
      </c>
      <c r="MNF1199" s="109" t="s">
        <v>30</v>
      </c>
      <c r="MNG1199" s="261" t="s">
        <v>26</v>
      </c>
      <c r="MNH1199" s="207">
        <v>7</v>
      </c>
      <c r="MNI1199" s="207">
        <v>2</v>
      </c>
      <c r="MNJ1199" s="208" t="s">
        <v>238</v>
      </c>
      <c r="MNK1199" s="209">
        <v>111</v>
      </c>
      <c r="MNL1199" s="110">
        <v>211</v>
      </c>
      <c r="MNM1199" s="147">
        <v>344.68</v>
      </c>
      <c r="MNN1199" s="109" t="s">
        <v>30</v>
      </c>
      <c r="MNO1199" s="261" t="s">
        <v>26</v>
      </c>
      <c r="MNP1199" s="207">
        <v>7</v>
      </c>
      <c r="MNQ1199" s="207">
        <v>2</v>
      </c>
      <c r="MNR1199" s="208" t="s">
        <v>238</v>
      </c>
      <c r="MNS1199" s="209">
        <v>111</v>
      </c>
      <c r="MNT1199" s="110">
        <v>211</v>
      </c>
      <c r="MNU1199" s="147">
        <v>344.68</v>
      </c>
      <c r="MNV1199" s="109" t="s">
        <v>30</v>
      </c>
      <c r="MNW1199" s="261" t="s">
        <v>26</v>
      </c>
      <c r="MNX1199" s="207">
        <v>7</v>
      </c>
      <c r="MNY1199" s="207">
        <v>2</v>
      </c>
      <c r="MNZ1199" s="208" t="s">
        <v>238</v>
      </c>
      <c r="MOA1199" s="209">
        <v>111</v>
      </c>
      <c r="MOB1199" s="110">
        <v>211</v>
      </c>
      <c r="MOC1199" s="147">
        <v>344.68</v>
      </c>
      <c r="MOD1199" s="109" t="s">
        <v>30</v>
      </c>
      <c r="MOE1199" s="261" t="s">
        <v>26</v>
      </c>
      <c r="MOF1199" s="207">
        <v>7</v>
      </c>
      <c r="MOG1199" s="207">
        <v>2</v>
      </c>
      <c r="MOH1199" s="208" t="s">
        <v>238</v>
      </c>
      <c r="MOI1199" s="209">
        <v>111</v>
      </c>
      <c r="MOJ1199" s="110">
        <v>211</v>
      </c>
      <c r="MOK1199" s="147">
        <v>344.68</v>
      </c>
      <c r="MOL1199" s="109" t="s">
        <v>30</v>
      </c>
      <c r="MOM1199" s="261" t="s">
        <v>26</v>
      </c>
      <c r="MON1199" s="207">
        <v>7</v>
      </c>
      <c r="MOO1199" s="207">
        <v>2</v>
      </c>
      <c r="MOP1199" s="208" t="s">
        <v>238</v>
      </c>
      <c r="MOQ1199" s="209">
        <v>111</v>
      </c>
      <c r="MOR1199" s="110">
        <v>211</v>
      </c>
      <c r="MOS1199" s="147">
        <v>344.68</v>
      </c>
      <c r="MOT1199" s="109" t="s">
        <v>30</v>
      </c>
      <c r="MOU1199" s="261" t="s">
        <v>26</v>
      </c>
      <c r="MOV1199" s="207">
        <v>7</v>
      </c>
      <c r="MOW1199" s="207">
        <v>2</v>
      </c>
      <c r="MOX1199" s="208" t="s">
        <v>238</v>
      </c>
      <c r="MOY1199" s="209">
        <v>111</v>
      </c>
      <c r="MOZ1199" s="110">
        <v>211</v>
      </c>
      <c r="MPA1199" s="147">
        <v>344.68</v>
      </c>
      <c r="MPB1199" s="109" t="s">
        <v>30</v>
      </c>
      <c r="MPC1199" s="261" t="s">
        <v>26</v>
      </c>
      <c r="MPD1199" s="207">
        <v>7</v>
      </c>
      <c r="MPE1199" s="207">
        <v>2</v>
      </c>
      <c r="MPF1199" s="208" t="s">
        <v>238</v>
      </c>
      <c r="MPG1199" s="209">
        <v>111</v>
      </c>
      <c r="MPH1199" s="110">
        <v>211</v>
      </c>
      <c r="MPI1199" s="147">
        <v>344.68</v>
      </c>
      <c r="MPJ1199" s="109" t="s">
        <v>30</v>
      </c>
      <c r="MPK1199" s="261" t="s">
        <v>26</v>
      </c>
      <c r="MPL1199" s="207">
        <v>7</v>
      </c>
      <c r="MPM1199" s="207">
        <v>2</v>
      </c>
      <c r="MPN1199" s="208" t="s">
        <v>238</v>
      </c>
      <c r="MPO1199" s="209">
        <v>111</v>
      </c>
      <c r="MPP1199" s="110">
        <v>211</v>
      </c>
      <c r="MPQ1199" s="147">
        <v>344.68</v>
      </c>
      <c r="MPR1199" s="109" t="s">
        <v>30</v>
      </c>
      <c r="MPS1199" s="261" t="s">
        <v>26</v>
      </c>
      <c r="MPT1199" s="207">
        <v>7</v>
      </c>
      <c r="MPU1199" s="207">
        <v>2</v>
      </c>
      <c r="MPV1199" s="208" t="s">
        <v>238</v>
      </c>
      <c r="MPW1199" s="209">
        <v>111</v>
      </c>
      <c r="MPX1199" s="110">
        <v>211</v>
      </c>
      <c r="MPY1199" s="147">
        <v>344.68</v>
      </c>
      <c r="MPZ1199" s="109" t="s">
        <v>30</v>
      </c>
      <c r="MQA1199" s="261" t="s">
        <v>26</v>
      </c>
      <c r="MQB1199" s="207">
        <v>7</v>
      </c>
      <c r="MQC1199" s="207">
        <v>2</v>
      </c>
      <c r="MQD1199" s="208" t="s">
        <v>238</v>
      </c>
      <c r="MQE1199" s="209">
        <v>111</v>
      </c>
      <c r="MQF1199" s="110">
        <v>211</v>
      </c>
      <c r="MQG1199" s="147">
        <v>344.68</v>
      </c>
      <c r="MQH1199" s="109" t="s">
        <v>30</v>
      </c>
      <c r="MQI1199" s="261" t="s">
        <v>26</v>
      </c>
      <c r="MQJ1199" s="207">
        <v>7</v>
      </c>
      <c r="MQK1199" s="207">
        <v>2</v>
      </c>
      <c r="MQL1199" s="208" t="s">
        <v>238</v>
      </c>
      <c r="MQM1199" s="209">
        <v>111</v>
      </c>
      <c r="MQN1199" s="110">
        <v>211</v>
      </c>
      <c r="MQO1199" s="147">
        <v>344.68</v>
      </c>
      <c r="MQP1199" s="109" t="s">
        <v>30</v>
      </c>
      <c r="MQQ1199" s="261" t="s">
        <v>26</v>
      </c>
      <c r="MQR1199" s="207">
        <v>7</v>
      </c>
      <c r="MQS1199" s="207">
        <v>2</v>
      </c>
      <c r="MQT1199" s="208" t="s">
        <v>238</v>
      </c>
      <c r="MQU1199" s="209">
        <v>111</v>
      </c>
      <c r="MQV1199" s="110">
        <v>211</v>
      </c>
      <c r="MQW1199" s="147">
        <v>344.68</v>
      </c>
      <c r="MQX1199" s="109" t="s">
        <v>30</v>
      </c>
      <c r="MQY1199" s="261" t="s">
        <v>26</v>
      </c>
      <c r="MQZ1199" s="207">
        <v>7</v>
      </c>
      <c r="MRA1199" s="207">
        <v>2</v>
      </c>
      <c r="MRB1199" s="208" t="s">
        <v>238</v>
      </c>
      <c r="MRC1199" s="209">
        <v>111</v>
      </c>
      <c r="MRD1199" s="110">
        <v>211</v>
      </c>
      <c r="MRE1199" s="147">
        <v>344.68</v>
      </c>
      <c r="MRF1199" s="109" t="s">
        <v>30</v>
      </c>
      <c r="MRG1199" s="261" t="s">
        <v>26</v>
      </c>
      <c r="MRH1199" s="207">
        <v>7</v>
      </c>
      <c r="MRI1199" s="207">
        <v>2</v>
      </c>
      <c r="MRJ1199" s="208" t="s">
        <v>238</v>
      </c>
      <c r="MRK1199" s="209">
        <v>111</v>
      </c>
      <c r="MRL1199" s="110">
        <v>211</v>
      </c>
      <c r="MRM1199" s="147">
        <v>344.68</v>
      </c>
      <c r="MRN1199" s="109" t="s">
        <v>30</v>
      </c>
      <c r="MRO1199" s="261" t="s">
        <v>26</v>
      </c>
      <c r="MRP1199" s="207">
        <v>7</v>
      </c>
      <c r="MRQ1199" s="207">
        <v>2</v>
      </c>
      <c r="MRR1199" s="208" t="s">
        <v>238</v>
      </c>
      <c r="MRS1199" s="209">
        <v>111</v>
      </c>
      <c r="MRT1199" s="110">
        <v>211</v>
      </c>
      <c r="MRU1199" s="147">
        <v>344.68</v>
      </c>
      <c r="MRV1199" s="109" t="s">
        <v>30</v>
      </c>
      <c r="MRW1199" s="261" t="s">
        <v>26</v>
      </c>
      <c r="MRX1199" s="207">
        <v>7</v>
      </c>
      <c r="MRY1199" s="207">
        <v>2</v>
      </c>
      <c r="MRZ1199" s="208" t="s">
        <v>238</v>
      </c>
      <c r="MSA1199" s="209">
        <v>111</v>
      </c>
      <c r="MSB1199" s="110">
        <v>211</v>
      </c>
      <c r="MSC1199" s="147">
        <v>344.68</v>
      </c>
      <c r="MSD1199" s="109" t="s">
        <v>30</v>
      </c>
      <c r="MSE1199" s="261" t="s">
        <v>26</v>
      </c>
      <c r="MSF1199" s="207">
        <v>7</v>
      </c>
      <c r="MSG1199" s="207">
        <v>2</v>
      </c>
      <c r="MSH1199" s="208" t="s">
        <v>238</v>
      </c>
      <c r="MSI1199" s="209">
        <v>111</v>
      </c>
      <c r="MSJ1199" s="110">
        <v>211</v>
      </c>
      <c r="MSK1199" s="147">
        <v>344.68</v>
      </c>
      <c r="MSL1199" s="109" t="s">
        <v>30</v>
      </c>
      <c r="MSM1199" s="261" t="s">
        <v>26</v>
      </c>
      <c r="MSN1199" s="207">
        <v>7</v>
      </c>
      <c r="MSO1199" s="207">
        <v>2</v>
      </c>
      <c r="MSP1199" s="208" t="s">
        <v>238</v>
      </c>
      <c r="MSQ1199" s="209">
        <v>111</v>
      </c>
      <c r="MSR1199" s="110">
        <v>211</v>
      </c>
      <c r="MSS1199" s="147">
        <v>344.68</v>
      </c>
      <c r="MST1199" s="109" t="s">
        <v>30</v>
      </c>
      <c r="MSU1199" s="261" t="s">
        <v>26</v>
      </c>
      <c r="MSV1199" s="207">
        <v>7</v>
      </c>
      <c r="MSW1199" s="207">
        <v>2</v>
      </c>
      <c r="MSX1199" s="208" t="s">
        <v>238</v>
      </c>
      <c r="MSY1199" s="209">
        <v>111</v>
      </c>
      <c r="MSZ1199" s="110">
        <v>211</v>
      </c>
      <c r="MTA1199" s="147">
        <v>344.68</v>
      </c>
      <c r="MTB1199" s="109" t="s">
        <v>30</v>
      </c>
      <c r="MTC1199" s="261" t="s">
        <v>26</v>
      </c>
      <c r="MTD1199" s="207">
        <v>7</v>
      </c>
      <c r="MTE1199" s="207">
        <v>2</v>
      </c>
      <c r="MTF1199" s="208" t="s">
        <v>238</v>
      </c>
      <c r="MTG1199" s="209">
        <v>111</v>
      </c>
      <c r="MTH1199" s="110">
        <v>211</v>
      </c>
      <c r="MTI1199" s="147">
        <v>344.68</v>
      </c>
      <c r="MTJ1199" s="109" t="s">
        <v>30</v>
      </c>
      <c r="MTK1199" s="261" t="s">
        <v>26</v>
      </c>
      <c r="MTL1199" s="207">
        <v>7</v>
      </c>
      <c r="MTM1199" s="207">
        <v>2</v>
      </c>
      <c r="MTN1199" s="208" t="s">
        <v>238</v>
      </c>
      <c r="MTO1199" s="209">
        <v>111</v>
      </c>
      <c r="MTP1199" s="110">
        <v>211</v>
      </c>
      <c r="MTQ1199" s="147">
        <v>344.68</v>
      </c>
      <c r="MTR1199" s="109" t="s">
        <v>30</v>
      </c>
      <c r="MTS1199" s="261" t="s">
        <v>26</v>
      </c>
      <c r="MTT1199" s="207">
        <v>7</v>
      </c>
      <c r="MTU1199" s="207">
        <v>2</v>
      </c>
      <c r="MTV1199" s="208" t="s">
        <v>238</v>
      </c>
      <c r="MTW1199" s="209">
        <v>111</v>
      </c>
      <c r="MTX1199" s="110">
        <v>211</v>
      </c>
      <c r="MTY1199" s="147">
        <v>344.68</v>
      </c>
      <c r="MTZ1199" s="109" t="s">
        <v>30</v>
      </c>
      <c r="MUA1199" s="261" t="s">
        <v>26</v>
      </c>
      <c r="MUB1199" s="207">
        <v>7</v>
      </c>
      <c r="MUC1199" s="207">
        <v>2</v>
      </c>
      <c r="MUD1199" s="208" t="s">
        <v>238</v>
      </c>
      <c r="MUE1199" s="209">
        <v>111</v>
      </c>
      <c r="MUF1199" s="110">
        <v>211</v>
      </c>
      <c r="MUG1199" s="147">
        <v>344.68</v>
      </c>
      <c r="MUH1199" s="109" t="s">
        <v>30</v>
      </c>
      <c r="MUI1199" s="261" t="s">
        <v>26</v>
      </c>
      <c r="MUJ1199" s="207">
        <v>7</v>
      </c>
      <c r="MUK1199" s="207">
        <v>2</v>
      </c>
      <c r="MUL1199" s="208" t="s">
        <v>238</v>
      </c>
      <c r="MUM1199" s="209">
        <v>111</v>
      </c>
      <c r="MUN1199" s="110">
        <v>211</v>
      </c>
      <c r="MUO1199" s="147">
        <v>344.68</v>
      </c>
      <c r="MUP1199" s="109" t="s">
        <v>30</v>
      </c>
      <c r="MUQ1199" s="261" t="s">
        <v>26</v>
      </c>
      <c r="MUR1199" s="207">
        <v>7</v>
      </c>
      <c r="MUS1199" s="207">
        <v>2</v>
      </c>
      <c r="MUT1199" s="208" t="s">
        <v>238</v>
      </c>
      <c r="MUU1199" s="209">
        <v>111</v>
      </c>
      <c r="MUV1199" s="110">
        <v>211</v>
      </c>
      <c r="MUW1199" s="147">
        <v>344.68</v>
      </c>
      <c r="MUX1199" s="109" t="s">
        <v>30</v>
      </c>
      <c r="MUY1199" s="261" t="s">
        <v>26</v>
      </c>
      <c r="MUZ1199" s="207">
        <v>7</v>
      </c>
      <c r="MVA1199" s="207">
        <v>2</v>
      </c>
      <c r="MVB1199" s="208" t="s">
        <v>238</v>
      </c>
      <c r="MVC1199" s="209">
        <v>111</v>
      </c>
      <c r="MVD1199" s="110">
        <v>211</v>
      </c>
      <c r="MVE1199" s="147">
        <v>344.68</v>
      </c>
      <c r="MVF1199" s="109" t="s">
        <v>30</v>
      </c>
      <c r="MVG1199" s="261" t="s">
        <v>26</v>
      </c>
      <c r="MVH1199" s="207">
        <v>7</v>
      </c>
      <c r="MVI1199" s="207">
        <v>2</v>
      </c>
      <c r="MVJ1199" s="208" t="s">
        <v>238</v>
      </c>
      <c r="MVK1199" s="209">
        <v>111</v>
      </c>
      <c r="MVL1199" s="110">
        <v>211</v>
      </c>
      <c r="MVM1199" s="147">
        <v>344.68</v>
      </c>
      <c r="MVN1199" s="109" t="s">
        <v>30</v>
      </c>
      <c r="MVO1199" s="261" t="s">
        <v>26</v>
      </c>
      <c r="MVP1199" s="207">
        <v>7</v>
      </c>
      <c r="MVQ1199" s="207">
        <v>2</v>
      </c>
      <c r="MVR1199" s="208" t="s">
        <v>238</v>
      </c>
      <c r="MVS1199" s="209">
        <v>111</v>
      </c>
      <c r="MVT1199" s="110">
        <v>211</v>
      </c>
      <c r="MVU1199" s="147">
        <v>344.68</v>
      </c>
      <c r="MVV1199" s="109" t="s">
        <v>30</v>
      </c>
      <c r="MVW1199" s="261" t="s">
        <v>26</v>
      </c>
      <c r="MVX1199" s="207">
        <v>7</v>
      </c>
      <c r="MVY1199" s="207">
        <v>2</v>
      </c>
      <c r="MVZ1199" s="208" t="s">
        <v>238</v>
      </c>
      <c r="MWA1199" s="209">
        <v>111</v>
      </c>
      <c r="MWB1199" s="110">
        <v>211</v>
      </c>
      <c r="MWC1199" s="147">
        <v>344.68</v>
      </c>
      <c r="MWD1199" s="109" t="s">
        <v>30</v>
      </c>
      <c r="MWE1199" s="261" t="s">
        <v>26</v>
      </c>
      <c r="MWF1199" s="207">
        <v>7</v>
      </c>
      <c r="MWG1199" s="207">
        <v>2</v>
      </c>
      <c r="MWH1199" s="208" t="s">
        <v>238</v>
      </c>
      <c r="MWI1199" s="209">
        <v>111</v>
      </c>
      <c r="MWJ1199" s="110">
        <v>211</v>
      </c>
      <c r="MWK1199" s="147">
        <v>344.68</v>
      </c>
      <c r="MWL1199" s="109" t="s">
        <v>30</v>
      </c>
      <c r="MWM1199" s="261" t="s">
        <v>26</v>
      </c>
      <c r="MWN1199" s="207">
        <v>7</v>
      </c>
      <c r="MWO1199" s="207">
        <v>2</v>
      </c>
      <c r="MWP1199" s="208" t="s">
        <v>238</v>
      </c>
      <c r="MWQ1199" s="209">
        <v>111</v>
      </c>
      <c r="MWR1199" s="110">
        <v>211</v>
      </c>
      <c r="MWS1199" s="147">
        <v>344.68</v>
      </c>
      <c r="MWT1199" s="109" t="s">
        <v>30</v>
      </c>
      <c r="MWU1199" s="261" t="s">
        <v>26</v>
      </c>
      <c r="MWV1199" s="207">
        <v>7</v>
      </c>
      <c r="MWW1199" s="207">
        <v>2</v>
      </c>
      <c r="MWX1199" s="208" t="s">
        <v>238</v>
      </c>
      <c r="MWY1199" s="209">
        <v>111</v>
      </c>
      <c r="MWZ1199" s="110">
        <v>211</v>
      </c>
      <c r="MXA1199" s="147">
        <v>344.68</v>
      </c>
      <c r="MXB1199" s="109" t="s">
        <v>30</v>
      </c>
      <c r="MXC1199" s="261" t="s">
        <v>26</v>
      </c>
      <c r="MXD1199" s="207">
        <v>7</v>
      </c>
      <c r="MXE1199" s="207">
        <v>2</v>
      </c>
      <c r="MXF1199" s="208" t="s">
        <v>238</v>
      </c>
      <c r="MXG1199" s="209">
        <v>111</v>
      </c>
      <c r="MXH1199" s="110">
        <v>211</v>
      </c>
      <c r="MXI1199" s="147">
        <v>344.68</v>
      </c>
      <c r="MXJ1199" s="109" t="s">
        <v>30</v>
      </c>
      <c r="MXK1199" s="261" t="s">
        <v>26</v>
      </c>
      <c r="MXL1199" s="207">
        <v>7</v>
      </c>
      <c r="MXM1199" s="207">
        <v>2</v>
      </c>
      <c r="MXN1199" s="208" t="s">
        <v>238</v>
      </c>
      <c r="MXO1199" s="209">
        <v>111</v>
      </c>
      <c r="MXP1199" s="110">
        <v>211</v>
      </c>
      <c r="MXQ1199" s="147">
        <v>344.68</v>
      </c>
      <c r="MXR1199" s="109" t="s">
        <v>30</v>
      </c>
      <c r="MXS1199" s="261" t="s">
        <v>26</v>
      </c>
      <c r="MXT1199" s="207">
        <v>7</v>
      </c>
      <c r="MXU1199" s="207">
        <v>2</v>
      </c>
      <c r="MXV1199" s="208" t="s">
        <v>238</v>
      </c>
      <c r="MXW1199" s="209">
        <v>111</v>
      </c>
      <c r="MXX1199" s="110">
        <v>211</v>
      </c>
      <c r="MXY1199" s="147">
        <v>344.68</v>
      </c>
      <c r="MXZ1199" s="109" t="s">
        <v>30</v>
      </c>
      <c r="MYA1199" s="261" t="s">
        <v>26</v>
      </c>
      <c r="MYB1199" s="207">
        <v>7</v>
      </c>
      <c r="MYC1199" s="207">
        <v>2</v>
      </c>
      <c r="MYD1199" s="208" t="s">
        <v>238</v>
      </c>
      <c r="MYE1199" s="209">
        <v>111</v>
      </c>
      <c r="MYF1199" s="110">
        <v>211</v>
      </c>
      <c r="MYG1199" s="147">
        <v>344.68</v>
      </c>
      <c r="MYH1199" s="109" t="s">
        <v>30</v>
      </c>
      <c r="MYI1199" s="261" t="s">
        <v>26</v>
      </c>
      <c r="MYJ1199" s="207">
        <v>7</v>
      </c>
      <c r="MYK1199" s="207">
        <v>2</v>
      </c>
      <c r="MYL1199" s="208" t="s">
        <v>238</v>
      </c>
      <c r="MYM1199" s="209">
        <v>111</v>
      </c>
      <c r="MYN1199" s="110">
        <v>211</v>
      </c>
      <c r="MYO1199" s="147">
        <v>344.68</v>
      </c>
      <c r="MYP1199" s="109" t="s">
        <v>30</v>
      </c>
      <c r="MYQ1199" s="261" t="s">
        <v>26</v>
      </c>
      <c r="MYR1199" s="207">
        <v>7</v>
      </c>
      <c r="MYS1199" s="207">
        <v>2</v>
      </c>
      <c r="MYT1199" s="208" t="s">
        <v>238</v>
      </c>
      <c r="MYU1199" s="209">
        <v>111</v>
      </c>
      <c r="MYV1199" s="110">
        <v>211</v>
      </c>
      <c r="MYW1199" s="147">
        <v>344.68</v>
      </c>
      <c r="MYX1199" s="109" t="s">
        <v>30</v>
      </c>
      <c r="MYY1199" s="261" t="s">
        <v>26</v>
      </c>
      <c r="MYZ1199" s="207">
        <v>7</v>
      </c>
      <c r="MZA1199" s="207">
        <v>2</v>
      </c>
      <c r="MZB1199" s="208" t="s">
        <v>238</v>
      </c>
      <c r="MZC1199" s="209">
        <v>111</v>
      </c>
      <c r="MZD1199" s="110">
        <v>211</v>
      </c>
      <c r="MZE1199" s="147">
        <v>344.68</v>
      </c>
      <c r="MZF1199" s="109" t="s">
        <v>30</v>
      </c>
      <c r="MZG1199" s="261" t="s">
        <v>26</v>
      </c>
      <c r="MZH1199" s="207">
        <v>7</v>
      </c>
      <c r="MZI1199" s="207">
        <v>2</v>
      </c>
      <c r="MZJ1199" s="208" t="s">
        <v>238</v>
      </c>
      <c r="MZK1199" s="209">
        <v>111</v>
      </c>
      <c r="MZL1199" s="110">
        <v>211</v>
      </c>
      <c r="MZM1199" s="147">
        <v>344.68</v>
      </c>
      <c r="MZN1199" s="109" t="s">
        <v>30</v>
      </c>
      <c r="MZO1199" s="261" t="s">
        <v>26</v>
      </c>
      <c r="MZP1199" s="207">
        <v>7</v>
      </c>
      <c r="MZQ1199" s="207">
        <v>2</v>
      </c>
      <c r="MZR1199" s="208" t="s">
        <v>238</v>
      </c>
      <c r="MZS1199" s="209">
        <v>111</v>
      </c>
      <c r="MZT1199" s="110">
        <v>211</v>
      </c>
      <c r="MZU1199" s="147">
        <v>344.68</v>
      </c>
      <c r="MZV1199" s="109" t="s">
        <v>30</v>
      </c>
      <c r="MZW1199" s="261" t="s">
        <v>26</v>
      </c>
      <c r="MZX1199" s="207">
        <v>7</v>
      </c>
      <c r="MZY1199" s="207">
        <v>2</v>
      </c>
      <c r="MZZ1199" s="208" t="s">
        <v>238</v>
      </c>
      <c r="NAA1199" s="209">
        <v>111</v>
      </c>
      <c r="NAB1199" s="110">
        <v>211</v>
      </c>
      <c r="NAC1199" s="147">
        <v>344.68</v>
      </c>
      <c r="NAD1199" s="109" t="s">
        <v>30</v>
      </c>
      <c r="NAE1199" s="261" t="s">
        <v>26</v>
      </c>
      <c r="NAF1199" s="207">
        <v>7</v>
      </c>
      <c r="NAG1199" s="207">
        <v>2</v>
      </c>
      <c r="NAH1199" s="208" t="s">
        <v>238</v>
      </c>
      <c r="NAI1199" s="209">
        <v>111</v>
      </c>
      <c r="NAJ1199" s="110">
        <v>211</v>
      </c>
      <c r="NAK1199" s="147">
        <v>344.68</v>
      </c>
      <c r="NAL1199" s="109" t="s">
        <v>30</v>
      </c>
      <c r="NAM1199" s="261" t="s">
        <v>26</v>
      </c>
      <c r="NAN1199" s="207">
        <v>7</v>
      </c>
      <c r="NAO1199" s="207">
        <v>2</v>
      </c>
      <c r="NAP1199" s="208" t="s">
        <v>238</v>
      </c>
      <c r="NAQ1199" s="209">
        <v>111</v>
      </c>
      <c r="NAR1199" s="110">
        <v>211</v>
      </c>
      <c r="NAS1199" s="147">
        <v>344.68</v>
      </c>
      <c r="NAT1199" s="109" t="s">
        <v>30</v>
      </c>
      <c r="NAU1199" s="261" t="s">
        <v>26</v>
      </c>
      <c r="NAV1199" s="207">
        <v>7</v>
      </c>
      <c r="NAW1199" s="207">
        <v>2</v>
      </c>
      <c r="NAX1199" s="208" t="s">
        <v>238</v>
      </c>
      <c r="NAY1199" s="209">
        <v>111</v>
      </c>
      <c r="NAZ1199" s="110">
        <v>211</v>
      </c>
      <c r="NBA1199" s="147">
        <v>344.68</v>
      </c>
      <c r="NBB1199" s="109" t="s">
        <v>30</v>
      </c>
      <c r="NBC1199" s="261" t="s">
        <v>26</v>
      </c>
      <c r="NBD1199" s="207">
        <v>7</v>
      </c>
      <c r="NBE1199" s="207">
        <v>2</v>
      </c>
      <c r="NBF1199" s="208" t="s">
        <v>238</v>
      </c>
      <c r="NBG1199" s="209">
        <v>111</v>
      </c>
      <c r="NBH1199" s="110">
        <v>211</v>
      </c>
      <c r="NBI1199" s="147">
        <v>344.68</v>
      </c>
      <c r="NBJ1199" s="109" t="s">
        <v>30</v>
      </c>
      <c r="NBK1199" s="261" t="s">
        <v>26</v>
      </c>
      <c r="NBL1199" s="207">
        <v>7</v>
      </c>
      <c r="NBM1199" s="207">
        <v>2</v>
      </c>
      <c r="NBN1199" s="208" t="s">
        <v>238</v>
      </c>
      <c r="NBO1199" s="209">
        <v>111</v>
      </c>
      <c r="NBP1199" s="110">
        <v>211</v>
      </c>
      <c r="NBQ1199" s="147">
        <v>344.68</v>
      </c>
      <c r="NBR1199" s="109" t="s">
        <v>30</v>
      </c>
      <c r="NBS1199" s="261" t="s">
        <v>26</v>
      </c>
      <c r="NBT1199" s="207">
        <v>7</v>
      </c>
      <c r="NBU1199" s="207">
        <v>2</v>
      </c>
      <c r="NBV1199" s="208" t="s">
        <v>238</v>
      </c>
      <c r="NBW1199" s="209">
        <v>111</v>
      </c>
      <c r="NBX1199" s="110">
        <v>211</v>
      </c>
      <c r="NBY1199" s="147">
        <v>344.68</v>
      </c>
      <c r="NBZ1199" s="109" t="s">
        <v>30</v>
      </c>
      <c r="NCA1199" s="261" t="s">
        <v>26</v>
      </c>
      <c r="NCB1199" s="207">
        <v>7</v>
      </c>
      <c r="NCC1199" s="207">
        <v>2</v>
      </c>
      <c r="NCD1199" s="208" t="s">
        <v>238</v>
      </c>
      <c r="NCE1199" s="209">
        <v>111</v>
      </c>
      <c r="NCF1199" s="110">
        <v>211</v>
      </c>
      <c r="NCG1199" s="147">
        <v>344.68</v>
      </c>
      <c r="NCH1199" s="109" t="s">
        <v>30</v>
      </c>
      <c r="NCI1199" s="261" t="s">
        <v>26</v>
      </c>
      <c r="NCJ1199" s="207">
        <v>7</v>
      </c>
      <c r="NCK1199" s="207">
        <v>2</v>
      </c>
      <c r="NCL1199" s="208" t="s">
        <v>238</v>
      </c>
      <c r="NCM1199" s="209">
        <v>111</v>
      </c>
      <c r="NCN1199" s="110">
        <v>211</v>
      </c>
      <c r="NCO1199" s="147">
        <v>344.68</v>
      </c>
      <c r="NCP1199" s="109" t="s">
        <v>30</v>
      </c>
      <c r="NCQ1199" s="261" t="s">
        <v>26</v>
      </c>
      <c r="NCR1199" s="207">
        <v>7</v>
      </c>
      <c r="NCS1199" s="207">
        <v>2</v>
      </c>
      <c r="NCT1199" s="208" t="s">
        <v>238</v>
      </c>
      <c r="NCU1199" s="209">
        <v>111</v>
      </c>
      <c r="NCV1199" s="110">
        <v>211</v>
      </c>
      <c r="NCW1199" s="147">
        <v>344.68</v>
      </c>
      <c r="NCX1199" s="109" t="s">
        <v>30</v>
      </c>
      <c r="NCY1199" s="261" t="s">
        <v>26</v>
      </c>
      <c r="NCZ1199" s="207">
        <v>7</v>
      </c>
      <c r="NDA1199" s="207">
        <v>2</v>
      </c>
      <c r="NDB1199" s="208" t="s">
        <v>238</v>
      </c>
      <c r="NDC1199" s="209">
        <v>111</v>
      </c>
      <c r="NDD1199" s="110">
        <v>211</v>
      </c>
      <c r="NDE1199" s="147">
        <v>344.68</v>
      </c>
      <c r="NDF1199" s="109" t="s">
        <v>30</v>
      </c>
      <c r="NDG1199" s="261" t="s">
        <v>26</v>
      </c>
      <c r="NDH1199" s="207">
        <v>7</v>
      </c>
      <c r="NDI1199" s="207">
        <v>2</v>
      </c>
      <c r="NDJ1199" s="208" t="s">
        <v>238</v>
      </c>
      <c r="NDK1199" s="209">
        <v>111</v>
      </c>
      <c r="NDL1199" s="110">
        <v>211</v>
      </c>
      <c r="NDM1199" s="147">
        <v>344.68</v>
      </c>
      <c r="NDN1199" s="109" t="s">
        <v>30</v>
      </c>
      <c r="NDO1199" s="261" t="s">
        <v>26</v>
      </c>
      <c r="NDP1199" s="207">
        <v>7</v>
      </c>
      <c r="NDQ1199" s="207">
        <v>2</v>
      </c>
      <c r="NDR1199" s="208" t="s">
        <v>238</v>
      </c>
      <c r="NDS1199" s="209">
        <v>111</v>
      </c>
      <c r="NDT1199" s="110">
        <v>211</v>
      </c>
      <c r="NDU1199" s="147">
        <v>344.68</v>
      </c>
      <c r="NDV1199" s="109" t="s">
        <v>30</v>
      </c>
      <c r="NDW1199" s="261" t="s">
        <v>26</v>
      </c>
      <c r="NDX1199" s="207">
        <v>7</v>
      </c>
      <c r="NDY1199" s="207">
        <v>2</v>
      </c>
      <c r="NDZ1199" s="208" t="s">
        <v>238</v>
      </c>
      <c r="NEA1199" s="209">
        <v>111</v>
      </c>
      <c r="NEB1199" s="110">
        <v>211</v>
      </c>
      <c r="NEC1199" s="147">
        <v>344.68</v>
      </c>
      <c r="NED1199" s="109" t="s">
        <v>30</v>
      </c>
      <c r="NEE1199" s="261" t="s">
        <v>26</v>
      </c>
      <c r="NEF1199" s="207">
        <v>7</v>
      </c>
      <c r="NEG1199" s="207">
        <v>2</v>
      </c>
      <c r="NEH1199" s="208" t="s">
        <v>238</v>
      </c>
      <c r="NEI1199" s="209">
        <v>111</v>
      </c>
      <c r="NEJ1199" s="110">
        <v>211</v>
      </c>
      <c r="NEK1199" s="147">
        <v>344.68</v>
      </c>
      <c r="NEL1199" s="109" t="s">
        <v>30</v>
      </c>
      <c r="NEM1199" s="261" t="s">
        <v>26</v>
      </c>
      <c r="NEN1199" s="207">
        <v>7</v>
      </c>
      <c r="NEO1199" s="207">
        <v>2</v>
      </c>
      <c r="NEP1199" s="208" t="s">
        <v>238</v>
      </c>
      <c r="NEQ1199" s="209">
        <v>111</v>
      </c>
      <c r="NER1199" s="110">
        <v>211</v>
      </c>
      <c r="NES1199" s="147">
        <v>344.68</v>
      </c>
      <c r="NET1199" s="109" t="s">
        <v>30</v>
      </c>
      <c r="NEU1199" s="261" t="s">
        <v>26</v>
      </c>
      <c r="NEV1199" s="207">
        <v>7</v>
      </c>
      <c r="NEW1199" s="207">
        <v>2</v>
      </c>
      <c r="NEX1199" s="208" t="s">
        <v>238</v>
      </c>
      <c r="NEY1199" s="209">
        <v>111</v>
      </c>
      <c r="NEZ1199" s="110">
        <v>211</v>
      </c>
      <c r="NFA1199" s="147">
        <v>344.68</v>
      </c>
      <c r="NFB1199" s="109" t="s">
        <v>30</v>
      </c>
      <c r="NFC1199" s="261" t="s">
        <v>26</v>
      </c>
      <c r="NFD1199" s="207">
        <v>7</v>
      </c>
      <c r="NFE1199" s="207">
        <v>2</v>
      </c>
      <c r="NFF1199" s="208" t="s">
        <v>238</v>
      </c>
      <c r="NFG1199" s="209">
        <v>111</v>
      </c>
      <c r="NFH1199" s="110">
        <v>211</v>
      </c>
      <c r="NFI1199" s="147">
        <v>344.68</v>
      </c>
      <c r="NFJ1199" s="109" t="s">
        <v>30</v>
      </c>
      <c r="NFK1199" s="261" t="s">
        <v>26</v>
      </c>
      <c r="NFL1199" s="207">
        <v>7</v>
      </c>
      <c r="NFM1199" s="207">
        <v>2</v>
      </c>
      <c r="NFN1199" s="208" t="s">
        <v>238</v>
      </c>
      <c r="NFO1199" s="209">
        <v>111</v>
      </c>
      <c r="NFP1199" s="110">
        <v>211</v>
      </c>
      <c r="NFQ1199" s="147">
        <v>344.68</v>
      </c>
      <c r="NFR1199" s="109" t="s">
        <v>30</v>
      </c>
      <c r="NFS1199" s="261" t="s">
        <v>26</v>
      </c>
      <c r="NFT1199" s="207">
        <v>7</v>
      </c>
      <c r="NFU1199" s="207">
        <v>2</v>
      </c>
      <c r="NFV1199" s="208" t="s">
        <v>238</v>
      </c>
      <c r="NFW1199" s="209">
        <v>111</v>
      </c>
      <c r="NFX1199" s="110">
        <v>211</v>
      </c>
      <c r="NFY1199" s="147">
        <v>344.68</v>
      </c>
      <c r="NFZ1199" s="109" t="s">
        <v>30</v>
      </c>
      <c r="NGA1199" s="261" t="s">
        <v>26</v>
      </c>
      <c r="NGB1199" s="207">
        <v>7</v>
      </c>
      <c r="NGC1199" s="207">
        <v>2</v>
      </c>
      <c r="NGD1199" s="208" t="s">
        <v>238</v>
      </c>
      <c r="NGE1199" s="209">
        <v>111</v>
      </c>
      <c r="NGF1199" s="110">
        <v>211</v>
      </c>
      <c r="NGG1199" s="147">
        <v>344.68</v>
      </c>
      <c r="NGH1199" s="109" t="s">
        <v>30</v>
      </c>
      <c r="NGI1199" s="261" t="s">
        <v>26</v>
      </c>
      <c r="NGJ1199" s="207">
        <v>7</v>
      </c>
      <c r="NGK1199" s="207">
        <v>2</v>
      </c>
      <c r="NGL1199" s="208" t="s">
        <v>238</v>
      </c>
      <c r="NGM1199" s="209">
        <v>111</v>
      </c>
      <c r="NGN1199" s="110">
        <v>211</v>
      </c>
      <c r="NGO1199" s="147">
        <v>344.68</v>
      </c>
      <c r="NGP1199" s="109" t="s">
        <v>30</v>
      </c>
      <c r="NGQ1199" s="261" t="s">
        <v>26</v>
      </c>
      <c r="NGR1199" s="207">
        <v>7</v>
      </c>
      <c r="NGS1199" s="207">
        <v>2</v>
      </c>
      <c r="NGT1199" s="208" t="s">
        <v>238</v>
      </c>
      <c r="NGU1199" s="209">
        <v>111</v>
      </c>
      <c r="NGV1199" s="110">
        <v>211</v>
      </c>
      <c r="NGW1199" s="147">
        <v>344.68</v>
      </c>
      <c r="NGX1199" s="109" t="s">
        <v>30</v>
      </c>
      <c r="NGY1199" s="261" t="s">
        <v>26</v>
      </c>
      <c r="NGZ1199" s="207">
        <v>7</v>
      </c>
      <c r="NHA1199" s="207">
        <v>2</v>
      </c>
      <c r="NHB1199" s="208" t="s">
        <v>238</v>
      </c>
      <c r="NHC1199" s="209">
        <v>111</v>
      </c>
      <c r="NHD1199" s="110">
        <v>211</v>
      </c>
      <c r="NHE1199" s="147">
        <v>344.68</v>
      </c>
      <c r="NHF1199" s="109" t="s">
        <v>30</v>
      </c>
      <c r="NHG1199" s="261" t="s">
        <v>26</v>
      </c>
      <c r="NHH1199" s="207">
        <v>7</v>
      </c>
      <c r="NHI1199" s="207">
        <v>2</v>
      </c>
      <c r="NHJ1199" s="208" t="s">
        <v>238</v>
      </c>
      <c r="NHK1199" s="209">
        <v>111</v>
      </c>
      <c r="NHL1199" s="110">
        <v>211</v>
      </c>
      <c r="NHM1199" s="147">
        <v>344.68</v>
      </c>
      <c r="NHN1199" s="109" t="s">
        <v>30</v>
      </c>
      <c r="NHO1199" s="261" t="s">
        <v>26</v>
      </c>
      <c r="NHP1199" s="207">
        <v>7</v>
      </c>
      <c r="NHQ1199" s="207">
        <v>2</v>
      </c>
      <c r="NHR1199" s="208" t="s">
        <v>238</v>
      </c>
      <c r="NHS1199" s="209">
        <v>111</v>
      </c>
      <c r="NHT1199" s="110">
        <v>211</v>
      </c>
      <c r="NHU1199" s="147">
        <v>344.68</v>
      </c>
      <c r="NHV1199" s="109" t="s">
        <v>30</v>
      </c>
      <c r="NHW1199" s="261" t="s">
        <v>26</v>
      </c>
      <c r="NHX1199" s="207">
        <v>7</v>
      </c>
      <c r="NHY1199" s="207">
        <v>2</v>
      </c>
      <c r="NHZ1199" s="208" t="s">
        <v>238</v>
      </c>
      <c r="NIA1199" s="209">
        <v>111</v>
      </c>
      <c r="NIB1199" s="110">
        <v>211</v>
      </c>
      <c r="NIC1199" s="147">
        <v>344.68</v>
      </c>
      <c r="NID1199" s="109" t="s">
        <v>30</v>
      </c>
      <c r="NIE1199" s="261" t="s">
        <v>26</v>
      </c>
      <c r="NIF1199" s="207">
        <v>7</v>
      </c>
      <c r="NIG1199" s="207">
        <v>2</v>
      </c>
      <c r="NIH1199" s="208" t="s">
        <v>238</v>
      </c>
      <c r="NII1199" s="209">
        <v>111</v>
      </c>
      <c r="NIJ1199" s="110">
        <v>211</v>
      </c>
      <c r="NIK1199" s="147">
        <v>344.68</v>
      </c>
      <c r="NIL1199" s="109" t="s">
        <v>30</v>
      </c>
      <c r="NIM1199" s="261" t="s">
        <v>26</v>
      </c>
      <c r="NIN1199" s="207">
        <v>7</v>
      </c>
      <c r="NIO1199" s="207">
        <v>2</v>
      </c>
      <c r="NIP1199" s="208" t="s">
        <v>238</v>
      </c>
      <c r="NIQ1199" s="209">
        <v>111</v>
      </c>
      <c r="NIR1199" s="110">
        <v>211</v>
      </c>
      <c r="NIS1199" s="147">
        <v>344.68</v>
      </c>
      <c r="NIT1199" s="109" t="s">
        <v>30</v>
      </c>
      <c r="NIU1199" s="261" t="s">
        <v>26</v>
      </c>
      <c r="NIV1199" s="207">
        <v>7</v>
      </c>
      <c r="NIW1199" s="207">
        <v>2</v>
      </c>
      <c r="NIX1199" s="208" t="s">
        <v>238</v>
      </c>
      <c r="NIY1199" s="209">
        <v>111</v>
      </c>
      <c r="NIZ1199" s="110">
        <v>211</v>
      </c>
      <c r="NJA1199" s="147">
        <v>344.68</v>
      </c>
      <c r="NJB1199" s="109" t="s">
        <v>30</v>
      </c>
      <c r="NJC1199" s="261" t="s">
        <v>26</v>
      </c>
      <c r="NJD1199" s="207">
        <v>7</v>
      </c>
      <c r="NJE1199" s="207">
        <v>2</v>
      </c>
      <c r="NJF1199" s="208" t="s">
        <v>238</v>
      </c>
      <c r="NJG1199" s="209">
        <v>111</v>
      </c>
      <c r="NJH1199" s="110">
        <v>211</v>
      </c>
      <c r="NJI1199" s="147">
        <v>344.68</v>
      </c>
      <c r="NJJ1199" s="109" t="s">
        <v>30</v>
      </c>
      <c r="NJK1199" s="261" t="s">
        <v>26</v>
      </c>
      <c r="NJL1199" s="207">
        <v>7</v>
      </c>
      <c r="NJM1199" s="207">
        <v>2</v>
      </c>
      <c r="NJN1199" s="208" t="s">
        <v>238</v>
      </c>
      <c r="NJO1199" s="209">
        <v>111</v>
      </c>
      <c r="NJP1199" s="110">
        <v>211</v>
      </c>
      <c r="NJQ1199" s="147">
        <v>344.68</v>
      </c>
      <c r="NJR1199" s="109" t="s">
        <v>30</v>
      </c>
      <c r="NJS1199" s="261" t="s">
        <v>26</v>
      </c>
      <c r="NJT1199" s="207">
        <v>7</v>
      </c>
      <c r="NJU1199" s="207">
        <v>2</v>
      </c>
      <c r="NJV1199" s="208" t="s">
        <v>238</v>
      </c>
      <c r="NJW1199" s="209">
        <v>111</v>
      </c>
      <c r="NJX1199" s="110">
        <v>211</v>
      </c>
      <c r="NJY1199" s="147">
        <v>344.68</v>
      </c>
      <c r="NJZ1199" s="109" t="s">
        <v>30</v>
      </c>
      <c r="NKA1199" s="261" t="s">
        <v>26</v>
      </c>
      <c r="NKB1199" s="207">
        <v>7</v>
      </c>
      <c r="NKC1199" s="207">
        <v>2</v>
      </c>
      <c r="NKD1199" s="208" t="s">
        <v>238</v>
      </c>
      <c r="NKE1199" s="209">
        <v>111</v>
      </c>
      <c r="NKF1199" s="110">
        <v>211</v>
      </c>
      <c r="NKG1199" s="147">
        <v>344.68</v>
      </c>
      <c r="NKH1199" s="109" t="s">
        <v>30</v>
      </c>
      <c r="NKI1199" s="261" t="s">
        <v>26</v>
      </c>
      <c r="NKJ1199" s="207">
        <v>7</v>
      </c>
      <c r="NKK1199" s="207">
        <v>2</v>
      </c>
      <c r="NKL1199" s="208" t="s">
        <v>238</v>
      </c>
      <c r="NKM1199" s="209">
        <v>111</v>
      </c>
      <c r="NKN1199" s="110">
        <v>211</v>
      </c>
      <c r="NKO1199" s="147">
        <v>344.68</v>
      </c>
      <c r="NKP1199" s="109" t="s">
        <v>30</v>
      </c>
      <c r="NKQ1199" s="261" t="s">
        <v>26</v>
      </c>
      <c r="NKR1199" s="207">
        <v>7</v>
      </c>
      <c r="NKS1199" s="207">
        <v>2</v>
      </c>
      <c r="NKT1199" s="208" t="s">
        <v>238</v>
      </c>
      <c r="NKU1199" s="209">
        <v>111</v>
      </c>
      <c r="NKV1199" s="110">
        <v>211</v>
      </c>
      <c r="NKW1199" s="147">
        <v>344.68</v>
      </c>
      <c r="NKX1199" s="109" t="s">
        <v>30</v>
      </c>
      <c r="NKY1199" s="261" t="s">
        <v>26</v>
      </c>
      <c r="NKZ1199" s="207">
        <v>7</v>
      </c>
      <c r="NLA1199" s="207">
        <v>2</v>
      </c>
      <c r="NLB1199" s="208" t="s">
        <v>238</v>
      </c>
      <c r="NLC1199" s="209">
        <v>111</v>
      </c>
      <c r="NLD1199" s="110">
        <v>211</v>
      </c>
      <c r="NLE1199" s="147">
        <v>344.68</v>
      </c>
      <c r="NLF1199" s="109" t="s">
        <v>30</v>
      </c>
      <c r="NLG1199" s="261" t="s">
        <v>26</v>
      </c>
      <c r="NLH1199" s="207">
        <v>7</v>
      </c>
      <c r="NLI1199" s="207">
        <v>2</v>
      </c>
      <c r="NLJ1199" s="208" t="s">
        <v>238</v>
      </c>
      <c r="NLK1199" s="209">
        <v>111</v>
      </c>
      <c r="NLL1199" s="110">
        <v>211</v>
      </c>
      <c r="NLM1199" s="147">
        <v>344.68</v>
      </c>
      <c r="NLN1199" s="109" t="s">
        <v>30</v>
      </c>
      <c r="NLO1199" s="261" t="s">
        <v>26</v>
      </c>
      <c r="NLP1199" s="207">
        <v>7</v>
      </c>
      <c r="NLQ1199" s="207">
        <v>2</v>
      </c>
      <c r="NLR1199" s="208" t="s">
        <v>238</v>
      </c>
      <c r="NLS1199" s="209">
        <v>111</v>
      </c>
      <c r="NLT1199" s="110">
        <v>211</v>
      </c>
      <c r="NLU1199" s="147">
        <v>344.68</v>
      </c>
      <c r="NLV1199" s="109" t="s">
        <v>30</v>
      </c>
      <c r="NLW1199" s="261" t="s">
        <v>26</v>
      </c>
      <c r="NLX1199" s="207">
        <v>7</v>
      </c>
      <c r="NLY1199" s="207">
        <v>2</v>
      </c>
      <c r="NLZ1199" s="208" t="s">
        <v>238</v>
      </c>
      <c r="NMA1199" s="209">
        <v>111</v>
      </c>
      <c r="NMB1199" s="110">
        <v>211</v>
      </c>
      <c r="NMC1199" s="147">
        <v>344.68</v>
      </c>
      <c r="NMD1199" s="109" t="s">
        <v>30</v>
      </c>
      <c r="NME1199" s="261" t="s">
        <v>26</v>
      </c>
      <c r="NMF1199" s="207">
        <v>7</v>
      </c>
      <c r="NMG1199" s="207">
        <v>2</v>
      </c>
      <c r="NMH1199" s="208" t="s">
        <v>238</v>
      </c>
      <c r="NMI1199" s="209">
        <v>111</v>
      </c>
      <c r="NMJ1199" s="110">
        <v>211</v>
      </c>
      <c r="NMK1199" s="147">
        <v>344.68</v>
      </c>
      <c r="NML1199" s="109" t="s">
        <v>30</v>
      </c>
      <c r="NMM1199" s="261" t="s">
        <v>26</v>
      </c>
      <c r="NMN1199" s="207">
        <v>7</v>
      </c>
      <c r="NMO1199" s="207">
        <v>2</v>
      </c>
      <c r="NMP1199" s="208" t="s">
        <v>238</v>
      </c>
      <c r="NMQ1199" s="209">
        <v>111</v>
      </c>
      <c r="NMR1199" s="110">
        <v>211</v>
      </c>
      <c r="NMS1199" s="147">
        <v>344.68</v>
      </c>
      <c r="NMT1199" s="109" t="s">
        <v>30</v>
      </c>
      <c r="NMU1199" s="261" t="s">
        <v>26</v>
      </c>
      <c r="NMV1199" s="207">
        <v>7</v>
      </c>
      <c r="NMW1199" s="207">
        <v>2</v>
      </c>
      <c r="NMX1199" s="208" t="s">
        <v>238</v>
      </c>
      <c r="NMY1199" s="209">
        <v>111</v>
      </c>
      <c r="NMZ1199" s="110">
        <v>211</v>
      </c>
      <c r="NNA1199" s="147">
        <v>344.68</v>
      </c>
      <c r="NNB1199" s="109" t="s">
        <v>30</v>
      </c>
      <c r="NNC1199" s="261" t="s">
        <v>26</v>
      </c>
      <c r="NND1199" s="207">
        <v>7</v>
      </c>
      <c r="NNE1199" s="207">
        <v>2</v>
      </c>
      <c r="NNF1199" s="208" t="s">
        <v>238</v>
      </c>
      <c r="NNG1199" s="209">
        <v>111</v>
      </c>
      <c r="NNH1199" s="110">
        <v>211</v>
      </c>
      <c r="NNI1199" s="147">
        <v>344.68</v>
      </c>
      <c r="NNJ1199" s="109" t="s">
        <v>30</v>
      </c>
      <c r="NNK1199" s="261" t="s">
        <v>26</v>
      </c>
      <c r="NNL1199" s="207">
        <v>7</v>
      </c>
      <c r="NNM1199" s="207">
        <v>2</v>
      </c>
      <c r="NNN1199" s="208" t="s">
        <v>238</v>
      </c>
      <c r="NNO1199" s="209">
        <v>111</v>
      </c>
      <c r="NNP1199" s="110">
        <v>211</v>
      </c>
      <c r="NNQ1199" s="147">
        <v>344.68</v>
      </c>
      <c r="NNR1199" s="109" t="s">
        <v>30</v>
      </c>
      <c r="NNS1199" s="261" t="s">
        <v>26</v>
      </c>
      <c r="NNT1199" s="207">
        <v>7</v>
      </c>
      <c r="NNU1199" s="207">
        <v>2</v>
      </c>
      <c r="NNV1199" s="208" t="s">
        <v>238</v>
      </c>
      <c r="NNW1199" s="209">
        <v>111</v>
      </c>
      <c r="NNX1199" s="110">
        <v>211</v>
      </c>
      <c r="NNY1199" s="147">
        <v>344.68</v>
      </c>
      <c r="NNZ1199" s="109" t="s">
        <v>30</v>
      </c>
      <c r="NOA1199" s="261" t="s">
        <v>26</v>
      </c>
      <c r="NOB1199" s="207">
        <v>7</v>
      </c>
      <c r="NOC1199" s="207">
        <v>2</v>
      </c>
      <c r="NOD1199" s="208" t="s">
        <v>238</v>
      </c>
      <c r="NOE1199" s="209">
        <v>111</v>
      </c>
      <c r="NOF1199" s="110">
        <v>211</v>
      </c>
      <c r="NOG1199" s="147">
        <v>344.68</v>
      </c>
      <c r="NOH1199" s="109" t="s">
        <v>30</v>
      </c>
      <c r="NOI1199" s="261" t="s">
        <v>26</v>
      </c>
      <c r="NOJ1199" s="207">
        <v>7</v>
      </c>
      <c r="NOK1199" s="207">
        <v>2</v>
      </c>
      <c r="NOL1199" s="208" t="s">
        <v>238</v>
      </c>
      <c r="NOM1199" s="209">
        <v>111</v>
      </c>
      <c r="NON1199" s="110">
        <v>211</v>
      </c>
      <c r="NOO1199" s="147">
        <v>344.68</v>
      </c>
      <c r="NOP1199" s="109" t="s">
        <v>30</v>
      </c>
      <c r="NOQ1199" s="261" t="s">
        <v>26</v>
      </c>
      <c r="NOR1199" s="207">
        <v>7</v>
      </c>
      <c r="NOS1199" s="207">
        <v>2</v>
      </c>
      <c r="NOT1199" s="208" t="s">
        <v>238</v>
      </c>
      <c r="NOU1199" s="209">
        <v>111</v>
      </c>
      <c r="NOV1199" s="110">
        <v>211</v>
      </c>
      <c r="NOW1199" s="147">
        <v>344.68</v>
      </c>
      <c r="NOX1199" s="109" t="s">
        <v>30</v>
      </c>
      <c r="NOY1199" s="261" t="s">
        <v>26</v>
      </c>
      <c r="NOZ1199" s="207">
        <v>7</v>
      </c>
      <c r="NPA1199" s="207">
        <v>2</v>
      </c>
      <c r="NPB1199" s="208" t="s">
        <v>238</v>
      </c>
      <c r="NPC1199" s="209">
        <v>111</v>
      </c>
      <c r="NPD1199" s="110">
        <v>211</v>
      </c>
      <c r="NPE1199" s="147">
        <v>344.68</v>
      </c>
      <c r="NPF1199" s="109" t="s">
        <v>30</v>
      </c>
      <c r="NPG1199" s="261" t="s">
        <v>26</v>
      </c>
      <c r="NPH1199" s="207">
        <v>7</v>
      </c>
      <c r="NPI1199" s="207">
        <v>2</v>
      </c>
      <c r="NPJ1199" s="208" t="s">
        <v>238</v>
      </c>
      <c r="NPK1199" s="209">
        <v>111</v>
      </c>
      <c r="NPL1199" s="110">
        <v>211</v>
      </c>
      <c r="NPM1199" s="147">
        <v>344.68</v>
      </c>
      <c r="NPN1199" s="109" t="s">
        <v>30</v>
      </c>
      <c r="NPO1199" s="261" t="s">
        <v>26</v>
      </c>
      <c r="NPP1199" s="207">
        <v>7</v>
      </c>
      <c r="NPQ1199" s="207">
        <v>2</v>
      </c>
      <c r="NPR1199" s="208" t="s">
        <v>238</v>
      </c>
      <c r="NPS1199" s="209">
        <v>111</v>
      </c>
      <c r="NPT1199" s="110">
        <v>211</v>
      </c>
      <c r="NPU1199" s="147">
        <v>344.68</v>
      </c>
      <c r="NPV1199" s="109" t="s">
        <v>30</v>
      </c>
      <c r="NPW1199" s="261" t="s">
        <v>26</v>
      </c>
      <c r="NPX1199" s="207">
        <v>7</v>
      </c>
      <c r="NPY1199" s="207">
        <v>2</v>
      </c>
      <c r="NPZ1199" s="208" t="s">
        <v>238</v>
      </c>
      <c r="NQA1199" s="209">
        <v>111</v>
      </c>
      <c r="NQB1199" s="110">
        <v>211</v>
      </c>
      <c r="NQC1199" s="147">
        <v>344.68</v>
      </c>
      <c r="NQD1199" s="109" t="s">
        <v>30</v>
      </c>
      <c r="NQE1199" s="261" t="s">
        <v>26</v>
      </c>
      <c r="NQF1199" s="207">
        <v>7</v>
      </c>
      <c r="NQG1199" s="207">
        <v>2</v>
      </c>
      <c r="NQH1199" s="208" t="s">
        <v>238</v>
      </c>
      <c r="NQI1199" s="209">
        <v>111</v>
      </c>
      <c r="NQJ1199" s="110">
        <v>211</v>
      </c>
      <c r="NQK1199" s="147">
        <v>344.68</v>
      </c>
      <c r="NQL1199" s="109" t="s">
        <v>30</v>
      </c>
      <c r="NQM1199" s="261" t="s">
        <v>26</v>
      </c>
      <c r="NQN1199" s="207">
        <v>7</v>
      </c>
      <c r="NQO1199" s="207">
        <v>2</v>
      </c>
      <c r="NQP1199" s="208" t="s">
        <v>238</v>
      </c>
      <c r="NQQ1199" s="209">
        <v>111</v>
      </c>
      <c r="NQR1199" s="110">
        <v>211</v>
      </c>
      <c r="NQS1199" s="147">
        <v>344.68</v>
      </c>
      <c r="NQT1199" s="109" t="s">
        <v>30</v>
      </c>
      <c r="NQU1199" s="261" t="s">
        <v>26</v>
      </c>
      <c r="NQV1199" s="207">
        <v>7</v>
      </c>
      <c r="NQW1199" s="207">
        <v>2</v>
      </c>
      <c r="NQX1199" s="208" t="s">
        <v>238</v>
      </c>
      <c r="NQY1199" s="209">
        <v>111</v>
      </c>
      <c r="NQZ1199" s="110">
        <v>211</v>
      </c>
      <c r="NRA1199" s="147">
        <v>344.68</v>
      </c>
      <c r="NRB1199" s="109" t="s">
        <v>30</v>
      </c>
      <c r="NRC1199" s="261" t="s">
        <v>26</v>
      </c>
      <c r="NRD1199" s="207">
        <v>7</v>
      </c>
      <c r="NRE1199" s="207">
        <v>2</v>
      </c>
      <c r="NRF1199" s="208" t="s">
        <v>238</v>
      </c>
      <c r="NRG1199" s="209">
        <v>111</v>
      </c>
      <c r="NRH1199" s="110">
        <v>211</v>
      </c>
      <c r="NRI1199" s="147">
        <v>344.68</v>
      </c>
      <c r="NRJ1199" s="109" t="s">
        <v>30</v>
      </c>
      <c r="NRK1199" s="261" t="s">
        <v>26</v>
      </c>
      <c r="NRL1199" s="207">
        <v>7</v>
      </c>
      <c r="NRM1199" s="207">
        <v>2</v>
      </c>
      <c r="NRN1199" s="208" t="s">
        <v>238</v>
      </c>
      <c r="NRO1199" s="209">
        <v>111</v>
      </c>
      <c r="NRP1199" s="110">
        <v>211</v>
      </c>
      <c r="NRQ1199" s="147">
        <v>344.68</v>
      </c>
      <c r="NRR1199" s="109" t="s">
        <v>30</v>
      </c>
      <c r="NRS1199" s="261" t="s">
        <v>26</v>
      </c>
      <c r="NRT1199" s="207">
        <v>7</v>
      </c>
      <c r="NRU1199" s="207">
        <v>2</v>
      </c>
      <c r="NRV1199" s="208" t="s">
        <v>238</v>
      </c>
      <c r="NRW1199" s="209">
        <v>111</v>
      </c>
      <c r="NRX1199" s="110">
        <v>211</v>
      </c>
      <c r="NRY1199" s="147">
        <v>344.68</v>
      </c>
      <c r="NRZ1199" s="109" t="s">
        <v>30</v>
      </c>
      <c r="NSA1199" s="261" t="s">
        <v>26</v>
      </c>
      <c r="NSB1199" s="207">
        <v>7</v>
      </c>
      <c r="NSC1199" s="207">
        <v>2</v>
      </c>
      <c r="NSD1199" s="208" t="s">
        <v>238</v>
      </c>
      <c r="NSE1199" s="209">
        <v>111</v>
      </c>
      <c r="NSF1199" s="110">
        <v>211</v>
      </c>
      <c r="NSG1199" s="147">
        <v>344.68</v>
      </c>
      <c r="NSH1199" s="109" t="s">
        <v>30</v>
      </c>
      <c r="NSI1199" s="261" t="s">
        <v>26</v>
      </c>
      <c r="NSJ1199" s="207">
        <v>7</v>
      </c>
      <c r="NSK1199" s="207">
        <v>2</v>
      </c>
      <c r="NSL1199" s="208" t="s">
        <v>238</v>
      </c>
      <c r="NSM1199" s="209">
        <v>111</v>
      </c>
      <c r="NSN1199" s="110">
        <v>211</v>
      </c>
      <c r="NSO1199" s="147">
        <v>344.68</v>
      </c>
      <c r="NSP1199" s="109" t="s">
        <v>30</v>
      </c>
      <c r="NSQ1199" s="261" t="s">
        <v>26</v>
      </c>
      <c r="NSR1199" s="207">
        <v>7</v>
      </c>
      <c r="NSS1199" s="207">
        <v>2</v>
      </c>
      <c r="NST1199" s="208" t="s">
        <v>238</v>
      </c>
      <c r="NSU1199" s="209">
        <v>111</v>
      </c>
      <c r="NSV1199" s="110">
        <v>211</v>
      </c>
      <c r="NSW1199" s="147">
        <v>344.68</v>
      </c>
      <c r="NSX1199" s="109" t="s">
        <v>30</v>
      </c>
      <c r="NSY1199" s="261" t="s">
        <v>26</v>
      </c>
      <c r="NSZ1199" s="207">
        <v>7</v>
      </c>
      <c r="NTA1199" s="207">
        <v>2</v>
      </c>
      <c r="NTB1199" s="208" t="s">
        <v>238</v>
      </c>
      <c r="NTC1199" s="209">
        <v>111</v>
      </c>
      <c r="NTD1199" s="110">
        <v>211</v>
      </c>
      <c r="NTE1199" s="147">
        <v>344.68</v>
      </c>
      <c r="NTF1199" s="109" t="s">
        <v>30</v>
      </c>
      <c r="NTG1199" s="261" t="s">
        <v>26</v>
      </c>
      <c r="NTH1199" s="207">
        <v>7</v>
      </c>
      <c r="NTI1199" s="207">
        <v>2</v>
      </c>
      <c r="NTJ1199" s="208" t="s">
        <v>238</v>
      </c>
      <c r="NTK1199" s="209">
        <v>111</v>
      </c>
      <c r="NTL1199" s="110">
        <v>211</v>
      </c>
      <c r="NTM1199" s="147">
        <v>344.68</v>
      </c>
      <c r="NTN1199" s="109" t="s">
        <v>30</v>
      </c>
      <c r="NTO1199" s="261" t="s">
        <v>26</v>
      </c>
      <c r="NTP1199" s="207">
        <v>7</v>
      </c>
      <c r="NTQ1199" s="207">
        <v>2</v>
      </c>
      <c r="NTR1199" s="208" t="s">
        <v>238</v>
      </c>
      <c r="NTS1199" s="209">
        <v>111</v>
      </c>
      <c r="NTT1199" s="110">
        <v>211</v>
      </c>
      <c r="NTU1199" s="147">
        <v>344.68</v>
      </c>
      <c r="NTV1199" s="109" t="s">
        <v>30</v>
      </c>
      <c r="NTW1199" s="261" t="s">
        <v>26</v>
      </c>
      <c r="NTX1199" s="207">
        <v>7</v>
      </c>
      <c r="NTY1199" s="207">
        <v>2</v>
      </c>
      <c r="NTZ1199" s="208" t="s">
        <v>238</v>
      </c>
      <c r="NUA1199" s="209">
        <v>111</v>
      </c>
      <c r="NUB1199" s="110">
        <v>211</v>
      </c>
      <c r="NUC1199" s="147">
        <v>344.68</v>
      </c>
      <c r="NUD1199" s="109" t="s">
        <v>30</v>
      </c>
      <c r="NUE1199" s="261" t="s">
        <v>26</v>
      </c>
      <c r="NUF1199" s="207">
        <v>7</v>
      </c>
      <c r="NUG1199" s="207">
        <v>2</v>
      </c>
      <c r="NUH1199" s="208" t="s">
        <v>238</v>
      </c>
      <c r="NUI1199" s="209">
        <v>111</v>
      </c>
      <c r="NUJ1199" s="110">
        <v>211</v>
      </c>
      <c r="NUK1199" s="147">
        <v>344.68</v>
      </c>
      <c r="NUL1199" s="109" t="s">
        <v>30</v>
      </c>
      <c r="NUM1199" s="261" t="s">
        <v>26</v>
      </c>
      <c r="NUN1199" s="207">
        <v>7</v>
      </c>
      <c r="NUO1199" s="207">
        <v>2</v>
      </c>
      <c r="NUP1199" s="208" t="s">
        <v>238</v>
      </c>
      <c r="NUQ1199" s="209">
        <v>111</v>
      </c>
      <c r="NUR1199" s="110">
        <v>211</v>
      </c>
      <c r="NUS1199" s="147">
        <v>344.68</v>
      </c>
      <c r="NUT1199" s="109" t="s">
        <v>30</v>
      </c>
      <c r="NUU1199" s="261" t="s">
        <v>26</v>
      </c>
      <c r="NUV1199" s="207">
        <v>7</v>
      </c>
      <c r="NUW1199" s="207">
        <v>2</v>
      </c>
      <c r="NUX1199" s="208" t="s">
        <v>238</v>
      </c>
      <c r="NUY1199" s="209">
        <v>111</v>
      </c>
      <c r="NUZ1199" s="110">
        <v>211</v>
      </c>
      <c r="NVA1199" s="147">
        <v>344.68</v>
      </c>
      <c r="NVB1199" s="109" t="s">
        <v>30</v>
      </c>
      <c r="NVC1199" s="261" t="s">
        <v>26</v>
      </c>
      <c r="NVD1199" s="207">
        <v>7</v>
      </c>
      <c r="NVE1199" s="207">
        <v>2</v>
      </c>
      <c r="NVF1199" s="208" t="s">
        <v>238</v>
      </c>
      <c r="NVG1199" s="209">
        <v>111</v>
      </c>
      <c r="NVH1199" s="110">
        <v>211</v>
      </c>
      <c r="NVI1199" s="147">
        <v>344.68</v>
      </c>
      <c r="NVJ1199" s="109" t="s">
        <v>30</v>
      </c>
      <c r="NVK1199" s="261" t="s">
        <v>26</v>
      </c>
      <c r="NVL1199" s="207">
        <v>7</v>
      </c>
      <c r="NVM1199" s="207">
        <v>2</v>
      </c>
      <c r="NVN1199" s="208" t="s">
        <v>238</v>
      </c>
      <c r="NVO1199" s="209">
        <v>111</v>
      </c>
      <c r="NVP1199" s="110">
        <v>211</v>
      </c>
      <c r="NVQ1199" s="147">
        <v>344.68</v>
      </c>
      <c r="NVR1199" s="109" t="s">
        <v>30</v>
      </c>
      <c r="NVS1199" s="261" t="s">
        <v>26</v>
      </c>
      <c r="NVT1199" s="207">
        <v>7</v>
      </c>
      <c r="NVU1199" s="207">
        <v>2</v>
      </c>
      <c r="NVV1199" s="208" t="s">
        <v>238</v>
      </c>
      <c r="NVW1199" s="209">
        <v>111</v>
      </c>
      <c r="NVX1199" s="110">
        <v>211</v>
      </c>
      <c r="NVY1199" s="147">
        <v>344.68</v>
      </c>
      <c r="NVZ1199" s="109" t="s">
        <v>30</v>
      </c>
      <c r="NWA1199" s="261" t="s">
        <v>26</v>
      </c>
      <c r="NWB1199" s="207">
        <v>7</v>
      </c>
      <c r="NWC1199" s="207">
        <v>2</v>
      </c>
      <c r="NWD1199" s="208" t="s">
        <v>238</v>
      </c>
      <c r="NWE1199" s="209">
        <v>111</v>
      </c>
      <c r="NWF1199" s="110">
        <v>211</v>
      </c>
      <c r="NWG1199" s="147">
        <v>344.68</v>
      </c>
      <c r="NWH1199" s="109" t="s">
        <v>30</v>
      </c>
      <c r="NWI1199" s="261" t="s">
        <v>26</v>
      </c>
      <c r="NWJ1199" s="207">
        <v>7</v>
      </c>
      <c r="NWK1199" s="207">
        <v>2</v>
      </c>
      <c r="NWL1199" s="208" t="s">
        <v>238</v>
      </c>
      <c r="NWM1199" s="209">
        <v>111</v>
      </c>
      <c r="NWN1199" s="110">
        <v>211</v>
      </c>
      <c r="NWO1199" s="147">
        <v>344.68</v>
      </c>
      <c r="NWP1199" s="109" t="s">
        <v>30</v>
      </c>
      <c r="NWQ1199" s="261" t="s">
        <v>26</v>
      </c>
      <c r="NWR1199" s="207">
        <v>7</v>
      </c>
      <c r="NWS1199" s="207">
        <v>2</v>
      </c>
      <c r="NWT1199" s="208" t="s">
        <v>238</v>
      </c>
      <c r="NWU1199" s="209">
        <v>111</v>
      </c>
      <c r="NWV1199" s="110">
        <v>211</v>
      </c>
      <c r="NWW1199" s="147">
        <v>344.68</v>
      </c>
      <c r="NWX1199" s="109" t="s">
        <v>30</v>
      </c>
      <c r="NWY1199" s="261" t="s">
        <v>26</v>
      </c>
      <c r="NWZ1199" s="207">
        <v>7</v>
      </c>
      <c r="NXA1199" s="207">
        <v>2</v>
      </c>
      <c r="NXB1199" s="208" t="s">
        <v>238</v>
      </c>
      <c r="NXC1199" s="209">
        <v>111</v>
      </c>
      <c r="NXD1199" s="110">
        <v>211</v>
      </c>
      <c r="NXE1199" s="147">
        <v>344.68</v>
      </c>
      <c r="NXF1199" s="109" t="s">
        <v>30</v>
      </c>
      <c r="NXG1199" s="261" t="s">
        <v>26</v>
      </c>
      <c r="NXH1199" s="207">
        <v>7</v>
      </c>
      <c r="NXI1199" s="207">
        <v>2</v>
      </c>
      <c r="NXJ1199" s="208" t="s">
        <v>238</v>
      </c>
      <c r="NXK1199" s="209">
        <v>111</v>
      </c>
      <c r="NXL1199" s="110">
        <v>211</v>
      </c>
      <c r="NXM1199" s="147">
        <v>344.68</v>
      </c>
      <c r="NXN1199" s="109" t="s">
        <v>30</v>
      </c>
      <c r="NXO1199" s="261" t="s">
        <v>26</v>
      </c>
      <c r="NXP1199" s="207">
        <v>7</v>
      </c>
      <c r="NXQ1199" s="207">
        <v>2</v>
      </c>
      <c r="NXR1199" s="208" t="s">
        <v>238</v>
      </c>
      <c r="NXS1199" s="209">
        <v>111</v>
      </c>
      <c r="NXT1199" s="110">
        <v>211</v>
      </c>
      <c r="NXU1199" s="147">
        <v>344.68</v>
      </c>
      <c r="NXV1199" s="109" t="s">
        <v>30</v>
      </c>
      <c r="NXW1199" s="261" t="s">
        <v>26</v>
      </c>
      <c r="NXX1199" s="207">
        <v>7</v>
      </c>
      <c r="NXY1199" s="207">
        <v>2</v>
      </c>
      <c r="NXZ1199" s="208" t="s">
        <v>238</v>
      </c>
      <c r="NYA1199" s="209">
        <v>111</v>
      </c>
      <c r="NYB1199" s="110">
        <v>211</v>
      </c>
      <c r="NYC1199" s="147">
        <v>344.68</v>
      </c>
      <c r="NYD1199" s="109" t="s">
        <v>30</v>
      </c>
      <c r="NYE1199" s="261" t="s">
        <v>26</v>
      </c>
      <c r="NYF1199" s="207">
        <v>7</v>
      </c>
      <c r="NYG1199" s="207">
        <v>2</v>
      </c>
      <c r="NYH1199" s="208" t="s">
        <v>238</v>
      </c>
      <c r="NYI1199" s="209">
        <v>111</v>
      </c>
      <c r="NYJ1199" s="110">
        <v>211</v>
      </c>
      <c r="NYK1199" s="147">
        <v>344.68</v>
      </c>
      <c r="NYL1199" s="109" t="s">
        <v>30</v>
      </c>
      <c r="NYM1199" s="261" t="s">
        <v>26</v>
      </c>
      <c r="NYN1199" s="207">
        <v>7</v>
      </c>
      <c r="NYO1199" s="207">
        <v>2</v>
      </c>
      <c r="NYP1199" s="208" t="s">
        <v>238</v>
      </c>
      <c r="NYQ1199" s="209">
        <v>111</v>
      </c>
      <c r="NYR1199" s="110">
        <v>211</v>
      </c>
      <c r="NYS1199" s="147">
        <v>344.68</v>
      </c>
      <c r="NYT1199" s="109" t="s">
        <v>30</v>
      </c>
      <c r="NYU1199" s="261" t="s">
        <v>26</v>
      </c>
      <c r="NYV1199" s="207">
        <v>7</v>
      </c>
      <c r="NYW1199" s="207">
        <v>2</v>
      </c>
      <c r="NYX1199" s="208" t="s">
        <v>238</v>
      </c>
      <c r="NYY1199" s="209">
        <v>111</v>
      </c>
      <c r="NYZ1199" s="110">
        <v>211</v>
      </c>
      <c r="NZA1199" s="147">
        <v>344.68</v>
      </c>
      <c r="NZB1199" s="109" t="s">
        <v>30</v>
      </c>
      <c r="NZC1199" s="261" t="s">
        <v>26</v>
      </c>
      <c r="NZD1199" s="207">
        <v>7</v>
      </c>
      <c r="NZE1199" s="207">
        <v>2</v>
      </c>
      <c r="NZF1199" s="208" t="s">
        <v>238</v>
      </c>
      <c r="NZG1199" s="209">
        <v>111</v>
      </c>
      <c r="NZH1199" s="110">
        <v>211</v>
      </c>
      <c r="NZI1199" s="147">
        <v>344.68</v>
      </c>
      <c r="NZJ1199" s="109" t="s">
        <v>30</v>
      </c>
      <c r="NZK1199" s="261" t="s">
        <v>26</v>
      </c>
      <c r="NZL1199" s="207">
        <v>7</v>
      </c>
      <c r="NZM1199" s="207">
        <v>2</v>
      </c>
      <c r="NZN1199" s="208" t="s">
        <v>238</v>
      </c>
      <c r="NZO1199" s="209">
        <v>111</v>
      </c>
      <c r="NZP1199" s="110">
        <v>211</v>
      </c>
      <c r="NZQ1199" s="147">
        <v>344.68</v>
      </c>
      <c r="NZR1199" s="109" t="s">
        <v>30</v>
      </c>
      <c r="NZS1199" s="261" t="s">
        <v>26</v>
      </c>
      <c r="NZT1199" s="207">
        <v>7</v>
      </c>
      <c r="NZU1199" s="207">
        <v>2</v>
      </c>
      <c r="NZV1199" s="208" t="s">
        <v>238</v>
      </c>
      <c r="NZW1199" s="209">
        <v>111</v>
      </c>
      <c r="NZX1199" s="110">
        <v>211</v>
      </c>
      <c r="NZY1199" s="147">
        <v>344.68</v>
      </c>
      <c r="NZZ1199" s="109" t="s">
        <v>30</v>
      </c>
      <c r="OAA1199" s="261" t="s">
        <v>26</v>
      </c>
      <c r="OAB1199" s="207">
        <v>7</v>
      </c>
      <c r="OAC1199" s="207">
        <v>2</v>
      </c>
      <c r="OAD1199" s="208" t="s">
        <v>238</v>
      </c>
      <c r="OAE1199" s="209">
        <v>111</v>
      </c>
      <c r="OAF1199" s="110">
        <v>211</v>
      </c>
      <c r="OAG1199" s="147">
        <v>344.68</v>
      </c>
      <c r="OAH1199" s="109" t="s">
        <v>30</v>
      </c>
      <c r="OAI1199" s="261" t="s">
        <v>26</v>
      </c>
      <c r="OAJ1199" s="207">
        <v>7</v>
      </c>
      <c r="OAK1199" s="207">
        <v>2</v>
      </c>
      <c r="OAL1199" s="208" t="s">
        <v>238</v>
      </c>
      <c r="OAM1199" s="209">
        <v>111</v>
      </c>
      <c r="OAN1199" s="110">
        <v>211</v>
      </c>
      <c r="OAO1199" s="147">
        <v>344.68</v>
      </c>
      <c r="OAP1199" s="109" t="s">
        <v>30</v>
      </c>
      <c r="OAQ1199" s="261" t="s">
        <v>26</v>
      </c>
      <c r="OAR1199" s="207">
        <v>7</v>
      </c>
      <c r="OAS1199" s="207">
        <v>2</v>
      </c>
      <c r="OAT1199" s="208" t="s">
        <v>238</v>
      </c>
      <c r="OAU1199" s="209">
        <v>111</v>
      </c>
      <c r="OAV1199" s="110">
        <v>211</v>
      </c>
      <c r="OAW1199" s="147">
        <v>344.68</v>
      </c>
      <c r="OAX1199" s="109" t="s">
        <v>30</v>
      </c>
      <c r="OAY1199" s="261" t="s">
        <v>26</v>
      </c>
      <c r="OAZ1199" s="207">
        <v>7</v>
      </c>
      <c r="OBA1199" s="207">
        <v>2</v>
      </c>
      <c r="OBB1199" s="208" t="s">
        <v>238</v>
      </c>
      <c r="OBC1199" s="209">
        <v>111</v>
      </c>
      <c r="OBD1199" s="110">
        <v>211</v>
      </c>
      <c r="OBE1199" s="147">
        <v>344.68</v>
      </c>
      <c r="OBF1199" s="109" t="s">
        <v>30</v>
      </c>
      <c r="OBG1199" s="261" t="s">
        <v>26</v>
      </c>
      <c r="OBH1199" s="207">
        <v>7</v>
      </c>
      <c r="OBI1199" s="207">
        <v>2</v>
      </c>
      <c r="OBJ1199" s="208" t="s">
        <v>238</v>
      </c>
      <c r="OBK1199" s="209">
        <v>111</v>
      </c>
      <c r="OBL1199" s="110">
        <v>211</v>
      </c>
      <c r="OBM1199" s="147">
        <v>344.68</v>
      </c>
      <c r="OBN1199" s="109" t="s">
        <v>30</v>
      </c>
      <c r="OBO1199" s="261" t="s">
        <v>26</v>
      </c>
      <c r="OBP1199" s="207">
        <v>7</v>
      </c>
      <c r="OBQ1199" s="207">
        <v>2</v>
      </c>
      <c r="OBR1199" s="208" t="s">
        <v>238</v>
      </c>
      <c r="OBS1199" s="209">
        <v>111</v>
      </c>
      <c r="OBT1199" s="110">
        <v>211</v>
      </c>
      <c r="OBU1199" s="147">
        <v>344.68</v>
      </c>
      <c r="OBV1199" s="109" t="s">
        <v>30</v>
      </c>
      <c r="OBW1199" s="261" t="s">
        <v>26</v>
      </c>
      <c r="OBX1199" s="207">
        <v>7</v>
      </c>
      <c r="OBY1199" s="207">
        <v>2</v>
      </c>
      <c r="OBZ1199" s="208" t="s">
        <v>238</v>
      </c>
      <c r="OCA1199" s="209">
        <v>111</v>
      </c>
      <c r="OCB1199" s="110">
        <v>211</v>
      </c>
      <c r="OCC1199" s="147">
        <v>344.68</v>
      </c>
      <c r="OCD1199" s="109" t="s">
        <v>30</v>
      </c>
      <c r="OCE1199" s="261" t="s">
        <v>26</v>
      </c>
      <c r="OCF1199" s="207">
        <v>7</v>
      </c>
      <c r="OCG1199" s="207">
        <v>2</v>
      </c>
      <c r="OCH1199" s="208" t="s">
        <v>238</v>
      </c>
      <c r="OCI1199" s="209">
        <v>111</v>
      </c>
      <c r="OCJ1199" s="110">
        <v>211</v>
      </c>
      <c r="OCK1199" s="147">
        <v>344.68</v>
      </c>
      <c r="OCL1199" s="109" t="s">
        <v>30</v>
      </c>
      <c r="OCM1199" s="261" t="s">
        <v>26</v>
      </c>
      <c r="OCN1199" s="207">
        <v>7</v>
      </c>
      <c r="OCO1199" s="207">
        <v>2</v>
      </c>
      <c r="OCP1199" s="208" t="s">
        <v>238</v>
      </c>
      <c r="OCQ1199" s="209">
        <v>111</v>
      </c>
      <c r="OCR1199" s="110">
        <v>211</v>
      </c>
      <c r="OCS1199" s="147">
        <v>344.68</v>
      </c>
      <c r="OCT1199" s="109" t="s">
        <v>30</v>
      </c>
      <c r="OCU1199" s="261" t="s">
        <v>26</v>
      </c>
      <c r="OCV1199" s="207">
        <v>7</v>
      </c>
      <c r="OCW1199" s="207">
        <v>2</v>
      </c>
      <c r="OCX1199" s="208" t="s">
        <v>238</v>
      </c>
      <c r="OCY1199" s="209">
        <v>111</v>
      </c>
      <c r="OCZ1199" s="110">
        <v>211</v>
      </c>
      <c r="ODA1199" s="147">
        <v>344.68</v>
      </c>
      <c r="ODB1199" s="109" t="s">
        <v>30</v>
      </c>
      <c r="ODC1199" s="261" t="s">
        <v>26</v>
      </c>
      <c r="ODD1199" s="207">
        <v>7</v>
      </c>
      <c r="ODE1199" s="207">
        <v>2</v>
      </c>
      <c r="ODF1199" s="208" t="s">
        <v>238</v>
      </c>
      <c r="ODG1199" s="209">
        <v>111</v>
      </c>
      <c r="ODH1199" s="110">
        <v>211</v>
      </c>
      <c r="ODI1199" s="147">
        <v>344.68</v>
      </c>
      <c r="ODJ1199" s="109" t="s">
        <v>30</v>
      </c>
      <c r="ODK1199" s="261" t="s">
        <v>26</v>
      </c>
      <c r="ODL1199" s="207">
        <v>7</v>
      </c>
      <c r="ODM1199" s="207">
        <v>2</v>
      </c>
      <c r="ODN1199" s="208" t="s">
        <v>238</v>
      </c>
      <c r="ODO1199" s="209">
        <v>111</v>
      </c>
      <c r="ODP1199" s="110">
        <v>211</v>
      </c>
      <c r="ODQ1199" s="147">
        <v>344.68</v>
      </c>
      <c r="ODR1199" s="109" t="s">
        <v>30</v>
      </c>
      <c r="ODS1199" s="261" t="s">
        <v>26</v>
      </c>
      <c r="ODT1199" s="207">
        <v>7</v>
      </c>
      <c r="ODU1199" s="207">
        <v>2</v>
      </c>
      <c r="ODV1199" s="208" t="s">
        <v>238</v>
      </c>
      <c r="ODW1199" s="209">
        <v>111</v>
      </c>
      <c r="ODX1199" s="110">
        <v>211</v>
      </c>
      <c r="ODY1199" s="147">
        <v>344.68</v>
      </c>
      <c r="ODZ1199" s="109" t="s">
        <v>30</v>
      </c>
      <c r="OEA1199" s="261" t="s">
        <v>26</v>
      </c>
      <c r="OEB1199" s="207">
        <v>7</v>
      </c>
      <c r="OEC1199" s="207">
        <v>2</v>
      </c>
      <c r="OED1199" s="208" t="s">
        <v>238</v>
      </c>
      <c r="OEE1199" s="209">
        <v>111</v>
      </c>
      <c r="OEF1199" s="110">
        <v>211</v>
      </c>
      <c r="OEG1199" s="147">
        <v>344.68</v>
      </c>
      <c r="OEH1199" s="109" t="s">
        <v>30</v>
      </c>
      <c r="OEI1199" s="261" t="s">
        <v>26</v>
      </c>
      <c r="OEJ1199" s="207">
        <v>7</v>
      </c>
      <c r="OEK1199" s="207">
        <v>2</v>
      </c>
      <c r="OEL1199" s="208" t="s">
        <v>238</v>
      </c>
      <c r="OEM1199" s="209">
        <v>111</v>
      </c>
      <c r="OEN1199" s="110">
        <v>211</v>
      </c>
      <c r="OEO1199" s="147">
        <v>344.68</v>
      </c>
      <c r="OEP1199" s="109" t="s">
        <v>30</v>
      </c>
      <c r="OEQ1199" s="261" t="s">
        <v>26</v>
      </c>
      <c r="OER1199" s="207">
        <v>7</v>
      </c>
      <c r="OES1199" s="207">
        <v>2</v>
      </c>
      <c r="OET1199" s="208" t="s">
        <v>238</v>
      </c>
      <c r="OEU1199" s="209">
        <v>111</v>
      </c>
      <c r="OEV1199" s="110">
        <v>211</v>
      </c>
      <c r="OEW1199" s="147">
        <v>344.68</v>
      </c>
      <c r="OEX1199" s="109" t="s">
        <v>30</v>
      </c>
      <c r="OEY1199" s="261" t="s">
        <v>26</v>
      </c>
      <c r="OEZ1199" s="207">
        <v>7</v>
      </c>
      <c r="OFA1199" s="207">
        <v>2</v>
      </c>
      <c r="OFB1199" s="208" t="s">
        <v>238</v>
      </c>
      <c r="OFC1199" s="209">
        <v>111</v>
      </c>
      <c r="OFD1199" s="110">
        <v>211</v>
      </c>
      <c r="OFE1199" s="147">
        <v>344.68</v>
      </c>
      <c r="OFF1199" s="109" t="s">
        <v>30</v>
      </c>
      <c r="OFG1199" s="261" t="s">
        <v>26</v>
      </c>
      <c r="OFH1199" s="207">
        <v>7</v>
      </c>
      <c r="OFI1199" s="207">
        <v>2</v>
      </c>
      <c r="OFJ1199" s="208" t="s">
        <v>238</v>
      </c>
      <c r="OFK1199" s="209">
        <v>111</v>
      </c>
      <c r="OFL1199" s="110">
        <v>211</v>
      </c>
      <c r="OFM1199" s="147">
        <v>344.68</v>
      </c>
      <c r="OFN1199" s="109" t="s">
        <v>30</v>
      </c>
      <c r="OFO1199" s="261" t="s">
        <v>26</v>
      </c>
      <c r="OFP1199" s="207">
        <v>7</v>
      </c>
      <c r="OFQ1199" s="207">
        <v>2</v>
      </c>
      <c r="OFR1199" s="208" t="s">
        <v>238</v>
      </c>
      <c r="OFS1199" s="209">
        <v>111</v>
      </c>
      <c r="OFT1199" s="110">
        <v>211</v>
      </c>
      <c r="OFU1199" s="147">
        <v>344.68</v>
      </c>
      <c r="OFV1199" s="109" t="s">
        <v>30</v>
      </c>
      <c r="OFW1199" s="261" t="s">
        <v>26</v>
      </c>
      <c r="OFX1199" s="207">
        <v>7</v>
      </c>
      <c r="OFY1199" s="207">
        <v>2</v>
      </c>
      <c r="OFZ1199" s="208" t="s">
        <v>238</v>
      </c>
      <c r="OGA1199" s="209">
        <v>111</v>
      </c>
      <c r="OGB1199" s="110">
        <v>211</v>
      </c>
      <c r="OGC1199" s="147">
        <v>344.68</v>
      </c>
      <c r="OGD1199" s="109" t="s">
        <v>30</v>
      </c>
      <c r="OGE1199" s="261" t="s">
        <v>26</v>
      </c>
      <c r="OGF1199" s="207">
        <v>7</v>
      </c>
      <c r="OGG1199" s="207">
        <v>2</v>
      </c>
      <c r="OGH1199" s="208" t="s">
        <v>238</v>
      </c>
      <c r="OGI1199" s="209">
        <v>111</v>
      </c>
      <c r="OGJ1199" s="110">
        <v>211</v>
      </c>
      <c r="OGK1199" s="147">
        <v>344.68</v>
      </c>
      <c r="OGL1199" s="109" t="s">
        <v>30</v>
      </c>
      <c r="OGM1199" s="261" t="s">
        <v>26</v>
      </c>
      <c r="OGN1199" s="207">
        <v>7</v>
      </c>
      <c r="OGO1199" s="207">
        <v>2</v>
      </c>
      <c r="OGP1199" s="208" t="s">
        <v>238</v>
      </c>
      <c r="OGQ1199" s="209">
        <v>111</v>
      </c>
      <c r="OGR1199" s="110">
        <v>211</v>
      </c>
      <c r="OGS1199" s="147">
        <v>344.68</v>
      </c>
      <c r="OGT1199" s="109" t="s">
        <v>30</v>
      </c>
      <c r="OGU1199" s="261" t="s">
        <v>26</v>
      </c>
      <c r="OGV1199" s="207">
        <v>7</v>
      </c>
      <c r="OGW1199" s="207">
        <v>2</v>
      </c>
      <c r="OGX1199" s="208" t="s">
        <v>238</v>
      </c>
      <c r="OGY1199" s="209">
        <v>111</v>
      </c>
      <c r="OGZ1199" s="110">
        <v>211</v>
      </c>
      <c r="OHA1199" s="147">
        <v>344.68</v>
      </c>
      <c r="OHB1199" s="109" t="s">
        <v>30</v>
      </c>
      <c r="OHC1199" s="261" t="s">
        <v>26</v>
      </c>
      <c r="OHD1199" s="207">
        <v>7</v>
      </c>
      <c r="OHE1199" s="207">
        <v>2</v>
      </c>
      <c r="OHF1199" s="208" t="s">
        <v>238</v>
      </c>
      <c r="OHG1199" s="209">
        <v>111</v>
      </c>
      <c r="OHH1199" s="110">
        <v>211</v>
      </c>
      <c r="OHI1199" s="147">
        <v>344.68</v>
      </c>
      <c r="OHJ1199" s="109" t="s">
        <v>30</v>
      </c>
      <c r="OHK1199" s="261" t="s">
        <v>26</v>
      </c>
      <c r="OHL1199" s="207">
        <v>7</v>
      </c>
      <c r="OHM1199" s="207">
        <v>2</v>
      </c>
      <c r="OHN1199" s="208" t="s">
        <v>238</v>
      </c>
      <c r="OHO1199" s="209">
        <v>111</v>
      </c>
      <c r="OHP1199" s="110">
        <v>211</v>
      </c>
      <c r="OHQ1199" s="147">
        <v>344.68</v>
      </c>
      <c r="OHR1199" s="109" t="s">
        <v>30</v>
      </c>
      <c r="OHS1199" s="261" t="s">
        <v>26</v>
      </c>
      <c r="OHT1199" s="207">
        <v>7</v>
      </c>
      <c r="OHU1199" s="207">
        <v>2</v>
      </c>
      <c r="OHV1199" s="208" t="s">
        <v>238</v>
      </c>
      <c r="OHW1199" s="209">
        <v>111</v>
      </c>
      <c r="OHX1199" s="110">
        <v>211</v>
      </c>
      <c r="OHY1199" s="147">
        <v>344.68</v>
      </c>
      <c r="OHZ1199" s="109" t="s">
        <v>30</v>
      </c>
      <c r="OIA1199" s="261" t="s">
        <v>26</v>
      </c>
      <c r="OIB1199" s="207">
        <v>7</v>
      </c>
      <c r="OIC1199" s="207">
        <v>2</v>
      </c>
      <c r="OID1199" s="208" t="s">
        <v>238</v>
      </c>
      <c r="OIE1199" s="209">
        <v>111</v>
      </c>
      <c r="OIF1199" s="110">
        <v>211</v>
      </c>
      <c r="OIG1199" s="147">
        <v>344.68</v>
      </c>
      <c r="OIH1199" s="109" t="s">
        <v>30</v>
      </c>
      <c r="OII1199" s="261" t="s">
        <v>26</v>
      </c>
      <c r="OIJ1199" s="207">
        <v>7</v>
      </c>
      <c r="OIK1199" s="207">
        <v>2</v>
      </c>
      <c r="OIL1199" s="208" t="s">
        <v>238</v>
      </c>
      <c r="OIM1199" s="209">
        <v>111</v>
      </c>
      <c r="OIN1199" s="110">
        <v>211</v>
      </c>
      <c r="OIO1199" s="147">
        <v>344.68</v>
      </c>
      <c r="OIP1199" s="109" t="s">
        <v>30</v>
      </c>
      <c r="OIQ1199" s="261" t="s">
        <v>26</v>
      </c>
      <c r="OIR1199" s="207">
        <v>7</v>
      </c>
      <c r="OIS1199" s="207">
        <v>2</v>
      </c>
      <c r="OIT1199" s="208" t="s">
        <v>238</v>
      </c>
      <c r="OIU1199" s="209">
        <v>111</v>
      </c>
      <c r="OIV1199" s="110">
        <v>211</v>
      </c>
      <c r="OIW1199" s="147">
        <v>344.68</v>
      </c>
      <c r="OIX1199" s="109" t="s">
        <v>30</v>
      </c>
      <c r="OIY1199" s="261" t="s">
        <v>26</v>
      </c>
      <c r="OIZ1199" s="207">
        <v>7</v>
      </c>
      <c r="OJA1199" s="207">
        <v>2</v>
      </c>
      <c r="OJB1199" s="208" t="s">
        <v>238</v>
      </c>
      <c r="OJC1199" s="209">
        <v>111</v>
      </c>
      <c r="OJD1199" s="110">
        <v>211</v>
      </c>
      <c r="OJE1199" s="147">
        <v>344.68</v>
      </c>
      <c r="OJF1199" s="109" t="s">
        <v>30</v>
      </c>
      <c r="OJG1199" s="261" t="s">
        <v>26</v>
      </c>
      <c r="OJH1199" s="207">
        <v>7</v>
      </c>
      <c r="OJI1199" s="207">
        <v>2</v>
      </c>
      <c r="OJJ1199" s="208" t="s">
        <v>238</v>
      </c>
      <c r="OJK1199" s="209">
        <v>111</v>
      </c>
      <c r="OJL1199" s="110">
        <v>211</v>
      </c>
      <c r="OJM1199" s="147">
        <v>344.68</v>
      </c>
      <c r="OJN1199" s="109" t="s">
        <v>30</v>
      </c>
      <c r="OJO1199" s="261" t="s">
        <v>26</v>
      </c>
      <c r="OJP1199" s="207">
        <v>7</v>
      </c>
      <c r="OJQ1199" s="207">
        <v>2</v>
      </c>
      <c r="OJR1199" s="208" t="s">
        <v>238</v>
      </c>
      <c r="OJS1199" s="209">
        <v>111</v>
      </c>
      <c r="OJT1199" s="110">
        <v>211</v>
      </c>
      <c r="OJU1199" s="147">
        <v>344.68</v>
      </c>
      <c r="OJV1199" s="109" t="s">
        <v>30</v>
      </c>
      <c r="OJW1199" s="261" t="s">
        <v>26</v>
      </c>
      <c r="OJX1199" s="207">
        <v>7</v>
      </c>
      <c r="OJY1199" s="207">
        <v>2</v>
      </c>
      <c r="OJZ1199" s="208" t="s">
        <v>238</v>
      </c>
      <c r="OKA1199" s="209">
        <v>111</v>
      </c>
      <c r="OKB1199" s="110">
        <v>211</v>
      </c>
      <c r="OKC1199" s="147">
        <v>344.68</v>
      </c>
      <c r="OKD1199" s="109" t="s">
        <v>30</v>
      </c>
      <c r="OKE1199" s="261" t="s">
        <v>26</v>
      </c>
      <c r="OKF1199" s="207">
        <v>7</v>
      </c>
      <c r="OKG1199" s="207">
        <v>2</v>
      </c>
      <c r="OKH1199" s="208" t="s">
        <v>238</v>
      </c>
      <c r="OKI1199" s="209">
        <v>111</v>
      </c>
      <c r="OKJ1199" s="110">
        <v>211</v>
      </c>
      <c r="OKK1199" s="147">
        <v>344.68</v>
      </c>
      <c r="OKL1199" s="109" t="s">
        <v>30</v>
      </c>
      <c r="OKM1199" s="261" t="s">
        <v>26</v>
      </c>
      <c r="OKN1199" s="207">
        <v>7</v>
      </c>
      <c r="OKO1199" s="207">
        <v>2</v>
      </c>
      <c r="OKP1199" s="208" t="s">
        <v>238</v>
      </c>
      <c r="OKQ1199" s="209">
        <v>111</v>
      </c>
      <c r="OKR1199" s="110">
        <v>211</v>
      </c>
      <c r="OKS1199" s="147">
        <v>344.68</v>
      </c>
      <c r="OKT1199" s="109" t="s">
        <v>30</v>
      </c>
      <c r="OKU1199" s="261" t="s">
        <v>26</v>
      </c>
      <c r="OKV1199" s="207">
        <v>7</v>
      </c>
      <c r="OKW1199" s="207">
        <v>2</v>
      </c>
      <c r="OKX1199" s="208" t="s">
        <v>238</v>
      </c>
      <c r="OKY1199" s="209">
        <v>111</v>
      </c>
      <c r="OKZ1199" s="110">
        <v>211</v>
      </c>
      <c r="OLA1199" s="147">
        <v>344.68</v>
      </c>
      <c r="OLB1199" s="109" t="s">
        <v>30</v>
      </c>
      <c r="OLC1199" s="261" t="s">
        <v>26</v>
      </c>
      <c r="OLD1199" s="207">
        <v>7</v>
      </c>
      <c r="OLE1199" s="207">
        <v>2</v>
      </c>
      <c r="OLF1199" s="208" t="s">
        <v>238</v>
      </c>
      <c r="OLG1199" s="209">
        <v>111</v>
      </c>
      <c r="OLH1199" s="110">
        <v>211</v>
      </c>
      <c r="OLI1199" s="147">
        <v>344.68</v>
      </c>
      <c r="OLJ1199" s="109" t="s">
        <v>30</v>
      </c>
      <c r="OLK1199" s="261" t="s">
        <v>26</v>
      </c>
      <c r="OLL1199" s="207">
        <v>7</v>
      </c>
      <c r="OLM1199" s="207">
        <v>2</v>
      </c>
      <c r="OLN1199" s="208" t="s">
        <v>238</v>
      </c>
      <c r="OLO1199" s="209">
        <v>111</v>
      </c>
      <c r="OLP1199" s="110">
        <v>211</v>
      </c>
      <c r="OLQ1199" s="147">
        <v>344.68</v>
      </c>
      <c r="OLR1199" s="109" t="s">
        <v>30</v>
      </c>
      <c r="OLS1199" s="261" t="s">
        <v>26</v>
      </c>
      <c r="OLT1199" s="207">
        <v>7</v>
      </c>
      <c r="OLU1199" s="207">
        <v>2</v>
      </c>
      <c r="OLV1199" s="208" t="s">
        <v>238</v>
      </c>
      <c r="OLW1199" s="209">
        <v>111</v>
      </c>
      <c r="OLX1199" s="110">
        <v>211</v>
      </c>
      <c r="OLY1199" s="147">
        <v>344.68</v>
      </c>
      <c r="OLZ1199" s="109" t="s">
        <v>30</v>
      </c>
      <c r="OMA1199" s="261" t="s">
        <v>26</v>
      </c>
      <c r="OMB1199" s="207">
        <v>7</v>
      </c>
      <c r="OMC1199" s="207">
        <v>2</v>
      </c>
      <c r="OMD1199" s="208" t="s">
        <v>238</v>
      </c>
      <c r="OME1199" s="209">
        <v>111</v>
      </c>
      <c r="OMF1199" s="110">
        <v>211</v>
      </c>
      <c r="OMG1199" s="147">
        <v>344.68</v>
      </c>
      <c r="OMH1199" s="109" t="s">
        <v>30</v>
      </c>
      <c r="OMI1199" s="261" t="s">
        <v>26</v>
      </c>
      <c r="OMJ1199" s="207">
        <v>7</v>
      </c>
      <c r="OMK1199" s="207">
        <v>2</v>
      </c>
      <c r="OML1199" s="208" t="s">
        <v>238</v>
      </c>
      <c r="OMM1199" s="209">
        <v>111</v>
      </c>
      <c r="OMN1199" s="110">
        <v>211</v>
      </c>
      <c r="OMO1199" s="147">
        <v>344.68</v>
      </c>
      <c r="OMP1199" s="109" t="s">
        <v>30</v>
      </c>
      <c r="OMQ1199" s="261" t="s">
        <v>26</v>
      </c>
      <c r="OMR1199" s="207">
        <v>7</v>
      </c>
      <c r="OMS1199" s="207">
        <v>2</v>
      </c>
      <c r="OMT1199" s="208" t="s">
        <v>238</v>
      </c>
      <c r="OMU1199" s="209">
        <v>111</v>
      </c>
      <c r="OMV1199" s="110">
        <v>211</v>
      </c>
      <c r="OMW1199" s="147">
        <v>344.68</v>
      </c>
      <c r="OMX1199" s="109" t="s">
        <v>30</v>
      </c>
      <c r="OMY1199" s="261" t="s">
        <v>26</v>
      </c>
      <c r="OMZ1199" s="207">
        <v>7</v>
      </c>
      <c r="ONA1199" s="207">
        <v>2</v>
      </c>
      <c r="ONB1199" s="208" t="s">
        <v>238</v>
      </c>
      <c r="ONC1199" s="209">
        <v>111</v>
      </c>
      <c r="OND1199" s="110">
        <v>211</v>
      </c>
      <c r="ONE1199" s="147">
        <v>344.68</v>
      </c>
      <c r="ONF1199" s="109" t="s">
        <v>30</v>
      </c>
      <c r="ONG1199" s="261" t="s">
        <v>26</v>
      </c>
      <c r="ONH1199" s="207">
        <v>7</v>
      </c>
      <c r="ONI1199" s="207">
        <v>2</v>
      </c>
      <c r="ONJ1199" s="208" t="s">
        <v>238</v>
      </c>
      <c r="ONK1199" s="209">
        <v>111</v>
      </c>
      <c r="ONL1199" s="110">
        <v>211</v>
      </c>
      <c r="ONM1199" s="147">
        <v>344.68</v>
      </c>
      <c r="ONN1199" s="109" t="s">
        <v>30</v>
      </c>
      <c r="ONO1199" s="261" t="s">
        <v>26</v>
      </c>
      <c r="ONP1199" s="207">
        <v>7</v>
      </c>
      <c r="ONQ1199" s="207">
        <v>2</v>
      </c>
      <c r="ONR1199" s="208" t="s">
        <v>238</v>
      </c>
      <c r="ONS1199" s="209">
        <v>111</v>
      </c>
      <c r="ONT1199" s="110">
        <v>211</v>
      </c>
      <c r="ONU1199" s="147">
        <v>344.68</v>
      </c>
      <c r="ONV1199" s="109" t="s">
        <v>30</v>
      </c>
      <c r="ONW1199" s="261" t="s">
        <v>26</v>
      </c>
      <c r="ONX1199" s="207">
        <v>7</v>
      </c>
      <c r="ONY1199" s="207">
        <v>2</v>
      </c>
      <c r="ONZ1199" s="208" t="s">
        <v>238</v>
      </c>
      <c r="OOA1199" s="209">
        <v>111</v>
      </c>
      <c r="OOB1199" s="110">
        <v>211</v>
      </c>
      <c r="OOC1199" s="147">
        <v>344.68</v>
      </c>
      <c r="OOD1199" s="109" t="s">
        <v>30</v>
      </c>
      <c r="OOE1199" s="261" t="s">
        <v>26</v>
      </c>
      <c r="OOF1199" s="207">
        <v>7</v>
      </c>
      <c r="OOG1199" s="207">
        <v>2</v>
      </c>
      <c r="OOH1199" s="208" t="s">
        <v>238</v>
      </c>
      <c r="OOI1199" s="209">
        <v>111</v>
      </c>
      <c r="OOJ1199" s="110">
        <v>211</v>
      </c>
      <c r="OOK1199" s="147">
        <v>344.68</v>
      </c>
      <c r="OOL1199" s="109" t="s">
        <v>30</v>
      </c>
      <c r="OOM1199" s="261" t="s">
        <v>26</v>
      </c>
      <c r="OON1199" s="207">
        <v>7</v>
      </c>
      <c r="OOO1199" s="207">
        <v>2</v>
      </c>
      <c r="OOP1199" s="208" t="s">
        <v>238</v>
      </c>
      <c r="OOQ1199" s="209">
        <v>111</v>
      </c>
      <c r="OOR1199" s="110">
        <v>211</v>
      </c>
      <c r="OOS1199" s="147">
        <v>344.68</v>
      </c>
      <c r="OOT1199" s="109" t="s">
        <v>30</v>
      </c>
      <c r="OOU1199" s="261" t="s">
        <v>26</v>
      </c>
      <c r="OOV1199" s="207">
        <v>7</v>
      </c>
      <c r="OOW1199" s="207">
        <v>2</v>
      </c>
      <c r="OOX1199" s="208" t="s">
        <v>238</v>
      </c>
      <c r="OOY1199" s="209">
        <v>111</v>
      </c>
      <c r="OOZ1199" s="110">
        <v>211</v>
      </c>
      <c r="OPA1199" s="147">
        <v>344.68</v>
      </c>
      <c r="OPB1199" s="109" t="s">
        <v>30</v>
      </c>
      <c r="OPC1199" s="261" t="s">
        <v>26</v>
      </c>
      <c r="OPD1199" s="207">
        <v>7</v>
      </c>
      <c r="OPE1199" s="207">
        <v>2</v>
      </c>
      <c r="OPF1199" s="208" t="s">
        <v>238</v>
      </c>
      <c r="OPG1199" s="209">
        <v>111</v>
      </c>
      <c r="OPH1199" s="110">
        <v>211</v>
      </c>
      <c r="OPI1199" s="147">
        <v>344.68</v>
      </c>
      <c r="OPJ1199" s="109" t="s">
        <v>30</v>
      </c>
      <c r="OPK1199" s="261" t="s">
        <v>26</v>
      </c>
      <c r="OPL1199" s="207">
        <v>7</v>
      </c>
      <c r="OPM1199" s="207">
        <v>2</v>
      </c>
      <c r="OPN1199" s="208" t="s">
        <v>238</v>
      </c>
      <c r="OPO1199" s="209">
        <v>111</v>
      </c>
      <c r="OPP1199" s="110">
        <v>211</v>
      </c>
      <c r="OPQ1199" s="147">
        <v>344.68</v>
      </c>
      <c r="OPR1199" s="109" t="s">
        <v>30</v>
      </c>
      <c r="OPS1199" s="261" t="s">
        <v>26</v>
      </c>
      <c r="OPT1199" s="207">
        <v>7</v>
      </c>
      <c r="OPU1199" s="207">
        <v>2</v>
      </c>
      <c r="OPV1199" s="208" t="s">
        <v>238</v>
      </c>
      <c r="OPW1199" s="209">
        <v>111</v>
      </c>
      <c r="OPX1199" s="110">
        <v>211</v>
      </c>
      <c r="OPY1199" s="147">
        <v>344.68</v>
      </c>
      <c r="OPZ1199" s="109" t="s">
        <v>30</v>
      </c>
      <c r="OQA1199" s="261" t="s">
        <v>26</v>
      </c>
      <c r="OQB1199" s="207">
        <v>7</v>
      </c>
      <c r="OQC1199" s="207">
        <v>2</v>
      </c>
      <c r="OQD1199" s="208" t="s">
        <v>238</v>
      </c>
      <c r="OQE1199" s="209">
        <v>111</v>
      </c>
      <c r="OQF1199" s="110">
        <v>211</v>
      </c>
      <c r="OQG1199" s="147">
        <v>344.68</v>
      </c>
      <c r="OQH1199" s="109" t="s">
        <v>30</v>
      </c>
      <c r="OQI1199" s="261" t="s">
        <v>26</v>
      </c>
      <c r="OQJ1199" s="207">
        <v>7</v>
      </c>
      <c r="OQK1199" s="207">
        <v>2</v>
      </c>
      <c r="OQL1199" s="208" t="s">
        <v>238</v>
      </c>
      <c r="OQM1199" s="209">
        <v>111</v>
      </c>
      <c r="OQN1199" s="110">
        <v>211</v>
      </c>
      <c r="OQO1199" s="147">
        <v>344.68</v>
      </c>
      <c r="OQP1199" s="109" t="s">
        <v>30</v>
      </c>
      <c r="OQQ1199" s="261" t="s">
        <v>26</v>
      </c>
      <c r="OQR1199" s="207">
        <v>7</v>
      </c>
      <c r="OQS1199" s="207">
        <v>2</v>
      </c>
      <c r="OQT1199" s="208" t="s">
        <v>238</v>
      </c>
      <c r="OQU1199" s="209">
        <v>111</v>
      </c>
      <c r="OQV1199" s="110">
        <v>211</v>
      </c>
      <c r="OQW1199" s="147">
        <v>344.68</v>
      </c>
      <c r="OQX1199" s="109" t="s">
        <v>30</v>
      </c>
      <c r="OQY1199" s="261" t="s">
        <v>26</v>
      </c>
      <c r="OQZ1199" s="207">
        <v>7</v>
      </c>
      <c r="ORA1199" s="207">
        <v>2</v>
      </c>
      <c r="ORB1199" s="208" t="s">
        <v>238</v>
      </c>
      <c r="ORC1199" s="209">
        <v>111</v>
      </c>
      <c r="ORD1199" s="110">
        <v>211</v>
      </c>
      <c r="ORE1199" s="147">
        <v>344.68</v>
      </c>
      <c r="ORF1199" s="109" t="s">
        <v>30</v>
      </c>
      <c r="ORG1199" s="261" t="s">
        <v>26</v>
      </c>
      <c r="ORH1199" s="207">
        <v>7</v>
      </c>
      <c r="ORI1199" s="207">
        <v>2</v>
      </c>
      <c r="ORJ1199" s="208" t="s">
        <v>238</v>
      </c>
      <c r="ORK1199" s="209">
        <v>111</v>
      </c>
      <c r="ORL1199" s="110">
        <v>211</v>
      </c>
      <c r="ORM1199" s="147">
        <v>344.68</v>
      </c>
      <c r="ORN1199" s="109" t="s">
        <v>30</v>
      </c>
      <c r="ORO1199" s="261" t="s">
        <v>26</v>
      </c>
      <c r="ORP1199" s="207">
        <v>7</v>
      </c>
      <c r="ORQ1199" s="207">
        <v>2</v>
      </c>
      <c r="ORR1199" s="208" t="s">
        <v>238</v>
      </c>
      <c r="ORS1199" s="209">
        <v>111</v>
      </c>
      <c r="ORT1199" s="110">
        <v>211</v>
      </c>
      <c r="ORU1199" s="147">
        <v>344.68</v>
      </c>
      <c r="ORV1199" s="109" t="s">
        <v>30</v>
      </c>
      <c r="ORW1199" s="261" t="s">
        <v>26</v>
      </c>
      <c r="ORX1199" s="207">
        <v>7</v>
      </c>
      <c r="ORY1199" s="207">
        <v>2</v>
      </c>
      <c r="ORZ1199" s="208" t="s">
        <v>238</v>
      </c>
      <c r="OSA1199" s="209">
        <v>111</v>
      </c>
      <c r="OSB1199" s="110">
        <v>211</v>
      </c>
      <c r="OSC1199" s="147">
        <v>344.68</v>
      </c>
      <c r="OSD1199" s="109" t="s">
        <v>30</v>
      </c>
      <c r="OSE1199" s="261" t="s">
        <v>26</v>
      </c>
      <c r="OSF1199" s="207">
        <v>7</v>
      </c>
      <c r="OSG1199" s="207">
        <v>2</v>
      </c>
      <c r="OSH1199" s="208" t="s">
        <v>238</v>
      </c>
      <c r="OSI1199" s="209">
        <v>111</v>
      </c>
      <c r="OSJ1199" s="110">
        <v>211</v>
      </c>
      <c r="OSK1199" s="147">
        <v>344.68</v>
      </c>
      <c r="OSL1199" s="109" t="s">
        <v>30</v>
      </c>
      <c r="OSM1199" s="261" t="s">
        <v>26</v>
      </c>
      <c r="OSN1199" s="207">
        <v>7</v>
      </c>
      <c r="OSO1199" s="207">
        <v>2</v>
      </c>
      <c r="OSP1199" s="208" t="s">
        <v>238</v>
      </c>
      <c r="OSQ1199" s="209">
        <v>111</v>
      </c>
      <c r="OSR1199" s="110">
        <v>211</v>
      </c>
      <c r="OSS1199" s="147">
        <v>344.68</v>
      </c>
      <c r="OST1199" s="109" t="s">
        <v>30</v>
      </c>
      <c r="OSU1199" s="261" t="s">
        <v>26</v>
      </c>
      <c r="OSV1199" s="207">
        <v>7</v>
      </c>
      <c r="OSW1199" s="207">
        <v>2</v>
      </c>
      <c r="OSX1199" s="208" t="s">
        <v>238</v>
      </c>
      <c r="OSY1199" s="209">
        <v>111</v>
      </c>
      <c r="OSZ1199" s="110">
        <v>211</v>
      </c>
      <c r="OTA1199" s="147">
        <v>344.68</v>
      </c>
      <c r="OTB1199" s="109" t="s">
        <v>30</v>
      </c>
      <c r="OTC1199" s="261" t="s">
        <v>26</v>
      </c>
      <c r="OTD1199" s="207">
        <v>7</v>
      </c>
      <c r="OTE1199" s="207">
        <v>2</v>
      </c>
      <c r="OTF1199" s="208" t="s">
        <v>238</v>
      </c>
      <c r="OTG1199" s="209">
        <v>111</v>
      </c>
      <c r="OTH1199" s="110">
        <v>211</v>
      </c>
      <c r="OTI1199" s="147">
        <v>344.68</v>
      </c>
      <c r="OTJ1199" s="109" t="s">
        <v>30</v>
      </c>
      <c r="OTK1199" s="261" t="s">
        <v>26</v>
      </c>
      <c r="OTL1199" s="207">
        <v>7</v>
      </c>
      <c r="OTM1199" s="207">
        <v>2</v>
      </c>
      <c r="OTN1199" s="208" t="s">
        <v>238</v>
      </c>
      <c r="OTO1199" s="209">
        <v>111</v>
      </c>
      <c r="OTP1199" s="110">
        <v>211</v>
      </c>
      <c r="OTQ1199" s="147">
        <v>344.68</v>
      </c>
      <c r="OTR1199" s="109" t="s">
        <v>30</v>
      </c>
      <c r="OTS1199" s="261" t="s">
        <v>26</v>
      </c>
      <c r="OTT1199" s="207">
        <v>7</v>
      </c>
      <c r="OTU1199" s="207">
        <v>2</v>
      </c>
      <c r="OTV1199" s="208" t="s">
        <v>238</v>
      </c>
      <c r="OTW1199" s="209">
        <v>111</v>
      </c>
      <c r="OTX1199" s="110">
        <v>211</v>
      </c>
      <c r="OTY1199" s="147">
        <v>344.68</v>
      </c>
      <c r="OTZ1199" s="109" t="s">
        <v>30</v>
      </c>
      <c r="OUA1199" s="261" t="s">
        <v>26</v>
      </c>
      <c r="OUB1199" s="207">
        <v>7</v>
      </c>
      <c r="OUC1199" s="207">
        <v>2</v>
      </c>
      <c r="OUD1199" s="208" t="s">
        <v>238</v>
      </c>
      <c r="OUE1199" s="209">
        <v>111</v>
      </c>
      <c r="OUF1199" s="110">
        <v>211</v>
      </c>
      <c r="OUG1199" s="147">
        <v>344.68</v>
      </c>
      <c r="OUH1199" s="109" t="s">
        <v>30</v>
      </c>
      <c r="OUI1199" s="261" t="s">
        <v>26</v>
      </c>
      <c r="OUJ1199" s="207">
        <v>7</v>
      </c>
      <c r="OUK1199" s="207">
        <v>2</v>
      </c>
      <c r="OUL1199" s="208" t="s">
        <v>238</v>
      </c>
      <c r="OUM1199" s="209">
        <v>111</v>
      </c>
      <c r="OUN1199" s="110">
        <v>211</v>
      </c>
      <c r="OUO1199" s="147">
        <v>344.68</v>
      </c>
      <c r="OUP1199" s="109" t="s">
        <v>30</v>
      </c>
      <c r="OUQ1199" s="261" t="s">
        <v>26</v>
      </c>
      <c r="OUR1199" s="207">
        <v>7</v>
      </c>
      <c r="OUS1199" s="207">
        <v>2</v>
      </c>
      <c r="OUT1199" s="208" t="s">
        <v>238</v>
      </c>
      <c r="OUU1199" s="209">
        <v>111</v>
      </c>
      <c r="OUV1199" s="110">
        <v>211</v>
      </c>
      <c r="OUW1199" s="147">
        <v>344.68</v>
      </c>
      <c r="OUX1199" s="109" t="s">
        <v>30</v>
      </c>
      <c r="OUY1199" s="261" t="s">
        <v>26</v>
      </c>
      <c r="OUZ1199" s="207">
        <v>7</v>
      </c>
      <c r="OVA1199" s="207">
        <v>2</v>
      </c>
      <c r="OVB1199" s="208" t="s">
        <v>238</v>
      </c>
      <c r="OVC1199" s="209">
        <v>111</v>
      </c>
      <c r="OVD1199" s="110">
        <v>211</v>
      </c>
      <c r="OVE1199" s="147">
        <v>344.68</v>
      </c>
      <c r="OVF1199" s="109" t="s">
        <v>30</v>
      </c>
      <c r="OVG1199" s="261" t="s">
        <v>26</v>
      </c>
      <c r="OVH1199" s="207">
        <v>7</v>
      </c>
      <c r="OVI1199" s="207">
        <v>2</v>
      </c>
      <c r="OVJ1199" s="208" t="s">
        <v>238</v>
      </c>
      <c r="OVK1199" s="209">
        <v>111</v>
      </c>
      <c r="OVL1199" s="110">
        <v>211</v>
      </c>
      <c r="OVM1199" s="147">
        <v>344.68</v>
      </c>
      <c r="OVN1199" s="109" t="s">
        <v>30</v>
      </c>
      <c r="OVO1199" s="261" t="s">
        <v>26</v>
      </c>
      <c r="OVP1199" s="207">
        <v>7</v>
      </c>
      <c r="OVQ1199" s="207">
        <v>2</v>
      </c>
      <c r="OVR1199" s="208" t="s">
        <v>238</v>
      </c>
      <c r="OVS1199" s="209">
        <v>111</v>
      </c>
      <c r="OVT1199" s="110">
        <v>211</v>
      </c>
      <c r="OVU1199" s="147">
        <v>344.68</v>
      </c>
      <c r="OVV1199" s="109" t="s">
        <v>30</v>
      </c>
      <c r="OVW1199" s="261" t="s">
        <v>26</v>
      </c>
      <c r="OVX1199" s="207">
        <v>7</v>
      </c>
      <c r="OVY1199" s="207">
        <v>2</v>
      </c>
      <c r="OVZ1199" s="208" t="s">
        <v>238</v>
      </c>
      <c r="OWA1199" s="209">
        <v>111</v>
      </c>
      <c r="OWB1199" s="110">
        <v>211</v>
      </c>
      <c r="OWC1199" s="147">
        <v>344.68</v>
      </c>
      <c r="OWD1199" s="109" t="s">
        <v>30</v>
      </c>
      <c r="OWE1199" s="261" t="s">
        <v>26</v>
      </c>
      <c r="OWF1199" s="207">
        <v>7</v>
      </c>
      <c r="OWG1199" s="207">
        <v>2</v>
      </c>
      <c r="OWH1199" s="208" t="s">
        <v>238</v>
      </c>
      <c r="OWI1199" s="209">
        <v>111</v>
      </c>
      <c r="OWJ1199" s="110">
        <v>211</v>
      </c>
      <c r="OWK1199" s="147">
        <v>344.68</v>
      </c>
      <c r="OWL1199" s="109" t="s">
        <v>30</v>
      </c>
      <c r="OWM1199" s="261" t="s">
        <v>26</v>
      </c>
      <c r="OWN1199" s="207">
        <v>7</v>
      </c>
      <c r="OWO1199" s="207">
        <v>2</v>
      </c>
      <c r="OWP1199" s="208" t="s">
        <v>238</v>
      </c>
      <c r="OWQ1199" s="209">
        <v>111</v>
      </c>
      <c r="OWR1199" s="110">
        <v>211</v>
      </c>
      <c r="OWS1199" s="147">
        <v>344.68</v>
      </c>
      <c r="OWT1199" s="109" t="s">
        <v>30</v>
      </c>
      <c r="OWU1199" s="261" t="s">
        <v>26</v>
      </c>
      <c r="OWV1199" s="207">
        <v>7</v>
      </c>
      <c r="OWW1199" s="207">
        <v>2</v>
      </c>
      <c r="OWX1199" s="208" t="s">
        <v>238</v>
      </c>
      <c r="OWY1199" s="209">
        <v>111</v>
      </c>
      <c r="OWZ1199" s="110">
        <v>211</v>
      </c>
      <c r="OXA1199" s="147">
        <v>344.68</v>
      </c>
      <c r="OXB1199" s="109" t="s">
        <v>30</v>
      </c>
      <c r="OXC1199" s="261" t="s">
        <v>26</v>
      </c>
      <c r="OXD1199" s="207">
        <v>7</v>
      </c>
      <c r="OXE1199" s="207">
        <v>2</v>
      </c>
      <c r="OXF1199" s="208" t="s">
        <v>238</v>
      </c>
      <c r="OXG1199" s="209">
        <v>111</v>
      </c>
      <c r="OXH1199" s="110">
        <v>211</v>
      </c>
      <c r="OXI1199" s="147">
        <v>344.68</v>
      </c>
      <c r="OXJ1199" s="109" t="s">
        <v>30</v>
      </c>
      <c r="OXK1199" s="261" t="s">
        <v>26</v>
      </c>
      <c r="OXL1199" s="207">
        <v>7</v>
      </c>
      <c r="OXM1199" s="207">
        <v>2</v>
      </c>
      <c r="OXN1199" s="208" t="s">
        <v>238</v>
      </c>
      <c r="OXO1199" s="209">
        <v>111</v>
      </c>
      <c r="OXP1199" s="110">
        <v>211</v>
      </c>
      <c r="OXQ1199" s="147">
        <v>344.68</v>
      </c>
      <c r="OXR1199" s="109" t="s">
        <v>30</v>
      </c>
      <c r="OXS1199" s="261" t="s">
        <v>26</v>
      </c>
      <c r="OXT1199" s="207">
        <v>7</v>
      </c>
      <c r="OXU1199" s="207">
        <v>2</v>
      </c>
      <c r="OXV1199" s="208" t="s">
        <v>238</v>
      </c>
      <c r="OXW1199" s="209">
        <v>111</v>
      </c>
      <c r="OXX1199" s="110">
        <v>211</v>
      </c>
      <c r="OXY1199" s="147">
        <v>344.68</v>
      </c>
      <c r="OXZ1199" s="109" t="s">
        <v>30</v>
      </c>
      <c r="OYA1199" s="261" t="s">
        <v>26</v>
      </c>
      <c r="OYB1199" s="207">
        <v>7</v>
      </c>
      <c r="OYC1199" s="207">
        <v>2</v>
      </c>
      <c r="OYD1199" s="208" t="s">
        <v>238</v>
      </c>
      <c r="OYE1199" s="209">
        <v>111</v>
      </c>
      <c r="OYF1199" s="110">
        <v>211</v>
      </c>
      <c r="OYG1199" s="147">
        <v>344.68</v>
      </c>
      <c r="OYH1199" s="109" t="s">
        <v>30</v>
      </c>
      <c r="OYI1199" s="261" t="s">
        <v>26</v>
      </c>
      <c r="OYJ1199" s="207">
        <v>7</v>
      </c>
      <c r="OYK1199" s="207">
        <v>2</v>
      </c>
      <c r="OYL1199" s="208" t="s">
        <v>238</v>
      </c>
      <c r="OYM1199" s="209">
        <v>111</v>
      </c>
      <c r="OYN1199" s="110">
        <v>211</v>
      </c>
      <c r="OYO1199" s="147">
        <v>344.68</v>
      </c>
      <c r="OYP1199" s="109" t="s">
        <v>30</v>
      </c>
      <c r="OYQ1199" s="261" t="s">
        <v>26</v>
      </c>
      <c r="OYR1199" s="207">
        <v>7</v>
      </c>
      <c r="OYS1199" s="207">
        <v>2</v>
      </c>
      <c r="OYT1199" s="208" t="s">
        <v>238</v>
      </c>
      <c r="OYU1199" s="209">
        <v>111</v>
      </c>
      <c r="OYV1199" s="110">
        <v>211</v>
      </c>
      <c r="OYW1199" s="147">
        <v>344.68</v>
      </c>
      <c r="OYX1199" s="109" t="s">
        <v>30</v>
      </c>
      <c r="OYY1199" s="261" t="s">
        <v>26</v>
      </c>
      <c r="OYZ1199" s="207">
        <v>7</v>
      </c>
      <c r="OZA1199" s="207">
        <v>2</v>
      </c>
      <c r="OZB1199" s="208" t="s">
        <v>238</v>
      </c>
      <c r="OZC1199" s="209">
        <v>111</v>
      </c>
      <c r="OZD1199" s="110">
        <v>211</v>
      </c>
      <c r="OZE1199" s="147">
        <v>344.68</v>
      </c>
      <c r="OZF1199" s="109" t="s">
        <v>30</v>
      </c>
      <c r="OZG1199" s="261" t="s">
        <v>26</v>
      </c>
      <c r="OZH1199" s="207">
        <v>7</v>
      </c>
      <c r="OZI1199" s="207">
        <v>2</v>
      </c>
      <c r="OZJ1199" s="208" t="s">
        <v>238</v>
      </c>
      <c r="OZK1199" s="209">
        <v>111</v>
      </c>
      <c r="OZL1199" s="110">
        <v>211</v>
      </c>
      <c r="OZM1199" s="147">
        <v>344.68</v>
      </c>
      <c r="OZN1199" s="109" t="s">
        <v>30</v>
      </c>
      <c r="OZO1199" s="261" t="s">
        <v>26</v>
      </c>
      <c r="OZP1199" s="207">
        <v>7</v>
      </c>
      <c r="OZQ1199" s="207">
        <v>2</v>
      </c>
      <c r="OZR1199" s="208" t="s">
        <v>238</v>
      </c>
      <c r="OZS1199" s="209">
        <v>111</v>
      </c>
      <c r="OZT1199" s="110">
        <v>211</v>
      </c>
      <c r="OZU1199" s="147">
        <v>344.68</v>
      </c>
      <c r="OZV1199" s="109" t="s">
        <v>30</v>
      </c>
      <c r="OZW1199" s="261" t="s">
        <v>26</v>
      </c>
      <c r="OZX1199" s="207">
        <v>7</v>
      </c>
      <c r="OZY1199" s="207">
        <v>2</v>
      </c>
      <c r="OZZ1199" s="208" t="s">
        <v>238</v>
      </c>
      <c r="PAA1199" s="209">
        <v>111</v>
      </c>
      <c r="PAB1199" s="110">
        <v>211</v>
      </c>
      <c r="PAC1199" s="147">
        <v>344.68</v>
      </c>
      <c r="PAD1199" s="109" t="s">
        <v>30</v>
      </c>
      <c r="PAE1199" s="261" t="s">
        <v>26</v>
      </c>
      <c r="PAF1199" s="207">
        <v>7</v>
      </c>
      <c r="PAG1199" s="207">
        <v>2</v>
      </c>
      <c r="PAH1199" s="208" t="s">
        <v>238</v>
      </c>
      <c r="PAI1199" s="209">
        <v>111</v>
      </c>
      <c r="PAJ1199" s="110">
        <v>211</v>
      </c>
      <c r="PAK1199" s="147">
        <v>344.68</v>
      </c>
      <c r="PAL1199" s="109" t="s">
        <v>30</v>
      </c>
      <c r="PAM1199" s="261" t="s">
        <v>26</v>
      </c>
      <c r="PAN1199" s="207">
        <v>7</v>
      </c>
      <c r="PAO1199" s="207">
        <v>2</v>
      </c>
      <c r="PAP1199" s="208" t="s">
        <v>238</v>
      </c>
      <c r="PAQ1199" s="209">
        <v>111</v>
      </c>
      <c r="PAR1199" s="110">
        <v>211</v>
      </c>
      <c r="PAS1199" s="147">
        <v>344.68</v>
      </c>
      <c r="PAT1199" s="109" t="s">
        <v>30</v>
      </c>
      <c r="PAU1199" s="261" t="s">
        <v>26</v>
      </c>
      <c r="PAV1199" s="207">
        <v>7</v>
      </c>
      <c r="PAW1199" s="207">
        <v>2</v>
      </c>
      <c r="PAX1199" s="208" t="s">
        <v>238</v>
      </c>
      <c r="PAY1199" s="209">
        <v>111</v>
      </c>
      <c r="PAZ1199" s="110">
        <v>211</v>
      </c>
      <c r="PBA1199" s="147">
        <v>344.68</v>
      </c>
      <c r="PBB1199" s="109" t="s">
        <v>30</v>
      </c>
      <c r="PBC1199" s="261" t="s">
        <v>26</v>
      </c>
      <c r="PBD1199" s="207">
        <v>7</v>
      </c>
      <c r="PBE1199" s="207">
        <v>2</v>
      </c>
      <c r="PBF1199" s="208" t="s">
        <v>238</v>
      </c>
      <c r="PBG1199" s="209">
        <v>111</v>
      </c>
      <c r="PBH1199" s="110">
        <v>211</v>
      </c>
      <c r="PBI1199" s="147">
        <v>344.68</v>
      </c>
      <c r="PBJ1199" s="109" t="s">
        <v>30</v>
      </c>
      <c r="PBK1199" s="261" t="s">
        <v>26</v>
      </c>
      <c r="PBL1199" s="207">
        <v>7</v>
      </c>
      <c r="PBM1199" s="207">
        <v>2</v>
      </c>
      <c r="PBN1199" s="208" t="s">
        <v>238</v>
      </c>
      <c r="PBO1199" s="209">
        <v>111</v>
      </c>
      <c r="PBP1199" s="110">
        <v>211</v>
      </c>
      <c r="PBQ1199" s="147">
        <v>344.68</v>
      </c>
      <c r="PBR1199" s="109" t="s">
        <v>30</v>
      </c>
      <c r="PBS1199" s="261" t="s">
        <v>26</v>
      </c>
      <c r="PBT1199" s="207">
        <v>7</v>
      </c>
      <c r="PBU1199" s="207">
        <v>2</v>
      </c>
      <c r="PBV1199" s="208" t="s">
        <v>238</v>
      </c>
      <c r="PBW1199" s="209">
        <v>111</v>
      </c>
      <c r="PBX1199" s="110">
        <v>211</v>
      </c>
      <c r="PBY1199" s="147">
        <v>344.68</v>
      </c>
      <c r="PBZ1199" s="109" t="s">
        <v>30</v>
      </c>
      <c r="PCA1199" s="261" t="s">
        <v>26</v>
      </c>
      <c r="PCB1199" s="207">
        <v>7</v>
      </c>
      <c r="PCC1199" s="207">
        <v>2</v>
      </c>
      <c r="PCD1199" s="208" t="s">
        <v>238</v>
      </c>
      <c r="PCE1199" s="209">
        <v>111</v>
      </c>
      <c r="PCF1199" s="110">
        <v>211</v>
      </c>
      <c r="PCG1199" s="147">
        <v>344.68</v>
      </c>
      <c r="PCH1199" s="109" t="s">
        <v>30</v>
      </c>
      <c r="PCI1199" s="261" t="s">
        <v>26</v>
      </c>
      <c r="PCJ1199" s="207">
        <v>7</v>
      </c>
      <c r="PCK1199" s="207">
        <v>2</v>
      </c>
      <c r="PCL1199" s="208" t="s">
        <v>238</v>
      </c>
      <c r="PCM1199" s="209">
        <v>111</v>
      </c>
      <c r="PCN1199" s="110">
        <v>211</v>
      </c>
      <c r="PCO1199" s="147">
        <v>344.68</v>
      </c>
      <c r="PCP1199" s="109" t="s">
        <v>30</v>
      </c>
      <c r="PCQ1199" s="261" t="s">
        <v>26</v>
      </c>
      <c r="PCR1199" s="207">
        <v>7</v>
      </c>
      <c r="PCS1199" s="207">
        <v>2</v>
      </c>
      <c r="PCT1199" s="208" t="s">
        <v>238</v>
      </c>
      <c r="PCU1199" s="209">
        <v>111</v>
      </c>
      <c r="PCV1199" s="110">
        <v>211</v>
      </c>
      <c r="PCW1199" s="147">
        <v>344.68</v>
      </c>
      <c r="PCX1199" s="109" t="s">
        <v>30</v>
      </c>
      <c r="PCY1199" s="261" t="s">
        <v>26</v>
      </c>
      <c r="PCZ1199" s="207">
        <v>7</v>
      </c>
      <c r="PDA1199" s="207">
        <v>2</v>
      </c>
      <c r="PDB1199" s="208" t="s">
        <v>238</v>
      </c>
      <c r="PDC1199" s="209">
        <v>111</v>
      </c>
      <c r="PDD1199" s="110">
        <v>211</v>
      </c>
      <c r="PDE1199" s="147">
        <v>344.68</v>
      </c>
      <c r="PDF1199" s="109" t="s">
        <v>30</v>
      </c>
      <c r="PDG1199" s="261" t="s">
        <v>26</v>
      </c>
      <c r="PDH1199" s="207">
        <v>7</v>
      </c>
      <c r="PDI1199" s="207">
        <v>2</v>
      </c>
      <c r="PDJ1199" s="208" t="s">
        <v>238</v>
      </c>
      <c r="PDK1199" s="209">
        <v>111</v>
      </c>
      <c r="PDL1199" s="110">
        <v>211</v>
      </c>
      <c r="PDM1199" s="147">
        <v>344.68</v>
      </c>
      <c r="PDN1199" s="109" t="s">
        <v>30</v>
      </c>
      <c r="PDO1199" s="261" t="s">
        <v>26</v>
      </c>
      <c r="PDP1199" s="207">
        <v>7</v>
      </c>
      <c r="PDQ1199" s="207">
        <v>2</v>
      </c>
      <c r="PDR1199" s="208" t="s">
        <v>238</v>
      </c>
      <c r="PDS1199" s="209">
        <v>111</v>
      </c>
      <c r="PDT1199" s="110">
        <v>211</v>
      </c>
      <c r="PDU1199" s="147">
        <v>344.68</v>
      </c>
      <c r="PDV1199" s="109" t="s">
        <v>30</v>
      </c>
      <c r="PDW1199" s="261" t="s">
        <v>26</v>
      </c>
      <c r="PDX1199" s="207">
        <v>7</v>
      </c>
      <c r="PDY1199" s="207">
        <v>2</v>
      </c>
      <c r="PDZ1199" s="208" t="s">
        <v>238</v>
      </c>
      <c r="PEA1199" s="209">
        <v>111</v>
      </c>
      <c r="PEB1199" s="110">
        <v>211</v>
      </c>
      <c r="PEC1199" s="147">
        <v>344.68</v>
      </c>
      <c r="PED1199" s="109" t="s">
        <v>30</v>
      </c>
      <c r="PEE1199" s="261" t="s">
        <v>26</v>
      </c>
      <c r="PEF1199" s="207">
        <v>7</v>
      </c>
      <c r="PEG1199" s="207">
        <v>2</v>
      </c>
      <c r="PEH1199" s="208" t="s">
        <v>238</v>
      </c>
      <c r="PEI1199" s="209">
        <v>111</v>
      </c>
      <c r="PEJ1199" s="110">
        <v>211</v>
      </c>
      <c r="PEK1199" s="147">
        <v>344.68</v>
      </c>
      <c r="PEL1199" s="109" t="s">
        <v>30</v>
      </c>
      <c r="PEM1199" s="261" t="s">
        <v>26</v>
      </c>
      <c r="PEN1199" s="207">
        <v>7</v>
      </c>
      <c r="PEO1199" s="207">
        <v>2</v>
      </c>
      <c r="PEP1199" s="208" t="s">
        <v>238</v>
      </c>
      <c r="PEQ1199" s="209">
        <v>111</v>
      </c>
      <c r="PER1199" s="110">
        <v>211</v>
      </c>
      <c r="PES1199" s="147">
        <v>344.68</v>
      </c>
      <c r="PET1199" s="109" t="s">
        <v>30</v>
      </c>
      <c r="PEU1199" s="261" t="s">
        <v>26</v>
      </c>
      <c r="PEV1199" s="207">
        <v>7</v>
      </c>
      <c r="PEW1199" s="207">
        <v>2</v>
      </c>
      <c r="PEX1199" s="208" t="s">
        <v>238</v>
      </c>
      <c r="PEY1199" s="209">
        <v>111</v>
      </c>
      <c r="PEZ1199" s="110">
        <v>211</v>
      </c>
      <c r="PFA1199" s="147">
        <v>344.68</v>
      </c>
      <c r="PFB1199" s="109" t="s">
        <v>30</v>
      </c>
      <c r="PFC1199" s="261" t="s">
        <v>26</v>
      </c>
      <c r="PFD1199" s="207">
        <v>7</v>
      </c>
      <c r="PFE1199" s="207">
        <v>2</v>
      </c>
      <c r="PFF1199" s="208" t="s">
        <v>238</v>
      </c>
      <c r="PFG1199" s="209">
        <v>111</v>
      </c>
      <c r="PFH1199" s="110">
        <v>211</v>
      </c>
      <c r="PFI1199" s="147">
        <v>344.68</v>
      </c>
      <c r="PFJ1199" s="109" t="s">
        <v>30</v>
      </c>
      <c r="PFK1199" s="261" t="s">
        <v>26</v>
      </c>
      <c r="PFL1199" s="207">
        <v>7</v>
      </c>
      <c r="PFM1199" s="207">
        <v>2</v>
      </c>
      <c r="PFN1199" s="208" t="s">
        <v>238</v>
      </c>
      <c r="PFO1199" s="209">
        <v>111</v>
      </c>
      <c r="PFP1199" s="110">
        <v>211</v>
      </c>
      <c r="PFQ1199" s="147">
        <v>344.68</v>
      </c>
      <c r="PFR1199" s="109" t="s">
        <v>30</v>
      </c>
      <c r="PFS1199" s="261" t="s">
        <v>26</v>
      </c>
      <c r="PFT1199" s="207">
        <v>7</v>
      </c>
      <c r="PFU1199" s="207">
        <v>2</v>
      </c>
      <c r="PFV1199" s="208" t="s">
        <v>238</v>
      </c>
      <c r="PFW1199" s="209">
        <v>111</v>
      </c>
      <c r="PFX1199" s="110">
        <v>211</v>
      </c>
      <c r="PFY1199" s="147">
        <v>344.68</v>
      </c>
      <c r="PFZ1199" s="109" t="s">
        <v>30</v>
      </c>
      <c r="PGA1199" s="261" t="s">
        <v>26</v>
      </c>
      <c r="PGB1199" s="207">
        <v>7</v>
      </c>
      <c r="PGC1199" s="207">
        <v>2</v>
      </c>
      <c r="PGD1199" s="208" t="s">
        <v>238</v>
      </c>
      <c r="PGE1199" s="209">
        <v>111</v>
      </c>
      <c r="PGF1199" s="110">
        <v>211</v>
      </c>
      <c r="PGG1199" s="147">
        <v>344.68</v>
      </c>
      <c r="PGH1199" s="109" t="s">
        <v>30</v>
      </c>
      <c r="PGI1199" s="261" t="s">
        <v>26</v>
      </c>
      <c r="PGJ1199" s="207">
        <v>7</v>
      </c>
      <c r="PGK1199" s="207">
        <v>2</v>
      </c>
      <c r="PGL1199" s="208" t="s">
        <v>238</v>
      </c>
      <c r="PGM1199" s="209">
        <v>111</v>
      </c>
      <c r="PGN1199" s="110">
        <v>211</v>
      </c>
      <c r="PGO1199" s="147">
        <v>344.68</v>
      </c>
      <c r="PGP1199" s="109" t="s">
        <v>30</v>
      </c>
      <c r="PGQ1199" s="261" t="s">
        <v>26</v>
      </c>
      <c r="PGR1199" s="207">
        <v>7</v>
      </c>
      <c r="PGS1199" s="207">
        <v>2</v>
      </c>
      <c r="PGT1199" s="208" t="s">
        <v>238</v>
      </c>
      <c r="PGU1199" s="209">
        <v>111</v>
      </c>
      <c r="PGV1199" s="110">
        <v>211</v>
      </c>
      <c r="PGW1199" s="147">
        <v>344.68</v>
      </c>
      <c r="PGX1199" s="109" t="s">
        <v>30</v>
      </c>
      <c r="PGY1199" s="261" t="s">
        <v>26</v>
      </c>
      <c r="PGZ1199" s="207">
        <v>7</v>
      </c>
      <c r="PHA1199" s="207">
        <v>2</v>
      </c>
      <c r="PHB1199" s="208" t="s">
        <v>238</v>
      </c>
      <c r="PHC1199" s="209">
        <v>111</v>
      </c>
      <c r="PHD1199" s="110">
        <v>211</v>
      </c>
      <c r="PHE1199" s="147">
        <v>344.68</v>
      </c>
      <c r="PHF1199" s="109" t="s">
        <v>30</v>
      </c>
      <c r="PHG1199" s="261" t="s">
        <v>26</v>
      </c>
      <c r="PHH1199" s="207">
        <v>7</v>
      </c>
      <c r="PHI1199" s="207">
        <v>2</v>
      </c>
      <c r="PHJ1199" s="208" t="s">
        <v>238</v>
      </c>
      <c r="PHK1199" s="209">
        <v>111</v>
      </c>
      <c r="PHL1199" s="110">
        <v>211</v>
      </c>
      <c r="PHM1199" s="147">
        <v>344.68</v>
      </c>
      <c r="PHN1199" s="109" t="s">
        <v>30</v>
      </c>
      <c r="PHO1199" s="261" t="s">
        <v>26</v>
      </c>
      <c r="PHP1199" s="207">
        <v>7</v>
      </c>
      <c r="PHQ1199" s="207">
        <v>2</v>
      </c>
      <c r="PHR1199" s="208" t="s">
        <v>238</v>
      </c>
      <c r="PHS1199" s="209">
        <v>111</v>
      </c>
      <c r="PHT1199" s="110">
        <v>211</v>
      </c>
      <c r="PHU1199" s="147">
        <v>344.68</v>
      </c>
      <c r="PHV1199" s="109" t="s">
        <v>30</v>
      </c>
      <c r="PHW1199" s="261" t="s">
        <v>26</v>
      </c>
      <c r="PHX1199" s="207">
        <v>7</v>
      </c>
      <c r="PHY1199" s="207">
        <v>2</v>
      </c>
      <c r="PHZ1199" s="208" t="s">
        <v>238</v>
      </c>
      <c r="PIA1199" s="209">
        <v>111</v>
      </c>
      <c r="PIB1199" s="110">
        <v>211</v>
      </c>
      <c r="PIC1199" s="147">
        <v>344.68</v>
      </c>
      <c r="PID1199" s="109" t="s">
        <v>30</v>
      </c>
      <c r="PIE1199" s="261" t="s">
        <v>26</v>
      </c>
      <c r="PIF1199" s="207">
        <v>7</v>
      </c>
      <c r="PIG1199" s="207">
        <v>2</v>
      </c>
      <c r="PIH1199" s="208" t="s">
        <v>238</v>
      </c>
      <c r="PII1199" s="209">
        <v>111</v>
      </c>
      <c r="PIJ1199" s="110">
        <v>211</v>
      </c>
      <c r="PIK1199" s="147">
        <v>344.68</v>
      </c>
      <c r="PIL1199" s="109" t="s">
        <v>30</v>
      </c>
      <c r="PIM1199" s="261" t="s">
        <v>26</v>
      </c>
      <c r="PIN1199" s="207">
        <v>7</v>
      </c>
      <c r="PIO1199" s="207">
        <v>2</v>
      </c>
      <c r="PIP1199" s="208" t="s">
        <v>238</v>
      </c>
      <c r="PIQ1199" s="209">
        <v>111</v>
      </c>
      <c r="PIR1199" s="110">
        <v>211</v>
      </c>
      <c r="PIS1199" s="147">
        <v>344.68</v>
      </c>
      <c r="PIT1199" s="109" t="s">
        <v>30</v>
      </c>
      <c r="PIU1199" s="261" t="s">
        <v>26</v>
      </c>
      <c r="PIV1199" s="207">
        <v>7</v>
      </c>
      <c r="PIW1199" s="207">
        <v>2</v>
      </c>
      <c r="PIX1199" s="208" t="s">
        <v>238</v>
      </c>
      <c r="PIY1199" s="209">
        <v>111</v>
      </c>
      <c r="PIZ1199" s="110">
        <v>211</v>
      </c>
      <c r="PJA1199" s="147">
        <v>344.68</v>
      </c>
      <c r="PJB1199" s="109" t="s">
        <v>30</v>
      </c>
      <c r="PJC1199" s="261" t="s">
        <v>26</v>
      </c>
      <c r="PJD1199" s="207">
        <v>7</v>
      </c>
      <c r="PJE1199" s="207">
        <v>2</v>
      </c>
      <c r="PJF1199" s="208" t="s">
        <v>238</v>
      </c>
      <c r="PJG1199" s="209">
        <v>111</v>
      </c>
      <c r="PJH1199" s="110">
        <v>211</v>
      </c>
      <c r="PJI1199" s="147">
        <v>344.68</v>
      </c>
      <c r="PJJ1199" s="109" t="s">
        <v>30</v>
      </c>
      <c r="PJK1199" s="261" t="s">
        <v>26</v>
      </c>
      <c r="PJL1199" s="207">
        <v>7</v>
      </c>
      <c r="PJM1199" s="207">
        <v>2</v>
      </c>
      <c r="PJN1199" s="208" t="s">
        <v>238</v>
      </c>
      <c r="PJO1199" s="209">
        <v>111</v>
      </c>
      <c r="PJP1199" s="110">
        <v>211</v>
      </c>
      <c r="PJQ1199" s="147">
        <v>344.68</v>
      </c>
      <c r="PJR1199" s="109" t="s">
        <v>30</v>
      </c>
      <c r="PJS1199" s="261" t="s">
        <v>26</v>
      </c>
      <c r="PJT1199" s="207">
        <v>7</v>
      </c>
      <c r="PJU1199" s="207">
        <v>2</v>
      </c>
      <c r="PJV1199" s="208" t="s">
        <v>238</v>
      </c>
      <c r="PJW1199" s="209">
        <v>111</v>
      </c>
      <c r="PJX1199" s="110">
        <v>211</v>
      </c>
      <c r="PJY1199" s="147">
        <v>344.68</v>
      </c>
      <c r="PJZ1199" s="109" t="s">
        <v>30</v>
      </c>
      <c r="PKA1199" s="261" t="s">
        <v>26</v>
      </c>
      <c r="PKB1199" s="207">
        <v>7</v>
      </c>
      <c r="PKC1199" s="207">
        <v>2</v>
      </c>
      <c r="PKD1199" s="208" t="s">
        <v>238</v>
      </c>
      <c r="PKE1199" s="209">
        <v>111</v>
      </c>
      <c r="PKF1199" s="110">
        <v>211</v>
      </c>
      <c r="PKG1199" s="147">
        <v>344.68</v>
      </c>
      <c r="PKH1199" s="109" t="s">
        <v>30</v>
      </c>
      <c r="PKI1199" s="261" t="s">
        <v>26</v>
      </c>
      <c r="PKJ1199" s="207">
        <v>7</v>
      </c>
      <c r="PKK1199" s="207">
        <v>2</v>
      </c>
      <c r="PKL1199" s="208" t="s">
        <v>238</v>
      </c>
      <c r="PKM1199" s="209">
        <v>111</v>
      </c>
      <c r="PKN1199" s="110">
        <v>211</v>
      </c>
      <c r="PKO1199" s="147">
        <v>344.68</v>
      </c>
      <c r="PKP1199" s="109" t="s">
        <v>30</v>
      </c>
      <c r="PKQ1199" s="261" t="s">
        <v>26</v>
      </c>
      <c r="PKR1199" s="207">
        <v>7</v>
      </c>
      <c r="PKS1199" s="207">
        <v>2</v>
      </c>
      <c r="PKT1199" s="208" t="s">
        <v>238</v>
      </c>
      <c r="PKU1199" s="209">
        <v>111</v>
      </c>
      <c r="PKV1199" s="110">
        <v>211</v>
      </c>
      <c r="PKW1199" s="147">
        <v>344.68</v>
      </c>
      <c r="PKX1199" s="109" t="s">
        <v>30</v>
      </c>
      <c r="PKY1199" s="261" t="s">
        <v>26</v>
      </c>
      <c r="PKZ1199" s="207">
        <v>7</v>
      </c>
      <c r="PLA1199" s="207">
        <v>2</v>
      </c>
      <c r="PLB1199" s="208" t="s">
        <v>238</v>
      </c>
      <c r="PLC1199" s="209">
        <v>111</v>
      </c>
      <c r="PLD1199" s="110">
        <v>211</v>
      </c>
      <c r="PLE1199" s="147">
        <v>344.68</v>
      </c>
      <c r="PLF1199" s="109" t="s">
        <v>30</v>
      </c>
      <c r="PLG1199" s="261" t="s">
        <v>26</v>
      </c>
      <c r="PLH1199" s="207">
        <v>7</v>
      </c>
      <c r="PLI1199" s="207">
        <v>2</v>
      </c>
      <c r="PLJ1199" s="208" t="s">
        <v>238</v>
      </c>
      <c r="PLK1199" s="209">
        <v>111</v>
      </c>
      <c r="PLL1199" s="110">
        <v>211</v>
      </c>
      <c r="PLM1199" s="147">
        <v>344.68</v>
      </c>
      <c r="PLN1199" s="109" t="s">
        <v>30</v>
      </c>
      <c r="PLO1199" s="261" t="s">
        <v>26</v>
      </c>
      <c r="PLP1199" s="207">
        <v>7</v>
      </c>
      <c r="PLQ1199" s="207">
        <v>2</v>
      </c>
      <c r="PLR1199" s="208" t="s">
        <v>238</v>
      </c>
      <c r="PLS1199" s="209">
        <v>111</v>
      </c>
      <c r="PLT1199" s="110">
        <v>211</v>
      </c>
      <c r="PLU1199" s="147">
        <v>344.68</v>
      </c>
      <c r="PLV1199" s="109" t="s">
        <v>30</v>
      </c>
      <c r="PLW1199" s="261" t="s">
        <v>26</v>
      </c>
      <c r="PLX1199" s="207">
        <v>7</v>
      </c>
      <c r="PLY1199" s="207">
        <v>2</v>
      </c>
      <c r="PLZ1199" s="208" t="s">
        <v>238</v>
      </c>
      <c r="PMA1199" s="209">
        <v>111</v>
      </c>
      <c r="PMB1199" s="110">
        <v>211</v>
      </c>
      <c r="PMC1199" s="147">
        <v>344.68</v>
      </c>
      <c r="PMD1199" s="109" t="s">
        <v>30</v>
      </c>
      <c r="PME1199" s="261" t="s">
        <v>26</v>
      </c>
      <c r="PMF1199" s="207">
        <v>7</v>
      </c>
      <c r="PMG1199" s="207">
        <v>2</v>
      </c>
      <c r="PMH1199" s="208" t="s">
        <v>238</v>
      </c>
      <c r="PMI1199" s="209">
        <v>111</v>
      </c>
      <c r="PMJ1199" s="110">
        <v>211</v>
      </c>
      <c r="PMK1199" s="147">
        <v>344.68</v>
      </c>
      <c r="PML1199" s="109" t="s">
        <v>30</v>
      </c>
      <c r="PMM1199" s="261" t="s">
        <v>26</v>
      </c>
      <c r="PMN1199" s="207">
        <v>7</v>
      </c>
      <c r="PMO1199" s="207">
        <v>2</v>
      </c>
      <c r="PMP1199" s="208" t="s">
        <v>238</v>
      </c>
      <c r="PMQ1199" s="209">
        <v>111</v>
      </c>
      <c r="PMR1199" s="110">
        <v>211</v>
      </c>
      <c r="PMS1199" s="147">
        <v>344.68</v>
      </c>
      <c r="PMT1199" s="109" t="s">
        <v>30</v>
      </c>
      <c r="PMU1199" s="261" t="s">
        <v>26</v>
      </c>
      <c r="PMV1199" s="207">
        <v>7</v>
      </c>
      <c r="PMW1199" s="207">
        <v>2</v>
      </c>
      <c r="PMX1199" s="208" t="s">
        <v>238</v>
      </c>
      <c r="PMY1199" s="209">
        <v>111</v>
      </c>
      <c r="PMZ1199" s="110">
        <v>211</v>
      </c>
      <c r="PNA1199" s="147">
        <v>344.68</v>
      </c>
      <c r="PNB1199" s="109" t="s">
        <v>30</v>
      </c>
      <c r="PNC1199" s="261" t="s">
        <v>26</v>
      </c>
      <c r="PND1199" s="207">
        <v>7</v>
      </c>
      <c r="PNE1199" s="207">
        <v>2</v>
      </c>
      <c r="PNF1199" s="208" t="s">
        <v>238</v>
      </c>
      <c r="PNG1199" s="209">
        <v>111</v>
      </c>
      <c r="PNH1199" s="110">
        <v>211</v>
      </c>
      <c r="PNI1199" s="147">
        <v>344.68</v>
      </c>
      <c r="PNJ1199" s="109" t="s">
        <v>30</v>
      </c>
      <c r="PNK1199" s="261" t="s">
        <v>26</v>
      </c>
      <c r="PNL1199" s="207">
        <v>7</v>
      </c>
      <c r="PNM1199" s="207">
        <v>2</v>
      </c>
      <c r="PNN1199" s="208" t="s">
        <v>238</v>
      </c>
      <c r="PNO1199" s="209">
        <v>111</v>
      </c>
      <c r="PNP1199" s="110">
        <v>211</v>
      </c>
      <c r="PNQ1199" s="147">
        <v>344.68</v>
      </c>
      <c r="PNR1199" s="109" t="s">
        <v>30</v>
      </c>
      <c r="PNS1199" s="261" t="s">
        <v>26</v>
      </c>
      <c r="PNT1199" s="207">
        <v>7</v>
      </c>
      <c r="PNU1199" s="207">
        <v>2</v>
      </c>
      <c r="PNV1199" s="208" t="s">
        <v>238</v>
      </c>
      <c r="PNW1199" s="209">
        <v>111</v>
      </c>
      <c r="PNX1199" s="110">
        <v>211</v>
      </c>
      <c r="PNY1199" s="147">
        <v>344.68</v>
      </c>
      <c r="PNZ1199" s="109" t="s">
        <v>30</v>
      </c>
      <c r="POA1199" s="261" t="s">
        <v>26</v>
      </c>
      <c r="POB1199" s="207">
        <v>7</v>
      </c>
      <c r="POC1199" s="207">
        <v>2</v>
      </c>
      <c r="POD1199" s="208" t="s">
        <v>238</v>
      </c>
      <c r="POE1199" s="209">
        <v>111</v>
      </c>
      <c r="POF1199" s="110">
        <v>211</v>
      </c>
      <c r="POG1199" s="147">
        <v>344.68</v>
      </c>
      <c r="POH1199" s="109" t="s">
        <v>30</v>
      </c>
      <c r="POI1199" s="261" t="s">
        <v>26</v>
      </c>
      <c r="POJ1199" s="207">
        <v>7</v>
      </c>
      <c r="POK1199" s="207">
        <v>2</v>
      </c>
      <c r="POL1199" s="208" t="s">
        <v>238</v>
      </c>
      <c r="POM1199" s="209">
        <v>111</v>
      </c>
      <c r="PON1199" s="110">
        <v>211</v>
      </c>
      <c r="POO1199" s="147">
        <v>344.68</v>
      </c>
      <c r="POP1199" s="109" t="s">
        <v>30</v>
      </c>
      <c r="POQ1199" s="261" t="s">
        <v>26</v>
      </c>
      <c r="POR1199" s="207">
        <v>7</v>
      </c>
      <c r="POS1199" s="207">
        <v>2</v>
      </c>
      <c r="POT1199" s="208" t="s">
        <v>238</v>
      </c>
      <c r="POU1199" s="209">
        <v>111</v>
      </c>
      <c r="POV1199" s="110">
        <v>211</v>
      </c>
      <c r="POW1199" s="147">
        <v>344.68</v>
      </c>
      <c r="POX1199" s="109" t="s">
        <v>30</v>
      </c>
      <c r="POY1199" s="261" t="s">
        <v>26</v>
      </c>
      <c r="POZ1199" s="207">
        <v>7</v>
      </c>
      <c r="PPA1199" s="207">
        <v>2</v>
      </c>
      <c r="PPB1199" s="208" t="s">
        <v>238</v>
      </c>
      <c r="PPC1199" s="209">
        <v>111</v>
      </c>
      <c r="PPD1199" s="110">
        <v>211</v>
      </c>
      <c r="PPE1199" s="147">
        <v>344.68</v>
      </c>
      <c r="PPF1199" s="109" t="s">
        <v>30</v>
      </c>
      <c r="PPG1199" s="261" t="s">
        <v>26</v>
      </c>
      <c r="PPH1199" s="207">
        <v>7</v>
      </c>
      <c r="PPI1199" s="207">
        <v>2</v>
      </c>
      <c r="PPJ1199" s="208" t="s">
        <v>238</v>
      </c>
      <c r="PPK1199" s="209">
        <v>111</v>
      </c>
      <c r="PPL1199" s="110">
        <v>211</v>
      </c>
      <c r="PPM1199" s="147">
        <v>344.68</v>
      </c>
      <c r="PPN1199" s="109" t="s">
        <v>30</v>
      </c>
      <c r="PPO1199" s="261" t="s">
        <v>26</v>
      </c>
      <c r="PPP1199" s="207">
        <v>7</v>
      </c>
      <c r="PPQ1199" s="207">
        <v>2</v>
      </c>
      <c r="PPR1199" s="208" t="s">
        <v>238</v>
      </c>
      <c r="PPS1199" s="209">
        <v>111</v>
      </c>
      <c r="PPT1199" s="110">
        <v>211</v>
      </c>
      <c r="PPU1199" s="147">
        <v>344.68</v>
      </c>
      <c r="PPV1199" s="109" t="s">
        <v>30</v>
      </c>
      <c r="PPW1199" s="261" t="s">
        <v>26</v>
      </c>
      <c r="PPX1199" s="207">
        <v>7</v>
      </c>
      <c r="PPY1199" s="207">
        <v>2</v>
      </c>
      <c r="PPZ1199" s="208" t="s">
        <v>238</v>
      </c>
      <c r="PQA1199" s="209">
        <v>111</v>
      </c>
      <c r="PQB1199" s="110">
        <v>211</v>
      </c>
      <c r="PQC1199" s="147">
        <v>344.68</v>
      </c>
      <c r="PQD1199" s="109" t="s">
        <v>30</v>
      </c>
      <c r="PQE1199" s="261" t="s">
        <v>26</v>
      </c>
      <c r="PQF1199" s="207">
        <v>7</v>
      </c>
      <c r="PQG1199" s="207">
        <v>2</v>
      </c>
      <c r="PQH1199" s="208" t="s">
        <v>238</v>
      </c>
      <c r="PQI1199" s="209">
        <v>111</v>
      </c>
      <c r="PQJ1199" s="110">
        <v>211</v>
      </c>
      <c r="PQK1199" s="147">
        <v>344.68</v>
      </c>
      <c r="PQL1199" s="109" t="s">
        <v>30</v>
      </c>
      <c r="PQM1199" s="261" t="s">
        <v>26</v>
      </c>
      <c r="PQN1199" s="207">
        <v>7</v>
      </c>
      <c r="PQO1199" s="207">
        <v>2</v>
      </c>
      <c r="PQP1199" s="208" t="s">
        <v>238</v>
      </c>
      <c r="PQQ1199" s="209">
        <v>111</v>
      </c>
      <c r="PQR1199" s="110">
        <v>211</v>
      </c>
      <c r="PQS1199" s="147">
        <v>344.68</v>
      </c>
      <c r="PQT1199" s="109" t="s">
        <v>30</v>
      </c>
      <c r="PQU1199" s="261" t="s">
        <v>26</v>
      </c>
      <c r="PQV1199" s="207">
        <v>7</v>
      </c>
      <c r="PQW1199" s="207">
        <v>2</v>
      </c>
      <c r="PQX1199" s="208" t="s">
        <v>238</v>
      </c>
      <c r="PQY1199" s="209">
        <v>111</v>
      </c>
      <c r="PQZ1199" s="110">
        <v>211</v>
      </c>
      <c r="PRA1199" s="147">
        <v>344.68</v>
      </c>
      <c r="PRB1199" s="109" t="s">
        <v>30</v>
      </c>
      <c r="PRC1199" s="261" t="s">
        <v>26</v>
      </c>
      <c r="PRD1199" s="207">
        <v>7</v>
      </c>
      <c r="PRE1199" s="207">
        <v>2</v>
      </c>
      <c r="PRF1199" s="208" t="s">
        <v>238</v>
      </c>
      <c r="PRG1199" s="209">
        <v>111</v>
      </c>
      <c r="PRH1199" s="110">
        <v>211</v>
      </c>
      <c r="PRI1199" s="147">
        <v>344.68</v>
      </c>
      <c r="PRJ1199" s="109" t="s">
        <v>30</v>
      </c>
      <c r="PRK1199" s="261" t="s">
        <v>26</v>
      </c>
      <c r="PRL1199" s="207">
        <v>7</v>
      </c>
      <c r="PRM1199" s="207">
        <v>2</v>
      </c>
      <c r="PRN1199" s="208" t="s">
        <v>238</v>
      </c>
      <c r="PRO1199" s="209">
        <v>111</v>
      </c>
      <c r="PRP1199" s="110">
        <v>211</v>
      </c>
      <c r="PRQ1199" s="147">
        <v>344.68</v>
      </c>
      <c r="PRR1199" s="109" t="s">
        <v>30</v>
      </c>
      <c r="PRS1199" s="261" t="s">
        <v>26</v>
      </c>
      <c r="PRT1199" s="207">
        <v>7</v>
      </c>
      <c r="PRU1199" s="207">
        <v>2</v>
      </c>
      <c r="PRV1199" s="208" t="s">
        <v>238</v>
      </c>
      <c r="PRW1199" s="209">
        <v>111</v>
      </c>
      <c r="PRX1199" s="110">
        <v>211</v>
      </c>
      <c r="PRY1199" s="147">
        <v>344.68</v>
      </c>
      <c r="PRZ1199" s="109" t="s">
        <v>30</v>
      </c>
      <c r="PSA1199" s="261" t="s">
        <v>26</v>
      </c>
      <c r="PSB1199" s="207">
        <v>7</v>
      </c>
      <c r="PSC1199" s="207">
        <v>2</v>
      </c>
      <c r="PSD1199" s="208" t="s">
        <v>238</v>
      </c>
      <c r="PSE1199" s="209">
        <v>111</v>
      </c>
      <c r="PSF1199" s="110">
        <v>211</v>
      </c>
      <c r="PSG1199" s="147">
        <v>344.68</v>
      </c>
      <c r="PSH1199" s="109" t="s">
        <v>30</v>
      </c>
      <c r="PSI1199" s="261" t="s">
        <v>26</v>
      </c>
      <c r="PSJ1199" s="207">
        <v>7</v>
      </c>
      <c r="PSK1199" s="207">
        <v>2</v>
      </c>
      <c r="PSL1199" s="208" t="s">
        <v>238</v>
      </c>
      <c r="PSM1199" s="209">
        <v>111</v>
      </c>
      <c r="PSN1199" s="110">
        <v>211</v>
      </c>
      <c r="PSO1199" s="147">
        <v>344.68</v>
      </c>
      <c r="PSP1199" s="109" t="s">
        <v>30</v>
      </c>
      <c r="PSQ1199" s="261" t="s">
        <v>26</v>
      </c>
      <c r="PSR1199" s="207">
        <v>7</v>
      </c>
      <c r="PSS1199" s="207">
        <v>2</v>
      </c>
      <c r="PST1199" s="208" t="s">
        <v>238</v>
      </c>
      <c r="PSU1199" s="209">
        <v>111</v>
      </c>
      <c r="PSV1199" s="110">
        <v>211</v>
      </c>
      <c r="PSW1199" s="147">
        <v>344.68</v>
      </c>
      <c r="PSX1199" s="109" t="s">
        <v>30</v>
      </c>
      <c r="PSY1199" s="261" t="s">
        <v>26</v>
      </c>
      <c r="PSZ1199" s="207">
        <v>7</v>
      </c>
      <c r="PTA1199" s="207">
        <v>2</v>
      </c>
      <c r="PTB1199" s="208" t="s">
        <v>238</v>
      </c>
      <c r="PTC1199" s="209">
        <v>111</v>
      </c>
      <c r="PTD1199" s="110">
        <v>211</v>
      </c>
      <c r="PTE1199" s="147">
        <v>344.68</v>
      </c>
      <c r="PTF1199" s="109" t="s">
        <v>30</v>
      </c>
      <c r="PTG1199" s="261" t="s">
        <v>26</v>
      </c>
      <c r="PTH1199" s="207">
        <v>7</v>
      </c>
      <c r="PTI1199" s="207">
        <v>2</v>
      </c>
      <c r="PTJ1199" s="208" t="s">
        <v>238</v>
      </c>
      <c r="PTK1199" s="209">
        <v>111</v>
      </c>
      <c r="PTL1199" s="110">
        <v>211</v>
      </c>
      <c r="PTM1199" s="147">
        <v>344.68</v>
      </c>
      <c r="PTN1199" s="109" t="s">
        <v>30</v>
      </c>
      <c r="PTO1199" s="261" t="s">
        <v>26</v>
      </c>
      <c r="PTP1199" s="207">
        <v>7</v>
      </c>
      <c r="PTQ1199" s="207">
        <v>2</v>
      </c>
      <c r="PTR1199" s="208" t="s">
        <v>238</v>
      </c>
      <c r="PTS1199" s="209">
        <v>111</v>
      </c>
      <c r="PTT1199" s="110">
        <v>211</v>
      </c>
      <c r="PTU1199" s="147">
        <v>344.68</v>
      </c>
      <c r="PTV1199" s="109" t="s">
        <v>30</v>
      </c>
      <c r="PTW1199" s="261" t="s">
        <v>26</v>
      </c>
      <c r="PTX1199" s="207">
        <v>7</v>
      </c>
      <c r="PTY1199" s="207">
        <v>2</v>
      </c>
      <c r="PTZ1199" s="208" t="s">
        <v>238</v>
      </c>
      <c r="PUA1199" s="209">
        <v>111</v>
      </c>
      <c r="PUB1199" s="110">
        <v>211</v>
      </c>
      <c r="PUC1199" s="147">
        <v>344.68</v>
      </c>
      <c r="PUD1199" s="109" t="s">
        <v>30</v>
      </c>
      <c r="PUE1199" s="261" t="s">
        <v>26</v>
      </c>
      <c r="PUF1199" s="207">
        <v>7</v>
      </c>
      <c r="PUG1199" s="207">
        <v>2</v>
      </c>
      <c r="PUH1199" s="208" t="s">
        <v>238</v>
      </c>
      <c r="PUI1199" s="209">
        <v>111</v>
      </c>
      <c r="PUJ1199" s="110">
        <v>211</v>
      </c>
      <c r="PUK1199" s="147">
        <v>344.68</v>
      </c>
      <c r="PUL1199" s="109" t="s">
        <v>30</v>
      </c>
      <c r="PUM1199" s="261" t="s">
        <v>26</v>
      </c>
      <c r="PUN1199" s="207">
        <v>7</v>
      </c>
      <c r="PUO1199" s="207">
        <v>2</v>
      </c>
      <c r="PUP1199" s="208" t="s">
        <v>238</v>
      </c>
      <c r="PUQ1199" s="209">
        <v>111</v>
      </c>
      <c r="PUR1199" s="110">
        <v>211</v>
      </c>
      <c r="PUS1199" s="147">
        <v>344.68</v>
      </c>
      <c r="PUT1199" s="109" t="s">
        <v>30</v>
      </c>
      <c r="PUU1199" s="261" t="s">
        <v>26</v>
      </c>
      <c r="PUV1199" s="207">
        <v>7</v>
      </c>
      <c r="PUW1199" s="207">
        <v>2</v>
      </c>
      <c r="PUX1199" s="208" t="s">
        <v>238</v>
      </c>
      <c r="PUY1199" s="209">
        <v>111</v>
      </c>
      <c r="PUZ1199" s="110">
        <v>211</v>
      </c>
      <c r="PVA1199" s="147">
        <v>344.68</v>
      </c>
      <c r="PVB1199" s="109" t="s">
        <v>30</v>
      </c>
      <c r="PVC1199" s="261" t="s">
        <v>26</v>
      </c>
      <c r="PVD1199" s="207">
        <v>7</v>
      </c>
      <c r="PVE1199" s="207">
        <v>2</v>
      </c>
      <c r="PVF1199" s="208" t="s">
        <v>238</v>
      </c>
      <c r="PVG1199" s="209">
        <v>111</v>
      </c>
      <c r="PVH1199" s="110">
        <v>211</v>
      </c>
      <c r="PVI1199" s="147">
        <v>344.68</v>
      </c>
      <c r="PVJ1199" s="109" t="s">
        <v>30</v>
      </c>
      <c r="PVK1199" s="261" t="s">
        <v>26</v>
      </c>
      <c r="PVL1199" s="207">
        <v>7</v>
      </c>
      <c r="PVM1199" s="207">
        <v>2</v>
      </c>
      <c r="PVN1199" s="208" t="s">
        <v>238</v>
      </c>
      <c r="PVO1199" s="209">
        <v>111</v>
      </c>
      <c r="PVP1199" s="110">
        <v>211</v>
      </c>
      <c r="PVQ1199" s="147">
        <v>344.68</v>
      </c>
      <c r="PVR1199" s="109" t="s">
        <v>30</v>
      </c>
      <c r="PVS1199" s="261" t="s">
        <v>26</v>
      </c>
      <c r="PVT1199" s="207">
        <v>7</v>
      </c>
      <c r="PVU1199" s="207">
        <v>2</v>
      </c>
      <c r="PVV1199" s="208" t="s">
        <v>238</v>
      </c>
      <c r="PVW1199" s="209">
        <v>111</v>
      </c>
      <c r="PVX1199" s="110">
        <v>211</v>
      </c>
      <c r="PVY1199" s="147">
        <v>344.68</v>
      </c>
      <c r="PVZ1199" s="109" t="s">
        <v>30</v>
      </c>
      <c r="PWA1199" s="261" t="s">
        <v>26</v>
      </c>
      <c r="PWB1199" s="207">
        <v>7</v>
      </c>
      <c r="PWC1199" s="207">
        <v>2</v>
      </c>
      <c r="PWD1199" s="208" t="s">
        <v>238</v>
      </c>
      <c r="PWE1199" s="209">
        <v>111</v>
      </c>
      <c r="PWF1199" s="110">
        <v>211</v>
      </c>
      <c r="PWG1199" s="147">
        <v>344.68</v>
      </c>
      <c r="PWH1199" s="109" t="s">
        <v>30</v>
      </c>
      <c r="PWI1199" s="261" t="s">
        <v>26</v>
      </c>
      <c r="PWJ1199" s="207">
        <v>7</v>
      </c>
      <c r="PWK1199" s="207">
        <v>2</v>
      </c>
      <c r="PWL1199" s="208" t="s">
        <v>238</v>
      </c>
      <c r="PWM1199" s="209">
        <v>111</v>
      </c>
      <c r="PWN1199" s="110">
        <v>211</v>
      </c>
      <c r="PWO1199" s="147">
        <v>344.68</v>
      </c>
      <c r="PWP1199" s="109" t="s">
        <v>30</v>
      </c>
      <c r="PWQ1199" s="261" t="s">
        <v>26</v>
      </c>
      <c r="PWR1199" s="207">
        <v>7</v>
      </c>
      <c r="PWS1199" s="207">
        <v>2</v>
      </c>
      <c r="PWT1199" s="208" t="s">
        <v>238</v>
      </c>
      <c r="PWU1199" s="209">
        <v>111</v>
      </c>
      <c r="PWV1199" s="110">
        <v>211</v>
      </c>
      <c r="PWW1199" s="147">
        <v>344.68</v>
      </c>
      <c r="PWX1199" s="109" t="s">
        <v>30</v>
      </c>
      <c r="PWY1199" s="261" t="s">
        <v>26</v>
      </c>
      <c r="PWZ1199" s="207">
        <v>7</v>
      </c>
      <c r="PXA1199" s="207">
        <v>2</v>
      </c>
      <c r="PXB1199" s="208" t="s">
        <v>238</v>
      </c>
      <c r="PXC1199" s="209">
        <v>111</v>
      </c>
      <c r="PXD1199" s="110">
        <v>211</v>
      </c>
      <c r="PXE1199" s="147">
        <v>344.68</v>
      </c>
      <c r="PXF1199" s="109" t="s">
        <v>30</v>
      </c>
      <c r="PXG1199" s="261" t="s">
        <v>26</v>
      </c>
      <c r="PXH1199" s="207">
        <v>7</v>
      </c>
      <c r="PXI1199" s="207">
        <v>2</v>
      </c>
      <c r="PXJ1199" s="208" t="s">
        <v>238</v>
      </c>
      <c r="PXK1199" s="209">
        <v>111</v>
      </c>
      <c r="PXL1199" s="110">
        <v>211</v>
      </c>
      <c r="PXM1199" s="147">
        <v>344.68</v>
      </c>
      <c r="PXN1199" s="109" t="s">
        <v>30</v>
      </c>
      <c r="PXO1199" s="261" t="s">
        <v>26</v>
      </c>
      <c r="PXP1199" s="207">
        <v>7</v>
      </c>
      <c r="PXQ1199" s="207">
        <v>2</v>
      </c>
      <c r="PXR1199" s="208" t="s">
        <v>238</v>
      </c>
      <c r="PXS1199" s="209">
        <v>111</v>
      </c>
      <c r="PXT1199" s="110">
        <v>211</v>
      </c>
      <c r="PXU1199" s="147">
        <v>344.68</v>
      </c>
      <c r="PXV1199" s="109" t="s">
        <v>30</v>
      </c>
      <c r="PXW1199" s="261" t="s">
        <v>26</v>
      </c>
      <c r="PXX1199" s="207">
        <v>7</v>
      </c>
      <c r="PXY1199" s="207">
        <v>2</v>
      </c>
      <c r="PXZ1199" s="208" t="s">
        <v>238</v>
      </c>
      <c r="PYA1199" s="209">
        <v>111</v>
      </c>
      <c r="PYB1199" s="110">
        <v>211</v>
      </c>
      <c r="PYC1199" s="147">
        <v>344.68</v>
      </c>
      <c r="PYD1199" s="109" t="s">
        <v>30</v>
      </c>
      <c r="PYE1199" s="261" t="s">
        <v>26</v>
      </c>
      <c r="PYF1199" s="207">
        <v>7</v>
      </c>
      <c r="PYG1199" s="207">
        <v>2</v>
      </c>
      <c r="PYH1199" s="208" t="s">
        <v>238</v>
      </c>
      <c r="PYI1199" s="209">
        <v>111</v>
      </c>
      <c r="PYJ1199" s="110">
        <v>211</v>
      </c>
      <c r="PYK1199" s="147">
        <v>344.68</v>
      </c>
      <c r="PYL1199" s="109" t="s">
        <v>30</v>
      </c>
      <c r="PYM1199" s="261" t="s">
        <v>26</v>
      </c>
      <c r="PYN1199" s="207">
        <v>7</v>
      </c>
      <c r="PYO1199" s="207">
        <v>2</v>
      </c>
      <c r="PYP1199" s="208" t="s">
        <v>238</v>
      </c>
      <c r="PYQ1199" s="209">
        <v>111</v>
      </c>
      <c r="PYR1199" s="110">
        <v>211</v>
      </c>
      <c r="PYS1199" s="147">
        <v>344.68</v>
      </c>
      <c r="PYT1199" s="109" t="s">
        <v>30</v>
      </c>
      <c r="PYU1199" s="261" t="s">
        <v>26</v>
      </c>
      <c r="PYV1199" s="207">
        <v>7</v>
      </c>
      <c r="PYW1199" s="207">
        <v>2</v>
      </c>
      <c r="PYX1199" s="208" t="s">
        <v>238</v>
      </c>
      <c r="PYY1199" s="209">
        <v>111</v>
      </c>
      <c r="PYZ1199" s="110">
        <v>211</v>
      </c>
      <c r="PZA1199" s="147">
        <v>344.68</v>
      </c>
      <c r="PZB1199" s="109" t="s">
        <v>30</v>
      </c>
      <c r="PZC1199" s="261" t="s">
        <v>26</v>
      </c>
      <c r="PZD1199" s="207">
        <v>7</v>
      </c>
      <c r="PZE1199" s="207">
        <v>2</v>
      </c>
      <c r="PZF1199" s="208" t="s">
        <v>238</v>
      </c>
      <c r="PZG1199" s="209">
        <v>111</v>
      </c>
      <c r="PZH1199" s="110">
        <v>211</v>
      </c>
      <c r="PZI1199" s="147">
        <v>344.68</v>
      </c>
      <c r="PZJ1199" s="109" t="s">
        <v>30</v>
      </c>
      <c r="PZK1199" s="261" t="s">
        <v>26</v>
      </c>
      <c r="PZL1199" s="207">
        <v>7</v>
      </c>
      <c r="PZM1199" s="207">
        <v>2</v>
      </c>
      <c r="PZN1199" s="208" t="s">
        <v>238</v>
      </c>
      <c r="PZO1199" s="209">
        <v>111</v>
      </c>
      <c r="PZP1199" s="110">
        <v>211</v>
      </c>
      <c r="PZQ1199" s="147">
        <v>344.68</v>
      </c>
      <c r="PZR1199" s="109" t="s">
        <v>30</v>
      </c>
      <c r="PZS1199" s="261" t="s">
        <v>26</v>
      </c>
      <c r="PZT1199" s="207">
        <v>7</v>
      </c>
      <c r="PZU1199" s="207">
        <v>2</v>
      </c>
      <c r="PZV1199" s="208" t="s">
        <v>238</v>
      </c>
      <c r="PZW1199" s="209">
        <v>111</v>
      </c>
      <c r="PZX1199" s="110">
        <v>211</v>
      </c>
      <c r="PZY1199" s="147">
        <v>344.68</v>
      </c>
      <c r="PZZ1199" s="109" t="s">
        <v>30</v>
      </c>
      <c r="QAA1199" s="261" t="s">
        <v>26</v>
      </c>
      <c r="QAB1199" s="207">
        <v>7</v>
      </c>
      <c r="QAC1199" s="207">
        <v>2</v>
      </c>
      <c r="QAD1199" s="208" t="s">
        <v>238</v>
      </c>
      <c r="QAE1199" s="209">
        <v>111</v>
      </c>
      <c r="QAF1199" s="110">
        <v>211</v>
      </c>
      <c r="QAG1199" s="147">
        <v>344.68</v>
      </c>
      <c r="QAH1199" s="109" t="s">
        <v>30</v>
      </c>
      <c r="QAI1199" s="261" t="s">
        <v>26</v>
      </c>
      <c r="QAJ1199" s="207">
        <v>7</v>
      </c>
      <c r="QAK1199" s="207">
        <v>2</v>
      </c>
      <c r="QAL1199" s="208" t="s">
        <v>238</v>
      </c>
      <c r="QAM1199" s="209">
        <v>111</v>
      </c>
      <c r="QAN1199" s="110">
        <v>211</v>
      </c>
      <c r="QAO1199" s="147">
        <v>344.68</v>
      </c>
      <c r="QAP1199" s="109" t="s">
        <v>30</v>
      </c>
      <c r="QAQ1199" s="261" t="s">
        <v>26</v>
      </c>
      <c r="QAR1199" s="207">
        <v>7</v>
      </c>
      <c r="QAS1199" s="207">
        <v>2</v>
      </c>
      <c r="QAT1199" s="208" t="s">
        <v>238</v>
      </c>
      <c r="QAU1199" s="209">
        <v>111</v>
      </c>
      <c r="QAV1199" s="110">
        <v>211</v>
      </c>
      <c r="QAW1199" s="147">
        <v>344.68</v>
      </c>
      <c r="QAX1199" s="109" t="s">
        <v>30</v>
      </c>
      <c r="QAY1199" s="261" t="s">
        <v>26</v>
      </c>
      <c r="QAZ1199" s="207">
        <v>7</v>
      </c>
      <c r="QBA1199" s="207">
        <v>2</v>
      </c>
      <c r="QBB1199" s="208" t="s">
        <v>238</v>
      </c>
      <c r="QBC1199" s="209">
        <v>111</v>
      </c>
      <c r="QBD1199" s="110">
        <v>211</v>
      </c>
      <c r="QBE1199" s="147">
        <v>344.68</v>
      </c>
      <c r="QBF1199" s="109" t="s">
        <v>30</v>
      </c>
      <c r="QBG1199" s="261" t="s">
        <v>26</v>
      </c>
      <c r="QBH1199" s="207">
        <v>7</v>
      </c>
      <c r="QBI1199" s="207">
        <v>2</v>
      </c>
      <c r="QBJ1199" s="208" t="s">
        <v>238</v>
      </c>
      <c r="QBK1199" s="209">
        <v>111</v>
      </c>
      <c r="QBL1199" s="110">
        <v>211</v>
      </c>
      <c r="QBM1199" s="147">
        <v>344.68</v>
      </c>
      <c r="QBN1199" s="109" t="s">
        <v>30</v>
      </c>
      <c r="QBO1199" s="261" t="s">
        <v>26</v>
      </c>
      <c r="QBP1199" s="207">
        <v>7</v>
      </c>
      <c r="QBQ1199" s="207">
        <v>2</v>
      </c>
      <c r="QBR1199" s="208" t="s">
        <v>238</v>
      </c>
      <c r="QBS1199" s="209">
        <v>111</v>
      </c>
      <c r="QBT1199" s="110">
        <v>211</v>
      </c>
      <c r="QBU1199" s="147">
        <v>344.68</v>
      </c>
      <c r="QBV1199" s="109" t="s">
        <v>30</v>
      </c>
      <c r="QBW1199" s="261" t="s">
        <v>26</v>
      </c>
      <c r="QBX1199" s="207">
        <v>7</v>
      </c>
      <c r="QBY1199" s="207">
        <v>2</v>
      </c>
      <c r="QBZ1199" s="208" t="s">
        <v>238</v>
      </c>
      <c r="QCA1199" s="209">
        <v>111</v>
      </c>
      <c r="QCB1199" s="110">
        <v>211</v>
      </c>
      <c r="QCC1199" s="147">
        <v>344.68</v>
      </c>
      <c r="QCD1199" s="109" t="s">
        <v>30</v>
      </c>
      <c r="QCE1199" s="261" t="s">
        <v>26</v>
      </c>
      <c r="QCF1199" s="207">
        <v>7</v>
      </c>
      <c r="QCG1199" s="207">
        <v>2</v>
      </c>
      <c r="QCH1199" s="208" t="s">
        <v>238</v>
      </c>
      <c r="QCI1199" s="209">
        <v>111</v>
      </c>
      <c r="QCJ1199" s="110">
        <v>211</v>
      </c>
      <c r="QCK1199" s="147">
        <v>344.68</v>
      </c>
      <c r="QCL1199" s="109" t="s">
        <v>30</v>
      </c>
      <c r="QCM1199" s="261" t="s">
        <v>26</v>
      </c>
      <c r="QCN1199" s="207">
        <v>7</v>
      </c>
      <c r="QCO1199" s="207">
        <v>2</v>
      </c>
      <c r="QCP1199" s="208" t="s">
        <v>238</v>
      </c>
      <c r="QCQ1199" s="209">
        <v>111</v>
      </c>
      <c r="QCR1199" s="110">
        <v>211</v>
      </c>
      <c r="QCS1199" s="147">
        <v>344.68</v>
      </c>
      <c r="QCT1199" s="109" t="s">
        <v>30</v>
      </c>
      <c r="QCU1199" s="261" t="s">
        <v>26</v>
      </c>
      <c r="QCV1199" s="207">
        <v>7</v>
      </c>
      <c r="QCW1199" s="207">
        <v>2</v>
      </c>
      <c r="QCX1199" s="208" t="s">
        <v>238</v>
      </c>
      <c r="QCY1199" s="209">
        <v>111</v>
      </c>
      <c r="QCZ1199" s="110">
        <v>211</v>
      </c>
      <c r="QDA1199" s="147">
        <v>344.68</v>
      </c>
      <c r="QDB1199" s="109" t="s">
        <v>30</v>
      </c>
      <c r="QDC1199" s="261" t="s">
        <v>26</v>
      </c>
      <c r="QDD1199" s="207">
        <v>7</v>
      </c>
      <c r="QDE1199" s="207">
        <v>2</v>
      </c>
      <c r="QDF1199" s="208" t="s">
        <v>238</v>
      </c>
      <c r="QDG1199" s="209">
        <v>111</v>
      </c>
      <c r="QDH1199" s="110">
        <v>211</v>
      </c>
      <c r="QDI1199" s="147">
        <v>344.68</v>
      </c>
      <c r="QDJ1199" s="109" t="s">
        <v>30</v>
      </c>
      <c r="QDK1199" s="261" t="s">
        <v>26</v>
      </c>
      <c r="QDL1199" s="207">
        <v>7</v>
      </c>
      <c r="QDM1199" s="207">
        <v>2</v>
      </c>
      <c r="QDN1199" s="208" t="s">
        <v>238</v>
      </c>
      <c r="QDO1199" s="209">
        <v>111</v>
      </c>
      <c r="QDP1199" s="110">
        <v>211</v>
      </c>
      <c r="QDQ1199" s="147">
        <v>344.68</v>
      </c>
      <c r="QDR1199" s="109" t="s">
        <v>30</v>
      </c>
      <c r="QDS1199" s="261" t="s">
        <v>26</v>
      </c>
      <c r="QDT1199" s="207">
        <v>7</v>
      </c>
      <c r="QDU1199" s="207">
        <v>2</v>
      </c>
      <c r="QDV1199" s="208" t="s">
        <v>238</v>
      </c>
      <c r="QDW1199" s="209">
        <v>111</v>
      </c>
      <c r="QDX1199" s="110">
        <v>211</v>
      </c>
      <c r="QDY1199" s="147">
        <v>344.68</v>
      </c>
      <c r="QDZ1199" s="109" t="s">
        <v>30</v>
      </c>
      <c r="QEA1199" s="261" t="s">
        <v>26</v>
      </c>
      <c r="QEB1199" s="207">
        <v>7</v>
      </c>
      <c r="QEC1199" s="207">
        <v>2</v>
      </c>
      <c r="QED1199" s="208" t="s">
        <v>238</v>
      </c>
      <c r="QEE1199" s="209">
        <v>111</v>
      </c>
      <c r="QEF1199" s="110">
        <v>211</v>
      </c>
      <c r="QEG1199" s="147">
        <v>344.68</v>
      </c>
      <c r="QEH1199" s="109" t="s">
        <v>30</v>
      </c>
      <c r="QEI1199" s="261" t="s">
        <v>26</v>
      </c>
      <c r="QEJ1199" s="207">
        <v>7</v>
      </c>
      <c r="QEK1199" s="207">
        <v>2</v>
      </c>
      <c r="QEL1199" s="208" t="s">
        <v>238</v>
      </c>
      <c r="QEM1199" s="209">
        <v>111</v>
      </c>
      <c r="QEN1199" s="110">
        <v>211</v>
      </c>
      <c r="QEO1199" s="147">
        <v>344.68</v>
      </c>
      <c r="QEP1199" s="109" t="s">
        <v>30</v>
      </c>
      <c r="QEQ1199" s="261" t="s">
        <v>26</v>
      </c>
      <c r="QER1199" s="207">
        <v>7</v>
      </c>
      <c r="QES1199" s="207">
        <v>2</v>
      </c>
      <c r="QET1199" s="208" t="s">
        <v>238</v>
      </c>
      <c r="QEU1199" s="209">
        <v>111</v>
      </c>
      <c r="QEV1199" s="110">
        <v>211</v>
      </c>
      <c r="QEW1199" s="147">
        <v>344.68</v>
      </c>
      <c r="QEX1199" s="109" t="s">
        <v>30</v>
      </c>
      <c r="QEY1199" s="261" t="s">
        <v>26</v>
      </c>
      <c r="QEZ1199" s="207">
        <v>7</v>
      </c>
      <c r="QFA1199" s="207">
        <v>2</v>
      </c>
      <c r="QFB1199" s="208" t="s">
        <v>238</v>
      </c>
      <c r="QFC1199" s="209">
        <v>111</v>
      </c>
      <c r="QFD1199" s="110">
        <v>211</v>
      </c>
      <c r="QFE1199" s="147">
        <v>344.68</v>
      </c>
      <c r="QFF1199" s="109" t="s">
        <v>30</v>
      </c>
      <c r="QFG1199" s="261" t="s">
        <v>26</v>
      </c>
      <c r="QFH1199" s="207">
        <v>7</v>
      </c>
      <c r="QFI1199" s="207">
        <v>2</v>
      </c>
      <c r="QFJ1199" s="208" t="s">
        <v>238</v>
      </c>
      <c r="QFK1199" s="209">
        <v>111</v>
      </c>
      <c r="QFL1199" s="110">
        <v>211</v>
      </c>
      <c r="QFM1199" s="147">
        <v>344.68</v>
      </c>
      <c r="QFN1199" s="109" t="s">
        <v>30</v>
      </c>
      <c r="QFO1199" s="261" t="s">
        <v>26</v>
      </c>
      <c r="QFP1199" s="207">
        <v>7</v>
      </c>
      <c r="QFQ1199" s="207">
        <v>2</v>
      </c>
      <c r="QFR1199" s="208" t="s">
        <v>238</v>
      </c>
      <c r="QFS1199" s="209">
        <v>111</v>
      </c>
      <c r="QFT1199" s="110">
        <v>211</v>
      </c>
      <c r="QFU1199" s="147">
        <v>344.68</v>
      </c>
      <c r="QFV1199" s="109" t="s">
        <v>30</v>
      </c>
      <c r="QFW1199" s="261" t="s">
        <v>26</v>
      </c>
      <c r="QFX1199" s="207">
        <v>7</v>
      </c>
      <c r="QFY1199" s="207">
        <v>2</v>
      </c>
      <c r="QFZ1199" s="208" t="s">
        <v>238</v>
      </c>
      <c r="QGA1199" s="209">
        <v>111</v>
      </c>
      <c r="QGB1199" s="110">
        <v>211</v>
      </c>
      <c r="QGC1199" s="147">
        <v>344.68</v>
      </c>
      <c r="QGD1199" s="109" t="s">
        <v>30</v>
      </c>
      <c r="QGE1199" s="261" t="s">
        <v>26</v>
      </c>
      <c r="QGF1199" s="207">
        <v>7</v>
      </c>
      <c r="QGG1199" s="207">
        <v>2</v>
      </c>
      <c r="QGH1199" s="208" t="s">
        <v>238</v>
      </c>
      <c r="QGI1199" s="209">
        <v>111</v>
      </c>
      <c r="QGJ1199" s="110">
        <v>211</v>
      </c>
      <c r="QGK1199" s="147">
        <v>344.68</v>
      </c>
      <c r="QGL1199" s="109" t="s">
        <v>30</v>
      </c>
      <c r="QGM1199" s="261" t="s">
        <v>26</v>
      </c>
      <c r="QGN1199" s="207">
        <v>7</v>
      </c>
      <c r="QGO1199" s="207">
        <v>2</v>
      </c>
      <c r="QGP1199" s="208" t="s">
        <v>238</v>
      </c>
      <c r="QGQ1199" s="209">
        <v>111</v>
      </c>
      <c r="QGR1199" s="110">
        <v>211</v>
      </c>
      <c r="QGS1199" s="147">
        <v>344.68</v>
      </c>
      <c r="QGT1199" s="109" t="s">
        <v>30</v>
      </c>
      <c r="QGU1199" s="261" t="s">
        <v>26</v>
      </c>
      <c r="QGV1199" s="207">
        <v>7</v>
      </c>
      <c r="QGW1199" s="207">
        <v>2</v>
      </c>
      <c r="QGX1199" s="208" t="s">
        <v>238</v>
      </c>
      <c r="QGY1199" s="209">
        <v>111</v>
      </c>
      <c r="QGZ1199" s="110">
        <v>211</v>
      </c>
      <c r="QHA1199" s="147">
        <v>344.68</v>
      </c>
      <c r="QHB1199" s="109" t="s">
        <v>30</v>
      </c>
      <c r="QHC1199" s="261" t="s">
        <v>26</v>
      </c>
      <c r="QHD1199" s="207">
        <v>7</v>
      </c>
      <c r="QHE1199" s="207">
        <v>2</v>
      </c>
      <c r="QHF1199" s="208" t="s">
        <v>238</v>
      </c>
      <c r="QHG1199" s="209">
        <v>111</v>
      </c>
      <c r="QHH1199" s="110">
        <v>211</v>
      </c>
      <c r="QHI1199" s="147">
        <v>344.68</v>
      </c>
      <c r="QHJ1199" s="109" t="s">
        <v>30</v>
      </c>
      <c r="QHK1199" s="261" t="s">
        <v>26</v>
      </c>
      <c r="QHL1199" s="207">
        <v>7</v>
      </c>
      <c r="QHM1199" s="207">
        <v>2</v>
      </c>
      <c r="QHN1199" s="208" t="s">
        <v>238</v>
      </c>
      <c r="QHO1199" s="209">
        <v>111</v>
      </c>
      <c r="QHP1199" s="110">
        <v>211</v>
      </c>
      <c r="QHQ1199" s="147">
        <v>344.68</v>
      </c>
      <c r="QHR1199" s="109" t="s">
        <v>30</v>
      </c>
      <c r="QHS1199" s="261" t="s">
        <v>26</v>
      </c>
      <c r="QHT1199" s="207">
        <v>7</v>
      </c>
      <c r="QHU1199" s="207">
        <v>2</v>
      </c>
      <c r="QHV1199" s="208" t="s">
        <v>238</v>
      </c>
      <c r="QHW1199" s="209">
        <v>111</v>
      </c>
      <c r="QHX1199" s="110">
        <v>211</v>
      </c>
      <c r="QHY1199" s="147">
        <v>344.68</v>
      </c>
      <c r="QHZ1199" s="109" t="s">
        <v>30</v>
      </c>
      <c r="QIA1199" s="261" t="s">
        <v>26</v>
      </c>
      <c r="QIB1199" s="207">
        <v>7</v>
      </c>
      <c r="QIC1199" s="207">
        <v>2</v>
      </c>
      <c r="QID1199" s="208" t="s">
        <v>238</v>
      </c>
      <c r="QIE1199" s="209">
        <v>111</v>
      </c>
      <c r="QIF1199" s="110">
        <v>211</v>
      </c>
      <c r="QIG1199" s="147">
        <v>344.68</v>
      </c>
      <c r="QIH1199" s="109" t="s">
        <v>30</v>
      </c>
      <c r="QII1199" s="261" t="s">
        <v>26</v>
      </c>
      <c r="QIJ1199" s="207">
        <v>7</v>
      </c>
      <c r="QIK1199" s="207">
        <v>2</v>
      </c>
      <c r="QIL1199" s="208" t="s">
        <v>238</v>
      </c>
      <c r="QIM1199" s="209">
        <v>111</v>
      </c>
      <c r="QIN1199" s="110">
        <v>211</v>
      </c>
      <c r="QIO1199" s="147">
        <v>344.68</v>
      </c>
      <c r="QIP1199" s="109" t="s">
        <v>30</v>
      </c>
      <c r="QIQ1199" s="261" t="s">
        <v>26</v>
      </c>
      <c r="QIR1199" s="207">
        <v>7</v>
      </c>
      <c r="QIS1199" s="207">
        <v>2</v>
      </c>
      <c r="QIT1199" s="208" t="s">
        <v>238</v>
      </c>
      <c r="QIU1199" s="209">
        <v>111</v>
      </c>
      <c r="QIV1199" s="110">
        <v>211</v>
      </c>
      <c r="QIW1199" s="147">
        <v>344.68</v>
      </c>
      <c r="QIX1199" s="109" t="s">
        <v>30</v>
      </c>
      <c r="QIY1199" s="261" t="s">
        <v>26</v>
      </c>
      <c r="QIZ1199" s="207">
        <v>7</v>
      </c>
      <c r="QJA1199" s="207">
        <v>2</v>
      </c>
      <c r="QJB1199" s="208" t="s">
        <v>238</v>
      </c>
      <c r="QJC1199" s="209">
        <v>111</v>
      </c>
      <c r="QJD1199" s="110">
        <v>211</v>
      </c>
      <c r="QJE1199" s="147">
        <v>344.68</v>
      </c>
      <c r="QJF1199" s="109" t="s">
        <v>30</v>
      </c>
      <c r="QJG1199" s="261" t="s">
        <v>26</v>
      </c>
      <c r="QJH1199" s="207">
        <v>7</v>
      </c>
      <c r="QJI1199" s="207">
        <v>2</v>
      </c>
      <c r="QJJ1199" s="208" t="s">
        <v>238</v>
      </c>
      <c r="QJK1199" s="209">
        <v>111</v>
      </c>
      <c r="QJL1199" s="110">
        <v>211</v>
      </c>
      <c r="QJM1199" s="147">
        <v>344.68</v>
      </c>
      <c r="QJN1199" s="109" t="s">
        <v>30</v>
      </c>
      <c r="QJO1199" s="261" t="s">
        <v>26</v>
      </c>
      <c r="QJP1199" s="207">
        <v>7</v>
      </c>
      <c r="QJQ1199" s="207">
        <v>2</v>
      </c>
      <c r="QJR1199" s="208" t="s">
        <v>238</v>
      </c>
      <c r="QJS1199" s="209">
        <v>111</v>
      </c>
      <c r="QJT1199" s="110">
        <v>211</v>
      </c>
      <c r="QJU1199" s="147">
        <v>344.68</v>
      </c>
      <c r="QJV1199" s="109" t="s">
        <v>30</v>
      </c>
      <c r="QJW1199" s="261" t="s">
        <v>26</v>
      </c>
      <c r="QJX1199" s="207">
        <v>7</v>
      </c>
      <c r="QJY1199" s="207">
        <v>2</v>
      </c>
      <c r="QJZ1199" s="208" t="s">
        <v>238</v>
      </c>
      <c r="QKA1199" s="209">
        <v>111</v>
      </c>
      <c r="QKB1199" s="110">
        <v>211</v>
      </c>
      <c r="QKC1199" s="147">
        <v>344.68</v>
      </c>
      <c r="QKD1199" s="109" t="s">
        <v>30</v>
      </c>
      <c r="QKE1199" s="261" t="s">
        <v>26</v>
      </c>
      <c r="QKF1199" s="207">
        <v>7</v>
      </c>
      <c r="QKG1199" s="207">
        <v>2</v>
      </c>
      <c r="QKH1199" s="208" t="s">
        <v>238</v>
      </c>
      <c r="QKI1199" s="209">
        <v>111</v>
      </c>
      <c r="QKJ1199" s="110">
        <v>211</v>
      </c>
      <c r="QKK1199" s="147">
        <v>344.68</v>
      </c>
      <c r="QKL1199" s="109" t="s">
        <v>30</v>
      </c>
      <c r="QKM1199" s="261" t="s">
        <v>26</v>
      </c>
      <c r="QKN1199" s="207">
        <v>7</v>
      </c>
      <c r="QKO1199" s="207">
        <v>2</v>
      </c>
      <c r="QKP1199" s="208" t="s">
        <v>238</v>
      </c>
      <c r="QKQ1199" s="209">
        <v>111</v>
      </c>
      <c r="QKR1199" s="110">
        <v>211</v>
      </c>
      <c r="QKS1199" s="147">
        <v>344.68</v>
      </c>
      <c r="QKT1199" s="109" t="s">
        <v>30</v>
      </c>
      <c r="QKU1199" s="261" t="s">
        <v>26</v>
      </c>
      <c r="QKV1199" s="207">
        <v>7</v>
      </c>
      <c r="QKW1199" s="207">
        <v>2</v>
      </c>
      <c r="QKX1199" s="208" t="s">
        <v>238</v>
      </c>
      <c r="QKY1199" s="209">
        <v>111</v>
      </c>
      <c r="QKZ1199" s="110">
        <v>211</v>
      </c>
      <c r="QLA1199" s="147">
        <v>344.68</v>
      </c>
      <c r="QLB1199" s="109" t="s">
        <v>30</v>
      </c>
      <c r="QLC1199" s="261" t="s">
        <v>26</v>
      </c>
      <c r="QLD1199" s="207">
        <v>7</v>
      </c>
      <c r="QLE1199" s="207">
        <v>2</v>
      </c>
      <c r="QLF1199" s="208" t="s">
        <v>238</v>
      </c>
      <c r="QLG1199" s="209">
        <v>111</v>
      </c>
      <c r="QLH1199" s="110">
        <v>211</v>
      </c>
      <c r="QLI1199" s="147">
        <v>344.68</v>
      </c>
      <c r="QLJ1199" s="109" t="s">
        <v>30</v>
      </c>
      <c r="QLK1199" s="261" t="s">
        <v>26</v>
      </c>
      <c r="QLL1199" s="207">
        <v>7</v>
      </c>
      <c r="QLM1199" s="207">
        <v>2</v>
      </c>
      <c r="QLN1199" s="208" t="s">
        <v>238</v>
      </c>
      <c r="QLO1199" s="209">
        <v>111</v>
      </c>
      <c r="QLP1199" s="110">
        <v>211</v>
      </c>
      <c r="QLQ1199" s="147">
        <v>344.68</v>
      </c>
      <c r="QLR1199" s="109" t="s">
        <v>30</v>
      </c>
      <c r="QLS1199" s="261" t="s">
        <v>26</v>
      </c>
      <c r="QLT1199" s="207">
        <v>7</v>
      </c>
      <c r="QLU1199" s="207">
        <v>2</v>
      </c>
      <c r="QLV1199" s="208" t="s">
        <v>238</v>
      </c>
      <c r="QLW1199" s="209">
        <v>111</v>
      </c>
      <c r="QLX1199" s="110">
        <v>211</v>
      </c>
      <c r="QLY1199" s="147">
        <v>344.68</v>
      </c>
      <c r="QLZ1199" s="109" t="s">
        <v>30</v>
      </c>
      <c r="QMA1199" s="261" t="s">
        <v>26</v>
      </c>
      <c r="QMB1199" s="207">
        <v>7</v>
      </c>
      <c r="QMC1199" s="207">
        <v>2</v>
      </c>
      <c r="QMD1199" s="208" t="s">
        <v>238</v>
      </c>
      <c r="QME1199" s="209">
        <v>111</v>
      </c>
      <c r="QMF1199" s="110">
        <v>211</v>
      </c>
      <c r="QMG1199" s="147">
        <v>344.68</v>
      </c>
      <c r="QMH1199" s="109" t="s">
        <v>30</v>
      </c>
      <c r="QMI1199" s="261" t="s">
        <v>26</v>
      </c>
      <c r="QMJ1199" s="207">
        <v>7</v>
      </c>
      <c r="QMK1199" s="207">
        <v>2</v>
      </c>
      <c r="QML1199" s="208" t="s">
        <v>238</v>
      </c>
      <c r="QMM1199" s="209">
        <v>111</v>
      </c>
      <c r="QMN1199" s="110">
        <v>211</v>
      </c>
      <c r="QMO1199" s="147">
        <v>344.68</v>
      </c>
      <c r="QMP1199" s="109" t="s">
        <v>30</v>
      </c>
      <c r="QMQ1199" s="261" t="s">
        <v>26</v>
      </c>
      <c r="QMR1199" s="207">
        <v>7</v>
      </c>
      <c r="QMS1199" s="207">
        <v>2</v>
      </c>
      <c r="QMT1199" s="208" t="s">
        <v>238</v>
      </c>
      <c r="QMU1199" s="209">
        <v>111</v>
      </c>
      <c r="QMV1199" s="110">
        <v>211</v>
      </c>
      <c r="QMW1199" s="147">
        <v>344.68</v>
      </c>
      <c r="QMX1199" s="109" t="s">
        <v>30</v>
      </c>
      <c r="QMY1199" s="261" t="s">
        <v>26</v>
      </c>
      <c r="QMZ1199" s="207">
        <v>7</v>
      </c>
      <c r="QNA1199" s="207">
        <v>2</v>
      </c>
      <c r="QNB1199" s="208" t="s">
        <v>238</v>
      </c>
      <c r="QNC1199" s="209">
        <v>111</v>
      </c>
      <c r="QND1199" s="110">
        <v>211</v>
      </c>
      <c r="QNE1199" s="147">
        <v>344.68</v>
      </c>
      <c r="QNF1199" s="109" t="s">
        <v>30</v>
      </c>
      <c r="QNG1199" s="261" t="s">
        <v>26</v>
      </c>
      <c r="QNH1199" s="207">
        <v>7</v>
      </c>
      <c r="QNI1199" s="207">
        <v>2</v>
      </c>
      <c r="QNJ1199" s="208" t="s">
        <v>238</v>
      </c>
      <c r="QNK1199" s="209">
        <v>111</v>
      </c>
      <c r="QNL1199" s="110">
        <v>211</v>
      </c>
      <c r="QNM1199" s="147">
        <v>344.68</v>
      </c>
      <c r="QNN1199" s="109" t="s">
        <v>30</v>
      </c>
      <c r="QNO1199" s="261" t="s">
        <v>26</v>
      </c>
      <c r="QNP1199" s="207">
        <v>7</v>
      </c>
      <c r="QNQ1199" s="207">
        <v>2</v>
      </c>
      <c r="QNR1199" s="208" t="s">
        <v>238</v>
      </c>
      <c r="QNS1199" s="209">
        <v>111</v>
      </c>
      <c r="QNT1199" s="110">
        <v>211</v>
      </c>
      <c r="QNU1199" s="147">
        <v>344.68</v>
      </c>
      <c r="QNV1199" s="109" t="s">
        <v>30</v>
      </c>
      <c r="QNW1199" s="261" t="s">
        <v>26</v>
      </c>
      <c r="QNX1199" s="207">
        <v>7</v>
      </c>
      <c r="QNY1199" s="207">
        <v>2</v>
      </c>
      <c r="QNZ1199" s="208" t="s">
        <v>238</v>
      </c>
      <c r="QOA1199" s="209">
        <v>111</v>
      </c>
      <c r="QOB1199" s="110">
        <v>211</v>
      </c>
      <c r="QOC1199" s="147">
        <v>344.68</v>
      </c>
      <c r="QOD1199" s="109" t="s">
        <v>30</v>
      </c>
      <c r="QOE1199" s="261" t="s">
        <v>26</v>
      </c>
      <c r="QOF1199" s="207">
        <v>7</v>
      </c>
      <c r="QOG1199" s="207">
        <v>2</v>
      </c>
      <c r="QOH1199" s="208" t="s">
        <v>238</v>
      </c>
      <c r="QOI1199" s="209">
        <v>111</v>
      </c>
      <c r="QOJ1199" s="110">
        <v>211</v>
      </c>
      <c r="QOK1199" s="147">
        <v>344.68</v>
      </c>
      <c r="QOL1199" s="109" t="s">
        <v>30</v>
      </c>
      <c r="QOM1199" s="261" t="s">
        <v>26</v>
      </c>
      <c r="QON1199" s="207">
        <v>7</v>
      </c>
      <c r="QOO1199" s="207">
        <v>2</v>
      </c>
      <c r="QOP1199" s="208" t="s">
        <v>238</v>
      </c>
      <c r="QOQ1199" s="209">
        <v>111</v>
      </c>
      <c r="QOR1199" s="110">
        <v>211</v>
      </c>
      <c r="QOS1199" s="147">
        <v>344.68</v>
      </c>
      <c r="QOT1199" s="109" t="s">
        <v>30</v>
      </c>
      <c r="QOU1199" s="261" t="s">
        <v>26</v>
      </c>
      <c r="QOV1199" s="207">
        <v>7</v>
      </c>
      <c r="QOW1199" s="207">
        <v>2</v>
      </c>
      <c r="QOX1199" s="208" t="s">
        <v>238</v>
      </c>
      <c r="QOY1199" s="209">
        <v>111</v>
      </c>
      <c r="QOZ1199" s="110">
        <v>211</v>
      </c>
      <c r="QPA1199" s="147">
        <v>344.68</v>
      </c>
      <c r="QPB1199" s="109" t="s">
        <v>30</v>
      </c>
      <c r="QPC1199" s="261" t="s">
        <v>26</v>
      </c>
      <c r="QPD1199" s="207">
        <v>7</v>
      </c>
      <c r="QPE1199" s="207">
        <v>2</v>
      </c>
      <c r="QPF1199" s="208" t="s">
        <v>238</v>
      </c>
      <c r="QPG1199" s="209">
        <v>111</v>
      </c>
      <c r="QPH1199" s="110">
        <v>211</v>
      </c>
      <c r="QPI1199" s="147">
        <v>344.68</v>
      </c>
      <c r="QPJ1199" s="109" t="s">
        <v>30</v>
      </c>
      <c r="QPK1199" s="261" t="s">
        <v>26</v>
      </c>
      <c r="QPL1199" s="207">
        <v>7</v>
      </c>
      <c r="QPM1199" s="207">
        <v>2</v>
      </c>
      <c r="QPN1199" s="208" t="s">
        <v>238</v>
      </c>
      <c r="QPO1199" s="209">
        <v>111</v>
      </c>
      <c r="QPP1199" s="110">
        <v>211</v>
      </c>
      <c r="QPQ1199" s="147">
        <v>344.68</v>
      </c>
      <c r="QPR1199" s="109" t="s">
        <v>30</v>
      </c>
      <c r="QPS1199" s="261" t="s">
        <v>26</v>
      </c>
      <c r="QPT1199" s="207">
        <v>7</v>
      </c>
      <c r="QPU1199" s="207">
        <v>2</v>
      </c>
      <c r="QPV1199" s="208" t="s">
        <v>238</v>
      </c>
      <c r="QPW1199" s="209">
        <v>111</v>
      </c>
      <c r="QPX1199" s="110">
        <v>211</v>
      </c>
      <c r="QPY1199" s="147">
        <v>344.68</v>
      </c>
      <c r="QPZ1199" s="109" t="s">
        <v>30</v>
      </c>
      <c r="QQA1199" s="261" t="s">
        <v>26</v>
      </c>
      <c r="QQB1199" s="207">
        <v>7</v>
      </c>
      <c r="QQC1199" s="207">
        <v>2</v>
      </c>
      <c r="QQD1199" s="208" t="s">
        <v>238</v>
      </c>
      <c r="QQE1199" s="209">
        <v>111</v>
      </c>
      <c r="QQF1199" s="110">
        <v>211</v>
      </c>
      <c r="QQG1199" s="147">
        <v>344.68</v>
      </c>
      <c r="QQH1199" s="109" t="s">
        <v>30</v>
      </c>
      <c r="QQI1199" s="261" t="s">
        <v>26</v>
      </c>
      <c r="QQJ1199" s="207">
        <v>7</v>
      </c>
      <c r="QQK1199" s="207">
        <v>2</v>
      </c>
      <c r="QQL1199" s="208" t="s">
        <v>238</v>
      </c>
      <c r="QQM1199" s="209">
        <v>111</v>
      </c>
      <c r="QQN1199" s="110">
        <v>211</v>
      </c>
      <c r="QQO1199" s="147">
        <v>344.68</v>
      </c>
      <c r="QQP1199" s="109" t="s">
        <v>30</v>
      </c>
      <c r="QQQ1199" s="261" t="s">
        <v>26</v>
      </c>
      <c r="QQR1199" s="207">
        <v>7</v>
      </c>
      <c r="QQS1199" s="207">
        <v>2</v>
      </c>
      <c r="QQT1199" s="208" t="s">
        <v>238</v>
      </c>
      <c r="QQU1199" s="209">
        <v>111</v>
      </c>
      <c r="QQV1199" s="110">
        <v>211</v>
      </c>
      <c r="QQW1199" s="147">
        <v>344.68</v>
      </c>
      <c r="QQX1199" s="109" t="s">
        <v>30</v>
      </c>
      <c r="QQY1199" s="261" t="s">
        <v>26</v>
      </c>
      <c r="QQZ1199" s="207">
        <v>7</v>
      </c>
      <c r="QRA1199" s="207">
        <v>2</v>
      </c>
      <c r="QRB1199" s="208" t="s">
        <v>238</v>
      </c>
      <c r="QRC1199" s="209">
        <v>111</v>
      </c>
      <c r="QRD1199" s="110">
        <v>211</v>
      </c>
      <c r="QRE1199" s="147">
        <v>344.68</v>
      </c>
      <c r="QRF1199" s="109" t="s">
        <v>30</v>
      </c>
      <c r="QRG1199" s="261" t="s">
        <v>26</v>
      </c>
      <c r="QRH1199" s="207">
        <v>7</v>
      </c>
      <c r="QRI1199" s="207">
        <v>2</v>
      </c>
      <c r="QRJ1199" s="208" t="s">
        <v>238</v>
      </c>
      <c r="QRK1199" s="209">
        <v>111</v>
      </c>
      <c r="QRL1199" s="110">
        <v>211</v>
      </c>
      <c r="QRM1199" s="147">
        <v>344.68</v>
      </c>
      <c r="QRN1199" s="109" t="s">
        <v>30</v>
      </c>
      <c r="QRO1199" s="261" t="s">
        <v>26</v>
      </c>
      <c r="QRP1199" s="207">
        <v>7</v>
      </c>
      <c r="QRQ1199" s="207">
        <v>2</v>
      </c>
      <c r="QRR1199" s="208" t="s">
        <v>238</v>
      </c>
      <c r="QRS1199" s="209">
        <v>111</v>
      </c>
      <c r="QRT1199" s="110">
        <v>211</v>
      </c>
      <c r="QRU1199" s="147">
        <v>344.68</v>
      </c>
      <c r="QRV1199" s="109" t="s">
        <v>30</v>
      </c>
      <c r="QRW1199" s="261" t="s">
        <v>26</v>
      </c>
      <c r="QRX1199" s="207">
        <v>7</v>
      </c>
      <c r="QRY1199" s="207">
        <v>2</v>
      </c>
      <c r="QRZ1199" s="208" t="s">
        <v>238</v>
      </c>
      <c r="QSA1199" s="209">
        <v>111</v>
      </c>
      <c r="QSB1199" s="110">
        <v>211</v>
      </c>
      <c r="QSC1199" s="147">
        <v>344.68</v>
      </c>
      <c r="QSD1199" s="109" t="s">
        <v>30</v>
      </c>
      <c r="QSE1199" s="261" t="s">
        <v>26</v>
      </c>
      <c r="QSF1199" s="207">
        <v>7</v>
      </c>
      <c r="QSG1199" s="207">
        <v>2</v>
      </c>
      <c r="QSH1199" s="208" t="s">
        <v>238</v>
      </c>
      <c r="QSI1199" s="209">
        <v>111</v>
      </c>
      <c r="QSJ1199" s="110">
        <v>211</v>
      </c>
      <c r="QSK1199" s="147">
        <v>344.68</v>
      </c>
      <c r="QSL1199" s="109" t="s">
        <v>30</v>
      </c>
      <c r="QSM1199" s="261" t="s">
        <v>26</v>
      </c>
      <c r="QSN1199" s="207">
        <v>7</v>
      </c>
      <c r="QSO1199" s="207">
        <v>2</v>
      </c>
      <c r="QSP1199" s="208" t="s">
        <v>238</v>
      </c>
      <c r="QSQ1199" s="209">
        <v>111</v>
      </c>
      <c r="QSR1199" s="110">
        <v>211</v>
      </c>
      <c r="QSS1199" s="147">
        <v>344.68</v>
      </c>
      <c r="QST1199" s="109" t="s">
        <v>30</v>
      </c>
      <c r="QSU1199" s="261" t="s">
        <v>26</v>
      </c>
      <c r="QSV1199" s="207">
        <v>7</v>
      </c>
      <c r="QSW1199" s="207">
        <v>2</v>
      </c>
      <c r="QSX1199" s="208" t="s">
        <v>238</v>
      </c>
      <c r="QSY1199" s="209">
        <v>111</v>
      </c>
      <c r="QSZ1199" s="110">
        <v>211</v>
      </c>
      <c r="QTA1199" s="147">
        <v>344.68</v>
      </c>
      <c r="QTB1199" s="109" t="s">
        <v>30</v>
      </c>
      <c r="QTC1199" s="261" t="s">
        <v>26</v>
      </c>
      <c r="QTD1199" s="207">
        <v>7</v>
      </c>
      <c r="QTE1199" s="207">
        <v>2</v>
      </c>
      <c r="QTF1199" s="208" t="s">
        <v>238</v>
      </c>
      <c r="QTG1199" s="209">
        <v>111</v>
      </c>
      <c r="QTH1199" s="110">
        <v>211</v>
      </c>
      <c r="QTI1199" s="147">
        <v>344.68</v>
      </c>
      <c r="QTJ1199" s="109" t="s">
        <v>30</v>
      </c>
      <c r="QTK1199" s="261" t="s">
        <v>26</v>
      </c>
      <c r="QTL1199" s="207">
        <v>7</v>
      </c>
      <c r="QTM1199" s="207">
        <v>2</v>
      </c>
      <c r="QTN1199" s="208" t="s">
        <v>238</v>
      </c>
      <c r="QTO1199" s="209">
        <v>111</v>
      </c>
      <c r="QTP1199" s="110">
        <v>211</v>
      </c>
      <c r="QTQ1199" s="147">
        <v>344.68</v>
      </c>
      <c r="QTR1199" s="109" t="s">
        <v>30</v>
      </c>
      <c r="QTS1199" s="261" t="s">
        <v>26</v>
      </c>
      <c r="QTT1199" s="207">
        <v>7</v>
      </c>
      <c r="QTU1199" s="207">
        <v>2</v>
      </c>
      <c r="QTV1199" s="208" t="s">
        <v>238</v>
      </c>
      <c r="QTW1199" s="209">
        <v>111</v>
      </c>
      <c r="QTX1199" s="110">
        <v>211</v>
      </c>
      <c r="QTY1199" s="147">
        <v>344.68</v>
      </c>
      <c r="QTZ1199" s="109" t="s">
        <v>30</v>
      </c>
      <c r="QUA1199" s="261" t="s">
        <v>26</v>
      </c>
      <c r="QUB1199" s="207">
        <v>7</v>
      </c>
      <c r="QUC1199" s="207">
        <v>2</v>
      </c>
      <c r="QUD1199" s="208" t="s">
        <v>238</v>
      </c>
      <c r="QUE1199" s="209">
        <v>111</v>
      </c>
      <c r="QUF1199" s="110">
        <v>211</v>
      </c>
      <c r="QUG1199" s="147">
        <v>344.68</v>
      </c>
      <c r="QUH1199" s="109" t="s">
        <v>30</v>
      </c>
      <c r="QUI1199" s="261" t="s">
        <v>26</v>
      </c>
      <c r="QUJ1199" s="207">
        <v>7</v>
      </c>
      <c r="QUK1199" s="207">
        <v>2</v>
      </c>
      <c r="QUL1199" s="208" t="s">
        <v>238</v>
      </c>
      <c r="QUM1199" s="209">
        <v>111</v>
      </c>
      <c r="QUN1199" s="110">
        <v>211</v>
      </c>
      <c r="QUO1199" s="147">
        <v>344.68</v>
      </c>
      <c r="QUP1199" s="109" t="s">
        <v>30</v>
      </c>
      <c r="QUQ1199" s="261" t="s">
        <v>26</v>
      </c>
      <c r="QUR1199" s="207">
        <v>7</v>
      </c>
      <c r="QUS1199" s="207">
        <v>2</v>
      </c>
      <c r="QUT1199" s="208" t="s">
        <v>238</v>
      </c>
      <c r="QUU1199" s="209">
        <v>111</v>
      </c>
      <c r="QUV1199" s="110">
        <v>211</v>
      </c>
      <c r="QUW1199" s="147">
        <v>344.68</v>
      </c>
      <c r="QUX1199" s="109" t="s">
        <v>30</v>
      </c>
      <c r="QUY1199" s="261" t="s">
        <v>26</v>
      </c>
      <c r="QUZ1199" s="207">
        <v>7</v>
      </c>
      <c r="QVA1199" s="207">
        <v>2</v>
      </c>
      <c r="QVB1199" s="208" t="s">
        <v>238</v>
      </c>
      <c r="QVC1199" s="209">
        <v>111</v>
      </c>
      <c r="QVD1199" s="110">
        <v>211</v>
      </c>
      <c r="QVE1199" s="147">
        <v>344.68</v>
      </c>
      <c r="QVF1199" s="109" t="s">
        <v>30</v>
      </c>
      <c r="QVG1199" s="261" t="s">
        <v>26</v>
      </c>
      <c r="QVH1199" s="207">
        <v>7</v>
      </c>
      <c r="QVI1199" s="207">
        <v>2</v>
      </c>
      <c r="QVJ1199" s="208" t="s">
        <v>238</v>
      </c>
      <c r="QVK1199" s="209">
        <v>111</v>
      </c>
      <c r="QVL1199" s="110">
        <v>211</v>
      </c>
      <c r="QVM1199" s="147">
        <v>344.68</v>
      </c>
      <c r="QVN1199" s="109" t="s">
        <v>30</v>
      </c>
      <c r="QVO1199" s="261" t="s">
        <v>26</v>
      </c>
      <c r="QVP1199" s="207">
        <v>7</v>
      </c>
      <c r="QVQ1199" s="207">
        <v>2</v>
      </c>
      <c r="QVR1199" s="208" t="s">
        <v>238</v>
      </c>
      <c r="QVS1199" s="209">
        <v>111</v>
      </c>
      <c r="QVT1199" s="110">
        <v>211</v>
      </c>
      <c r="QVU1199" s="147">
        <v>344.68</v>
      </c>
      <c r="QVV1199" s="109" t="s">
        <v>30</v>
      </c>
      <c r="QVW1199" s="261" t="s">
        <v>26</v>
      </c>
      <c r="QVX1199" s="207">
        <v>7</v>
      </c>
      <c r="QVY1199" s="207">
        <v>2</v>
      </c>
      <c r="QVZ1199" s="208" t="s">
        <v>238</v>
      </c>
      <c r="QWA1199" s="209">
        <v>111</v>
      </c>
      <c r="QWB1199" s="110">
        <v>211</v>
      </c>
      <c r="QWC1199" s="147">
        <v>344.68</v>
      </c>
      <c r="QWD1199" s="109" t="s">
        <v>30</v>
      </c>
      <c r="QWE1199" s="261" t="s">
        <v>26</v>
      </c>
      <c r="QWF1199" s="207">
        <v>7</v>
      </c>
      <c r="QWG1199" s="207">
        <v>2</v>
      </c>
      <c r="QWH1199" s="208" t="s">
        <v>238</v>
      </c>
      <c r="QWI1199" s="209">
        <v>111</v>
      </c>
      <c r="QWJ1199" s="110">
        <v>211</v>
      </c>
      <c r="QWK1199" s="147">
        <v>344.68</v>
      </c>
      <c r="QWL1199" s="109" t="s">
        <v>30</v>
      </c>
      <c r="QWM1199" s="261" t="s">
        <v>26</v>
      </c>
      <c r="QWN1199" s="207">
        <v>7</v>
      </c>
      <c r="QWO1199" s="207">
        <v>2</v>
      </c>
      <c r="QWP1199" s="208" t="s">
        <v>238</v>
      </c>
      <c r="QWQ1199" s="209">
        <v>111</v>
      </c>
      <c r="QWR1199" s="110">
        <v>211</v>
      </c>
      <c r="QWS1199" s="147">
        <v>344.68</v>
      </c>
      <c r="QWT1199" s="109" t="s">
        <v>30</v>
      </c>
      <c r="QWU1199" s="261" t="s">
        <v>26</v>
      </c>
      <c r="QWV1199" s="207">
        <v>7</v>
      </c>
      <c r="QWW1199" s="207">
        <v>2</v>
      </c>
      <c r="QWX1199" s="208" t="s">
        <v>238</v>
      </c>
      <c r="QWY1199" s="209">
        <v>111</v>
      </c>
      <c r="QWZ1199" s="110">
        <v>211</v>
      </c>
      <c r="QXA1199" s="147">
        <v>344.68</v>
      </c>
      <c r="QXB1199" s="109" t="s">
        <v>30</v>
      </c>
      <c r="QXC1199" s="261" t="s">
        <v>26</v>
      </c>
      <c r="QXD1199" s="207">
        <v>7</v>
      </c>
      <c r="QXE1199" s="207">
        <v>2</v>
      </c>
      <c r="QXF1199" s="208" t="s">
        <v>238</v>
      </c>
      <c r="QXG1199" s="209">
        <v>111</v>
      </c>
      <c r="QXH1199" s="110">
        <v>211</v>
      </c>
      <c r="QXI1199" s="147">
        <v>344.68</v>
      </c>
      <c r="QXJ1199" s="109" t="s">
        <v>30</v>
      </c>
      <c r="QXK1199" s="261" t="s">
        <v>26</v>
      </c>
      <c r="QXL1199" s="207">
        <v>7</v>
      </c>
      <c r="QXM1199" s="207">
        <v>2</v>
      </c>
      <c r="QXN1199" s="208" t="s">
        <v>238</v>
      </c>
      <c r="QXO1199" s="209">
        <v>111</v>
      </c>
      <c r="QXP1199" s="110">
        <v>211</v>
      </c>
      <c r="QXQ1199" s="147">
        <v>344.68</v>
      </c>
      <c r="QXR1199" s="109" t="s">
        <v>30</v>
      </c>
      <c r="QXS1199" s="261" t="s">
        <v>26</v>
      </c>
      <c r="QXT1199" s="207">
        <v>7</v>
      </c>
      <c r="QXU1199" s="207">
        <v>2</v>
      </c>
      <c r="QXV1199" s="208" t="s">
        <v>238</v>
      </c>
      <c r="QXW1199" s="209">
        <v>111</v>
      </c>
      <c r="QXX1199" s="110">
        <v>211</v>
      </c>
      <c r="QXY1199" s="147">
        <v>344.68</v>
      </c>
      <c r="QXZ1199" s="109" t="s">
        <v>30</v>
      </c>
      <c r="QYA1199" s="261" t="s">
        <v>26</v>
      </c>
      <c r="QYB1199" s="207">
        <v>7</v>
      </c>
      <c r="QYC1199" s="207">
        <v>2</v>
      </c>
      <c r="QYD1199" s="208" t="s">
        <v>238</v>
      </c>
      <c r="QYE1199" s="209">
        <v>111</v>
      </c>
      <c r="QYF1199" s="110">
        <v>211</v>
      </c>
      <c r="QYG1199" s="147">
        <v>344.68</v>
      </c>
      <c r="QYH1199" s="109" t="s">
        <v>30</v>
      </c>
      <c r="QYI1199" s="261" t="s">
        <v>26</v>
      </c>
      <c r="QYJ1199" s="207">
        <v>7</v>
      </c>
      <c r="QYK1199" s="207">
        <v>2</v>
      </c>
      <c r="QYL1199" s="208" t="s">
        <v>238</v>
      </c>
      <c r="QYM1199" s="209">
        <v>111</v>
      </c>
      <c r="QYN1199" s="110">
        <v>211</v>
      </c>
      <c r="QYO1199" s="147">
        <v>344.68</v>
      </c>
      <c r="QYP1199" s="109" t="s">
        <v>30</v>
      </c>
      <c r="QYQ1199" s="261" t="s">
        <v>26</v>
      </c>
      <c r="QYR1199" s="207">
        <v>7</v>
      </c>
      <c r="QYS1199" s="207">
        <v>2</v>
      </c>
      <c r="QYT1199" s="208" t="s">
        <v>238</v>
      </c>
      <c r="QYU1199" s="209">
        <v>111</v>
      </c>
      <c r="QYV1199" s="110">
        <v>211</v>
      </c>
      <c r="QYW1199" s="147">
        <v>344.68</v>
      </c>
      <c r="QYX1199" s="109" t="s">
        <v>30</v>
      </c>
      <c r="QYY1199" s="261" t="s">
        <v>26</v>
      </c>
      <c r="QYZ1199" s="207">
        <v>7</v>
      </c>
      <c r="QZA1199" s="207">
        <v>2</v>
      </c>
      <c r="QZB1199" s="208" t="s">
        <v>238</v>
      </c>
      <c r="QZC1199" s="209">
        <v>111</v>
      </c>
      <c r="QZD1199" s="110">
        <v>211</v>
      </c>
      <c r="QZE1199" s="147">
        <v>344.68</v>
      </c>
      <c r="QZF1199" s="109" t="s">
        <v>30</v>
      </c>
      <c r="QZG1199" s="261" t="s">
        <v>26</v>
      </c>
      <c r="QZH1199" s="207">
        <v>7</v>
      </c>
      <c r="QZI1199" s="207">
        <v>2</v>
      </c>
      <c r="QZJ1199" s="208" t="s">
        <v>238</v>
      </c>
      <c r="QZK1199" s="209">
        <v>111</v>
      </c>
      <c r="QZL1199" s="110">
        <v>211</v>
      </c>
      <c r="QZM1199" s="147">
        <v>344.68</v>
      </c>
      <c r="QZN1199" s="109" t="s">
        <v>30</v>
      </c>
      <c r="QZO1199" s="261" t="s">
        <v>26</v>
      </c>
      <c r="QZP1199" s="207">
        <v>7</v>
      </c>
      <c r="QZQ1199" s="207">
        <v>2</v>
      </c>
      <c r="QZR1199" s="208" t="s">
        <v>238</v>
      </c>
      <c r="QZS1199" s="209">
        <v>111</v>
      </c>
      <c r="QZT1199" s="110">
        <v>211</v>
      </c>
      <c r="QZU1199" s="147">
        <v>344.68</v>
      </c>
      <c r="QZV1199" s="109" t="s">
        <v>30</v>
      </c>
      <c r="QZW1199" s="261" t="s">
        <v>26</v>
      </c>
      <c r="QZX1199" s="207">
        <v>7</v>
      </c>
      <c r="QZY1199" s="207">
        <v>2</v>
      </c>
      <c r="QZZ1199" s="208" t="s">
        <v>238</v>
      </c>
      <c r="RAA1199" s="209">
        <v>111</v>
      </c>
      <c r="RAB1199" s="110">
        <v>211</v>
      </c>
      <c r="RAC1199" s="147">
        <v>344.68</v>
      </c>
      <c r="RAD1199" s="109" t="s">
        <v>30</v>
      </c>
      <c r="RAE1199" s="261" t="s">
        <v>26</v>
      </c>
      <c r="RAF1199" s="207">
        <v>7</v>
      </c>
      <c r="RAG1199" s="207">
        <v>2</v>
      </c>
      <c r="RAH1199" s="208" t="s">
        <v>238</v>
      </c>
      <c r="RAI1199" s="209">
        <v>111</v>
      </c>
      <c r="RAJ1199" s="110">
        <v>211</v>
      </c>
      <c r="RAK1199" s="147">
        <v>344.68</v>
      </c>
      <c r="RAL1199" s="109" t="s">
        <v>30</v>
      </c>
      <c r="RAM1199" s="261" t="s">
        <v>26</v>
      </c>
      <c r="RAN1199" s="207">
        <v>7</v>
      </c>
      <c r="RAO1199" s="207">
        <v>2</v>
      </c>
      <c r="RAP1199" s="208" t="s">
        <v>238</v>
      </c>
      <c r="RAQ1199" s="209">
        <v>111</v>
      </c>
      <c r="RAR1199" s="110">
        <v>211</v>
      </c>
      <c r="RAS1199" s="147">
        <v>344.68</v>
      </c>
      <c r="RAT1199" s="109" t="s">
        <v>30</v>
      </c>
      <c r="RAU1199" s="261" t="s">
        <v>26</v>
      </c>
      <c r="RAV1199" s="207">
        <v>7</v>
      </c>
      <c r="RAW1199" s="207">
        <v>2</v>
      </c>
      <c r="RAX1199" s="208" t="s">
        <v>238</v>
      </c>
      <c r="RAY1199" s="209">
        <v>111</v>
      </c>
      <c r="RAZ1199" s="110">
        <v>211</v>
      </c>
      <c r="RBA1199" s="147">
        <v>344.68</v>
      </c>
      <c r="RBB1199" s="109" t="s">
        <v>30</v>
      </c>
      <c r="RBC1199" s="261" t="s">
        <v>26</v>
      </c>
      <c r="RBD1199" s="207">
        <v>7</v>
      </c>
      <c r="RBE1199" s="207">
        <v>2</v>
      </c>
      <c r="RBF1199" s="208" t="s">
        <v>238</v>
      </c>
      <c r="RBG1199" s="209">
        <v>111</v>
      </c>
      <c r="RBH1199" s="110">
        <v>211</v>
      </c>
      <c r="RBI1199" s="147">
        <v>344.68</v>
      </c>
      <c r="RBJ1199" s="109" t="s">
        <v>30</v>
      </c>
      <c r="RBK1199" s="261" t="s">
        <v>26</v>
      </c>
      <c r="RBL1199" s="207">
        <v>7</v>
      </c>
      <c r="RBM1199" s="207">
        <v>2</v>
      </c>
      <c r="RBN1199" s="208" t="s">
        <v>238</v>
      </c>
      <c r="RBO1199" s="209">
        <v>111</v>
      </c>
      <c r="RBP1199" s="110">
        <v>211</v>
      </c>
      <c r="RBQ1199" s="147">
        <v>344.68</v>
      </c>
      <c r="RBR1199" s="109" t="s">
        <v>30</v>
      </c>
      <c r="RBS1199" s="261" t="s">
        <v>26</v>
      </c>
      <c r="RBT1199" s="207">
        <v>7</v>
      </c>
      <c r="RBU1199" s="207">
        <v>2</v>
      </c>
      <c r="RBV1199" s="208" t="s">
        <v>238</v>
      </c>
      <c r="RBW1199" s="209">
        <v>111</v>
      </c>
      <c r="RBX1199" s="110">
        <v>211</v>
      </c>
      <c r="RBY1199" s="147">
        <v>344.68</v>
      </c>
      <c r="RBZ1199" s="109" t="s">
        <v>30</v>
      </c>
      <c r="RCA1199" s="261" t="s">
        <v>26</v>
      </c>
      <c r="RCB1199" s="207">
        <v>7</v>
      </c>
      <c r="RCC1199" s="207">
        <v>2</v>
      </c>
      <c r="RCD1199" s="208" t="s">
        <v>238</v>
      </c>
      <c r="RCE1199" s="209">
        <v>111</v>
      </c>
      <c r="RCF1199" s="110">
        <v>211</v>
      </c>
      <c r="RCG1199" s="147">
        <v>344.68</v>
      </c>
      <c r="RCH1199" s="109" t="s">
        <v>30</v>
      </c>
      <c r="RCI1199" s="261" t="s">
        <v>26</v>
      </c>
      <c r="RCJ1199" s="207">
        <v>7</v>
      </c>
      <c r="RCK1199" s="207">
        <v>2</v>
      </c>
      <c r="RCL1199" s="208" t="s">
        <v>238</v>
      </c>
      <c r="RCM1199" s="209">
        <v>111</v>
      </c>
      <c r="RCN1199" s="110">
        <v>211</v>
      </c>
      <c r="RCO1199" s="147">
        <v>344.68</v>
      </c>
      <c r="RCP1199" s="109" t="s">
        <v>30</v>
      </c>
      <c r="RCQ1199" s="261" t="s">
        <v>26</v>
      </c>
      <c r="RCR1199" s="207">
        <v>7</v>
      </c>
      <c r="RCS1199" s="207">
        <v>2</v>
      </c>
      <c r="RCT1199" s="208" t="s">
        <v>238</v>
      </c>
      <c r="RCU1199" s="209">
        <v>111</v>
      </c>
      <c r="RCV1199" s="110">
        <v>211</v>
      </c>
      <c r="RCW1199" s="147">
        <v>344.68</v>
      </c>
      <c r="RCX1199" s="109" t="s">
        <v>30</v>
      </c>
      <c r="RCY1199" s="261" t="s">
        <v>26</v>
      </c>
      <c r="RCZ1199" s="207">
        <v>7</v>
      </c>
      <c r="RDA1199" s="207">
        <v>2</v>
      </c>
      <c r="RDB1199" s="208" t="s">
        <v>238</v>
      </c>
      <c r="RDC1199" s="209">
        <v>111</v>
      </c>
      <c r="RDD1199" s="110">
        <v>211</v>
      </c>
      <c r="RDE1199" s="147">
        <v>344.68</v>
      </c>
      <c r="RDF1199" s="109" t="s">
        <v>30</v>
      </c>
      <c r="RDG1199" s="261" t="s">
        <v>26</v>
      </c>
      <c r="RDH1199" s="207">
        <v>7</v>
      </c>
      <c r="RDI1199" s="207">
        <v>2</v>
      </c>
      <c r="RDJ1199" s="208" t="s">
        <v>238</v>
      </c>
      <c r="RDK1199" s="209">
        <v>111</v>
      </c>
      <c r="RDL1199" s="110">
        <v>211</v>
      </c>
      <c r="RDM1199" s="147">
        <v>344.68</v>
      </c>
      <c r="RDN1199" s="109" t="s">
        <v>30</v>
      </c>
      <c r="RDO1199" s="261" t="s">
        <v>26</v>
      </c>
      <c r="RDP1199" s="207">
        <v>7</v>
      </c>
      <c r="RDQ1199" s="207">
        <v>2</v>
      </c>
      <c r="RDR1199" s="208" t="s">
        <v>238</v>
      </c>
      <c r="RDS1199" s="209">
        <v>111</v>
      </c>
      <c r="RDT1199" s="110">
        <v>211</v>
      </c>
      <c r="RDU1199" s="147">
        <v>344.68</v>
      </c>
      <c r="RDV1199" s="109" t="s">
        <v>30</v>
      </c>
      <c r="RDW1199" s="261" t="s">
        <v>26</v>
      </c>
      <c r="RDX1199" s="207">
        <v>7</v>
      </c>
      <c r="RDY1199" s="207">
        <v>2</v>
      </c>
      <c r="RDZ1199" s="208" t="s">
        <v>238</v>
      </c>
      <c r="REA1199" s="209">
        <v>111</v>
      </c>
      <c r="REB1199" s="110">
        <v>211</v>
      </c>
      <c r="REC1199" s="147">
        <v>344.68</v>
      </c>
      <c r="RED1199" s="109" t="s">
        <v>30</v>
      </c>
      <c r="REE1199" s="261" t="s">
        <v>26</v>
      </c>
      <c r="REF1199" s="207">
        <v>7</v>
      </c>
      <c r="REG1199" s="207">
        <v>2</v>
      </c>
      <c r="REH1199" s="208" t="s">
        <v>238</v>
      </c>
      <c r="REI1199" s="209">
        <v>111</v>
      </c>
      <c r="REJ1199" s="110">
        <v>211</v>
      </c>
      <c r="REK1199" s="147">
        <v>344.68</v>
      </c>
      <c r="REL1199" s="109" t="s">
        <v>30</v>
      </c>
      <c r="REM1199" s="261" t="s">
        <v>26</v>
      </c>
      <c r="REN1199" s="207">
        <v>7</v>
      </c>
      <c r="REO1199" s="207">
        <v>2</v>
      </c>
      <c r="REP1199" s="208" t="s">
        <v>238</v>
      </c>
      <c r="REQ1199" s="209">
        <v>111</v>
      </c>
      <c r="RER1199" s="110">
        <v>211</v>
      </c>
      <c r="RES1199" s="147">
        <v>344.68</v>
      </c>
      <c r="RET1199" s="109" t="s">
        <v>30</v>
      </c>
      <c r="REU1199" s="261" t="s">
        <v>26</v>
      </c>
      <c r="REV1199" s="207">
        <v>7</v>
      </c>
      <c r="REW1199" s="207">
        <v>2</v>
      </c>
      <c r="REX1199" s="208" t="s">
        <v>238</v>
      </c>
      <c r="REY1199" s="209">
        <v>111</v>
      </c>
      <c r="REZ1199" s="110">
        <v>211</v>
      </c>
      <c r="RFA1199" s="147">
        <v>344.68</v>
      </c>
      <c r="RFB1199" s="109" t="s">
        <v>30</v>
      </c>
      <c r="RFC1199" s="261" t="s">
        <v>26</v>
      </c>
      <c r="RFD1199" s="207">
        <v>7</v>
      </c>
      <c r="RFE1199" s="207">
        <v>2</v>
      </c>
      <c r="RFF1199" s="208" t="s">
        <v>238</v>
      </c>
      <c r="RFG1199" s="209">
        <v>111</v>
      </c>
      <c r="RFH1199" s="110">
        <v>211</v>
      </c>
      <c r="RFI1199" s="147">
        <v>344.68</v>
      </c>
      <c r="RFJ1199" s="109" t="s">
        <v>30</v>
      </c>
      <c r="RFK1199" s="261" t="s">
        <v>26</v>
      </c>
      <c r="RFL1199" s="207">
        <v>7</v>
      </c>
      <c r="RFM1199" s="207">
        <v>2</v>
      </c>
      <c r="RFN1199" s="208" t="s">
        <v>238</v>
      </c>
      <c r="RFO1199" s="209">
        <v>111</v>
      </c>
      <c r="RFP1199" s="110">
        <v>211</v>
      </c>
      <c r="RFQ1199" s="147">
        <v>344.68</v>
      </c>
      <c r="RFR1199" s="109" t="s">
        <v>30</v>
      </c>
      <c r="RFS1199" s="261" t="s">
        <v>26</v>
      </c>
      <c r="RFT1199" s="207">
        <v>7</v>
      </c>
      <c r="RFU1199" s="207">
        <v>2</v>
      </c>
      <c r="RFV1199" s="208" t="s">
        <v>238</v>
      </c>
      <c r="RFW1199" s="209">
        <v>111</v>
      </c>
      <c r="RFX1199" s="110">
        <v>211</v>
      </c>
      <c r="RFY1199" s="147">
        <v>344.68</v>
      </c>
      <c r="RFZ1199" s="109" t="s">
        <v>30</v>
      </c>
      <c r="RGA1199" s="261" t="s">
        <v>26</v>
      </c>
      <c r="RGB1199" s="207">
        <v>7</v>
      </c>
      <c r="RGC1199" s="207">
        <v>2</v>
      </c>
      <c r="RGD1199" s="208" t="s">
        <v>238</v>
      </c>
      <c r="RGE1199" s="209">
        <v>111</v>
      </c>
      <c r="RGF1199" s="110">
        <v>211</v>
      </c>
      <c r="RGG1199" s="147">
        <v>344.68</v>
      </c>
      <c r="RGH1199" s="109" t="s">
        <v>30</v>
      </c>
      <c r="RGI1199" s="261" t="s">
        <v>26</v>
      </c>
      <c r="RGJ1199" s="207">
        <v>7</v>
      </c>
      <c r="RGK1199" s="207">
        <v>2</v>
      </c>
      <c r="RGL1199" s="208" t="s">
        <v>238</v>
      </c>
      <c r="RGM1199" s="209">
        <v>111</v>
      </c>
      <c r="RGN1199" s="110">
        <v>211</v>
      </c>
      <c r="RGO1199" s="147">
        <v>344.68</v>
      </c>
      <c r="RGP1199" s="109" t="s">
        <v>30</v>
      </c>
      <c r="RGQ1199" s="261" t="s">
        <v>26</v>
      </c>
      <c r="RGR1199" s="207">
        <v>7</v>
      </c>
      <c r="RGS1199" s="207">
        <v>2</v>
      </c>
      <c r="RGT1199" s="208" t="s">
        <v>238</v>
      </c>
      <c r="RGU1199" s="209">
        <v>111</v>
      </c>
      <c r="RGV1199" s="110">
        <v>211</v>
      </c>
      <c r="RGW1199" s="147">
        <v>344.68</v>
      </c>
      <c r="RGX1199" s="109" t="s">
        <v>30</v>
      </c>
      <c r="RGY1199" s="261" t="s">
        <v>26</v>
      </c>
      <c r="RGZ1199" s="207">
        <v>7</v>
      </c>
      <c r="RHA1199" s="207">
        <v>2</v>
      </c>
      <c r="RHB1199" s="208" t="s">
        <v>238</v>
      </c>
      <c r="RHC1199" s="209">
        <v>111</v>
      </c>
      <c r="RHD1199" s="110">
        <v>211</v>
      </c>
      <c r="RHE1199" s="147">
        <v>344.68</v>
      </c>
      <c r="RHF1199" s="109" t="s">
        <v>30</v>
      </c>
      <c r="RHG1199" s="261" t="s">
        <v>26</v>
      </c>
      <c r="RHH1199" s="207">
        <v>7</v>
      </c>
      <c r="RHI1199" s="207">
        <v>2</v>
      </c>
      <c r="RHJ1199" s="208" t="s">
        <v>238</v>
      </c>
      <c r="RHK1199" s="209">
        <v>111</v>
      </c>
      <c r="RHL1199" s="110">
        <v>211</v>
      </c>
      <c r="RHM1199" s="147">
        <v>344.68</v>
      </c>
      <c r="RHN1199" s="109" t="s">
        <v>30</v>
      </c>
      <c r="RHO1199" s="261" t="s">
        <v>26</v>
      </c>
      <c r="RHP1199" s="207">
        <v>7</v>
      </c>
      <c r="RHQ1199" s="207">
        <v>2</v>
      </c>
      <c r="RHR1199" s="208" t="s">
        <v>238</v>
      </c>
      <c r="RHS1199" s="209">
        <v>111</v>
      </c>
      <c r="RHT1199" s="110">
        <v>211</v>
      </c>
      <c r="RHU1199" s="147">
        <v>344.68</v>
      </c>
      <c r="RHV1199" s="109" t="s">
        <v>30</v>
      </c>
      <c r="RHW1199" s="261" t="s">
        <v>26</v>
      </c>
      <c r="RHX1199" s="207">
        <v>7</v>
      </c>
      <c r="RHY1199" s="207">
        <v>2</v>
      </c>
      <c r="RHZ1199" s="208" t="s">
        <v>238</v>
      </c>
      <c r="RIA1199" s="209">
        <v>111</v>
      </c>
      <c r="RIB1199" s="110">
        <v>211</v>
      </c>
      <c r="RIC1199" s="147">
        <v>344.68</v>
      </c>
      <c r="RID1199" s="109" t="s">
        <v>30</v>
      </c>
      <c r="RIE1199" s="261" t="s">
        <v>26</v>
      </c>
      <c r="RIF1199" s="207">
        <v>7</v>
      </c>
      <c r="RIG1199" s="207">
        <v>2</v>
      </c>
      <c r="RIH1199" s="208" t="s">
        <v>238</v>
      </c>
      <c r="RII1199" s="209">
        <v>111</v>
      </c>
      <c r="RIJ1199" s="110">
        <v>211</v>
      </c>
      <c r="RIK1199" s="147">
        <v>344.68</v>
      </c>
      <c r="RIL1199" s="109" t="s">
        <v>30</v>
      </c>
      <c r="RIM1199" s="261" t="s">
        <v>26</v>
      </c>
      <c r="RIN1199" s="207">
        <v>7</v>
      </c>
      <c r="RIO1199" s="207">
        <v>2</v>
      </c>
      <c r="RIP1199" s="208" t="s">
        <v>238</v>
      </c>
      <c r="RIQ1199" s="209">
        <v>111</v>
      </c>
      <c r="RIR1199" s="110">
        <v>211</v>
      </c>
      <c r="RIS1199" s="147">
        <v>344.68</v>
      </c>
      <c r="RIT1199" s="109" t="s">
        <v>30</v>
      </c>
      <c r="RIU1199" s="261" t="s">
        <v>26</v>
      </c>
      <c r="RIV1199" s="207">
        <v>7</v>
      </c>
      <c r="RIW1199" s="207">
        <v>2</v>
      </c>
      <c r="RIX1199" s="208" t="s">
        <v>238</v>
      </c>
      <c r="RIY1199" s="209">
        <v>111</v>
      </c>
      <c r="RIZ1199" s="110">
        <v>211</v>
      </c>
      <c r="RJA1199" s="147">
        <v>344.68</v>
      </c>
      <c r="RJB1199" s="109" t="s">
        <v>30</v>
      </c>
      <c r="RJC1199" s="261" t="s">
        <v>26</v>
      </c>
      <c r="RJD1199" s="207">
        <v>7</v>
      </c>
      <c r="RJE1199" s="207">
        <v>2</v>
      </c>
      <c r="RJF1199" s="208" t="s">
        <v>238</v>
      </c>
      <c r="RJG1199" s="209">
        <v>111</v>
      </c>
      <c r="RJH1199" s="110">
        <v>211</v>
      </c>
      <c r="RJI1199" s="147">
        <v>344.68</v>
      </c>
      <c r="RJJ1199" s="109" t="s">
        <v>30</v>
      </c>
      <c r="RJK1199" s="261" t="s">
        <v>26</v>
      </c>
      <c r="RJL1199" s="207">
        <v>7</v>
      </c>
      <c r="RJM1199" s="207">
        <v>2</v>
      </c>
      <c r="RJN1199" s="208" t="s">
        <v>238</v>
      </c>
      <c r="RJO1199" s="209">
        <v>111</v>
      </c>
      <c r="RJP1199" s="110">
        <v>211</v>
      </c>
      <c r="RJQ1199" s="147">
        <v>344.68</v>
      </c>
      <c r="RJR1199" s="109" t="s">
        <v>30</v>
      </c>
      <c r="RJS1199" s="261" t="s">
        <v>26</v>
      </c>
      <c r="RJT1199" s="207">
        <v>7</v>
      </c>
      <c r="RJU1199" s="207">
        <v>2</v>
      </c>
      <c r="RJV1199" s="208" t="s">
        <v>238</v>
      </c>
      <c r="RJW1199" s="209">
        <v>111</v>
      </c>
      <c r="RJX1199" s="110">
        <v>211</v>
      </c>
      <c r="RJY1199" s="147">
        <v>344.68</v>
      </c>
      <c r="RJZ1199" s="109" t="s">
        <v>30</v>
      </c>
      <c r="RKA1199" s="261" t="s">
        <v>26</v>
      </c>
      <c r="RKB1199" s="207">
        <v>7</v>
      </c>
      <c r="RKC1199" s="207">
        <v>2</v>
      </c>
      <c r="RKD1199" s="208" t="s">
        <v>238</v>
      </c>
      <c r="RKE1199" s="209">
        <v>111</v>
      </c>
      <c r="RKF1199" s="110">
        <v>211</v>
      </c>
      <c r="RKG1199" s="147">
        <v>344.68</v>
      </c>
      <c r="RKH1199" s="109" t="s">
        <v>30</v>
      </c>
      <c r="RKI1199" s="261" t="s">
        <v>26</v>
      </c>
      <c r="RKJ1199" s="207">
        <v>7</v>
      </c>
      <c r="RKK1199" s="207">
        <v>2</v>
      </c>
      <c r="RKL1199" s="208" t="s">
        <v>238</v>
      </c>
      <c r="RKM1199" s="209">
        <v>111</v>
      </c>
      <c r="RKN1199" s="110">
        <v>211</v>
      </c>
      <c r="RKO1199" s="147">
        <v>344.68</v>
      </c>
      <c r="RKP1199" s="109" t="s">
        <v>30</v>
      </c>
      <c r="RKQ1199" s="261" t="s">
        <v>26</v>
      </c>
      <c r="RKR1199" s="207">
        <v>7</v>
      </c>
      <c r="RKS1199" s="207">
        <v>2</v>
      </c>
      <c r="RKT1199" s="208" t="s">
        <v>238</v>
      </c>
      <c r="RKU1199" s="209">
        <v>111</v>
      </c>
      <c r="RKV1199" s="110">
        <v>211</v>
      </c>
      <c r="RKW1199" s="147">
        <v>344.68</v>
      </c>
      <c r="RKX1199" s="109" t="s">
        <v>30</v>
      </c>
      <c r="RKY1199" s="261" t="s">
        <v>26</v>
      </c>
      <c r="RKZ1199" s="207">
        <v>7</v>
      </c>
      <c r="RLA1199" s="207">
        <v>2</v>
      </c>
      <c r="RLB1199" s="208" t="s">
        <v>238</v>
      </c>
      <c r="RLC1199" s="209">
        <v>111</v>
      </c>
      <c r="RLD1199" s="110">
        <v>211</v>
      </c>
      <c r="RLE1199" s="147">
        <v>344.68</v>
      </c>
      <c r="RLF1199" s="109" t="s">
        <v>30</v>
      </c>
      <c r="RLG1199" s="261" t="s">
        <v>26</v>
      </c>
      <c r="RLH1199" s="207">
        <v>7</v>
      </c>
      <c r="RLI1199" s="207">
        <v>2</v>
      </c>
      <c r="RLJ1199" s="208" t="s">
        <v>238</v>
      </c>
      <c r="RLK1199" s="209">
        <v>111</v>
      </c>
      <c r="RLL1199" s="110">
        <v>211</v>
      </c>
      <c r="RLM1199" s="147">
        <v>344.68</v>
      </c>
      <c r="RLN1199" s="109" t="s">
        <v>30</v>
      </c>
      <c r="RLO1199" s="261" t="s">
        <v>26</v>
      </c>
      <c r="RLP1199" s="207">
        <v>7</v>
      </c>
      <c r="RLQ1199" s="207">
        <v>2</v>
      </c>
      <c r="RLR1199" s="208" t="s">
        <v>238</v>
      </c>
      <c r="RLS1199" s="209">
        <v>111</v>
      </c>
      <c r="RLT1199" s="110">
        <v>211</v>
      </c>
      <c r="RLU1199" s="147">
        <v>344.68</v>
      </c>
      <c r="RLV1199" s="109" t="s">
        <v>30</v>
      </c>
      <c r="RLW1199" s="261" t="s">
        <v>26</v>
      </c>
      <c r="RLX1199" s="207">
        <v>7</v>
      </c>
      <c r="RLY1199" s="207">
        <v>2</v>
      </c>
      <c r="RLZ1199" s="208" t="s">
        <v>238</v>
      </c>
      <c r="RMA1199" s="209">
        <v>111</v>
      </c>
      <c r="RMB1199" s="110">
        <v>211</v>
      </c>
      <c r="RMC1199" s="147">
        <v>344.68</v>
      </c>
      <c r="RMD1199" s="109" t="s">
        <v>30</v>
      </c>
      <c r="RME1199" s="261" t="s">
        <v>26</v>
      </c>
      <c r="RMF1199" s="207">
        <v>7</v>
      </c>
      <c r="RMG1199" s="207">
        <v>2</v>
      </c>
      <c r="RMH1199" s="208" t="s">
        <v>238</v>
      </c>
      <c r="RMI1199" s="209">
        <v>111</v>
      </c>
      <c r="RMJ1199" s="110">
        <v>211</v>
      </c>
      <c r="RMK1199" s="147">
        <v>344.68</v>
      </c>
      <c r="RML1199" s="109" t="s">
        <v>30</v>
      </c>
      <c r="RMM1199" s="261" t="s">
        <v>26</v>
      </c>
      <c r="RMN1199" s="207">
        <v>7</v>
      </c>
      <c r="RMO1199" s="207">
        <v>2</v>
      </c>
      <c r="RMP1199" s="208" t="s">
        <v>238</v>
      </c>
      <c r="RMQ1199" s="209">
        <v>111</v>
      </c>
      <c r="RMR1199" s="110">
        <v>211</v>
      </c>
      <c r="RMS1199" s="147">
        <v>344.68</v>
      </c>
      <c r="RMT1199" s="109" t="s">
        <v>30</v>
      </c>
      <c r="RMU1199" s="261" t="s">
        <v>26</v>
      </c>
      <c r="RMV1199" s="207">
        <v>7</v>
      </c>
      <c r="RMW1199" s="207">
        <v>2</v>
      </c>
      <c r="RMX1199" s="208" t="s">
        <v>238</v>
      </c>
      <c r="RMY1199" s="209">
        <v>111</v>
      </c>
      <c r="RMZ1199" s="110">
        <v>211</v>
      </c>
      <c r="RNA1199" s="147">
        <v>344.68</v>
      </c>
      <c r="RNB1199" s="109" t="s">
        <v>30</v>
      </c>
      <c r="RNC1199" s="261" t="s">
        <v>26</v>
      </c>
      <c r="RND1199" s="207">
        <v>7</v>
      </c>
      <c r="RNE1199" s="207">
        <v>2</v>
      </c>
      <c r="RNF1199" s="208" t="s">
        <v>238</v>
      </c>
      <c r="RNG1199" s="209">
        <v>111</v>
      </c>
      <c r="RNH1199" s="110">
        <v>211</v>
      </c>
      <c r="RNI1199" s="147">
        <v>344.68</v>
      </c>
      <c r="RNJ1199" s="109" t="s">
        <v>30</v>
      </c>
      <c r="RNK1199" s="261" t="s">
        <v>26</v>
      </c>
      <c r="RNL1199" s="207">
        <v>7</v>
      </c>
      <c r="RNM1199" s="207">
        <v>2</v>
      </c>
      <c r="RNN1199" s="208" t="s">
        <v>238</v>
      </c>
      <c r="RNO1199" s="209">
        <v>111</v>
      </c>
      <c r="RNP1199" s="110">
        <v>211</v>
      </c>
      <c r="RNQ1199" s="147">
        <v>344.68</v>
      </c>
      <c r="RNR1199" s="109" t="s">
        <v>30</v>
      </c>
      <c r="RNS1199" s="261" t="s">
        <v>26</v>
      </c>
      <c r="RNT1199" s="207">
        <v>7</v>
      </c>
      <c r="RNU1199" s="207">
        <v>2</v>
      </c>
      <c r="RNV1199" s="208" t="s">
        <v>238</v>
      </c>
      <c r="RNW1199" s="209">
        <v>111</v>
      </c>
      <c r="RNX1199" s="110">
        <v>211</v>
      </c>
      <c r="RNY1199" s="147">
        <v>344.68</v>
      </c>
      <c r="RNZ1199" s="109" t="s">
        <v>30</v>
      </c>
      <c r="ROA1199" s="261" t="s">
        <v>26</v>
      </c>
      <c r="ROB1199" s="207">
        <v>7</v>
      </c>
      <c r="ROC1199" s="207">
        <v>2</v>
      </c>
      <c r="ROD1199" s="208" t="s">
        <v>238</v>
      </c>
      <c r="ROE1199" s="209">
        <v>111</v>
      </c>
      <c r="ROF1199" s="110">
        <v>211</v>
      </c>
      <c r="ROG1199" s="147">
        <v>344.68</v>
      </c>
      <c r="ROH1199" s="109" t="s">
        <v>30</v>
      </c>
      <c r="ROI1199" s="261" t="s">
        <v>26</v>
      </c>
      <c r="ROJ1199" s="207">
        <v>7</v>
      </c>
      <c r="ROK1199" s="207">
        <v>2</v>
      </c>
      <c r="ROL1199" s="208" t="s">
        <v>238</v>
      </c>
      <c r="ROM1199" s="209">
        <v>111</v>
      </c>
      <c r="RON1199" s="110">
        <v>211</v>
      </c>
      <c r="ROO1199" s="147">
        <v>344.68</v>
      </c>
      <c r="ROP1199" s="109" t="s">
        <v>30</v>
      </c>
      <c r="ROQ1199" s="261" t="s">
        <v>26</v>
      </c>
      <c r="ROR1199" s="207">
        <v>7</v>
      </c>
      <c r="ROS1199" s="207">
        <v>2</v>
      </c>
      <c r="ROT1199" s="208" t="s">
        <v>238</v>
      </c>
      <c r="ROU1199" s="209">
        <v>111</v>
      </c>
      <c r="ROV1199" s="110">
        <v>211</v>
      </c>
      <c r="ROW1199" s="147">
        <v>344.68</v>
      </c>
      <c r="ROX1199" s="109" t="s">
        <v>30</v>
      </c>
      <c r="ROY1199" s="261" t="s">
        <v>26</v>
      </c>
      <c r="ROZ1199" s="207">
        <v>7</v>
      </c>
      <c r="RPA1199" s="207">
        <v>2</v>
      </c>
      <c r="RPB1199" s="208" t="s">
        <v>238</v>
      </c>
      <c r="RPC1199" s="209">
        <v>111</v>
      </c>
      <c r="RPD1199" s="110">
        <v>211</v>
      </c>
      <c r="RPE1199" s="147">
        <v>344.68</v>
      </c>
      <c r="RPF1199" s="109" t="s">
        <v>30</v>
      </c>
      <c r="RPG1199" s="261" t="s">
        <v>26</v>
      </c>
      <c r="RPH1199" s="207">
        <v>7</v>
      </c>
      <c r="RPI1199" s="207">
        <v>2</v>
      </c>
      <c r="RPJ1199" s="208" t="s">
        <v>238</v>
      </c>
      <c r="RPK1199" s="209">
        <v>111</v>
      </c>
      <c r="RPL1199" s="110">
        <v>211</v>
      </c>
      <c r="RPM1199" s="147">
        <v>344.68</v>
      </c>
      <c r="RPN1199" s="109" t="s">
        <v>30</v>
      </c>
      <c r="RPO1199" s="261" t="s">
        <v>26</v>
      </c>
      <c r="RPP1199" s="207">
        <v>7</v>
      </c>
      <c r="RPQ1199" s="207">
        <v>2</v>
      </c>
      <c r="RPR1199" s="208" t="s">
        <v>238</v>
      </c>
      <c r="RPS1199" s="209">
        <v>111</v>
      </c>
      <c r="RPT1199" s="110">
        <v>211</v>
      </c>
      <c r="RPU1199" s="147">
        <v>344.68</v>
      </c>
      <c r="RPV1199" s="109" t="s">
        <v>30</v>
      </c>
      <c r="RPW1199" s="261" t="s">
        <v>26</v>
      </c>
      <c r="RPX1199" s="207">
        <v>7</v>
      </c>
      <c r="RPY1199" s="207">
        <v>2</v>
      </c>
      <c r="RPZ1199" s="208" t="s">
        <v>238</v>
      </c>
      <c r="RQA1199" s="209">
        <v>111</v>
      </c>
      <c r="RQB1199" s="110">
        <v>211</v>
      </c>
      <c r="RQC1199" s="147">
        <v>344.68</v>
      </c>
      <c r="RQD1199" s="109" t="s">
        <v>30</v>
      </c>
      <c r="RQE1199" s="261" t="s">
        <v>26</v>
      </c>
      <c r="RQF1199" s="207">
        <v>7</v>
      </c>
      <c r="RQG1199" s="207">
        <v>2</v>
      </c>
      <c r="RQH1199" s="208" t="s">
        <v>238</v>
      </c>
      <c r="RQI1199" s="209">
        <v>111</v>
      </c>
      <c r="RQJ1199" s="110">
        <v>211</v>
      </c>
      <c r="RQK1199" s="147">
        <v>344.68</v>
      </c>
      <c r="RQL1199" s="109" t="s">
        <v>30</v>
      </c>
      <c r="RQM1199" s="261" t="s">
        <v>26</v>
      </c>
      <c r="RQN1199" s="207">
        <v>7</v>
      </c>
      <c r="RQO1199" s="207">
        <v>2</v>
      </c>
      <c r="RQP1199" s="208" t="s">
        <v>238</v>
      </c>
      <c r="RQQ1199" s="209">
        <v>111</v>
      </c>
      <c r="RQR1199" s="110">
        <v>211</v>
      </c>
      <c r="RQS1199" s="147">
        <v>344.68</v>
      </c>
      <c r="RQT1199" s="109" t="s">
        <v>30</v>
      </c>
      <c r="RQU1199" s="261" t="s">
        <v>26</v>
      </c>
      <c r="RQV1199" s="207">
        <v>7</v>
      </c>
      <c r="RQW1199" s="207">
        <v>2</v>
      </c>
      <c r="RQX1199" s="208" t="s">
        <v>238</v>
      </c>
      <c r="RQY1199" s="209">
        <v>111</v>
      </c>
      <c r="RQZ1199" s="110">
        <v>211</v>
      </c>
      <c r="RRA1199" s="147">
        <v>344.68</v>
      </c>
      <c r="RRB1199" s="109" t="s">
        <v>30</v>
      </c>
      <c r="RRC1199" s="261" t="s">
        <v>26</v>
      </c>
      <c r="RRD1199" s="207">
        <v>7</v>
      </c>
      <c r="RRE1199" s="207">
        <v>2</v>
      </c>
      <c r="RRF1199" s="208" t="s">
        <v>238</v>
      </c>
      <c r="RRG1199" s="209">
        <v>111</v>
      </c>
      <c r="RRH1199" s="110">
        <v>211</v>
      </c>
      <c r="RRI1199" s="147">
        <v>344.68</v>
      </c>
      <c r="RRJ1199" s="109" t="s">
        <v>30</v>
      </c>
      <c r="RRK1199" s="261" t="s">
        <v>26</v>
      </c>
      <c r="RRL1199" s="207">
        <v>7</v>
      </c>
      <c r="RRM1199" s="207">
        <v>2</v>
      </c>
      <c r="RRN1199" s="208" t="s">
        <v>238</v>
      </c>
      <c r="RRO1199" s="209">
        <v>111</v>
      </c>
      <c r="RRP1199" s="110">
        <v>211</v>
      </c>
      <c r="RRQ1199" s="147">
        <v>344.68</v>
      </c>
      <c r="RRR1199" s="109" t="s">
        <v>30</v>
      </c>
      <c r="RRS1199" s="261" t="s">
        <v>26</v>
      </c>
      <c r="RRT1199" s="207">
        <v>7</v>
      </c>
      <c r="RRU1199" s="207">
        <v>2</v>
      </c>
      <c r="RRV1199" s="208" t="s">
        <v>238</v>
      </c>
      <c r="RRW1199" s="209">
        <v>111</v>
      </c>
      <c r="RRX1199" s="110">
        <v>211</v>
      </c>
      <c r="RRY1199" s="147">
        <v>344.68</v>
      </c>
      <c r="RRZ1199" s="109" t="s">
        <v>30</v>
      </c>
      <c r="RSA1199" s="261" t="s">
        <v>26</v>
      </c>
      <c r="RSB1199" s="207">
        <v>7</v>
      </c>
      <c r="RSC1199" s="207">
        <v>2</v>
      </c>
      <c r="RSD1199" s="208" t="s">
        <v>238</v>
      </c>
      <c r="RSE1199" s="209">
        <v>111</v>
      </c>
      <c r="RSF1199" s="110">
        <v>211</v>
      </c>
      <c r="RSG1199" s="147">
        <v>344.68</v>
      </c>
      <c r="RSH1199" s="109" t="s">
        <v>30</v>
      </c>
      <c r="RSI1199" s="261" t="s">
        <v>26</v>
      </c>
      <c r="RSJ1199" s="207">
        <v>7</v>
      </c>
      <c r="RSK1199" s="207">
        <v>2</v>
      </c>
      <c r="RSL1199" s="208" t="s">
        <v>238</v>
      </c>
      <c r="RSM1199" s="209">
        <v>111</v>
      </c>
      <c r="RSN1199" s="110">
        <v>211</v>
      </c>
      <c r="RSO1199" s="147">
        <v>344.68</v>
      </c>
      <c r="RSP1199" s="109" t="s">
        <v>30</v>
      </c>
      <c r="RSQ1199" s="261" t="s">
        <v>26</v>
      </c>
      <c r="RSR1199" s="207">
        <v>7</v>
      </c>
      <c r="RSS1199" s="207">
        <v>2</v>
      </c>
      <c r="RST1199" s="208" t="s">
        <v>238</v>
      </c>
      <c r="RSU1199" s="209">
        <v>111</v>
      </c>
      <c r="RSV1199" s="110">
        <v>211</v>
      </c>
      <c r="RSW1199" s="147">
        <v>344.68</v>
      </c>
      <c r="RSX1199" s="109" t="s">
        <v>30</v>
      </c>
      <c r="RSY1199" s="261" t="s">
        <v>26</v>
      </c>
      <c r="RSZ1199" s="207">
        <v>7</v>
      </c>
      <c r="RTA1199" s="207">
        <v>2</v>
      </c>
      <c r="RTB1199" s="208" t="s">
        <v>238</v>
      </c>
      <c r="RTC1199" s="209">
        <v>111</v>
      </c>
      <c r="RTD1199" s="110">
        <v>211</v>
      </c>
      <c r="RTE1199" s="147">
        <v>344.68</v>
      </c>
      <c r="RTF1199" s="109" t="s">
        <v>30</v>
      </c>
      <c r="RTG1199" s="261" t="s">
        <v>26</v>
      </c>
      <c r="RTH1199" s="207">
        <v>7</v>
      </c>
      <c r="RTI1199" s="207">
        <v>2</v>
      </c>
      <c r="RTJ1199" s="208" t="s">
        <v>238</v>
      </c>
      <c r="RTK1199" s="209">
        <v>111</v>
      </c>
      <c r="RTL1199" s="110">
        <v>211</v>
      </c>
      <c r="RTM1199" s="147">
        <v>344.68</v>
      </c>
      <c r="RTN1199" s="109" t="s">
        <v>30</v>
      </c>
      <c r="RTO1199" s="261" t="s">
        <v>26</v>
      </c>
      <c r="RTP1199" s="207">
        <v>7</v>
      </c>
      <c r="RTQ1199" s="207">
        <v>2</v>
      </c>
      <c r="RTR1199" s="208" t="s">
        <v>238</v>
      </c>
      <c r="RTS1199" s="209">
        <v>111</v>
      </c>
      <c r="RTT1199" s="110">
        <v>211</v>
      </c>
      <c r="RTU1199" s="147">
        <v>344.68</v>
      </c>
      <c r="RTV1199" s="109" t="s">
        <v>30</v>
      </c>
      <c r="RTW1199" s="261" t="s">
        <v>26</v>
      </c>
      <c r="RTX1199" s="207">
        <v>7</v>
      </c>
      <c r="RTY1199" s="207">
        <v>2</v>
      </c>
      <c r="RTZ1199" s="208" t="s">
        <v>238</v>
      </c>
      <c r="RUA1199" s="209">
        <v>111</v>
      </c>
      <c r="RUB1199" s="110">
        <v>211</v>
      </c>
      <c r="RUC1199" s="147">
        <v>344.68</v>
      </c>
      <c r="RUD1199" s="109" t="s">
        <v>30</v>
      </c>
      <c r="RUE1199" s="261" t="s">
        <v>26</v>
      </c>
      <c r="RUF1199" s="207">
        <v>7</v>
      </c>
      <c r="RUG1199" s="207">
        <v>2</v>
      </c>
      <c r="RUH1199" s="208" t="s">
        <v>238</v>
      </c>
      <c r="RUI1199" s="209">
        <v>111</v>
      </c>
      <c r="RUJ1199" s="110">
        <v>211</v>
      </c>
      <c r="RUK1199" s="147">
        <v>344.68</v>
      </c>
      <c r="RUL1199" s="109" t="s">
        <v>30</v>
      </c>
      <c r="RUM1199" s="261" t="s">
        <v>26</v>
      </c>
      <c r="RUN1199" s="207">
        <v>7</v>
      </c>
      <c r="RUO1199" s="207">
        <v>2</v>
      </c>
      <c r="RUP1199" s="208" t="s">
        <v>238</v>
      </c>
      <c r="RUQ1199" s="209">
        <v>111</v>
      </c>
      <c r="RUR1199" s="110">
        <v>211</v>
      </c>
      <c r="RUS1199" s="147">
        <v>344.68</v>
      </c>
      <c r="RUT1199" s="109" t="s">
        <v>30</v>
      </c>
      <c r="RUU1199" s="261" t="s">
        <v>26</v>
      </c>
      <c r="RUV1199" s="207">
        <v>7</v>
      </c>
      <c r="RUW1199" s="207">
        <v>2</v>
      </c>
      <c r="RUX1199" s="208" t="s">
        <v>238</v>
      </c>
      <c r="RUY1199" s="209">
        <v>111</v>
      </c>
      <c r="RUZ1199" s="110">
        <v>211</v>
      </c>
      <c r="RVA1199" s="147">
        <v>344.68</v>
      </c>
      <c r="RVB1199" s="109" t="s">
        <v>30</v>
      </c>
      <c r="RVC1199" s="261" t="s">
        <v>26</v>
      </c>
      <c r="RVD1199" s="207">
        <v>7</v>
      </c>
      <c r="RVE1199" s="207">
        <v>2</v>
      </c>
      <c r="RVF1199" s="208" t="s">
        <v>238</v>
      </c>
      <c r="RVG1199" s="209">
        <v>111</v>
      </c>
      <c r="RVH1199" s="110">
        <v>211</v>
      </c>
      <c r="RVI1199" s="147">
        <v>344.68</v>
      </c>
      <c r="RVJ1199" s="109" t="s">
        <v>30</v>
      </c>
      <c r="RVK1199" s="261" t="s">
        <v>26</v>
      </c>
      <c r="RVL1199" s="207">
        <v>7</v>
      </c>
      <c r="RVM1199" s="207">
        <v>2</v>
      </c>
      <c r="RVN1199" s="208" t="s">
        <v>238</v>
      </c>
      <c r="RVO1199" s="209">
        <v>111</v>
      </c>
      <c r="RVP1199" s="110">
        <v>211</v>
      </c>
      <c r="RVQ1199" s="147">
        <v>344.68</v>
      </c>
      <c r="RVR1199" s="109" t="s">
        <v>30</v>
      </c>
      <c r="RVS1199" s="261" t="s">
        <v>26</v>
      </c>
      <c r="RVT1199" s="207">
        <v>7</v>
      </c>
      <c r="RVU1199" s="207">
        <v>2</v>
      </c>
      <c r="RVV1199" s="208" t="s">
        <v>238</v>
      </c>
      <c r="RVW1199" s="209">
        <v>111</v>
      </c>
      <c r="RVX1199" s="110">
        <v>211</v>
      </c>
      <c r="RVY1199" s="147">
        <v>344.68</v>
      </c>
      <c r="RVZ1199" s="109" t="s">
        <v>30</v>
      </c>
      <c r="RWA1199" s="261" t="s">
        <v>26</v>
      </c>
      <c r="RWB1199" s="207">
        <v>7</v>
      </c>
      <c r="RWC1199" s="207">
        <v>2</v>
      </c>
      <c r="RWD1199" s="208" t="s">
        <v>238</v>
      </c>
      <c r="RWE1199" s="209">
        <v>111</v>
      </c>
      <c r="RWF1199" s="110">
        <v>211</v>
      </c>
      <c r="RWG1199" s="147">
        <v>344.68</v>
      </c>
      <c r="RWH1199" s="109" t="s">
        <v>30</v>
      </c>
      <c r="RWI1199" s="261" t="s">
        <v>26</v>
      </c>
      <c r="RWJ1199" s="207">
        <v>7</v>
      </c>
      <c r="RWK1199" s="207">
        <v>2</v>
      </c>
      <c r="RWL1199" s="208" t="s">
        <v>238</v>
      </c>
      <c r="RWM1199" s="209">
        <v>111</v>
      </c>
      <c r="RWN1199" s="110">
        <v>211</v>
      </c>
      <c r="RWO1199" s="147">
        <v>344.68</v>
      </c>
      <c r="RWP1199" s="109" t="s">
        <v>30</v>
      </c>
      <c r="RWQ1199" s="261" t="s">
        <v>26</v>
      </c>
      <c r="RWR1199" s="207">
        <v>7</v>
      </c>
      <c r="RWS1199" s="207">
        <v>2</v>
      </c>
      <c r="RWT1199" s="208" t="s">
        <v>238</v>
      </c>
      <c r="RWU1199" s="209">
        <v>111</v>
      </c>
      <c r="RWV1199" s="110">
        <v>211</v>
      </c>
      <c r="RWW1199" s="147">
        <v>344.68</v>
      </c>
      <c r="RWX1199" s="109" t="s">
        <v>30</v>
      </c>
      <c r="RWY1199" s="261" t="s">
        <v>26</v>
      </c>
      <c r="RWZ1199" s="207">
        <v>7</v>
      </c>
      <c r="RXA1199" s="207">
        <v>2</v>
      </c>
      <c r="RXB1199" s="208" t="s">
        <v>238</v>
      </c>
      <c r="RXC1199" s="209">
        <v>111</v>
      </c>
      <c r="RXD1199" s="110">
        <v>211</v>
      </c>
      <c r="RXE1199" s="147">
        <v>344.68</v>
      </c>
      <c r="RXF1199" s="109" t="s">
        <v>30</v>
      </c>
      <c r="RXG1199" s="261" t="s">
        <v>26</v>
      </c>
      <c r="RXH1199" s="207">
        <v>7</v>
      </c>
      <c r="RXI1199" s="207">
        <v>2</v>
      </c>
      <c r="RXJ1199" s="208" t="s">
        <v>238</v>
      </c>
      <c r="RXK1199" s="209">
        <v>111</v>
      </c>
      <c r="RXL1199" s="110">
        <v>211</v>
      </c>
      <c r="RXM1199" s="147">
        <v>344.68</v>
      </c>
      <c r="RXN1199" s="109" t="s">
        <v>30</v>
      </c>
      <c r="RXO1199" s="261" t="s">
        <v>26</v>
      </c>
      <c r="RXP1199" s="207">
        <v>7</v>
      </c>
      <c r="RXQ1199" s="207">
        <v>2</v>
      </c>
      <c r="RXR1199" s="208" t="s">
        <v>238</v>
      </c>
      <c r="RXS1199" s="209">
        <v>111</v>
      </c>
      <c r="RXT1199" s="110">
        <v>211</v>
      </c>
      <c r="RXU1199" s="147">
        <v>344.68</v>
      </c>
      <c r="RXV1199" s="109" t="s">
        <v>30</v>
      </c>
      <c r="RXW1199" s="261" t="s">
        <v>26</v>
      </c>
      <c r="RXX1199" s="207">
        <v>7</v>
      </c>
      <c r="RXY1199" s="207">
        <v>2</v>
      </c>
      <c r="RXZ1199" s="208" t="s">
        <v>238</v>
      </c>
      <c r="RYA1199" s="209">
        <v>111</v>
      </c>
      <c r="RYB1199" s="110">
        <v>211</v>
      </c>
      <c r="RYC1199" s="147">
        <v>344.68</v>
      </c>
      <c r="RYD1199" s="109" t="s">
        <v>30</v>
      </c>
      <c r="RYE1199" s="261" t="s">
        <v>26</v>
      </c>
      <c r="RYF1199" s="207">
        <v>7</v>
      </c>
      <c r="RYG1199" s="207">
        <v>2</v>
      </c>
      <c r="RYH1199" s="208" t="s">
        <v>238</v>
      </c>
      <c r="RYI1199" s="209">
        <v>111</v>
      </c>
      <c r="RYJ1199" s="110">
        <v>211</v>
      </c>
      <c r="RYK1199" s="147">
        <v>344.68</v>
      </c>
      <c r="RYL1199" s="109" t="s">
        <v>30</v>
      </c>
      <c r="RYM1199" s="261" t="s">
        <v>26</v>
      </c>
      <c r="RYN1199" s="207">
        <v>7</v>
      </c>
      <c r="RYO1199" s="207">
        <v>2</v>
      </c>
      <c r="RYP1199" s="208" t="s">
        <v>238</v>
      </c>
      <c r="RYQ1199" s="209">
        <v>111</v>
      </c>
      <c r="RYR1199" s="110">
        <v>211</v>
      </c>
      <c r="RYS1199" s="147">
        <v>344.68</v>
      </c>
      <c r="RYT1199" s="109" t="s">
        <v>30</v>
      </c>
      <c r="RYU1199" s="261" t="s">
        <v>26</v>
      </c>
      <c r="RYV1199" s="207">
        <v>7</v>
      </c>
      <c r="RYW1199" s="207">
        <v>2</v>
      </c>
      <c r="RYX1199" s="208" t="s">
        <v>238</v>
      </c>
      <c r="RYY1199" s="209">
        <v>111</v>
      </c>
      <c r="RYZ1199" s="110">
        <v>211</v>
      </c>
      <c r="RZA1199" s="147">
        <v>344.68</v>
      </c>
      <c r="RZB1199" s="109" t="s">
        <v>30</v>
      </c>
      <c r="RZC1199" s="261" t="s">
        <v>26</v>
      </c>
      <c r="RZD1199" s="207">
        <v>7</v>
      </c>
      <c r="RZE1199" s="207">
        <v>2</v>
      </c>
      <c r="RZF1199" s="208" t="s">
        <v>238</v>
      </c>
      <c r="RZG1199" s="209">
        <v>111</v>
      </c>
      <c r="RZH1199" s="110">
        <v>211</v>
      </c>
      <c r="RZI1199" s="147">
        <v>344.68</v>
      </c>
      <c r="RZJ1199" s="109" t="s">
        <v>30</v>
      </c>
      <c r="RZK1199" s="261" t="s">
        <v>26</v>
      </c>
      <c r="RZL1199" s="207">
        <v>7</v>
      </c>
      <c r="RZM1199" s="207">
        <v>2</v>
      </c>
      <c r="RZN1199" s="208" t="s">
        <v>238</v>
      </c>
      <c r="RZO1199" s="209">
        <v>111</v>
      </c>
      <c r="RZP1199" s="110">
        <v>211</v>
      </c>
      <c r="RZQ1199" s="147">
        <v>344.68</v>
      </c>
      <c r="RZR1199" s="109" t="s">
        <v>30</v>
      </c>
      <c r="RZS1199" s="261" t="s">
        <v>26</v>
      </c>
      <c r="RZT1199" s="207">
        <v>7</v>
      </c>
      <c r="RZU1199" s="207">
        <v>2</v>
      </c>
      <c r="RZV1199" s="208" t="s">
        <v>238</v>
      </c>
      <c r="RZW1199" s="209">
        <v>111</v>
      </c>
      <c r="RZX1199" s="110">
        <v>211</v>
      </c>
      <c r="RZY1199" s="147">
        <v>344.68</v>
      </c>
      <c r="RZZ1199" s="109" t="s">
        <v>30</v>
      </c>
      <c r="SAA1199" s="261" t="s">
        <v>26</v>
      </c>
      <c r="SAB1199" s="207">
        <v>7</v>
      </c>
      <c r="SAC1199" s="207">
        <v>2</v>
      </c>
      <c r="SAD1199" s="208" t="s">
        <v>238</v>
      </c>
      <c r="SAE1199" s="209">
        <v>111</v>
      </c>
      <c r="SAF1199" s="110">
        <v>211</v>
      </c>
      <c r="SAG1199" s="147">
        <v>344.68</v>
      </c>
      <c r="SAH1199" s="109" t="s">
        <v>30</v>
      </c>
      <c r="SAI1199" s="261" t="s">
        <v>26</v>
      </c>
      <c r="SAJ1199" s="207">
        <v>7</v>
      </c>
      <c r="SAK1199" s="207">
        <v>2</v>
      </c>
      <c r="SAL1199" s="208" t="s">
        <v>238</v>
      </c>
      <c r="SAM1199" s="209">
        <v>111</v>
      </c>
      <c r="SAN1199" s="110">
        <v>211</v>
      </c>
      <c r="SAO1199" s="147">
        <v>344.68</v>
      </c>
      <c r="SAP1199" s="109" t="s">
        <v>30</v>
      </c>
      <c r="SAQ1199" s="261" t="s">
        <v>26</v>
      </c>
      <c r="SAR1199" s="207">
        <v>7</v>
      </c>
      <c r="SAS1199" s="207">
        <v>2</v>
      </c>
      <c r="SAT1199" s="208" t="s">
        <v>238</v>
      </c>
      <c r="SAU1199" s="209">
        <v>111</v>
      </c>
      <c r="SAV1199" s="110">
        <v>211</v>
      </c>
      <c r="SAW1199" s="147">
        <v>344.68</v>
      </c>
      <c r="SAX1199" s="109" t="s">
        <v>30</v>
      </c>
      <c r="SAY1199" s="261" t="s">
        <v>26</v>
      </c>
      <c r="SAZ1199" s="207">
        <v>7</v>
      </c>
      <c r="SBA1199" s="207">
        <v>2</v>
      </c>
      <c r="SBB1199" s="208" t="s">
        <v>238</v>
      </c>
      <c r="SBC1199" s="209">
        <v>111</v>
      </c>
      <c r="SBD1199" s="110">
        <v>211</v>
      </c>
      <c r="SBE1199" s="147">
        <v>344.68</v>
      </c>
      <c r="SBF1199" s="109" t="s">
        <v>30</v>
      </c>
      <c r="SBG1199" s="261" t="s">
        <v>26</v>
      </c>
      <c r="SBH1199" s="207">
        <v>7</v>
      </c>
      <c r="SBI1199" s="207">
        <v>2</v>
      </c>
      <c r="SBJ1199" s="208" t="s">
        <v>238</v>
      </c>
      <c r="SBK1199" s="209">
        <v>111</v>
      </c>
      <c r="SBL1199" s="110">
        <v>211</v>
      </c>
      <c r="SBM1199" s="147">
        <v>344.68</v>
      </c>
      <c r="SBN1199" s="109" t="s">
        <v>30</v>
      </c>
      <c r="SBO1199" s="261" t="s">
        <v>26</v>
      </c>
      <c r="SBP1199" s="207">
        <v>7</v>
      </c>
      <c r="SBQ1199" s="207">
        <v>2</v>
      </c>
      <c r="SBR1199" s="208" t="s">
        <v>238</v>
      </c>
      <c r="SBS1199" s="209">
        <v>111</v>
      </c>
      <c r="SBT1199" s="110">
        <v>211</v>
      </c>
      <c r="SBU1199" s="147">
        <v>344.68</v>
      </c>
      <c r="SBV1199" s="109" t="s">
        <v>30</v>
      </c>
      <c r="SBW1199" s="261" t="s">
        <v>26</v>
      </c>
      <c r="SBX1199" s="207">
        <v>7</v>
      </c>
      <c r="SBY1199" s="207">
        <v>2</v>
      </c>
      <c r="SBZ1199" s="208" t="s">
        <v>238</v>
      </c>
      <c r="SCA1199" s="209">
        <v>111</v>
      </c>
      <c r="SCB1199" s="110">
        <v>211</v>
      </c>
      <c r="SCC1199" s="147">
        <v>344.68</v>
      </c>
      <c r="SCD1199" s="109" t="s">
        <v>30</v>
      </c>
      <c r="SCE1199" s="261" t="s">
        <v>26</v>
      </c>
      <c r="SCF1199" s="207">
        <v>7</v>
      </c>
      <c r="SCG1199" s="207">
        <v>2</v>
      </c>
      <c r="SCH1199" s="208" t="s">
        <v>238</v>
      </c>
      <c r="SCI1199" s="209">
        <v>111</v>
      </c>
      <c r="SCJ1199" s="110">
        <v>211</v>
      </c>
      <c r="SCK1199" s="147">
        <v>344.68</v>
      </c>
      <c r="SCL1199" s="109" t="s">
        <v>30</v>
      </c>
      <c r="SCM1199" s="261" t="s">
        <v>26</v>
      </c>
      <c r="SCN1199" s="207">
        <v>7</v>
      </c>
      <c r="SCO1199" s="207">
        <v>2</v>
      </c>
      <c r="SCP1199" s="208" t="s">
        <v>238</v>
      </c>
      <c r="SCQ1199" s="209">
        <v>111</v>
      </c>
      <c r="SCR1199" s="110">
        <v>211</v>
      </c>
      <c r="SCS1199" s="147">
        <v>344.68</v>
      </c>
      <c r="SCT1199" s="109" t="s">
        <v>30</v>
      </c>
      <c r="SCU1199" s="261" t="s">
        <v>26</v>
      </c>
      <c r="SCV1199" s="207">
        <v>7</v>
      </c>
      <c r="SCW1199" s="207">
        <v>2</v>
      </c>
      <c r="SCX1199" s="208" t="s">
        <v>238</v>
      </c>
      <c r="SCY1199" s="209">
        <v>111</v>
      </c>
      <c r="SCZ1199" s="110">
        <v>211</v>
      </c>
      <c r="SDA1199" s="147">
        <v>344.68</v>
      </c>
      <c r="SDB1199" s="109" t="s">
        <v>30</v>
      </c>
      <c r="SDC1199" s="261" t="s">
        <v>26</v>
      </c>
      <c r="SDD1199" s="207">
        <v>7</v>
      </c>
      <c r="SDE1199" s="207">
        <v>2</v>
      </c>
      <c r="SDF1199" s="208" t="s">
        <v>238</v>
      </c>
      <c r="SDG1199" s="209">
        <v>111</v>
      </c>
      <c r="SDH1199" s="110">
        <v>211</v>
      </c>
      <c r="SDI1199" s="147">
        <v>344.68</v>
      </c>
      <c r="SDJ1199" s="109" t="s">
        <v>30</v>
      </c>
      <c r="SDK1199" s="261" t="s">
        <v>26</v>
      </c>
      <c r="SDL1199" s="207">
        <v>7</v>
      </c>
      <c r="SDM1199" s="207">
        <v>2</v>
      </c>
      <c r="SDN1199" s="208" t="s">
        <v>238</v>
      </c>
      <c r="SDO1199" s="209">
        <v>111</v>
      </c>
      <c r="SDP1199" s="110">
        <v>211</v>
      </c>
      <c r="SDQ1199" s="147">
        <v>344.68</v>
      </c>
      <c r="SDR1199" s="109" t="s">
        <v>30</v>
      </c>
      <c r="SDS1199" s="261" t="s">
        <v>26</v>
      </c>
      <c r="SDT1199" s="207">
        <v>7</v>
      </c>
      <c r="SDU1199" s="207">
        <v>2</v>
      </c>
      <c r="SDV1199" s="208" t="s">
        <v>238</v>
      </c>
      <c r="SDW1199" s="209">
        <v>111</v>
      </c>
      <c r="SDX1199" s="110">
        <v>211</v>
      </c>
      <c r="SDY1199" s="147">
        <v>344.68</v>
      </c>
      <c r="SDZ1199" s="109" t="s">
        <v>30</v>
      </c>
      <c r="SEA1199" s="261" t="s">
        <v>26</v>
      </c>
      <c r="SEB1199" s="207">
        <v>7</v>
      </c>
      <c r="SEC1199" s="207">
        <v>2</v>
      </c>
      <c r="SED1199" s="208" t="s">
        <v>238</v>
      </c>
      <c r="SEE1199" s="209">
        <v>111</v>
      </c>
      <c r="SEF1199" s="110">
        <v>211</v>
      </c>
      <c r="SEG1199" s="147">
        <v>344.68</v>
      </c>
      <c r="SEH1199" s="109" t="s">
        <v>30</v>
      </c>
      <c r="SEI1199" s="261" t="s">
        <v>26</v>
      </c>
      <c r="SEJ1199" s="207">
        <v>7</v>
      </c>
      <c r="SEK1199" s="207">
        <v>2</v>
      </c>
      <c r="SEL1199" s="208" t="s">
        <v>238</v>
      </c>
      <c r="SEM1199" s="209">
        <v>111</v>
      </c>
      <c r="SEN1199" s="110">
        <v>211</v>
      </c>
      <c r="SEO1199" s="147">
        <v>344.68</v>
      </c>
      <c r="SEP1199" s="109" t="s">
        <v>30</v>
      </c>
      <c r="SEQ1199" s="261" t="s">
        <v>26</v>
      </c>
      <c r="SER1199" s="207">
        <v>7</v>
      </c>
      <c r="SES1199" s="207">
        <v>2</v>
      </c>
      <c r="SET1199" s="208" t="s">
        <v>238</v>
      </c>
      <c r="SEU1199" s="209">
        <v>111</v>
      </c>
      <c r="SEV1199" s="110">
        <v>211</v>
      </c>
      <c r="SEW1199" s="147">
        <v>344.68</v>
      </c>
      <c r="SEX1199" s="109" t="s">
        <v>30</v>
      </c>
      <c r="SEY1199" s="261" t="s">
        <v>26</v>
      </c>
      <c r="SEZ1199" s="207">
        <v>7</v>
      </c>
      <c r="SFA1199" s="207">
        <v>2</v>
      </c>
      <c r="SFB1199" s="208" t="s">
        <v>238</v>
      </c>
      <c r="SFC1199" s="209">
        <v>111</v>
      </c>
      <c r="SFD1199" s="110">
        <v>211</v>
      </c>
      <c r="SFE1199" s="147">
        <v>344.68</v>
      </c>
      <c r="SFF1199" s="109" t="s">
        <v>30</v>
      </c>
      <c r="SFG1199" s="261" t="s">
        <v>26</v>
      </c>
      <c r="SFH1199" s="207">
        <v>7</v>
      </c>
      <c r="SFI1199" s="207">
        <v>2</v>
      </c>
      <c r="SFJ1199" s="208" t="s">
        <v>238</v>
      </c>
      <c r="SFK1199" s="209">
        <v>111</v>
      </c>
      <c r="SFL1199" s="110">
        <v>211</v>
      </c>
      <c r="SFM1199" s="147">
        <v>344.68</v>
      </c>
      <c r="SFN1199" s="109" t="s">
        <v>30</v>
      </c>
      <c r="SFO1199" s="261" t="s">
        <v>26</v>
      </c>
      <c r="SFP1199" s="207">
        <v>7</v>
      </c>
      <c r="SFQ1199" s="207">
        <v>2</v>
      </c>
      <c r="SFR1199" s="208" t="s">
        <v>238</v>
      </c>
      <c r="SFS1199" s="209">
        <v>111</v>
      </c>
      <c r="SFT1199" s="110">
        <v>211</v>
      </c>
      <c r="SFU1199" s="147">
        <v>344.68</v>
      </c>
      <c r="SFV1199" s="109" t="s">
        <v>30</v>
      </c>
      <c r="SFW1199" s="261" t="s">
        <v>26</v>
      </c>
      <c r="SFX1199" s="207">
        <v>7</v>
      </c>
      <c r="SFY1199" s="207">
        <v>2</v>
      </c>
      <c r="SFZ1199" s="208" t="s">
        <v>238</v>
      </c>
      <c r="SGA1199" s="209">
        <v>111</v>
      </c>
      <c r="SGB1199" s="110">
        <v>211</v>
      </c>
      <c r="SGC1199" s="147">
        <v>344.68</v>
      </c>
      <c r="SGD1199" s="109" t="s">
        <v>30</v>
      </c>
      <c r="SGE1199" s="261" t="s">
        <v>26</v>
      </c>
      <c r="SGF1199" s="207">
        <v>7</v>
      </c>
      <c r="SGG1199" s="207">
        <v>2</v>
      </c>
      <c r="SGH1199" s="208" t="s">
        <v>238</v>
      </c>
      <c r="SGI1199" s="209">
        <v>111</v>
      </c>
      <c r="SGJ1199" s="110">
        <v>211</v>
      </c>
      <c r="SGK1199" s="147">
        <v>344.68</v>
      </c>
      <c r="SGL1199" s="109" t="s">
        <v>30</v>
      </c>
      <c r="SGM1199" s="261" t="s">
        <v>26</v>
      </c>
      <c r="SGN1199" s="207">
        <v>7</v>
      </c>
      <c r="SGO1199" s="207">
        <v>2</v>
      </c>
      <c r="SGP1199" s="208" t="s">
        <v>238</v>
      </c>
      <c r="SGQ1199" s="209">
        <v>111</v>
      </c>
      <c r="SGR1199" s="110">
        <v>211</v>
      </c>
      <c r="SGS1199" s="147">
        <v>344.68</v>
      </c>
      <c r="SGT1199" s="109" t="s">
        <v>30</v>
      </c>
      <c r="SGU1199" s="261" t="s">
        <v>26</v>
      </c>
      <c r="SGV1199" s="207">
        <v>7</v>
      </c>
      <c r="SGW1199" s="207">
        <v>2</v>
      </c>
      <c r="SGX1199" s="208" t="s">
        <v>238</v>
      </c>
      <c r="SGY1199" s="209">
        <v>111</v>
      </c>
      <c r="SGZ1199" s="110">
        <v>211</v>
      </c>
      <c r="SHA1199" s="147">
        <v>344.68</v>
      </c>
      <c r="SHB1199" s="109" t="s">
        <v>30</v>
      </c>
      <c r="SHC1199" s="261" t="s">
        <v>26</v>
      </c>
      <c r="SHD1199" s="207">
        <v>7</v>
      </c>
      <c r="SHE1199" s="207">
        <v>2</v>
      </c>
      <c r="SHF1199" s="208" t="s">
        <v>238</v>
      </c>
      <c r="SHG1199" s="209">
        <v>111</v>
      </c>
      <c r="SHH1199" s="110">
        <v>211</v>
      </c>
      <c r="SHI1199" s="147">
        <v>344.68</v>
      </c>
      <c r="SHJ1199" s="109" t="s">
        <v>30</v>
      </c>
      <c r="SHK1199" s="261" t="s">
        <v>26</v>
      </c>
      <c r="SHL1199" s="207">
        <v>7</v>
      </c>
      <c r="SHM1199" s="207">
        <v>2</v>
      </c>
      <c r="SHN1199" s="208" t="s">
        <v>238</v>
      </c>
      <c r="SHO1199" s="209">
        <v>111</v>
      </c>
      <c r="SHP1199" s="110">
        <v>211</v>
      </c>
      <c r="SHQ1199" s="147">
        <v>344.68</v>
      </c>
      <c r="SHR1199" s="109" t="s">
        <v>30</v>
      </c>
      <c r="SHS1199" s="261" t="s">
        <v>26</v>
      </c>
      <c r="SHT1199" s="207">
        <v>7</v>
      </c>
      <c r="SHU1199" s="207">
        <v>2</v>
      </c>
      <c r="SHV1199" s="208" t="s">
        <v>238</v>
      </c>
      <c r="SHW1199" s="209">
        <v>111</v>
      </c>
      <c r="SHX1199" s="110">
        <v>211</v>
      </c>
      <c r="SHY1199" s="147">
        <v>344.68</v>
      </c>
      <c r="SHZ1199" s="109" t="s">
        <v>30</v>
      </c>
      <c r="SIA1199" s="261" t="s">
        <v>26</v>
      </c>
      <c r="SIB1199" s="207">
        <v>7</v>
      </c>
      <c r="SIC1199" s="207">
        <v>2</v>
      </c>
      <c r="SID1199" s="208" t="s">
        <v>238</v>
      </c>
      <c r="SIE1199" s="209">
        <v>111</v>
      </c>
      <c r="SIF1199" s="110">
        <v>211</v>
      </c>
      <c r="SIG1199" s="147">
        <v>344.68</v>
      </c>
      <c r="SIH1199" s="109" t="s">
        <v>30</v>
      </c>
      <c r="SII1199" s="261" t="s">
        <v>26</v>
      </c>
      <c r="SIJ1199" s="207">
        <v>7</v>
      </c>
      <c r="SIK1199" s="207">
        <v>2</v>
      </c>
      <c r="SIL1199" s="208" t="s">
        <v>238</v>
      </c>
      <c r="SIM1199" s="209">
        <v>111</v>
      </c>
      <c r="SIN1199" s="110">
        <v>211</v>
      </c>
      <c r="SIO1199" s="147">
        <v>344.68</v>
      </c>
      <c r="SIP1199" s="109" t="s">
        <v>30</v>
      </c>
      <c r="SIQ1199" s="261" t="s">
        <v>26</v>
      </c>
      <c r="SIR1199" s="207">
        <v>7</v>
      </c>
      <c r="SIS1199" s="207">
        <v>2</v>
      </c>
      <c r="SIT1199" s="208" t="s">
        <v>238</v>
      </c>
      <c r="SIU1199" s="209">
        <v>111</v>
      </c>
      <c r="SIV1199" s="110">
        <v>211</v>
      </c>
      <c r="SIW1199" s="147">
        <v>344.68</v>
      </c>
      <c r="SIX1199" s="109" t="s">
        <v>30</v>
      </c>
      <c r="SIY1199" s="261" t="s">
        <v>26</v>
      </c>
      <c r="SIZ1199" s="207">
        <v>7</v>
      </c>
      <c r="SJA1199" s="207">
        <v>2</v>
      </c>
      <c r="SJB1199" s="208" t="s">
        <v>238</v>
      </c>
      <c r="SJC1199" s="209">
        <v>111</v>
      </c>
      <c r="SJD1199" s="110">
        <v>211</v>
      </c>
      <c r="SJE1199" s="147">
        <v>344.68</v>
      </c>
      <c r="SJF1199" s="109" t="s">
        <v>30</v>
      </c>
      <c r="SJG1199" s="261" t="s">
        <v>26</v>
      </c>
      <c r="SJH1199" s="207">
        <v>7</v>
      </c>
      <c r="SJI1199" s="207">
        <v>2</v>
      </c>
      <c r="SJJ1199" s="208" t="s">
        <v>238</v>
      </c>
      <c r="SJK1199" s="209">
        <v>111</v>
      </c>
      <c r="SJL1199" s="110">
        <v>211</v>
      </c>
      <c r="SJM1199" s="147">
        <v>344.68</v>
      </c>
      <c r="SJN1199" s="109" t="s">
        <v>30</v>
      </c>
      <c r="SJO1199" s="261" t="s">
        <v>26</v>
      </c>
      <c r="SJP1199" s="207">
        <v>7</v>
      </c>
      <c r="SJQ1199" s="207">
        <v>2</v>
      </c>
      <c r="SJR1199" s="208" t="s">
        <v>238</v>
      </c>
      <c r="SJS1199" s="209">
        <v>111</v>
      </c>
      <c r="SJT1199" s="110">
        <v>211</v>
      </c>
      <c r="SJU1199" s="147">
        <v>344.68</v>
      </c>
      <c r="SJV1199" s="109" t="s">
        <v>30</v>
      </c>
      <c r="SJW1199" s="261" t="s">
        <v>26</v>
      </c>
      <c r="SJX1199" s="207">
        <v>7</v>
      </c>
      <c r="SJY1199" s="207">
        <v>2</v>
      </c>
      <c r="SJZ1199" s="208" t="s">
        <v>238</v>
      </c>
      <c r="SKA1199" s="209">
        <v>111</v>
      </c>
      <c r="SKB1199" s="110">
        <v>211</v>
      </c>
      <c r="SKC1199" s="147">
        <v>344.68</v>
      </c>
      <c r="SKD1199" s="109" t="s">
        <v>30</v>
      </c>
      <c r="SKE1199" s="261" t="s">
        <v>26</v>
      </c>
      <c r="SKF1199" s="207">
        <v>7</v>
      </c>
      <c r="SKG1199" s="207">
        <v>2</v>
      </c>
      <c r="SKH1199" s="208" t="s">
        <v>238</v>
      </c>
      <c r="SKI1199" s="209">
        <v>111</v>
      </c>
      <c r="SKJ1199" s="110">
        <v>211</v>
      </c>
      <c r="SKK1199" s="147">
        <v>344.68</v>
      </c>
      <c r="SKL1199" s="109" t="s">
        <v>30</v>
      </c>
      <c r="SKM1199" s="261" t="s">
        <v>26</v>
      </c>
      <c r="SKN1199" s="207">
        <v>7</v>
      </c>
      <c r="SKO1199" s="207">
        <v>2</v>
      </c>
      <c r="SKP1199" s="208" t="s">
        <v>238</v>
      </c>
      <c r="SKQ1199" s="209">
        <v>111</v>
      </c>
      <c r="SKR1199" s="110">
        <v>211</v>
      </c>
      <c r="SKS1199" s="147">
        <v>344.68</v>
      </c>
      <c r="SKT1199" s="109" t="s">
        <v>30</v>
      </c>
      <c r="SKU1199" s="261" t="s">
        <v>26</v>
      </c>
      <c r="SKV1199" s="207">
        <v>7</v>
      </c>
      <c r="SKW1199" s="207">
        <v>2</v>
      </c>
      <c r="SKX1199" s="208" t="s">
        <v>238</v>
      </c>
      <c r="SKY1199" s="209">
        <v>111</v>
      </c>
      <c r="SKZ1199" s="110">
        <v>211</v>
      </c>
      <c r="SLA1199" s="147">
        <v>344.68</v>
      </c>
      <c r="SLB1199" s="109" t="s">
        <v>30</v>
      </c>
      <c r="SLC1199" s="261" t="s">
        <v>26</v>
      </c>
      <c r="SLD1199" s="207">
        <v>7</v>
      </c>
      <c r="SLE1199" s="207">
        <v>2</v>
      </c>
      <c r="SLF1199" s="208" t="s">
        <v>238</v>
      </c>
      <c r="SLG1199" s="209">
        <v>111</v>
      </c>
      <c r="SLH1199" s="110">
        <v>211</v>
      </c>
      <c r="SLI1199" s="147">
        <v>344.68</v>
      </c>
      <c r="SLJ1199" s="109" t="s">
        <v>30</v>
      </c>
      <c r="SLK1199" s="261" t="s">
        <v>26</v>
      </c>
      <c r="SLL1199" s="207">
        <v>7</v>
      </c>
      <c r="SLM1199" s="207">
        <v>2</v>
      </c>
      <c r="SLN1199" s="208" t="s">
        <v>238</v>
      </c>
      <c r="SLO1199" s="209">
        <v>111</v>
      </c>
      <c r="SLP1199" s="110">
        <v>211</v>
      </c>
      <c r="SLQ1199" s="147">
        <v>344.68</v>
      </c>
      <c r="SLR1199" s="109" t="s">
        <v>30</v>
      </c>
      <c r="SLS1199" s="261" t="s">
        <v>26</v>
      </c>
      <c r="SLT1199" s="207">
        <v>7</v>
      </c>
      <c r="SLU1199" s="207">
        <v>2</v>
      </c>
      <c r="SLV1199" s="208" t="s">
        <v>238</v>
      </c>
      <c r="SLW1199" s="209">
        <v>111</v>
      </c>
      <c r="SLX1199" s="110">
        <v>211</v>
      </c>
      <c r="SLY1199" s="147">
        <v>344.68</v>
      </c>
      <c r="SLZ1199" s="109" t="s">
        <v>30</v>
      </c>
      <c r="SMA1199" s="261" t="s">
        <v>26</v>
      </c>
      <c r="SMB1199" s="207">
        <v>7</v>
      </c>
      <c r="SMC1199" s="207">
        <v>2</v>
      </c>
      <c r="SMD1199" s="208" t="s">
        <v>238</v>
      </c>
      <c r="SME1199" s="209">
        <v>111</v>
      </c>
      <c r="SMF1199" s="110">
        <v>211</v>
      </c>
      <c r="SMG1199" s="147">
        <v>344.68</v>
      </c>
      <c r="SMH1199" s="109" t="s">
        <v>30</v>
      </c>
      <c r="SMI1199" s="261" t="s">
        <v>26</v>
      </c>
      <c r="SMJ1199" s="207">
        <v>7</v>
      </c>
      <c r="SMK1199" s="207">
        <v>2</v>
      </c>
      <c r="SML1199" s="208" t="s">
        <v>238</v>
      </c>
      <c r="SMM1199" s="209">
        <v>111</v>
      </c>
      <c r="SMN1199" s="110">
        <v>211</v>
      </c>
      <c r="SMO1199" s="147">
        <v>344.68</v>
      </c>
      <c r="SMP1199" s="109" t="s">
        <v>30</v>
      </c>
      <c r="SMQ1199" s="261" t="s">
        <v>26</v>
      </c>
      <c r="SMR1199" s="207">
        <v>7</v>
      </c>
      <c r="SMS1199" s="207">
        <v>2</v>
      </c>
      <c r="SMT1199" s="208" t="s">
        <v>238</v>
      </c>
      <c r="SMU1199" s="209">
        <v>111</v>
      </c>
      <c r="SMV1199" s="110">
        <v>211</v>
      </c>
      <c r="SMW1199" s="147">
        <v>344.68</v>
      </c>
      <c r="SMX1199" s="109" t="s">
        <v>30</v>
      </c>
      <c r="SMY1199" s="261" t="s">
        <v>26</v>
      </c>
      <c r="SMZ1199" s="207">
        <v>7</v>
      </c>
      <c r="SNA1199" s="207">
        <v>2</v>
      </c>
      <c r="SNB1199" s="208" t="s">
        <v>238</v>
      </c>
      <c r="SNC1199" s="209">
        <v>111</v>
      </c>
      <c r="SND1199" s="110">
        <v>211</v>
      </c>
      <c r="SNE1199" s="147">
        <v>344.68</v>
      </c>
      <c r="SNF1199" s="109" t="s">
        <v>30</v>
      </c>
      <c r="SNG1199" s="261" t="s">
        <v>26</v>
      </c>
      <c r="SNH1199" s="207">
        <v>7</v>
      </c>
      <c r="SNI1199" s="207">
        <v>2</v>
      </c>
      <c r="SNJ1199" s="208" t="s">
        <v>238</v>
      </c>
      <c r="SNK1199" s="209">
        <v>111</v>
      </c>
      <c r="SNL1199" s="110">
        <v>211</v>
      </c>
      <c r="SNM1199" s="147">
        <v>344.68</v>
      </c>
      <c r="SNN1199" s="109" t="s">
        <v>30</v>
      </c>
      <c r="SNO1199" s="261" t="s">
        <v>26</v>
      </c>
      <c r="SNP1199" s="207">
        <v>7</v>
      </c>
      <c r="SNQ1199" s="207">
        <v>2</v>
      </c>
      <c r="SNR1199" s="208" t="s">
        <v>238</v>
      </c>
      <c r="SNS1199" s="209">
        <v>111</v>
      </c>
      <c r="SNT1199" s="110">
        <v>211</v>
      </c>
      <c r="SNU1199" s="147">
        <v>344.68</v>
      </c>
      <c r="SNV1199" s="109" t="s">
        <v>30</v>
      </c>
      <c r="SNW1199" s="261" t="s">
        <v>26</v>
      </c>
      <c r="SNX1199" s="207">
        <v>7</v>
      </c>
      <c r="SNY1199" s="207">
        <v>2</v>
      </c>
      <c r="SNZ1199" s="208" t="s">
        <v>238</v>
      </c>
      <c r="SOA1199" s="209">
        <v>111</v>
      </c>
      <c r="SOB1199" s="110">
        <v>211</v>
      </c>
      <c r="SOC1199" s="147">
        <v>344.68</v>
      </c>
      <c r="SOD1199" s="109" t="s">
        <v>30</v>
      </c>
      <c r="SOE1199" s="261" t="s">
        <v>26</v>
      </c>
      <c r="SOF1199" s="207">
        <v>7</v>
      </c>
      <c r="SOG1199" s="207">
        <v>2</v>
      </c>
      <c r="SOH1199" s="208" t="s">
        <v>238</v>
      </c>
      <c r="SOI1199" s="209">
        <v>111</v>
      </c>
      <c r="SOJ1199" s="110">
        <v>211</v>
      </c>
      <c r="SOK1199" s="147">
        <v>344.68</v>
      </c>
      <c r="SOL1199" s="109" t="s">
        <v>30</v>
      </c>
      <c r="SOM1199" s="261" t="s">
        <v>26</v>
      </c>
      <c r="SON1199" s="207">
        <v>7</v>
      </c>
      <c r="SOO1199" s="207">
        <v>2</v>
      </c>
      <c r="SOP1199" s="208" t="s">
        <v>238</v>
      </c>
      <c r="SOQ1199" s="209">
        <v>111</v>
      </c>
      <c r="SOR1199" s="110">
        <v>211</v>
      </c>
      <c r="SOS1199" s="147">
        <v>344.68</v>
      </c>
      <c r="SOT1199" s="109" t="s">
        <v>30</v>
      </c>
      <c r="SOU1199" s="261" t="s">
        <v>26</v>
      </c>
      <c r="SOV1199" s="207">
        <v>7</v>
      </c>
      <c r="SOW1199" s="207">
        <v>2</v>
      </c>
      <c r="SOX1199" s="208" t="s">
        <v>238</v>
      </c>
      <c r="SOY1199" s="209">
        <v>111</v>
      </c>
      <c r="SOZ1199" s="110">
        <v>211</v>
      </c>
      <c r="SPA1199" s="147">
        <v>344.68</v>
      </c>
      <c r="SPB1199" s="109" t="s">
        <v>30</v>
      </c>
      <c r="SPC1199" s="261" t="s">
        <v>26</v>
      </c>
      <c r="SPD1199" s="207">
        <v>7</v>
      </c>
      <c r="SPE1199" s="207">
        <v>2</v>
      </c>
      <c r="SPF1199" s="208" t="s">
        <v>238</v>
      </c>
      <c r="SPG1199" s="209">
        <v>111</v>
      </c>
      <c r="SPH1199" s="110">
        <v>211</v>
      </c>
      <c r="SPI1199" s="147">
        <v>344.68</v>
      </c>
      <c r="SPJ1199" s="109" t="s">
        <v>30</v>
      </c>
      <c r="SPK1199" s="261" t="s">
        <v>26</v>
      </c>
      <c r="SPL1199" s="207">
        <v>7</v>
      </c>
      <c r="SPM1199" s="207">
        <v>2</v>
      </c>
      <c r="SPN1199" s="208" t="s">
        <v>238</v>
      </c>
      <c r="SPO1199" s="209">
        <v>111</v>
      </c>
      <c r="SPP1199" s="110">
        <v>211</v>
      </c>
      <c r="SPQ1199" s="147">
        <v>344.68</v>
      </c>
      <c r="SPR1199" s="109" t="s">
        <v>30</v>
      </c>
      <c r="SPS1199" s="261" t="s">
        <v>26</v>
      </c>
      <c r="SPT1199" s="207">
        <v>7</v>
      </c>
      <c r="SPU1199" s="207">
        <v>2</v>
      </c>
      <c r="SPV1199" s="208" t="s">
        <v>238</v>
      </c>
      <c r="SPW1199" s="209">
        <v>111</v>
      </c>
      <c r="SPX1199" s="110">
        <v>211</v>
      </c>
      <c r="SPY1199" s="147">
        <v>344.68</v>
      </c>
      <c r="SPZ1199" s="109" t="s">
        <v>30</v>
      </c>
      <c r="SQA1199" s="261" t="s">
        <v>26</v>
      </c>
      <c r="SQB1199" s="207">
        <v>7</v>
      </c>
      <c r="SQC1199" s="207">
        <v>2</v>
      </c>
      <c r="SQD1199" s="208" t="s">
        <v>238</v>
      </c>
      <c r="SQE1199" s="209">
        <v>111</v>
      </c>
      <c r="SQF1199" s="110">
        <v>211</v>
      </c>
      <c r="SQG1199" s="147">
        <v>344.68</v>
      </c>
      <c r="SQH1199" s="109" t="s">
        <v>30</v>
      </c>
      <c r="SQI1199" s="261" t="s">
        <v>26</v>
      </c>
      <c r="SQJ1199" s="207">
        <v>7</v>
      </c>
      <c r="SQK1199" s="207">
        <v>2</v>
      </c>
      <c r="SQL1199" s="208" t="s">
        <v>238</v>
      </c>
      <c r="SQM1199" s="209">
        <v>111</v>
      </c>
      <c r="SQN1199" s="110">
        <v>211</v>
      </c>
      <c r="SQO1199" s="147">
        <v>344.68</v>
      </c>
      <c r="SQP1199" s="109" t="s">
        <v>30</v>
      </c>
      <c r="SQQ1199" s="261" t="s">
        <v>26</v>
      </c>
      <c r="SQR1199" s="207">
        <v>7</v>
      </c>
      <c r="SQS1199" s="207">
        <v>2</v>
      </c>
      <c r="SQT1199" s="208" t="s">
        <v>238</v>
      </c>
      <c r="SQU1199" s="209">
        <v>111</v>
      </c>
      <c r="SQV1199" s="110">
        <v>211</v>
      </c>
      <c r="SQW1199" s="147">
        <v>344.68</v>
      </c>
      <c r="SQX1199" s="109" t="s">
        <v>30</v>
      </c>
      <c r="SQY1199" s="261" t="s">
        <v>26</v>
      </c>
      <c r="SQZ1199" s="207">
        <v>7</v>
      </c>
      <c r="SRA1199" s="207">
        <v>2</v>
      </c>
      <c r="SRB1199" s="208" t="s">
        <v>238</v>
      </c>
      <c r="SRC1199" s="209">
        <v>111</v>
      </c>
      <c r="SRD1199" s="110">
        <v>211</v>
      </c>
      <c r="SRE1199" s="147">
        <v>344.68</v>
      </c>
      <c r="SRF1199" s="109" t="s">
        <v>30</v>
      </c>
      <c r="SRG1199" s="261" t="s">
        <v>26</v>
      </c>
      <c r="SRH1199" s="207">
        <v>7</v>
      </c>
      <c r="SRI1199" s="207">
        <v>2</v>
      </c>
      <c r="SRJ1199" s="208" t="s">
        <v>238</v>
      </c>
      <c r="SRK1199" s="209">
        <v>111</v>
      </c>
      <c r="SRL1199" s="110">
        <v>211</v>
      </c>
      <c r="SRM1199" s="147">
        <v>344.68</v>
      </c>
      <c r="SRN1199" s="109" t="s">
        <v>30</v>
      </c>
      <c r="SRO1199" s="261" t="s">
        <v>26</v>
      </c>
      <c r="SRP1199" s="207">
        <v>7</v>
      </c>
      <c r="SRQ1199" s="207">
        <v>2</v>
      </c>
      <c r="SRR1199" s="208" t="s">
        <v>238</v>
      </c>
      <c r="SRS1199" s="209">
        <v>111</v>
      </c>
      <c r="SRT1199" s="110">
        <v>211</v>
      </c>
      <c r="SRU1199" s="147">
        <v>344.68</v>
      </c>
      <c r="SRV1199" s="109" t="s">
        <v>30</v>
      </c>
      <c r="SRW1199" s="261" t="s">
        <v>26</v>
      </c>
      <c r="SRX1199" s="207">
        <v>7</v>
      </c>
      <c r="SRY1199" s="207">
        <v>2</v>
      </c>
      <c r="SRZ1199" s="208" t="s">
        <v>238</v>
      </c>
      <c r="SSA1199" s="209">
        <v>111</v>
      </c>
      <c r="SSB1199" s="110">
        <v>211</v>
      </c>
      <c r="SSC1199" s="147">
        <v>344.68</v>
      </c>
      <c r="SSD1199" s="109" t="s">
        <v>30</v>
      </c>
      <c r="SSE1199" s="261" t="s">
        <v>26</v>
      </c>
      <c r="SSF1199" s="207">
        <v>7</v>
      </c>
      <c r="SSG1199" s="207">
        <v>2</v>
      </c>
      <c r="SSH1199" s="208" t="s">
        <v>238</v>
      </c>
      <c r="SSI1199" s="209">
        <v>111</v>
      </c>
      <c r="SSJ1199" s="110">
        <v>211</v>
      </c>
      <c r="SSK1199" s="147">
        <v>344.68</v>
      </c>
      <c r="SSL1199" s="109" t="s">
        <v>30</v>
      </c>
      <c r="SSM1199" s="261" t="s">
        <v>26</v>
      </c>
      <c r="SSN1199" s="207">
        <v>7</v>
      </c>
      <c r="SSO1199" s="207">
        <v>2</v>
      </c>
      <c r="SSP1199" s="208" t="s">
        <v>238</v>
      </c>
      <c r="SSQ1199" s="209">
        <v>111</v>
      </c>
      <c r="SSR1199" s="110">
        <v>211</v>
      </c>
      <c r="SSS1199" s="147">
        <v>344.68</v>
      </c>
      <c r="SST1199" s="109" t="s">
        <v>30</v>
      </c>
      <c r="SSU1199" s="261" t="s">
        <v>26</v>
      </c>
      <c r="SSV1199" s="207">
        <v>7</v>
      </c>
      <c r="SSW1199" s="207">
        <v>2</v>
      </c>
      <c r="SSX1199" s="208" t="s">
        <v>238</v>
      </c>
      <c r="SSY1199" s="209">
        <v>111</v>
      </c>
      <c r="SSZ1199" s="110">
        <v>211</v>
      </c>
      <c r="STA1199" s="147">
        <v>344.68</v>
      </c>
      <c r="STB1199" s="109" t="s">
        <v>30</v>
      </c>
      <c r="STC1199" s="261" t="s">
        <v>26</v>
      </c>
      <c r="STD1199" s="207">
        <v>7</v>
      </c>
      <c r="STE1199" s="207">
        <v>2</v>
      </c>
      <c r="STF1199" s="208" t="s">
        <v>238</v>
      </c>
      <c r="STG1199" s="209">
        <v>111</v>
      </c>
      <c r="STH1199" s="110">
        <v>211</v>
      </c>
      <c r="STI1199" s="147">
        <v>344.68</v>
      </c>
      <c r="STJ1199" s="109" t="s">
        <v>30</v>
      </c>
      <c r="STK1199" s="261" t="s">
        <v>26</v>
      </c>
      <c r="STL1199" s="207">
        <v>7</v>
      </c>
      <c r="STM1199" s="207">
        <v>2</v>
      </c>
      <c r="STN1199" s="208" t="s">
        <v>238</v>
      </c>
      <c r="STO1199" s="209">
        <v>111</v>
      </c>
      <c r="STP1199" s="110">
        <v>211</v>
      </c>
      <c r="STQ1199" s="147">
        <v>344.68</v>
      </c>
      <c r="STR1199" s="109" t="s">
        <v>30</v>
      </c>
      <c r="STS1199" s="261" t="s">
        <v>26</v>
      </c>
      <c r="STT1199" s="207">
        <v>7</v>
      </c>
      <c r="STU1199" s="207">
        <v>2</v>
      </c>
      <c r="STV1199" s="208" t="s">
        <v>238</v>
      </c>
      <c r="STW1199" s="209">
        <v>111</v>
      </c>
      <c r="STX1199" s="110">
        <v>211</v>
      </c>
      <c r="STY1199" s="147">
        <v>344.68</v>
      </c>
      <c r="STZ1199" s="109" t="s">
        <v>30</v>
      </c>
      <c r="SUA1199" s="261" t="s">
        <v>26</v>
      </c>
      <c r="SUB1199" s="207">
        <v>7</v>
      </c>
      <c r="SUC1199" s="207">
        <v>2</v>
      </c>
      <c r="SUD1199" s="208" t="s">
        <v>238</v>
      </c>
      <c r="SUE1199" s="209">
        <v>111</v>
      </c>
      <c r="SUF1199" s="110">
        <v>211</v>
      </c>
      <c r="SUG1199" s="147">
        <v>344.68</v>
      </c>
      <c r="SUH1199" s="109" t="s">
        <v>30</v>
      </c>
      <c r="SUI1199" s="261" t="s">
        <v>26</v>
      </c>
      <c r="SUJ1199" s="207">
        <v>7</v>
      </c>
      <c r="SUK1199" s="207">
        <v>2</v>
      </c>
      <c r="SUL1199" s="208" t="s">
        <v>238</v>
      </c>
      <c r="SUM1199" s="209">
        <v>111</v>
      </c>
      <c r="SUN1199" s="110">
        <v>211</v>
      </c>
      <c r="SUO1199" s="147">
        <v>344.68</v>
      </c>
      <c r="SUP1199" s="109" t="s">
        <v>30</v>
      </c>
      <c r="SUQ1199" s="261" t="s">
        <v>26</v>
      </c>
      <c r="SUR1199" s="207">
        <v>7</v>
      </c>
      <c r="SUS1199" s="207">
        <v>2</v>
      </c>
      <c r="SUT1199" s="208" t="s">
        <v>238</v>
      </c>
      <c r="SUU1199" s="209">
        <v>111</v>
      </c>
      <c r="SUV1199" s="110">
        <v>211</v>
      </c>
      <c r="SUW1199" s="147">
        <v>344.68</v>
      </c>
      <c r="SUX1199" s="109" t="s">
        <v>30</v>
      </c>
      <c r="SUY1199" s="261" t="s">
        <v>26</v>
      </c>
      <c r="SUZ1199" s="207">
        <v>7</v>
      </c>
      <c r="SVA1199" s="207">
        <v>2</v>
      </c>
      <c r="SVB1199" s="208" t="s">
        <v>238</v>
      </c>
      <c r="SVC1199" s="209">
        <v>111</v>
      </c>
      <c r="SVD1199" s="110">
        <v>211</v>
      </c>
      <c r="SVE1199" s="147">
        <v>344.68</v>
      </c>
      <c r="SVF1199" s="109" t="s">
        <v>30</v>
      </c>
      <c r="SVG1199" s="261" t="s">
        <v>26</v>
      </c>
      <c r="SVH1199" s="207">
        <v>7</v>
      </c>
      <c r="SVI1199" s="207">
        <v>2</v>
      </c>
      <c r="SVJ1199" s="208" t="s">
        <v>238</v>
      </c>
      <c r="SVK1199" s="209">
        <v>111</v>
      </c>
      <c r="SVL1199" s="110">
        <v>211</v>
      </c>
      <c r="SVM1199" s="147">
        <v>344.68</v>
      </c>
      <c r="SVN1199" s="109" t="s">
        <v>30</v>
      </c>
      <c r="SVO1199" s="261" t="s">
        <v>26</v>
      </c>
      <c r="SVP1199" s="207">
        <v>7</v>
      </c>
      <c r="SVQ1199" s="207">
        <v>2</v>
      </c>
      <c r="SVR1199" s="208" t="s">
        <v>238</v>
      </c>
      <c r="SVS1199" s="209">
        <v>111</v>
      </c>
      <c r="SVT1199" s="110">
        <v>211</v>
      </c>
      <c r="SVU1199" s="147">
        <v>344.68</v>
      </c>
      <c r="SVV1199" s="109" t="s">
        <v>30</v>
      </c>
      <c r="SVW1199" s="261" t="s">
        <v>26</v>
      </c>
      <c r="SVX1199" s="207">
        <v>7</v>
      </c>
      <c r="SVY1199" s="207">
        <v>2</v>
      </c>
      <c r="SVZ1199" s="208" t="s">
        <v>238</v>
      </c>
      <c r="SWA1199" s="209">
        <v>111</v>
      </c>
      <c r="SWB1199" s="110">
        <v>211</v>
      </c>
      <c r="SWC1199" s="147">
        <v>344.68</v>
      </c>
      <c r="SWD1199" s="109" t="s">
        <v>30</v>
      </c>
      <c r="SWE1199" s="261" t="s">
        <v>26</v>
      </c>
      <c r="SWF1199" s="207">
        <v>7</v>
      </c>
      <c r="SWG1199" s="207">
        <v>2</v>
      </c>
      <c r="SWH1199" s="208" t="s">
        <v>238</v>
      </c>
      <c r="SWI1199" s="209">
        <v>111</v>
      </c>
      <c r="SWJ1199" s="110">
        <v>211</v>
      </c>
      <c r="SWK1199" s="147">
        <v>344.68</v>
      </c>
      <c r="SWL1199" s="109" t="s">
        <v>30</v>
      </c>
      <c r="SWM1199" s="261" t="s">
        <v>26</v>
      </c>
      <c r="SWN1199" s="207">
        <v>7</v>
      </c>
      <c r="SWO1199" s="207">
        <v>2</v>
      </c>
      <c r="SWP1199" s="208" t="s">
        <v>238</v>
      </c>
      <c r="SWQ1199" s="209">
        <v>111</v>
      </c>
      <c r="SWR1199" s="110">
        <v>211</v>
      </c>
      <c r="SWS1199" s="147">
        <v>344.68</v>
      </c>
      <c r="SWT1199" s="109" t="s">
        <v>30</v>
      </c>
      <c r="SWU1199" s="261" t="s">
        <v>26</v>
      </c>
      <c r="SWV1199" s="207">
        <v>7</v>
      </c>
      <c r="SWW1199" s="207">
        <v>2</v>
      </c>
      <c r="SWX1199" s="208" t="s">
        <v>238</v>
      </c>
      <c r="SWY1199" s="209">
        <v>111</v>
      </c>
      <c r="SWZ1199" s="110">
        <v>211</v>
      </c>
      <c r="SXA1199" s="147">
        <v>344.68</v>
      </c>
      <c r="SXB1199" s="109" t="s">
        <v>30</v>
      </c>
      <c r="SXC1199" s="261" t="s">
        <v>26</v>
      </c>
      <c r="SXD1199" s="207">
        <v>7</v>
      </c>
      <c r="SXE1199" s="207">
        <v>2</v>
      </c>
      <c r="SXF1199" s="208" t="s">
        <v>238</v>
      </c>
      <c r="SXG1199" s="209">
        <v>111</v>
      </c>
      <c r="SXH1199" s="110">
        <v>211</v>
      </c>
      <c r="SXI1199" s="147">
        <v>344.68</v>
      </c>
      <c r="SXJ1199" s="109" t="s">
        <v>30</v>
      </c>
      <c r="SXK1199" s="261" t="s">
        <v>26</v>
      </c>
      <c r="SXL1199" s="207">
        <v>7</v>
      </c>
      <c r="SXM1199" s="207">
        <v>2</v>
      </c>
      <c r="SXN1199" s="208" t="s">
        <v>238</v>
      </c>
      <c r="SXO1199" s="209">
        <v>111</v>
      </c>
      <c r="SXP1199" s="110">
        <v>211</v>
      </c>
      <c r="SXQ1199" s="147">
        <v>344.68</v>
      </c>
      <c r="SXR1199" s="109" t="s">
        <v>30</v>
      </c>
      <c r="SXS1199" s="261" t="s">
        <v>26</v>
      </c>
      <c r="SXT1199" s="207">
        <v>7</v>
      </c>
      <c r="SXU1199" s="207">
        <v>2</v>
      </c>
      <c r="SXV1199" s="208" t="s">
        <v>238</v>
      </c>
      <c r="SXW1199" s="209">
        <v>111</v>
      </c>
      <c r="SXX1199" s="110">
        <v>211</v>
      </c>
      <c r="SXY1199" s="147">
        <v>344.68</v>
      </c>
      <c r="SXZ1199" s="109" t="s">
        <v>30</v>
      </c>
      <c r="SYA1199" s="261" t="s">
        <v>26</v>
      </c>
      <c r="SYB1199" s="207">
        <v>7</v>
      </c>
      <c r="SYC1199" s="207">
        <v>2</v>
      </c>
      <c r="SYD1199" s="208" t="s">
        <v>238</v>
      </c>
      <c r="SYE1199" s="209">
        <v>111</v>
      </c>
      <c r="SYF1199" s="110">
        <v>211</v>
      </c>
      <c r="SYG1199" s="147">
        <v>344.68</v>
      </c>
      <c r="SYH1199" s="109" t="s">
        <v>30</v>
      </c>
      <c r="SYI1199" s="261" t="s">
        <v>26</v>
      </c>
      <c r="SYJ1199" s="207">
        <v>7</v>
      </c>
      <c r="SYK1199" s="207">
        <v>2</v>
      </c>
      <c r="SYL1199" s="208" t="s">
        <v>238</v>
      </c>
      <c r="SYM1199" s="209">
        <v>111</v>
      </c>
      <c r="SYN1199" s="110">
        <v>211</v>
      </c>
      <c r="SYO1199" s="147">
        <v>344.68</v>
      </c>
      <c r="SYP1199" s="109" t="s">
        <v>30</v>
      </c>
      <c r="SYQ1199" s="261" t="s">
        <v>26</v>
      </c>
      <c r="SYR1199" s="207">
        <v>7</v>
      </c>
      <c r="SYS1199" s="207">
        <v>2</v>
      </c>
      <c r="SYT1199" s="208" t="s">
        <v>238</v>
      </c>
      <c r="SYU1199" s="209">
        <v>111</v>
      </c>
      <c r="SYV1199" s="110">
        <v>211</v>
      </c>
      <c r="SYW1199" s="147">
        <v>344.68</v>
      </c>
      <c r="SYX1199" s="109" t="s">
        <v>30</v>
      </c>
      <c r="SYY1199" s="261" t="s">
        <v>26</v>
      </c>
      <c r="SYZ1199" s="207">
        <v>7</v>
      </c>
      <c r="SZA1199" s="207">
        <v>2</v>
      </c>
      <c r="SZB1199" s="208" t="s">
        <v>238</v>
      </c>
      <c r="SZC1199" s="209">
        <v>111</v>
      </c>
      <c r="SZD1199" s="110">
        <v>211</v>
      </c>
      <c r="SZE1199" s="147">
        <v>344.68</v>
      </c>
      <c r="SZF1199" s="109" t="s">
        <v>30</v>
      </c>
      <c r="SZG1199" s="261" t="s">
        <v>26</v>
      </c>
      <c r="SZH1199" s="207">
        <v>7</v>
      </c>
      <c r="SZI1199" s="207">
        <v>2</v>
      </c>
      <c r="SZJ1199" s="208" t="s">
        <v>238</v>
      </c>
      <c r="SZK1199" s="209">
        <v>111</v>
      </c>
      <c r="SZL1199" s="110">
        <v>211</v>
      </c>
      <c r="SZM1199" s="147">
        <v>344.68</v>
      </c>
      <c r="SZN1199" s="109" t="s">
        <v>30</v>
      </c>
      <c r="SZO1199" s="261" t="s">
        <v>26</v>
      </c>
      <c r="SZP1199" s="207">
        <v>7</v>
      </c>
      <c r="SZQ1199" s="207">
        <v>2</v>
      </c>
      <c r="SZR1199" s="208" t="s">
        <v>238</v>
      </c>
      <c r="SZS1199" s="209">
        <v>111</v>
      </c>
      <c r="SZT1199" s="110">
        <v>211</v>
      </c>
      <c r="SZU1199" s="147">
        <v>344.68</v>
      </c>
      <c r="SZV1199" s="109" t="s">
        <v>30</v>
      </c>
      <c r="SZW1199" s="261" t="s">
        <v>26</v>
      </c>
      <c r="SZX1199" s="207">
        <v>7</v>
      </c>
      <c r="SZY1199" s="207">
        <v>2</v>
      </c>
      <c r="SZZ1199" s="208" t="s">
        <v>238</v>
      </c>
      <c r="TAA1199" s="209">
        <v>111</v>
      </c>
      <c r="TAB1199" s="110">
        <v>211</v>
      </c>
      <c r="TAC1199" s="147">
        <v>344.68</v>
      </c>
      <c r="TAD1199" s="109" t="s">
        <v>30</v>
      </c>
      <c r="TAE1199" s="261" t="s">
        <v>26</v>
      </c>
      <c r="TAF1199" s="207">
        <v>7</v>
      </c>
      <c r="TAG1199" s="207">
        <v>2</v>
      </c>
      <c r="TAH1199" s="208" t="s">
        <v>238</v>
      </c>
      <c r="TAI1199" s="209">
        <v>111</v>
      </c>
      <c r="TAJ1199" s="110">
        <v>211</v>
      </c>
      <c r="TAK1199" s="147">
        <v>344.68</v>
      </c>
      <c r="TAL1199" s="109" t="s">
        <v>30</v>
      </c>
      <c r="TAM1199" s="261" t="s">
        <v>26</v>
      </c>
      <c r="TAN1199" s="207">
        <v>7</v>
      </c>
      <c r="TAO1199" s="207">
        <v>2</v>
      </c>
      <c r="TAP1199" s="208" t="s">
        <v>238</v>
      </c>
      <c r="TAQ1199" s="209">
        <v>111</v>
      </c>
      <c r="TAR1199" s="110">
        <v>211</v>
      </c>
      <c r="TAS1199" s="147">
        <v>344.68</v>
      </c>
      <c r="TAT1199" s="109" t="s">
        <v>30</v>
      </c>
      <c r="TAU1199" s="261" t="s">
        <v>26</v>
      </c>
      <c r="TAV1199" s="207">
        <v>7</v>
      </c>
      <c r="TAW1199" s="207">
        <v>2</v>
      </c>
      <c r="TAX1199" s="208" t="s">
        <v>238</v>
      </c>
      <c r="TAY1199" s="209">
        <v>111</v>
      </c>
      <c r="TAZ1199" s="110">
        <v>211</v>
      </c>
      <c r="TBA1199" s="147">
        <v>344.68</v>
      </c>
      <c r="TBB1199" s="109" t="s">
        <v>30</v>
      </c>
      <c r="TBC1199" s="261" t="s">
        <v>26</v>
      </c>
      <c r="TBD1199" s="207">
        <v>7</v>
      </c>
      <c r="TBE1199" s="207">
        <v>2</v>
      </c>
      <c r="TBF1199" s="208" t="s">
        <v>238</v>
      </c>
      <c r="TBG1199" s="209">
        <v>111</v>
      </c>
      <c r="TBH1199" s="110">
        <v>211</v>
      </c>
      <c r="TBI1199" s="147">
        <v>344.68</v>
      </c>
      <c r="TBJ1199" s="109" t="s">
        <v>30</v>
      </c>
      <c r="TBK1199" s="261" t="s">
        <v>26</v>
      </c>
      <c r="TBL1199" s="207">
        <v>7</v>
      </c>
      <c r="TBM1199" s="207">
        <v>2</v>
      </c>
      <c r="TBN1199" s="208" t="s">
        <v>238</v>
      </c>
      <c r="TBO1199" s="209">
        <v>111</v>
      </c>
      <c r="TBP1199" s="110">
        <v>211</v>
      </c>
      <c r="TBQ1199" s="147">
        <v>344.68</v>
      </c>
      <c r="TBR1199" s="109" t="s">
        <v>30</v>
      </c>
      <c r="TBS1199" s="261" t="s">
        <v>26</v>
      </c>
      <c r="TBT1199" s="207">
        <v>7</v>
      </c>
      <c r="TBU1199" s="207">
        <v>2</v>
      </c>
      <c r="TBV1199" s="208" t="s">
        <v>238</v>
      </c>
      <c r="TBW1199" s="209">
        <v>111</v>
      </c>
      <c r="TBX1199" s="110">
        <v>211</v>
      </c>
      <c r="TBY1199" s="147">
        <v>344.68</v>
      </c>
      <c r="TBZ1199" s="109" t="s">
        <v>30</v>
      </c>
      <c r="TCA1199" s="261" t="s">
        <v>26</v>
      </c>
      <c r="TCB1199" s="207">
        <v>7</v>
      </c>
      <c r="TCC1199" s="207">
        <v>2</v>
      </c>
      <c r="TCD1199" s="208" t="s">
        <v>238</v>
      </c>
      <c r="TCE1199" s="209">
        <v>111</v>
      </c>
      <c r="TCF1199" s="110">
        <v>211</v>
      </c>
      <c r="TCG1199" s="147">
        <v>344.68</v>
      </c>
      <c r="TCH1199" s="109" t="s">
        <v>30</v>
      </c>
      <c r="TCI1199" s="261" t="s">
        <v>26</v>
      </c>
      <c r="TCJ1199" s="207">
        <v>7</v>
      </c>
      <c r="TCK1199" s="207">
        <v>2</v>
      </c>
      <c r="TCL1199" s="208" t="s">
        <v>238</v>
      </c>
      <c r="TCM1199" s="209">
        <v>111</v>
      </c>
      <c r="TCN1199" s="110">
        <v>211</v>
      </c>
      <c r="TCO1199" s="147">
        <v>344.68</v>
      </c>
      <c r="TCP1199" s="109" t="s">
        <v>30</v>
      </c>
      <c r="TCQ1199" s="261" t="s">
        <v>26</v>
      </c>
      <c r="TCR1199" s="207">
        <v>7</v>
      </c>
      <c r="TCS1199" s="207">
        <v>2</v>
      </c>
      <c r="TCT1199" s="208" t="s">
        <v>238</v>
      </c>
      <c r="TCU1199" s="209">
        <v>111</v>
      </c>
      <c r="TCV1199" s="110">
        <v>211</v>
      </c>
      <c r="TCW1199" s="147">
        <v>344.68</v>
      </c>
      <c r="TCX1199" s="109" t="s">
        <v>30</v>
      </c>
      <c r="TCY1199" s="261" t="s">
        <v>26</v>
      </c>
      <c r="TCZ1199" s="207">
        <v>7</v>
      </c>
      <c r="TDA1199" s="207">
        <v>2</v>
      </c>
      <c r="TDB1199" s="208" t="s">
        <v>238</v>
      </c>
      <c r="TDC1199" s="209">
        <v>111</v>
      </c>
      <c r="TDD1199" s="110">
        <v>211</v>
      </c>
      <c r="TDE1199" s="147">
        <v>344.68</v>
      </c>
      <c r="TDF1199" s="109" t="s">
        <v>30</v>
      </c>
      <c r="TDG1199" s="261" t="s">
        <v>26</v>
      </c>
      <c r="TDH1199" s="207">
        <v>7</v>
      </c>
      <c r="TDI1199" s="207">
        <v>2</v>
      </c>
      <c r="TDJ1199" s="208" t="s">
        <v>238</v>
      </c>
      <c r="TDK1199" s="209">
        <v>111</v>
      </c>
      <c r="TDL1199" s="110">
        <v>211</v>
      </c>
      <c r="TDM1199" s="147">
        <v>344.68</v>
      </c>
      <c r="TDN1199" s="109" t="s">
        <v>30</v>
      </c>
      <c r="TDO1199" s="261" t="s">
        <v>26</v>
      </c>
      <c r="TDP1199" s="207">
        <v>7</v>
      </c>
      <c r="TDQ1199" s="207">
        <v>2</v>
      </c>
      <c r="TDR1199" s="208" t="s">
        <v>238</v>
      </c>
      <c r="TDS1199" s="209">
        <v>111</v>
      </c>
      <c r="TDT1199" s="110">
        <v>211</v>
      </c>
      <c r="TDU1199" s="147">
        <v>344.68</v>
      </c>
      <c r="TDV1199" s="109" t="s">
        <v>30</v>
      </c>
      <c r="TDW1199" s="261" t="s">
        <v>26</v>
      </c>
      <c r="TDX1199" s="207">
        <v>7</v>
      </c>
      <c r="TDY1199" s="207">
        <v>2</v>
      </c>
      <c r="TDZ1199" s="208" t="s">
        <v>238</v>
      </c>
      <c r="TEA1199" s="209">
        <v>111</v>
      </c>
      <c r="TEB1199" s="110">
        <v>211</v>
      </c>
      <c r="TEC1199" s="147">
        <v>344.68</v>
      </c>
      <c r="TED1199" s="109" t="s">
        <v>30</v>
      </c>
      <c r="TEE1199" s="261" t="s">
        <v>26</v>
      </c>
      <c r="TEF1199" s="207">
        <v>7</v>
      </c>
      <c r="TEG1199" s="207">
        <v>2</v>
      </c>
      <c r="TEH1199" s="208" t="s">
        <v>238</v>
      </c>
      <c r="TEI1199" s="209">
        <v>111</v>
      </c>
      <c r="TEJ1199" s="110">
        <v>211</v>
      </c>
      <c r="TEK1199" s="147">
        <v>344.68</v>
      </c>
      <c r="TEL1199" s="109" t="s">
        <v>30</v>
      </c>
      <c r="TEM1199" s="261" t="s">
        <v>26</v>
      </c>
      <c r="TEN1199" s="207">
        <v>7</v>
      </c>
      <c r="TEO1199" s="207">
        <v>2</v>
      </c>
      <c r="TEP1199" s="208" t="s">
        <v>238</v>
      </c>
      <c r="TEQ1199" s="209">
        <v>111</v>
      </c>
      <c r="TER1199" s="110">
        <v>211</v>
      </c>
      <c r="TES1199" s="147">
        <v>344.68</v>
      </c>
      <c r="TET1199" s="109" t="s">
        <v>30</v>
      </c>
      <c r="TEU1199" s="261" t="s">
        <v>26</v>
      </c>
      <c r="TEV1199" s="207">
        <v>7</v>
      </c>
      <c r="TEW1199" s="207">
        <v>2</v>
      </c>
      <c r="TEX1199" s="208" t="s">
        <v>238</v>
      </c>
      <c r="TEY1199" s="209">
        <v>111</v>
      </c>
      <c r="TEZ1199" s="110">
        <v>211</v>
      </c>
      <c r="TFA1199" s="147">
        <v>344.68</v>
      </c>
      <c r="TFB1199" s="109" t="s">
        <v>30</v>
      </c>
      <c r="TFC1199" s="261" t="s">
        <v>26</v>
      </c>
      <c r="TFD1199" s="207">
        <v>7</v>
      </c>
      <c r="TFE1199" s="207">
        <v>2</v>
      </c>
      <c r="TFF1199" s="208" t="s">
        <v>238</v>
      </c>
      <c r="TFG1199" s="209">
        <v>111</v>
      </c>
      <c r="TFH1199" s="110">
        <v>211</v>
      </c>
      <c r="TFI1199" s="147">
        <v>344.68</v>
      </c>
      <c r="TFJ1199" s="109" t="s">
        <v>30</v>
      </c>
      <c r="TFK1199" s="261" t="s">
        <v>26</v>
      </c>
      <c r="TFL1199" s="207">
        <v>7</v>
      </c>
      <c r="TFM1199" s="207">
        <v>2</v>
      </c>
      <c r="TFN1199" s="208" t="s">
        <v>238</v>
      </c>
      <c r="TFO1199" s="209">
        <v>111</v>
      </c>
      <c r="TFP1199" s="110">
        <v>211</v>
      </c>
      <c r="TFQ1199" s="147">
        <v>344.68</v>
      </c>
      <c r="TFR1199" s="109" t="s">
        <v>30</v>
      </c>
      <c r="TFS1199" s="261" t="s">
        <v>26</v>
      </c>
      <c r="TFT1199" s="207">
        <v>7</v>
      </c>
      <c r="TFU1199" s="207">
        <v>2</v>
      </c>
      <c r="TFV1199" s="208" t="s">
        <v>238</v>
      </c>
      <c r="TFW1199" s="209">
        <v>111</v>
      </c>
      <c r="TFX1199" s="110">
        <v>211</v>
      </c>
      <c r="TFY1199" s="147">
        <v>344.68</v>
      </c>
      <c r="TFZ1199" s="109" t="s">
        <v>30</v>
      </c>
      <c r="TGA1199" s="261" t="s">
        <v>26</v>
      </c>
      <c r="TGB1199" s="207">
        <v>7</v>
      </c>
      <c r="TGC1199" s="207">
        <v>2</v>
      </c>
      <c r="TGD1199" s="208" t="s">
        <v>238</v>
      </c>
      <c r="TGE1199" s="209">
        <v>111</v>
      </c>
      <c r="TGF1199" s="110">
        <v>211</v>
      </c>
      <c r="TGG1199" s="147">
        <v>344.68</v>
      </c>
      <c r="TGH1199" s="109" t="s">
        <v>30</v>
      </c>
      <c r="TGI1199" s="261" t="s">
        <v>26</v>
      </c>
      <c r="TGJ1199" s="207">
        <v>7</v>
      </c>
      <c r="TGK1199" s="207">
        <v>2</v>
      </c>
      <c r="TGL1199" s="208" t="s">
        <v>238</v>
      </c>
      <c r="TGM1199" s="209">
        <v>111</v>
      </c>
      <c r="TGN1199" s="110">
        <v>211</v>
      </c>
      <c r="TGO1199" s="147">
        <v>344.68</v>
      </c>
      <c r="TGP1199" s="109" t="s">
        <v>30</v>
      </c>
      <c r="TGQ1199" s="261" t="s">
        <v>26</v>
      </c>
      <c r="TGR1199" s="207">
        <v>7</v>
      </c>
      <c r="TGS1199" s="207">
        <v>2</v>
      </c>
      <c r="TGT1199" s="208" t="s">
        <v>238</v>
      </c>
      <c r="TGU1199" s="209">
        <v>111</v>
      </c>
      <c r="TGV1199" s="110">
        <v>211</v>
      </c>
      <c r="TGW1199" s="147">
        <v>344.68</v>
      </c>
      <c r="TGX1199" s="109" t="s">
        <v>30</v>
      </c>
      <c r="TGY1199" s="261" t="s">
        <v>26</v>
      </c>
      <c r="TGZ1199" s="207">
        <v>7</v>
      </c>
      <c r="THA1199" s="207">
        <v>2</v>
      </c>
      <c r="THB1199" s="208" t="s">
        <v>238</v>
      </c>
      <c r="THC1199" s="209">
        <v>111</v>
      </c>
      <c r="THD1199" s="110">
        <v>211</v>
      </c>
      <c r="THE1199" s="147">
        <v>344.68</v>
      </c>
      <c r="THF1199" s="109" t="s">
        <v>30</v>
      </c>
      <c r="THG1199" s="261" t="s">
        <v>26</v>
      </c>
      <c r="THH1199" s="207">
        <v>7</v>
      </c>
      <c r="THI1199" s="207">
        <v>2</v>
      </c>
      <c r="THJ1199" s="208" t="s">
        <v>238</v>
      </c>
      <c r="THK1199" s="209">
        <v>111</v>
      </c>
      <c r="THL1199" s="110">
        <v>211</v>
      </c>
      <c r="THM1199" s="147">
        <v>344.68</v>
      </c>
      <c r="THN1199" s="109" t="s">
        <v>30</v>
      </c>
      <c r="THO1199" s="261" t="s">
        <v>26</v>
      </c>
      <c r="THP1199" s="207">
        <v>7</v>
      </c>
      <c r="THQ1199" s="207">
        <v>2</v>
      </c>
      <c r="THR1199" s="208" t="s">
        <v>238</v>
      </c>
      <c r="THS1199" s="209">
        <v>111</v>
      </c>
      <c r="THT1199" s="110">
        <v>211</v>
      </c>
      <c r="THU1199" s="147">
        <v>344.68</v>
      </c>
      <c r="THV1199" s="109" t="s">
        <v>30</v>
      </c>
      <c r="THW1199" s="261" t="s">
        <v>26</v>
      </c>
      <c r="THX1199" s="207">
        <v>7</v>
      </c>
      <c r="THY1199" s="207">
        <v>2</v>
      </c>
      <c r="THZ1199" s="208" t="s">
        <v>238</v>
      </c>
      <c r="TIA1199" s="209">
        <v>111</v>
      </c>
      <c r="TIB1199" s="110">
        <v>211</v>
      </c>
      <c r="TIC1199" s="147">
        <v>344.68</v>
      </c>
      <c r="TID1199" s="109" t="s">
        <v>30</v>
      </c>
      <c r="TIE1199" s="261" t="s">
        <v>26</v>
      </c>
      <c r="TIF1199" s="207">
        <v>7</v>
      </c>
      <c r="TIG1199" s="207">
        <v>2</v>
      </c>
      <c r="TIH1199" s="208" t="s">
        <v>238</v>
      </c>
      <c r="TII1199" s="209">
        <v>111</v>
      </c>
      <c r="TIJ1199" s="110">
        <v>211</v>
      </c>
      <c r="TIK1199" s="147">
        <v>344.68</v>
      </c>
      <c r="TIL1199" s="109" t="s">
        <v>30</v>
      </c>
      <c r="TIM1199" s="261" t="s">
        <v>26</v>
      </c>
      <c r="TIN1199" s="207">
        <v>7</v>
      </c>
      <c r="TIO1199" s="207">
        <v>2</v>
      </c>
      <c r="TIP1199" s="208" t="s">
        <v>238</v>
      </c>
      <c r="TIQ1199" s="209">
        <v>111</v>
      </c>
      <c r="TIR1199" s="110">
        <v>211</v>
      </c>
      <c r="TIS1199" s="147">
        <v>344.68</v>
      </c>
      <c r="TIT1199" s="109" t="s">
        <v>30</v>
      </c>
      <c r="TIU1199" s="261" t="s">
        <v>26</v>
      </c>
      <c r="TIV1199" s="207">
        <v>7</v>
      </c>
      <c r="TIW1199" s="207">
        <v>2</v>
      </c>
      <c r="TIX1199" s="208" t="s">
        <v>238</v>
      </c>
      <c r="TIY1199" s="209">
        <v>111</v>
      </c>
      <c r="TIZ1199" s="110">
        <v>211</v>
      </c>
      <c r="TJA1199" s="147">
        <v>344.68</v>
      </c>
      <c r="TJB1199" s="109" t="s">
        <v>30</v>
      </c>
      <c r="TJC1199" s="261" t="s">
        <v>26</v>
      </c>
      <c r="TJD1199" s="207">
        <v>7</v>
      </c>
      <c r="TJE1199" s="207">
        <v>2</v>
      </c>
      <c r="TJF1199" s="208" t="s">
        <v>238</v>
      </c>
      <c r="TJG1199" s="209">
        <v>111</v>
      </c>
      <c r="TJH1199" s="110">
        <v>211</v>
      </c>
      <c r="TJI1199" s="147">
        <v>344.68</v>
      </c>
      <c r="TJJ1199" s="109" t="s">
        <v>30</v>
      </c>
      <c r="TJK1199" s="261" t="s">
        <v>26</v>
      </c>
      <c r="TJL1199" s="207">
        <v>7</v>
      </c>
      <c r="TJM1199" s="207">
        <v>2</v>
      </c>
      <c r="TJN1199" s="208" t="s">
        <v>238</v>
      </c>
      <c r="TJO1199" s="209">
        <v>111</v>
      </c>
      <c r="TJP1199" s="110">
        <v>211</v>
      </c>
      <c r="TJQ1199" s="147">
        <v>344.68</v>
      </c>
      <c r="TJR1199" s="109" t="s">
        <v>30</v>
      </c>
      <c r="TJS1199" s="261" t="s">
        <v>26</v>
      </c>
      <c r="TJT1199" s="207">
        <v>7</v>
      </c>
      <c r="TJU1199" s="207">
        <v>2</v>
      </c>
      <c r="TJV1199" s="208" t="s">
        <v>238</v>
      </c>
      <c r="TJW1199" s="209">
        <v>111</v>
      </c>
      <c r="TJX1199" s="110">
        <v>211</v>
      </c>
      <c r="TJY1199" s="147">
        <v>344.68</v>
      </c>
      <c r="TJZ1199" s="109" t="s">
        <v>30</v>
      </c>
      <c r="TKA1199" s="261" t="s">
        <v>26</v>
      </c>
      <c r="TKB1199" s="207">
        <v>7</v>
      </c>
      <c r="TKC1199" s="207">
        <v>2</v>
      </c>
      <c r="TKD1199" s="208" t="s">
        <v>238</v>
      </c>
      <c r="TKE1199" s="209">
        <v>111</v>
      </c>
      <c r="TKF1199" s="110">
        <v>211</v>
      </c>
      <c r="TKG1199" s="147">
        <v>344.68</v>
      </c>
      <c r="TKH1199" s="109" t="s">
        <v>30</v>
      </c>
      <c r="TKI1199" s="261" t="s">
        <v>26</v>
      </c>
      <c r="TKJ1199" s="207">
        <v>7</v>
      </c>
      <c r="TKK1199" s="207">
        <v>2</v>
      </c>
      <c r="TKL1199" s="208" t="s">
        <v>238</v>
      </c>
      <c r="TKM1199" s="209">
        <v>111</v>
      </c>
      <c r="TKN1199" s="110">
        <v>211</v>
      </c>
      <c r="TKO1199" s="147">
        <v>344.68</v>
      </c>
      <c r="TKP1199" s="109" t="s">
        <v>30</v>
      </c>
      <c r="TKQ1199" s="261" t="s">
        <v>26</v>
      </c>
      <c r="TKR1199" s="207">
        <v>7</v>
      </c>
      <c r="TKS1199" s="207">
        <v>2</v>
      </c>
      <c r="TKT1199" s="208" t="s">
        <v>238</v>
      </c>
      <c r="TKU1199" s="209">
        <v>111</v>
      </c>
      <c r="TKV1199" s="110">
        <v>211</v>
      </c>
      <c r="TKW1199" s="147">
        <v>344.68</v>
      </c>
      <c r="TKX1199" s="109" t="s">
        <v>30</v>
      </c>
      <c r="TKY1199" s="261" t="s">
        <v>26</v>
      </c>
      <c r="TKZ1199" s="207">
        <v>7</v>
      </c>
      <c r="TLA1199" s="207">
        <v>2</v>
      </c>
      <c r="TLB1199" s="208" t="s">
        <v>238</v>
      </c>
      <c r="TLC1199" s="209">
        <v>111</v>
      </c>
      <c r="TLD1199" s="110">
        <v>211</v>
      </c>
      <c r="TLE1199" s="147">
        <v>344.68</v>
      </c>
      <c r="TLF1199" s="109" t="s">
        <v>30</v>
      </c>
      <c r="TLG1199" s="261" t="s">
        <v>26</v>
      </c>
      <c r="TLH1199" s="207">
        <v>7</v>
      </c>
      <c r="TLI1199" s="207">
        <v>2</v>
      </c>
      <c r="TLJ1199" s="208" t="s">
        <v>238</v>
      </c>
      <c r="TLK1199" s="209">
        <v>111</v>
      </c>
      <c r="TLL1199" s="110">
        <v>211</v>
      </c>
      <c r="TLM1199" s="147">
        <v>344.68</v>
      </c>
      <c r="TLN1199" s="109" t="s">
        <v>30</v>
      </c>
      <c r="TLO1199" s="261" t="s">
        <v>26</v>
      </c>
      <c r="TLP1199" s="207">
        <v>7</v>
      </c>
      <c r="TLQ1199" s="207">
        <v>2</v>
      </c>
      <c r="TLR1199" s="208" t="s">
        <v>238</v>
      </c>
      <c r="TLS1199" s="209">
        <v>111</v>
      </c>
      <c r="TLT1199" s="110">
        <v>211</v>
      </c>
      <c r="TLU1199" s="147">
        <v>344.68</v>
      </c>
      <c r="TLV1199" s="109" t="s">
        <v>30</v>
      </c>
      <c r="TLW1199" s="261" t="s">
        <v>26</v>
      </c>
      <c r="TLX1199" s="207">
        <v>7</v>
      </c>
      <c r="TLY1199" s="207">
        <v>2</v>
      </c>
      <c r="TLZ1199" s="208" t="s">
        <v>238</v>
      </c>
      <c r="TMA1199" s="209">
        <v>111</v>
      </c>
      <c r="TMB1199" s="110">
        <v>211</v>
      </c>
      <c r="TMC1199" s="147">
        <v>344.68</v>
      </c>
      <c r="TMD1199" s="109" t="s">
        <v>30</v>
      </c>
      <c r="TME1199" s="261" t="s">
        <v>26</v>
      </c>
      <c r="TMF1199" s="207">
        <v>7</v>
      </c>
      <c r="TMG1199" s="207">
        <v>2</v>
      </c>
      <c r="TMH1199" s="208" t="s">
        <v>238</v>
      </c>
      <c r="TMI1199" s="209">
        <v>111</v>
      </c>
      <c r="TMJ1199" s="110">
        <v>211</v>
      </c>
      <c r="TMK1199" s="147">
        <v>344.68</v>
      </c>
      <c r="TML1199" s="109" t="s">
        <v>30</v>
      </c>
      <c r="TMM1199" s="261" t="s">
        <v>26</v>
      </c>
      <c r="TMN1199" s="207">
        <v>7</v>
      </c>
      <c r="TMO1199" s="207">
        <v>2</v>
      </c>
      <c r="TMP1199" s="208" t="s">
        <v>238</v>
      </c>
      <c r="TMQ1199" s="209">
        <v>111</v>
      </c>
      <c r="TMR1199" s="110">
        <v>211</v>
      </c>
      <c r="TMS1199" s="147">
        <v>344.68</v>
      </c>
      <c r="TMT1199" s="109" t="s">
        <v>30</v>
      </c>
      <c r="TMU1199" s="261" t="s">
        <v>26</v>
      </c>
      <c r="TMV1199" s="207">
        <v>7</v>
      </c>
      <c r="TMW1199" s="207">
        <v>2</v>
      </c>
      <c r="TMX1199" s="208" t="s">
        <v>238</v>
      </c>
      <c r="TMY1199" s="209">
        <v>111</v>
      </c>
      <c r="TMZ1199" s="110">
        <v>211</v>
      </c>
      <c r="TNA1199" s="147">
        <v>344.68</v>
      </c>
      <c r="TNB1199" s="109" t="s">
        <v>30</v>
      </c>
      <c r="TNC1199" s="261" t="s">
        <v>26</v>
      </c>
      <c r="TND1199" s="207">
        <v>7</v>
      </c>
      <c r="TNE1199" s="207">
        <v>2</v>
      </c>
      <c r="TNF1199" s="208" t="s">
        <v>238</v>
      </c>
      <c r="TNG1199" s="209">
        <v>111</v>
      </c>
      <c r="TNH1199" s="110">
        <v>211</v>
      </c>
      <c r="TNI1199" s="147">
        <v>344.68</v>
      </c>
      <c r="TNJ1199" s="109" t="s">
        <v>30</v>
      </c>
      <c r="TNK1199" s="261" t="s">
        <v>26</v>
      </c>
      <c r="TNL1199" s="207">
        <v>7</v>
      </c>
      <c r="TNM1199" s="207">
        <v>2</v>
      </c>
      <c r="TNN1199" s="208" t="s">
        <v>238</v>
      </c>
      <c r="TNO1199" s="209">
        <v>111</v>
      </c>
      <c r="TNP1199" s="110">
        <v>211</v>
      </c>
      <c r="TNQ1199" s="147">
        <v>344.68</v>
      </c>
      <c r="TNR1199" s="109" t="s">
        <v>30</v>
      </c>
      <c r="TNS1199" s="261" t="s">
        <v>26</v>
      </c>
      <c r="TNT1199" s="207">
        <v>7</v>
      </c>
      <c r="TNU1199" s="207">
        <v>2</v>
      </c>
      <c r="TNV1199" s="208" t="s">
        <v>238</v>
      </c>
      <c r="TNW1199" s="209">
        <v>111</v>
      </c>
      <c r="TNX1199" s="110">
        <v>211</v>
      </c>
      <c r="TNY1199" s="147">
        <v>344.68</v>
      </c>
      <c r="TNZ1199" s="109" t="s">
        <v>30</v>
      </c>
      <c r="TOA1199" s="261" t="s">
        <v>26</v>
      </c>
      <c r="TOB1199" s="207">
        <v>7</v>
      </c>
      <c r="TOC1199" s="207">
        <v>2</v>
      </c>
      <c r="TOD1199" s="208" t="s">
        <v>238</v>
      </c>
      <c r="TOE1199" s="209">
        <v>111</v>
      </c>
      <c r="TOF1199" s="110">
        <v>211</v>
      </c>
      <c r="TOG1199" s="147">
        <v>344.68</v>
      </c>
      <c r="TOH1199" s="109" t="s">
        <v>30</v>
      </c>
      <c r="TOI1199" s="261" t="s">
        <v>26</v>
      </c>
      <c r="TOJ1199" s="207">
        <v>7</v>
      </c>
      <c r="TOK1199" s="207">
        <v>2</v>
      </c>
      <c r="TOL1199" s="208" t="s">
        <v>238</v>
      </c>
      <c r="TOM1199" s="209">
        <v>111</v>
      </c>
      <c r="TON1199" s="110">
        <v>211</v>
      </c>
      <c r="TOO1199" s="147">
        <v>344.68</v>
      </c>
      <c r="TOP1199" s="109" t="s">
        <v>30</v>
      </c>
      <c r="TOQ1199" s="261" t="s">
        <v>26</v>
      </c>
      <c r="TOR1199" s="207">
        <v>7</v>
      </c>
      <c r="TOS1199" s="207">
        <v>2</v>
      </c>
      <c r="TOT1199" s="208" t="s">
        <v>238</v>
      </c>
      <c r="TOU1199" s="209">
        <v>111</v>
      </c>
      <c r="TOV1199" s="110">
        <v>211</v>
      </c>
      <c r="TOW1199" s="147">
        <v>344.68</v>
      </c>
      <c r="TOX1199" s="109" t="s">
        <v>30</v>
      </c>
      <c r="TOY1199" s="261" t="s">
        <v>26</v>
      </c>
      <c r="TOZ1199" s="207">
        <v>7</v>
      </c>
      <c r="TPA1199" s="207">
        <v>2</v>
      </c>
      <c r="TPB1199" s="208" t="s">
        <v>238</v>
      </c>
      <c r="TPC1199" s="209">
        <v>111</v>
      </c>
      <c r="TPD1199" s="110">
        <v>211</v>
      </c>
      <c r="TPE1199" s="147">
        <v>344.68</v>
      </c>
      <c r="TPF1199" s="109" t="s">
        <v>30</v>
      </c>
      <c r="TPG1199" s="261" t="s">
        <v>26</v>
      </c>
      <c r="TPH1199" s="207">
        <v>7</v>
      </c>
      <c r="TPI1199" s="207">
        <v>2</v>
      </c>
      <c r="TPJ1199" s="208" t="s">
        <v>238</v>
      </c>
      <c r="TPK1199" s="209">
        <v>111</v>
      </c>
      <c r="TPL1199" s="110">
        <v>211</v>
      </c>
      <c r="TPM1199" s="147">
        <v>344.68</v>
      </c>
      <c r="TPN1199" s="109" t="s">
        <v>30</v>
      </c>
      <c r="TPO1199" s="261" t="s">
        <v>26</v>
      </c>
      <c r="TPP1199" s="207">
        <v>7</v>
      </c>
      <c r="TPQ1199" s="207">
        <v>2</v>
      </c>
      <c r="TPR1199" s="208" t="s">
        <v>238</v>
      </c>
      <c r="TPS1199" s="209">
        <v>111</v>
      </c>
      <c r="TPT1199" s="110">
        <v>211</v>
      </c>
      <c r="TPU1199" s="147">
        <v>344.68</v>
      </c>
      <c r="TPV1199" s="109" t="s">
        <v>30</v>
      </c>
      <c r="TPW1199" s="261" t="s">
        <v>26</v>
      </c>
      <c r="TPX1199" s="207">
        <v>7</v>
      </c>
      <c r="TPY1199" s="207">
        <v>2</v>
      </c>
      <c r="TPZ1199" s="208" t="s">
        <v>238</v>
      </c>
      <c r="TQA1199" s="209">
        <v>111</v>
      </c>
      <c r="TQB1199" s="110">
        <v>211</v>
      </c>
      <c r="TQC1199" s="147">
        <v>344.68</v>
      </c>
      <c r="TQD1199" s="109" t="s">
        <v>30</v>
      </c>
      <c r="TQE1199" s="261" t="s">
        <v>26</v>
      </c>
      <c r="TQF1199" s="207">
        <v>7</v>
      </c>
      <c r="TQG1199" s="207">
        <v>2</v>
      </c>
      <c r="TQH1199" s="208" t="s">
        <v>238</v>
      </c>
      <c r="TQI1199" s="209">
        <v>111</v>
      </c>
      <c r="TQJ1199" s="110">
        <v>211</v>
      </c>
      <c r="TQK1199" s="147">
        <v>344.68</v>
      </c>
      <c r="TQL1199" s="109" t="s">
        <v>30</v>
      </c>
      <c r="TQM1199" s="261" t="s">
        <v>26</v>
      </c>
      <c r="TQN1199" s="207">
        <v>7</v>
      </c>
      <c r="TQO1199" s="207">
        <v>2</v>
      </c>
      <c r="TQP1199" s="208" t="s">
        <v>238</v>
      </c>
      <c r="TQQ1199" s="209">
        <v>111</v>
      </c>
      <c r="TQR1199" s="110">
        <v>211</v>
      </c>
      <c r="TQS1199" s="147">
        <v>344.68</v>
      </c>
      <c r="TQT1199" s="109" t="s">
        <v>30</v>
      </c>
      <c r="TQU1199" s="261" t="s">
        <v>26</v>
      </c>
      <c r="TQV1199" s="207">
        <v>7</v>
      </c>
      <c r="TQW1199" s="207">
        <v>2</v>
      </c>
      <c r="TQX1199" s="208" t="s">
        <v>238</v>
      </c>
      <c r="TQY1199" s="209">
        <v>111</v>
      </c>
      <c r="TQZ1199" s="110">
        <v>211</v>
      </c>
      <c r="TRA1199" s="147">
        <v>344.68</v>
      </c>
      <c r="TRB1199" s="109" t="s">
        <v>30</v>
      </c>
      <c r="TRC1199" s="261" t="s">
        <v>26</v>
      </c>
      <c r="TRD1199" s="207">
        <v>7</v>
      </c>
      <c r="TRE1199" s="207">
        <v>2</v>
      </c>
      <c r="TRF1199" s="208" t="s">
        <v>238</v>
      </c>
      <c r="TRG1199" s="209">
        <v>111</v>
      </c>
      <c r="TRH1199" s="110">
        <v>211</v>
      </c>
      <c r="TRI1199" s="147">
        <v>344.68</v>
      </c>
      <c r="TRJ1199" s="109" t="s">
        <v>30</v>
      </c>
      <c r="TRK1199" s="261" t="s">
        <v>26</v>
      </c>
      <c r="TRL1199" s="207">
        <v>7</v>
      </c>
      <c r="TRM1199" s="207">
        <v>2</v>
      </c>
      <c r="TRN1199" s="208" t="s">
        <v>238</v>
      </c>
      <c r="TRO1199" s="209">
        <v>111</v>
      </c>
      <c r="TRP1199" s="110">
        <v>211</v>
      </c>
      <c r="TRQ1199" s="147">
        <v>344.68</v>
      </c>
      <c r="TRR1199" s="109" t="s">
        <v>30</v>
      </c>
      <c r="TRS1199" s="261" t="s">
        <v>26</v>
      </c>
      <c r="TRT1199" s="207">
        <v>7</v>
      </c>
      <c r="TRU1199" s="207">
        <v>2</v>
      </c>
      <c r="TRV1199" s="208" t="s">
        <v>238</v>
      </c>
      <c r="TRW1199" s="209">
        <v>111</v>
      </c>
      <c r="TRX1199" s="110">
        <v>211</v>
      </c>
      <c r="TRY1199" s="147">
        <v>344.68</v>
      </c>
      <c r="TRZ1199" s="109" t="s">
        <v>30</v>
      </c>
      <c r="TSA1199" s="261" t="s">
        <v>26</v>
      </c>
      <c r="TSB1199" s="207">
        <v>7</v>
      </c>
      <c r="TSC1199" s="207">
        <v>2</v>
      </c>
      <c r="TSD1199" s="208" t="s">
        <v>238</v>
      </c>
      <c r="TSE1199" s="209">
        <v>111</v>
      </c>
      <c r="TSF1199" s="110">
        <v>211</v>
      </c>
      <c r="TSG1199" s="147">
        <v>344.68</v>
      </c>
      <c r="TSH1199" s="109" t="s">
        <v>30</v>
      </c>
      <c r="TSI1199" s="261" t="s">
        <v>26</v>
      </c>
      <c r="TSJ1199" s="207">
        <v>7</v>
      </c>
      <c r="TSK1199" s="207">
        <v>2</v>
      </c>
      <c r="TSL1199" s="208" t="s">
        <v>238</v>
      </c>
      <c r="TSM1199" s="209">
        <v>111</v>
      </c>
      <c r="TSN1199" s="110">
        <v>211</v>
      </c>
      <c r="TSO1199" s="147">
        <v>344.68</v>
      </c>
      <c r="TSP1199" s="109" t="s">
        <v>30</v>
      </c>
      <c r="TSQ1199" s="261" t="s">
        <v>26</v>
      </c>
      <c r="TSR1199" s="207">
        <v>7</v>
      </c>
      <c r="TSS1199" s="207">
        <v>2</v>
      </c>
      <c r="TST1199" s="208" t="s">
        <v>238</v>
      </c>
      <c r="TSU1199" s="209">
        <v>111</v>
      </c>
      <c r="TSV1199" s="110">
        <v>211</v>
      </c>
      <c r="TSW1199" s="147">
        <v>344.68</v>
      </c>
      <c r="TSX1199" s="109" t="s">
        <v>30</v>
      </c>
      <c r="TSY1199" s="261" t="s">
        <v>26</v>
      </c>
      <c r="TSZ1199" s="207">
        <v>7</v>
      </c>
      <c r="TTA1199" s="207">
        <v>2</v>
      </c>
      <c r="TTB1199" s="208" t="s">
        <v>238</v>
      </c>
      <c r="TTC1199" s="209">
        <v>111</v>
      </c>
      <c r="TTD1199" s="110">
        <v>211</v>
      </c>
      <c r="TTE1199" s="147">
        <v>344.68</v>
      </c>
      <c r="TTF1199" s="109" t="s">
        <v>30</v>
      </c>
      <c r="TTG1199" s="261" t="s">
        <v>26</v>
      </c>
      <c r="TTH1199" s="207">
        <v>7</v>
      </c>
      <c r="TTI1199" s="207">
        <v>2</v>
      </c>
      <c r="TTJ1199" s="208" t="s">
        <v>238</v>
      </c>
      <c r="TTK1199" s="209">
        <v>111</v>
      </c>
      <c r="TTL1199" s="110">
        <v>211</v>
      </c>
      <c r="TTM1199" s="147">
        <v>344.68</v>
      </c>
      <c r="TTN1199" s="109" t="s">
        <v>30</v>
      </c>
      <c r="TTO1199" s="261" t="s">
        <v>26</v>
      </c>
      <c r="TTP1199" s="207">
        <v>7</v>
      </c>
      <c r="TTQ1199" s="207">
        <v>2</v>
      </c>
      <c r="TTR1199" s="208" t="s">
        <v>238</v>
      </c>
      <c r="TTS1199" s="209">
        <v>111</v>
      </c>
      <c r="TTT1199" s="110">
        <v>211</v>
      </c>
      <c r="TTU1199" s="147">
        <v>344.68</v>
      </c>
      <c r="TTV1199" s="109" t="s">
        <v>30</v>
      </c>
      <c r="TTW1199" s="261" t="s">
        <v>26</v>
      </c>
      <c r="TTX1199" s="207">
        <v>7</v>
      </c>
      <c r="TTY1199" s="207">
        <v>2</v>
      </c>
      <c r="TTZ1199" s="208" t="s">
        <v>238</v>
      </c>
      <c r="TUA1199" s="209">
        <v>111</v>
      </c>
      <c r="TUB1199" s="110">
        <v>211</v>
      </c>
      <c r="TUC1199" s="147">
        <v>344.68</v>
      </c>
      <c r="TUD1199" s="109" t="s">
        <v>30</v>
      </c>
      <c r="TUE1199" s="261" t="s">
        <v>26</v>
      </c>
      <c r="TUF1199" s="207">
        <v>7</v>
      </c>
      <c r="TUG1199" s="207">
        <v>2</v>
      </c>
      <c r="TUH1199" s="208" t="s">
        <v>238</v>
      </c>
      <c r="TUI1199" s="209">
        <v>111</v>
      </c>
      <c r="TUJ1199" s="110">
        <v>211</v>
      </c>
      <c r="TUK1199" s="147">
        <v>344.68</v>
      </c>
      <c r="TUL1199" s="109" t="s">
        <v>30</v>
      </c>
      <c r="TUM1199" s="261" t="s">
        <v>26</v>
      </c>
      <c r="TUN1199" s="207">
        <v>7</v>
      </c>
      <c r="TUO1199" s="207">
        <v>2</v>
      </c>
      <c r="TUP1199" s="208" t="s">
        <v>238</v>
      </c>
      <c r="TUQ1199" s="209">
        <v>111</v>
      </c>
      <c r="TUR1199" s="110">
        <v>211</v>
      </c>
      <c r="TUS1199" s="147">
        <v>344.68</v>
      </c>
      <c r="TUT1199" s="109" t="s">
        <v>30</v>
      </c>
      <c r="TUU1199" s="261" t="s">
        <v>26</v>
      </c>
      <c r="TUV1199" s="207">
        <v>7</v>
      </c>
      <c r="TUW1199" s="207">
        <v>2</v>
      </c>
      <c r="TUX1199" s="208" t="s">
        <v>238</v>
      </c>
      <c r="TUY1199" s="209">
        <v>111</v>
      </c>
      <c r="TUZ1199" s="110">
        <v>211</v>
      </c>
      <c r="TVA1199" s="147">
        <v>344.68</v>
      </c>
      <c r="TVB1199" s="109" t="s">
        <v>30</v>
      </c>
      <c r="TVC1199" s="261" t="s">
        <v>26</v>
      </c>
      <c r="TVD1199" s="207">
        <v>7</v>
      </c>
      <c r="TVE1199" s="207">
        <v>2</v>
      </c>
      <c r="TVF1199" s="208" t="s">
        <v>238</v>
      </c>
      <c r="TVG1199" s="209">
        <v>111</v>
      </c>
      <c r="TVH1199" s="110">
        <v>211</v>
      </c>
      <c r="TVI1199" s="147">
        <v>344.68</v>
      </c>
      <c r="TVJ1199" s="109" t="s">
        <v>30</v>
      </c>
      <c r="TVK1199" s="261" t="s">
        <v>26</v>
      </c>
      <c r="TVL1199" s="207">
        <v>7</v>
      </c>
      <c r="TVM1199" s="207">
        <v>2</v>
      </c>
      <c r="TVN1199" s="208" t="s">
        <v>238</v>
      </c>
      <c r="TVO1199" s="209">
        <v>111</v>
      </c>
      <c r="TVP1199" s="110">
        <v>211</v>
      </c>
      <c r="TVQ1199" s="147">
        <v>344.68</v>
      </c>
      <c r="TVR1199" s="109" t="s">
        <v>30</v>
      </c>
      <c r="TVS1199" s="261" t="s">
        <v>26</v>
      </c>
      <c r="TVT1199" s="207">
        <v>7</v>
      </c>
      <c r="TVU1199" s="207">
        <v>2</v>
      </c>
      <c r="TVV1199" s="208" t="s">
        <v>238</v>
      </c>
      <c r="TVW1199" s="209">
        <v>111</v>
      </c>
      <c r="TVX1199" s="110">
        <v>211</v>
      </c>
      <c r="TVY1199" s="147">
        <v>344.68</v>
      </c>
      <c r="TVZ1199" s="109" t="s">
        <v>30</v>
      </c>
      <c r="TWA1199" s="261" t="s">
        <v>26</v>
      </c>
      <c r="TWB1199" s="207">
        <v>7</v>
      </c>
      <c r="TWC1199" s="207">
        <v>2</v>
      </c>
      <c r="TWD1199" s="208" t="s">
        <v>238</v>
      </c>
      <c r="TWE1199" s="209">
        <v>111</v>
      </c>
      <c r="TWF1199" s="110">
        <v>211</v>
      </c>
      <c r="TWG1199" s="147">
        <v>344.68</v>
      </c>
      <c r="TWH1199" s="109" t="s">
        <v>30</v>
      </c>
      <c r="TWI1199" s="261" t="s">
        <v>26</v>
      </c>
      <c r="TWJ1199" s="207">
        <v>7</v>
      </c>
      <c r="TWK1199" s="207">
        <v>2</v>
      </c>
      <c r="TWL1199" s="208" t="s">
        <v>238</v>
      </c>
      <c r="TWM1199" s="209">
        <v>111</v>
      </c>
      <c r="TWN1199" s="110">
        <v>211</v>
      </c>
      <c r="TWO1199" s="147">
        <v>344.68</v>
      </c>
      <c r="TWP1199" s="109" t="s">
        <v>30</v>
      </c>
      <c r="TWQ1199" s="261" t="s">
        <v>26</v>
      </c>
      <c r="TWR1199" s="207">
        <v>7</v>
      </c>
      <c r="TWS1199" s="207">
        <v>2</v>
      </c>
      <c r="TWT1199" s="208" t="s">
        <v>238</v>
      </c>
      <c r="TWU1199" s="209">
        <v>111</v>
      </c>
      <c r="TWV1199" s="110">
        <v>211</v>
      </c>
      <c r="TWW1199" s="147">
        <v>344.68</v>
      </c>
      <c r="TWX1199" s="109" t="s">
        <v>30</v>
      </c>
      <c r="TWY1199" s="261" t="s">
        <v>26</v>
      </c>
      <c r="TWZ1199" s="207">
        <v>7</v>
      </c>
      <c r="TXA1199" s="207">
        <v>2</v>
      </c>
      <c r="TXB1199" s="208" t="s">
        <v>238</v>
      </c>
      <c r="TXC1199" s="209">
        <v>111</v>
      </c>
      <c r="TXD1199" s="110">
        <v>211</v>
      </c>
      <c r="TXE1199" s="147">
        <v>344.68</v>
      </c>
      <c r="TXF1199" s="109" t="s">
        <v>30</v>
      </c>
      <c r="TXG1199" s="261" t="s">
        <v>26</v>
      </c>
      <c r="TXH1199" s="207">
        <v>7</v>
      </c>
      <c r="TXI1199" s="207">
        <v>2</v>
      </c>
      <c r="TXJ1199" s="208" t="s">
        <v>238</v>
      </c>
      <c r="TXK1199" s="209">
        <v>111</v>
      </c>
      <c r="TXL1199" s="110">
        <v>211</v>
      </c>
      <c r="TXM1199" s="147">
        <v>344.68</v>
      </c>
      <c r="TXN1199" s="109" t="s">
        <v>30</v>
      </c>
      <c r="TXO1199" s="261" t="s">
        <v>26</v>
      </c>
      <c r="TXP1199" s="207">
        <v>7</v>
      </c>
      <c r="TXQ1199" s="207">
        <v>2</v>
      </c>
      <c r="TXR1199" s="208" t="s">
        <v>238</v>
      </c>
      <c r="TXS1199" s="209">
        <v>111</v>
      </c>
      <c r="TXT1199" s="110">
        <v>211</v>
      </c>
      <c r="TXU1199" s="147">
        <v>344.68</v>
      </c>
      <c r="TXV1199" s="109" t="s">
        <v>30</v>
      </c>
      <c r="TXW1199" s="261" t="s">
        <v>26</v>
      </c>
      <c r="TXX1199" s="207">
        <v>7</v>
      </c>
      <c r="TXY1199" s="207">
        <v>2</v>
      </c>
      <c r="TXZ1199" s="208" t="s">
        <v>238</v>
      </c>
      <c r="TYA1199" s="209">
        <v>111</v>
      </c>
      <c r="TYB1199" s="110">
        <v>211</v>
      </c>
      <c r="TYC1199" s="147">
        <v>344.68</v>
      </c>
      <c r="TYD1199" s="109" t="s">
        <v>30</v>
      </c>
      <c r="TYE1199" s="261" t="s">
        <v>26</v>
      </c>
      <c r="TYF1199" s="207">
        <v>7</v>
      </c>
      <c r="TYG1199" s="207">
        <v>2</v>
      </c>
      <c r="TYH1199" s="208" t="s">
        <v>238</v>
      </c>
      <c r="TYI1199" s="209">
        <v>111</v>
      </c>
      <c r="TYJ1199" s="110">
        <v>211</v>
      </c>
      <c r="TYK1199" s="147">
        <v>344.68</v>
      </c>
      <c r="TYL1199" s="109" t="s">
        <v>30</v>
      </c>
      <c r="TYM1199" s="261" t="s">
        <v>26</v>
      </c>
      <c r="TYN1199" s="207">
        <v>7</v>
      </c>
      <c r="TYO1199" s="207">
        <v>2</v>
      </c>
      <c r="TYP1199" s="208" t="s">
        <v>238</v>
      </c>
      <c r="TYQ1199" s="209">
        <v>111</v>
      </c>
      <c r="TYR1199" s="110">
        <v>211</v>
      </c>
      <c r="TYS1199" s="147">
        <v>344.68</v>
      </c>
      <c r="TYT1199" s="109" t="s">
        <v>30</v>
      </c>
      <c r="TYU1199" s="261" t="s">
        <v>26</v>
      </c>
      <c r="TYV1199" s="207">
        <v>7</v>
      </c>
      <c r="TYW1199" s="207">
        <v>2</v>
      </c>
      <c r="TYX1199" s="208" t="s">
        <v>238</v>
      </c>
      <c r="TYY1199" s="209">
        <v>111</v>
      </c>
      <c r="TYZ1199" s="110">
        <v>211</v>
      </c>
      <c r="TZA1199" s="147">
        <v>344.68</v>
      </c>
      <c r="TZB1199" s="109" t="s">
        <v>30</v>
      </c>
      <c r="TZC1199" s="261" t="s">
        <v>26</v>
      </c>
      <c r="TZD1199" s="207">
        <v>7</v>
      </c>
      <c r="TZE1199" s="207">
        <v>2</v>
      </c>
      <c r="TZF1199" s="208" t="s">
        <v>238</v>
      </c>
      <c r="TZG1199" s="209">
        <v>111</v>
      </c>
      <c r="TZH1199" s="110">
        <v>211</v>
      </c>
      <c r="TZI1199" s="147">
        <v>344.68</v>
      </c>
      <c r="TZJ1199" s="109" t="s">
        <v>30</v>
      </c>
      <c r="TZK1199" s="261" t="s">
        <v>26</v>
      </c>
      <c r="TZL1199" s="207">
        <v>7</v>
      </c>
      <c r="TZM1199" s="207">
        <v>2</v>
      </c>
      <c r="TZN1199" s="208" t="s">
        <v>238</v>
      </c>
      <c r="TZO1199" s="209">
        <v>111</v>
      </c>
      <c r="TZP1199" s="110">
        <v>211</v>
      </c>
      <c r="TZQ1199" s="147">
        <v>344.68</v>
      </c>
      <c r="TZR1199" s="109" t="s">
        <v>30</v>
      </c>
      <c r="TZS1199" s="261" t="s">
        <v>26</v>
      </c>
      <c r="TZT1199" s="207">
        <v>7</v>
      </c>
      <c r="TZU1199" s="207">
        <v>2</v>
      </c>
      <c r="TZV1199" s="208" t="s">
        <v>238</v>
      </c>
      <c r="TZW1199" s="209">
        <v>111</v>
      </c>
      <c r="TZX1199" s="110">
        <v>211</v>
      </c>
      <c r="TZY1199" s="147">
        <v>344.68</v>
      </c>
      <c r="TZZ1199" s="109" t="s">
        <v>30</v>
      </c>
      <c r="UAA1199" s="261" t="s">
        <v>26</v>
      </c>
      <c r="UAB1199" s="207">
        <v>7</v>
      </c>
      <c r="UAC1199" s="207">
        <v>2</v>
      </c>
      <c r="UAD1199" s="208" t="s">
        <v>238</v>
      </c>
      <c r="UAE1199" s="209">
        <v>111</v>
      </c>
      <c r="UAF1199" s="110">
        <v>211</v>
      </c>
      <c r="UAG1199" s="147">
        <v>344.68</v>
      </c>
      <c r="UAH1199" s="109" t="s">
        <v>30</v>
      </c>
      <c r="UAI1199" s="261" t="s">
        <v>26</v>
      </c>
      <c r="UAJ1199" s="207">
        <v>7</v>
      </c>
      <c r="UAK1199" s="207">
        <v>2</v>
      </c>
      <c r="UAL1199" s="208" t="s">
        <v>238</v>
      </c>
      <c r="UAM1199" s="209">
        <v>111</v>
      </c>
      <c r="UAN1199" s="110">
        <v>211</v>
      </c>
      <c r="UAO1199" s="147">
        <v>344.68</v>
      </c>
      <c r="UAP1199" s="109" t="s">
        <v>30</v>
      </c>
      <c r="UAQ1199" s="261" t="s">
        <v>26</v>
      </c>
      <c r="UAR1199" s="207">
        <v>7</v>
      </c>
      <c r="UAS1199" s="207">
        <v>2</v>
      </c>
      <c r="UAT1199" s="208" t="s">
        <v>238</v>
      </c>
      <c r="UAU1199" s="209">
        <v>111</v>
      </c>
      <c r="UAV1199" s="110">
        <v>211</v>
      </c>
      <c r="UAW1199" s="147">
        <v>344.68</v>
      </c>
      <c r="UAX1199" s="109" t="s">
        <v>30</v>
      </c>
      <c r="UAY1199" s="261" t="s">
        <v>26</v>
      </c>
      <c r="UAZ1199" s="207">
        <v>7</v>
      </c>
      <c r="UBA1199" s="207">
        <v>2</v>
      </c>
      <c r="UBB1199" s="208" t="s">
        <v>238</v>
      </c>
      <c r="UBC1199" s="209">
        <v>111</v>
      </c>
      <c r="UBD1199" s="110">
        <v>211</v>
      </c>
      <c r="UBE1199" s="147">
        <v>344.68</v>
      </c>
      <c r="UBF1199" s="109" t="s">
        <v>30</v>
      </c>
      <c r="UBG1199" s="261" t="s">
        <v>26</v>
      </c>
      <c r="UBH1199" s="207">
        <v>7</v>
      </c>
      <c r="UBI1199" s="207">
        <v>2</v>
      </c>
      <c r="UBJ1199" s="208" t="s">
        <v>238</v>
      </c>
      <c r="UBK1199" s="209">
        <v>111</v>
      </c>
      <c r="UBL1199" s="110">
        <v>211</v>
      </c>
      <c r="UBM1199" s="147">
        <v>344.68</v>
      </c>
      <c r="UBN1199" s="109" t="s">
        <v>30</v>
      </c>
      <c r="UBO1199" s="261" t="s">
        <v>26</v>
      </c>
      <c r="UBP1199" s="207">
        <v>7</v>
      </c>
      <c r="UBQ1199" s="207">
        <v>2</v>
      </c>
      <c r="UBR1199" s="208" t="s">
        <v>238</v>
      </c>
      <c r="UBS1199" s="209">
        <v>111</v>
      </c>
      <c r="UBT1199" s="110">
        <v>211</v>
      </c>
      <c r="UBU1199" s="147">
        <v>344.68</v>
      </c>
      <c r="UBV1199" s="109" t="s">
        <v>30</v>
      </c>
      <c r="UBW1199" s="261" t="s">
        <v>26</v>
      </c>
      <c r="UBX1199" s="207">
        <v>7</v>
      </c>
      <c r="UBY1199" s="207">
        <v>2</v>
      </c>
      <c r="UBZ1199" s="208" t="s">
        <v>238</v>
      </c>
      <c r="UCA1199" s="209">
        <v>111</v>
      </c>
      <c r="UCB1199" s="110">
        <v>211</v>
      </c>
      <c r="UCC1199" s="147">
        <v>344.68</v>
      </c>
      <c r="UCD1199" s="109" t="s">
        <v>30</v>
      </c>
      <c r="UCE1199" s="261" t="s">
        <v>26</v>
      </c>
      <c r="UCF1199" s="207">
        <v>7</v>
      </c>
      <c r="UCG1199" s="207">
        <v>2</v>
      </c>
      <c r="UCH1199" s="208" t="s">
        <v>238</v>
      </c>
      <c r="UCI1199" s="209">
        <v>111</v>
      </c>
      <c r="UCJ1199" s="110">
        <v>211</v>
      </c>
      <c r="UCK1199" s="147">
        <v>344.68</v>
      </c>
      <c r="UCL1199" s="109" t="s">
        <v>30</v>
      </c>
      <c r="UCM1199" s="261" t="s">
        <v>26</v>
      </c>
      <c r="UCN1199" s="207">
        <v>7</v>
      </c>
      <c r="UCO1199" s="207">
        <v>2</v>
      </c>
      <c r="UCP1199" s="208" t="s">
        <v>238</v>
      </c>
      <c r="UCQ1199" s="209">
        <v>111</v>
      </c>
      <c r="UCR1199" s="110">
        <v>211</v>
      </c>
      <c r="UCS1199" s="147">
        <v>344.68</v>
      </c>
      <c r="UCT1199" s="109" t="s">
        <v>30</v>
      </c>
      <c r="UCU1199" s="261" t="s">
        <v>26</v>
      </c>
      <c r="UCV1199" s="207">
        <v>7</v>
      </c>
      <c r="UCW1199" s="207">
        <v>2</v>
      </c>
      <c r="UCX1199" s="208" t="s">
        <v>238</v>
      </c>
      <c r="UCY1199" s="209">
        <v>111</v>
      </c>
      <c r="UCZ1199" s="110">
        <v>211</v>
      </c>
      <c r="UDA1199" s="147">
        <v>344.68</v>
      </c>
      <c r="UDB1199" s="109" t="s">
        <v>30</v>
      </c>
      <c r="UDC1199" s="261" t="s">
        <v>26</v>
      </c>
      <c r="UDD1199" s="207">
        <v>7</v>
      </c>
      <c r="UDE1199" s="207">
        <v>2</v>
      </c>
      <c r="UDF1199" s="208" t="s">
        <v>238</v>
      </c>
      <c r="UDG1199" s="209">
        <v>111</v>
      </c>
      <c r="UDH1199" s="110">
        <v>211</v>
      </c>
      <c r="UDI1199" s="147">
        <v>344.68</v>
      </c>
      <c r="UDJ1199" s="109" t="s">
        <v>30</v>
      </c>
      <c r="UDK1199" s="261" t="s">
        <v>26</v>
      </c>
      <c r="UDL1199" s="207">
        <v>7</v>
      </c>
      <c r="UDM1199" s="207">
        <v>2</v>
      </c>
      <c r="UDN1199" s="208" t="s">
        <v>238</v>
      </c>
      <c r="UDO1199" s="209">
        <v>111</v>
      </c>
      <c r="UDP1199" s="110">
        <v>211</v>
      </c>
      <c r="UDQ1199" s="147">
        <v>344.68</v>
      </c>
      <c r="UDR1199" s="109" t="s">
        <v>30</v>
      </c>
      <c r="UDS1199" s="261" t="s">
        <v>26</v>
      </c>
      <c r="UDT1199" s="207">
        <v>7</v>
      </c>
      <c r="UDU1199" s="207">
        <v>2</v>
      </c>
      <c r="UDV1199" s="208" t="s">
        <v>238</v>
      </c>
      <c r="UDW1199" s="209">
        <v>111</v>
      </c>
      <c r="UDX1199" s="110">
        <v>211</v>
      </c>
      <c r="UDY1199" s="147">
        <v>344.68</v>
      </c>
      <c r="UDZ1199" s="109" t="s">
        <v>30</v>
      </c>
      <c r="UEA1199" s="261" t="s">
        <v>26</v>
      </c>
      <c r="UEB1199" s="207">
        <v>7</v>
      </c>
      <c r="UEC1199" s="207">
        <v>2</v>
      </c>
      <c r="UED1199" s="208" t="s">
        <v>238</v>
      </c>
      <c r="UEE1199" s="209">
        <v>111</v>
      </c>
      <c r="UEF1199" s="110">
        <v>211</v>
      </c>
      <c r="UEG1199" s="147">
        <v>344.68</v>
      </c>
      <c r="UEH1199" s="109" t="s">
        <v>30</v>
      </c>
      <c r="UEI1199" s="261" t="s">
        <v>26</v>
      </c>
      <c r="UEJ1199" s="207">
        <v>7</v>
      </c>
      <c r="UEK1199" s="207">
        <v>2</v>
      </c>
      <c r="UEL1199" s="208" t="s">
        <v>238</v>
      </c>
      <c r="UEM1199" s="209">
        <v>111</v>
      </c>
      <c r="UEN1199" s="110">
        <v>211</v>
      </c>
      <c r="UEO1199" s="147">
        <v>344.68</v>
      </c>
      <c r="UEP1199" s="109" t="s">
        <v>30</v>
      </c>
      <c r="UEQ1199" s="261" t="s">
        <v>26</v>
      </c>
      <c r="UER1199" s="207">
        <v>7</v>
      </c>
      <c r="UES1199" s="207">
        <v>2</v>
      </c>
      <c r="UET1199" s="208" t="s">
        <v>238</v>
      </c>
      <c r="UEU1199" s="209">
        <v>111</v>
      </c>
      <c r="UEV1199" s="110">
        <v>211</v>
      </c>
      <c r="UEW1199" s="147">
        <v>344.68</v>
      </c>
      <c r="UEX1199" s="109" t="s">
        <v>30</v>
      </c>
      <c r="UEY1199" s="261" t="s">
        <v>26</v>
      </c>
      <c r="UEZ1199" s="207">
        <v>7</v>
      </c>
      <c r="UFA1199" s="207">
        <v>2</v>
      </c>
      <c r="UFB1199" s="208" t="s">
        <v>238</v>
      </c>
      <c r="UFC1199" s="209">
        <v>111</v>
      </c>
      <c r="UFD1199" s="110">
        <v>211</v>
      </c>
      <c r="UFE1199" s="147">
        <v>344.68</v>
      </c>
      <c r="UFF1199" s="109" t="s">
        <v>30</v>
      </c>
      <c r="UFG1199" s="261" t="s">
        <v>26</v>
      </c>
      <c r="UFH1199" s="207">
        <v>7</v>
      </c>
      <c r="UFI1199" s="207">
        <v>2</v>
      </c>
      <c r="UFJ1199" s="208" t="s">
        <v>238</v>
      </c>
      <c r="UFK1199" s="209">
        <v>111</v>
      </c>
      <c r="UFL1199" s="110">
        <v>211</v>
      </c>
      <c r="UFM1199" s="147">
        <v>344.68</v>
      </c>
      <c r="UFN1199" s="109" t="s">
        <v>30</v>
      </c>
      <c r="UFO1199" s="261" t="s">
        <v>26</v>
      </c>
      <c r="UFP1199" s="207">
        <v>7</v>
      </c>
      <c r="UFQ1199" s="207">
        <v>2</v>
      </c>
      <c r="UFR1199" s="208" t="s">
        <v>238</v>
      </c>
      <c r="UFS1199" s="209">
        <v>111</v>
      </c>
      <c r="UFT1199" s="110">
        <v>211</v>
      </c>
      <c r="UFU1199" s="147">
        <v>344.68</v>
      </c>
      <c r="UFV1199" s="109" t="s">
        <v>30</v>
      </c>
      <c r="UFW1199" s="261" t="s">
        <v>26</v>
      </c>
      <c r="UFX1199" s="207">
        <v>7</v>
      </c>
      <c r="UFY1199" s="207">
        <v>2</v>
      </c>
      <c r="UFZ1199" s="208" t="s">
        <v>238</v>
      </c>
      <c r="UGA1199" s="209">
        <v>111</v>
      </c>
      <c r="UGB1199" s="110">
        <v>211</v>
      </c>
      <c r="UGC1199" s="147">
        <v>344.68</v>
      </c>
      <c r="UGD1199" s="109" t="s">
        <v>30</v>
      </c>
      <c r="UGE1199" s="261" t="s">
        <v>26</v>
      </c>
      <c r="UGF1199" s="207">
        <v>7</v>
      </c>
      <c r="UGG1199" s="207">
        <v>2</v>
      </c>
      <c r="UGH1199" s="208" t="s">
        <v>238</v>
      </c>
      <c r="UGI1199" s="209">
        <v>111</v>
      </c>
      <c r="UGJ1199" s="110">
        <v>211</v>
      </c>
      <c r="UGK1199" s="147">
        <v>344.68</v>
      </c>
      <c r="UGL1199" s="109" t="s">
        <v>30</v>
      </c>
      <c r="UGM1199" s="261" t="s">
        <v>26</v>
      </c>
      <c r="UGN1199" s="207">
        <v>7</v>
      </c>
      <c r="UGO1199" s="207">
        <v>2</v>
      </c>
      <c r="UGP1199" s="208" t="s">
        <v>238</v>
      </c>
      <c r="UGQ1199" s="209">
        <v>111</v>
      </c>
      <c r="UGR1199" s="110">
        <v>211</v>
      </c>
      <c r="UGS1199" s="147">
        <v>344.68</v>
      </c>
      <c r="UGT1199" s="109" t="s">
        <v>30</v>
      </c>
      <c r="UGU1199" s="261" t="s">
        <v>26</v>
      </c>
      <c r="UGV1199" s="207">
        <v>7</v>
      </c>
      <c r="UGW1199" s="207">
        <v>2</v>
      </c>
      <c r="UGX1199" s="208" t="s">
        <v>238</v>
      </c>
      <c r="UGY1199" s="209">
        <v>111</v>
      </c>
      <c r="UGZ1199" s="110">
        <v>211</v>
      </c>
      <c r="UHA1199" s="147">
        <v>344.68</v>
      </c>
      <c r="UHB1199" s="109" t="s">
        <v>30</v>
      </c>
      <c r="UHC1199" s="261" t="s">
        <v>26</v>
      </c>
      <c r="UHD1199" s="207">
        <v>7</v>
      </c>
      <c r="UHE1199" s="207">
        <v>2</v>
      </c>
      <c r="UHF1199" s="208" t="s">
        <v>238</v>
      </c>
      <c r="UHG1199" s="209">
        <v>111</v>
      </c>
      <c r="UHH1199" s="110">
        <v>211</v>
      </c>
      <c r="UHI1199" s="147">
        <v>344.68</v>
      </c>
      <c r="UHJ1199" s="109" t="s">
        <v>30</v>
      </c>
      <c r="UHK1199" s="261" t="s">
        <v>26</v>
      </c>
      <c r="UHL1199" s="207">
        <v>7</v>
      </c>
      <c r="UHM1199" s="207">
        <v>2</v>
      </c>
      <c r="UHN1199" s="208" t="s">
        <v>238</v>
      </c>
      <c r="UHO1199" s="209">
        <v>111</v>
      </c>
      <c r="UHP1199" s="110">
        <v>211</v>
      </c>
      <c r="UHQ1199" s="147">
        <v>344.68</v>
      </c>
      <c r="UHR1199" s="109" t="s">
        <v>30</v>
      </c>
      <c r="UHS1199" s="261" t="s">
        <v>26</v>
      </c>
      <c r="UHT1199" s="207">
        <v>7</v>
      </c>
      <c r="UHU1199" s="207">
        <v>2</v>
      </c>
      <c r="UHV1199" s="208" t="s">
        <v>238</v>
      </c>
      <c r="UHW1199" s="209">
        <v>111</v>
      </c>
      <c r="UHX1199" s="110">
        <v>211</v>
      </c>
      <c r="UHY1199" s="147">
        <v>344.68</v>
      </c>
      <c r="UHZ1199" s="109" t="s">
        <v>30</v>
      </c>
      <c r="UIA1199" s="261" t="s">
        <v>26</v>
      </c>
      <c r="UIB1199" s="207">
        <v>7</v>
      </c>
      <c r="UIC1199" s="207">
        <v>2</v>
      </c>
      <c r="UID1199" s="208" t="s">
        <v>238</v>
      </c>
      <c r="UIE1199" s="209">
        <v>111</v>
      </c>
      <c r="UIF1199" s="110">
        <v>211</v>
      </c>
      <c r="UIG1199" s="147">
        <v>344.68</v>
      </c>
      <c r="UIH1199" s="109" t="s">
        <v>30</v>
      </c>
      <c r="UII1199" s="261" t="s">
        <v>26</v>
      </c>
      <c r="UIJ1199" s="207">
        <v>7</v>
      </c>
      <c r="UIK1199" s="207">
        <v>2</v>
      </c>
      <c r="UIL1199" s="208" t="s">
        <v>238</v>
      </c>
      <c r="UIM1199" s="209">
        <v>111</v>
      </c>
      <c r="UIN1199" s="110">
        <v>211</v>
      </c>
      <c r="UIO1199" s="147">
        <v>344.68</v>
      </c>
      <c r="UIP1199" s="109" t="s">
        <v>30</v>
      </c>
      <c r="UIQ1199" s="261" t="s">
        <v>26</v>
      </c>
      <c r="UIR1199" s="207">
        <v>7</v>
      </c>
      <c r="UIS1199" s="207">
        <v>2</v>
      </c>
      <c r="UIT1199" s="208" t="s">
        <v>238</v>
      </c>
      <c r="UIU1199" s="209">
        <v>111</v>
      </c>
      <c r="UIV1199" s="110">
        <v>211</v>
      </c>
      <c r="UIW1199" s="147">
        <v>344.68</v>
      </c>
      <c r="UIX1199" s="109" t="s">
        <v>30</v>
      </c>
      <c r="UIY1199" s="261" t="s">
        <v>26</v>
      </c>
      <c r="UIZ1199" s="207">
        <v>7</v>
      </c>
      <c r="UJA1199" s="207">
        <v>2</v>
      </c>
      <c r="UJB1199" s="208" t="s">
        <v>238</v>
      </c>
      <c r="UJC1199" s="209">
        <v>111</v>
      </c>
      <c r="UJD1199" s="110">
        <v>211</v>
      </c>
      <c r="UJE1199" s="147">
        <v>344.68</v>
      </c>
      <c r="UJF1199" s="109" t="s">
        <v>30</v>
      </c>
      <c r="UJG1199" s="261" t="s">
        <v>26</v>
      </c>
      <c r="UJH1199" s="207">
        <v>7</v>
      </c>
      <c r="UJI1199" s="207">
        <v>2</v>
      </c>
      <c r="UJJ1199" s="208" t="s">
        <v>238</v>
      </c>
      <c r="UJK1199" s="209">
        <v>111</v>
      </c>
      <c r="UJL1199" s="110">
        <v>211</v>
      </c>
      <c r="UJM1199" s="147">
        <v>344.68</v>
      </c>
      <c r="UJN1199" s="109" t="s">
        <v>30</v>
      </c>
      <c r="UJO1199" s="261" t="s">
        <v>26</v>
      </c>
      <c r="UJP1199" s="207">
        <v>7</v>
      </c>
      <c r="UJQ1199" s="207">
        <v>2</v>
      </c>
      <c r="UJR1199" s="208" t="s">
        <v>238</v>
      </c>
      <c r="UJS1199" s="209">
        <v>111</v>
      </c>
      <c r="UJT1199" s="110">
        <v>211</v>
      </c>
      <c r="UJU1199" s="147">
        <v>344.68</v>
      </c>
      <c r="UJV1199" s="109" t="s">
        <v>30</v>
      </c>
      <c r="UJW1199" s="261" t="s">
        <v>26</v>
      </c>
      <c r="UJX1199" s="207">
        <v>7</v>
      </c>
      <c r="UJY1199" s="207">
        <v>2</v>
      </c>
      <c r="UJZ1199" s="208" t="s">
        <v>238</v>
      </c>
      <c r="UKA1199" s="209">
        <v>111</v>
      </c>
      <c r="UKB1199" s="110">
        <v>211</v>
      </c>
      <c r="UKC1199" s="147">
        <v>344.68</v>
      </c>
      <c r="UKD1199" s="109" t="s">
        <v>30</v>
      </c>
      <c r="UKE1199" s="261" t="s">
        <v>26</v>
      </c>
      <c r="UKF1199" s="207">
        <v>7</v>
      </c>
      <c r="UKG1199" s="207">
        <v>2</v>
      </c>
      <c r="UKH1199" s="208" t="s">
        <v>238</v>
      </c>
      <c r="UKI1199" s="209">
        <v>111</v>
      </c>
      <c r="UKJ1199" s="110">
        <v>211</v>
      </c>
      <c r="UKK1199" s="147">
        <v>344.68</v>
      </c>
      <c r="UKL1199" s="109" t="s">
        <v>30</v>
      </c>
      <c r="UKM1199" s="261" t="s">
        <v>26</v>
      </c>
      <c r="UKN1199" s="207">
        <v>7</v>
      </c>
      <c r="UKO1199" s="207">
        <v>2</v>
      </c>
      <c r="UKP1199" s="208" t="s">
        <v>238</v>
      </c>
      <c r="UKQ1199" s="209">
        <v>111</v>
      </c>
      <c r="UKR1199" s="110">
        <v>211</v>
      </c>
      <c r="UKS1199" s="147">
        <v>344.68</v>
      </c>
      <c r="UKT1199" s="109" t="s">
        <v>30</v>
      </c>
      <c r="UKU1199" s="261" t="s">
        <v>26</v>
      </c>
      <c r="UKV1199" s="207">
        <v>7</v>
      </c>
      <c r="UKW1199" s="207">
        <v>2</v>
      </c>
      <c r="UKX1199" s="208" t="s">
        <v>238</v>
      </c>
      <c r="UKY1199" s="209">
        <v>111</v>
      </c>
      <c r="UKZ1199" s="110">
        <v>211</v>
      </c>
      <c r="ULA1199" s="147">
        <v>344.68</v>
      </c>
      <c r="ULB1199" s="109" t="s">
        <v>30</v>
      </c>
      <c r="ULC1199" s="261" t="s">
        <v>26</v>
      </c>
      <c r="ULD1199" s="207">
        <v>7</v>
      </c>
      <c r="ULE1199" s="207">
        <v>2</v>
      </c>
      <c r="ULF1199" s="208" t="s">
        <v>238</v>
      </c>
      <c r="ULG1199" s="209">
        <v>111</v>
      </c>
      <c r="ULH1199" s="110">
        <v>211</v>
      </c>
      <c r="ULI1199" s="147">
        <v>344.68</v>
      </c>
      <c r="ULJ1199" s="109" t="s">
        <v>30</v>
      </c>
      <c r="ULK1199" s="261" t="s">
        <v>26</v>
      </c>
      <c r="ULL1199" s="207">
        <v>7</v>
      </c>
      <c r="ULM1199" s="207">
        <v>2</v>
      </c>
      <c r="ULN1199" s="208" t="s">
        <v>238</v>
      </c>
      <c r="ULO1199" s="209">
        <v>111</v>
      </c>
      <c r="ULP1199" s="110">
        <v>211</v>
      </c>
      <c r="ULQ1199" s="147">
        <v>344.68</v>
      </c>
      <c r="ULR1199" s="109" t="s">
        <v>30</v>
      </c>
      <c r="ULS1199" s="261" t="s">
        <v>26</v>
      </c>
      <c r="ULT1199" s="207">
        <v>7</v>
      </c>
      <c r="ULU1199" s="207">
        <v>2</v>
      </c>
      <c r="ULV1199" s="208" t="s">
        <v>238</v>
      </c>
      <c r="ULW1199" s="209">
        <v>111</v>
      </c>
      <c r="ULX1199" s="110">
        <v>211</v>
      </c>
      <c r="ULY1199" s="147">
        <v>344.68</v>
      </c>
      <c r="ULZ1199" s="109" t="s">
        <v>30</v>
      </c>
      <c r="UMA1199" s="261" t="s">
        <v>26</v>
      </c>
      <c r="UMB1199" s="207">
        <v>7</v>
      </c>
      <c r="UMC1199" s="207">
        <v>2</v>
      </c>
      <c r="UMD1199" s="208" t="s">
        <v>238</v>
      </c>
      <c r="UME1199" s="209">
        <v>111</v>
      </c>
      <c r="UMF1199" s="110">
        <v>211</v>
      </c>
      <c r="UMG1199" s="147">
        <v>344.68</v>
      </c>
      <c r="UMH1199" s="109" t="s">
        <v>30</v>
      </c>
      <c r="UMI1199" s="261" t="s">
        <v>26</v>
      </c>
      <c r="UMJ1199" s="207">
        <v>7</v>
      </c>
      <c r="UMK1199" s="207">
        <v>2</v>
      </c>
      <c r="UML1199" s="208" t="s">
        <v>238</v>
      </c>
      <c r="UMM1199" s="209">
        <v>111</v>
      </c>
      <c r="UMN1199" s="110">
        <v>211</v>
      </c>
      <c r="UMO1199" s="147">
        <v>344.68</v>
      </c>
      <c r="UMP1199" s="109" t="s">
        <v>30</v>
      </c>
      <c r="UMQ1199" s="261" t="s">
        <v>26</v>
      </c>
      <c r="UMR1199" s="207">
        <v>7</v>
      </c>
      <c r="UMS1199" s="207">
        <v>2</v>
      </c>
      <c r="UMT1199" s="208" t="s">
        <v>238</v>
      </c>
      <c r="UMU1199" s="209">
        <v>111</v>
      </c>
      <c r="UMV1199" s="110">
        <v>211</v>
      </c>
      <c r="UMW1199" s="147">
        <v>344.68</v>
      </c>
      <c r="UMX1199" s="109" t="s">
        <v>30</v>
      </c>
      <c r="UMY1199" s="261" t="s">
        <v>26</v>
      </c>
      <c r="UMZ1199" s="207">
        <v>7</v>
      </c>
      <c r="UNA1199" s="207">
        <v>2</v>
      </c>
      <c r="UNB1199" s="208" t="s">
        <v>238</v>
      </c>
      <c r="UNC1199" s="209">
        <v>111</v>
      </c>
      <c r="UND1199" s="110">
        <v>211</v>
      </c>
      <c r="UNE1199" s="147">
        <v>344.68</v>
      </c>
      <c r="UNF1199" s="109" t="s">
        <v>30</v>
      </c>
      <c r="UNG1199" s="261" t="s">
        <v>26</v>
      </c>
      <c r="UNH1199" s="207">
        <v>7</v>
      </c>
      <c r="UNI1199" s="207">
        <v>2</v>
      </c>
      <c r="UNJ1199" s="208" t="s">
        <v>238</v>
      </c>
      <c r="UNK1199" s="209">
        <v>111</v>
      </c>
      <c r="UNL1199" s="110">
        <v>211</v>
      </c>
      <c r="UNM1199" s="147">
        <v>344.68</v>
      </c>
      <c r="UNN1199" s="109" t="s">
        <v>30</v>
      </c>
      <c r="UNO1199" s="261" t="s">
        <v>26</v>
      </c>
      <c r="UNP1199" s="207">
        <v>7</v>
      </c>
      <c r="UNQ1199" s="207">
        <v>2</v>
      </c>
      <c r="UNR1199" s="208" t="s">
        <v>238</v>
      </c>
      <c r="UNS1199" s="209">
        <v>111</v>
      </c>
      <c r="UNT1199" s="110">
        <v>211</v>
      </c>
      <c r="UNU1199" s="147">
        <v>344.68</v>
      </c>
      <c r="UNV1199" s="109" t="s">
        <v>30</v>
      </c>
      <c r="UNW1199" s="261" t="s">
        <v>26</v>
      </c>
      <c r="UNX1199" s="207">
        <v>7</v>
      </c>
      <c r="UNY1199" s="207">
        <v>2</v>
      </c>
      <c r="UNZ1199" s="208" t="s">
        <v>238</v>
      </c>
      <c r="UOA1199" s="209">
        <v>111</v>
      </c>
      <c r="UOB1199" s="110">
        <v>211</v>
      </c>
      <c r="UOC1199" s="147">
        <v>344.68</v>
      </c>
      <c r="UOD1199" s="109" t="s">
        <v>30</v>
      </c>
      <c r="UOE1199" s="261" t="s">
        <v>26</v>
      </c>
      <c r="UOF1199" s="207">
        <v>7</v>
      </c>
      <c r="UOG1199" s="207">
        <v>2</v>
      </c>
      <c r="UOH1199" s="208" t="s">
        <v>238</v>
      </c>
      <c r="UOI1199" s="209">
        <v>111</v>
      </c>
      <c r="UOJ1199" s="110">
        <v>211</v>
      </c>
      <c r="UOK1199" s="147">
        <v>344.68</v>
      </c>
      <c r="UOL1199" s="109" t="s">
        <v>30</v>
      </c>
      <c r="UOM1199" s="261" t="s">
        <v>26</v>
      </c>
      <c r="UON1199" s="207">
        <v>7</v>
      </c>
      <c r="UOO1199" s="207">
        <v>2</v>
      </c>
      <c r="UOP1199" s="208" t="s">
        <v>238</v>
      </c>
      <c r="UOQ1199" s="209">
        <v>111</v>
      </c>
      <c r="UOR1199" s="110">
        <v>211</v>
      </c>
      <c r="UOS1199" s="147">
        <v>344.68</v>
      </c>
      <c r="UOT1199" s="109" t="s">
        <v>30</v>
      </c>
      <c r="UOU1199" s="261" t="s">
        <v>26</v>
      </c>
      <c r="UOV1199" s="207">
        <v>7</v>
      </c>
      <c r="UOW1199" s="207">
        <v>2</v>
      </c>
      <c r="UOX1199" s="208" t="s">
        <v>238</v>
      </c>
      <c r="UOY1199" s="209">
        <v>111</v>
      </c>
      <c r="UOZ1199" s="110">
        <v>211</v>
      </c>
      <c r="UPA1199" s="147">
        <v>344.68</v>
      </c>
      <c r="UPB1199" s="109" t="s">
        <v>30</v>
      </c>
      <c r="UPC1199" s="261" t="s">
        <v>26</v>
      </c>
      <c r="UPD1199" s="207">
        <v>7</v>
      </c>
      <c r="UPE1199" s="207">
        <v>2</v>
      </c>
      <c r="UPF1199" s="208" t="s">
        <v>238</v>
      </c>
      <c r="UPG1199" s="209">
        <v>111</v>
      </c>
      <c r="UPH1199" s="110">
        <v>211</v>
      </c>
      <c r="UPI1199" s="147">
        <v>344.68</v>
      </c>
      <c r="UPJ1199" s="109" t="s">
        <v>30</v>
      </c>
      <c r="UPK1199" s="261" t="s">
        <v>26</v>
      </c>
      <c r="UPL1199" s="207">
        <v>7</v>
      </c>
      <c r="UPM1199" s="207">
        <v>2</v>
      </c>
      <c r="UPN1199" s="208" t="s">
        <v>238</v>
      </c>
      <c r="UPO1199" s="209">
        <v>111</v>
      </c>
      <c r="UPP1199" s="110">
        <v>211</v>
      </c>
      <c r="UPQ1199" s="147">
        <v>344.68</v>
      </c>
      <c r="UPR1199" s="109" t="s">
        <v>30</v>
      </c>
      <c r="UPS1199" s="261" t="s">
        <v>26</v>
      </c>
      <c r="UPT1199" s="207">
        <v>7</v>
      </c>
      <c r="UPU1199" s="207">
        <v>2</v>
      </c>
      <c r="UPV1199" s="208" t="s">
        <v>238</v>
      </c>
      <c r="UPW1199" s="209">
        <v>111</v>
      </c>
      <c r="UPX1199" s="110">
        <v>211</v>
      </c>
      <c r="UPY1199" s="147">
        <v>344.68</v>
      </c>
      <c r="UPZ1199" s="109" t="s">
        <v>30</v>
      </c>
      <c r="UQA1199" s="261" t="s">
        <v>26</v>
      </c>
      <c r="UQB1199" s="207">
        <v>7</v>
      </c>
      <c r="UQC1199" s="207">
        <v>2</v>
      </c>
      <c r="UQD1199" s="208" t="s">
        <v>238</v>
      </c>
      <c r="UQE1199" s="209">
        <v>111</v>
      </c>
      <c r="UQF1199" s="110">
        <v>211</v>
      </c>
      <c r="UQG1199" s="147">
        <v>344.68</v>
      </c>
      <c r="UQH1199" s="109" t="s">
        <v>30</v>
      </c>
      <c r="UQI1199" s="261" t="s">
        <v>26</v>
      </c>
      <c r="UQJ1199" s="207">
        <v>7</v>
      </c>
      <c r="UQK1199" s="207">
        <v>2</v>
      </c>
      <c r="UQL1199" s="208" t="s">
        <v>238</v>
      </c>
      <c r="UQM1199" s="209">
        <v>111</v>
      </c>
      <c r="UQN1199" s="110">
        <v>211</v>
      </c>
      <c r="UQO1199" s="147">
        <v>344.68</v>
      </c>
      <c r="UQP1199" s="109" t="s">
        <v>30</v>
      </c>
      <c r="UQQ1199" s="261" t="s">
        <v>26</v>
      </c>
      <c r="UQR1199" s="207">
        <v>7</v>
      </c>
      <c r="UQS1199" s="207">
        <v>2</v>
      </c>
      <c r="UQT1199" s="208" t="s">
        <v>238</v>
      </c>
      <c r="UQU1199" s="209">
        <v>111</v>
      </c>
      <c r="UQV1199" s="110">
        <v>211</v>
      </c>
      <c r="UQW1199" s="147">
        <v>344.68</v>
      </c>
      <c r="UQX1199" s="109" t="s">
        <v>30</v>
      </c>
      <c r="UQY1199" s="261" t="s">
        <v>26</v>
      </c>
      <c r="UQZ1199" s="207">
        <v>7</v>
      </c>
      <c r="URA1199" s="207">
        <v>2</v>
      </c>
      <c r="URB1199" s="208" t="s">
        <v>238</v>
      </c>
      <c r="URC1199" s="209">
        <v>111</v>
      </c>
      <c r="URD1199" s="110">
        <v>211</v>
      </c>
      <c r="URE1199" s="147">
        <v>344.68</v>
      </c>
      <c r="URF1199" s="109" t="s">
        <v>30</v>
      </c>
      <c r="URG1199" s="261" t="s">
        <v>26</v>
      </c>
      <c r="URH1199" s="207">
        <v>7</v>
      </c>
      <c r="URI1199" s="207">
        <v>2</v>
      </c>
      <c r="URJ1199" s="208" t="s">
        <v>238</v>
      </c>
      <c r="URK1199" s="209">
        <v>111</v>
      </c>
      <c r="URL1199" s="110">
        <v>211</v>
      </c>
      <c r="URM1199" s="147">
        <v>344.68</v>
      </c>
      <c r="URN1199" s="109" t="s">
        <v>30</v>
      </c>
      <c r="URO1199" s="261" t="s">
        <v>26</v>
      </c>
      <c r="URP1199" s="207">
        <v>7</v>
      </c>
      <c r="URQ1199" s="207">
        <v>2</v>
      </c>
      <c r="URR1199" s="208" t="s">
        <v>238</v>
      </c>
      <c r="URS1199" s="209">
        <v>111</v>
      </c>
      <c r="URT1199" s="110">
        <v>211</v>
      </c>
      <c r="URU1199" s="147">
        <v>344.68</v>
      </c>
      <c r="URV1199" s="109" t="s">
        <v>30</v>
      </c>
      <c r="URW1199" s="261" t="s">
        <v>26</v>
      </c>
      <c r="URX1199" s="207">
        <v>7</v>
      </c>
      <c r="URY1199" s="207">
        <v>2</v>
      </c>
      <c r="URZ1199" s="208" t="s">
        <v>238</v>
      </c>
      <c r="USA1199" s="209">
        <v>111</v>
      </c>
      <c r="USB1199" s="110">
        <v>211</v>
      </c>
      <c r="USC1199" s="147">
        <v>344.68</v>
      </c>
      <c r="USD1199" s="109" t="s">
        <v>30</v>
      </c>
      <c r="USE1199" s="261" t="s">
        <v>26</v>
      </c>
      <c r="USF1199" s="207">
        <v>7</v>
      </c>
      <c r="USG1199" s="207">
        <v>2</v>
      </c>
      <c r="USH1199" s="208" t="s">
        <v>238</v>
      </c>
      <c r="USI1199" s="209">
        <v>111</v>
      </c>
      <c r="USJ1199" s="110">
        <v>211</v>
      </c>
      <c r="USK1199" s="147">
        <v>344.68</v>
      </c>
      <c r="USL1199" s="109" t="s">
        <v>30</v>
      </c>
      <c r="USM1199" s="261" t="s">
        <v>26</v>
      </c>
      <c r="USN1199" s="207">
        <v>7</v>
      </c>
      <c r="USO1199" s="207">
        <v>2</v>
      </c>
      <c r="USP1199" s="208" t="s">
        <v>238</v>
      </c>
      <c r="USQ1199" s="209">
        <v>111</v>
      </c>
      <c r="USR1199" s="110">
        <v>211</v>
      </c>
      <c r="USS1199" s="147">
        <v>344.68</v>
      </c>
      <c r="UST1199" s="109" t="s">
        <v>30</v>
      </c>
      <c r="USU1199" s="261" t="s">
        <v>26</v>
      </c>
      <c r="USV1199" s="207">
        <v>7</v>
      </c>
      <c r="USW1199" s="207">
        <v>2</v>
      </c>
      <c r="USX1199" s="208" t="s">
        <v>238</v>
      </c>
      <c r="USY1199" s="209">
        <v>111</v>
      </c>
      <c r="USZ1199" s="110">
        <v>211</v>
      </c>
      <c r="UTA1199" s="147">
        <v>344.68</v>
      </c>
      <c r="UTB1199" s="109" t="s">
        <v>30</v>
      </c>
      <c r="UTC1199" s="261" t="s">
        <v>26</v>
      </c>
      <c r="UTD1199" s="207">
        <v>7</v>
      </c>
      <c r="UTE1199" s="207">
        <v>2</v>
      </c>
      <c r="UTF1199" s="208" t="s">
        <v>238</v>
      </c>
      <c r="UTG1199" s="209">
        <v>111</v>
      </c>
      <c r="UTH1199" s="110">
        <v>211</v>
      </c>
      <c r="UTI1199" s="147">
        <v>344.68</v>
      </c>
      <c r="UTJ1199" s="109" t="s">
        <v>30</v>
      </c>
      <c r="UTK1199" s="261" t="s">
        <v>26</v>
      </c>
      <c r="UTL1199" s="207">
        <v>7</v>
      </c>
      <c r="UTM1199" s="207">
        <v>2</v>
      </c>
      <c r="UTN1199" s="208" t="s">
        <v>238</v>
      </c>
      <c r="UTO1199" s="209">
        <v>111</v>
      </c>
      <c r="UTP1199" s="110">
        <v>211</v>
      </c>
      <c r="UTQ1199" s="147">
        <v>344.68</v>
      </c>
      <c r="UTR1199" s="109" t="s">
        <v>30</v>
      </c>
      <c r="UTS1199" s="261" t="s">
        <v>26</v>
      </c>
      <c r="UTT1199" s="207">
        <v>7</v>
      </c>
      <c r="UTU1199" s="207">
        <v>2</v>
      </c>
      <c r="UTV1199" s="208" t="s">
        <v>238</v>
      </c>
      <c r="UTW1199" s="209">
        <v>111</v>
      </c>
      <c r="UTX1199" s="110">
        <v>211</v>
      </c>
      <c r="UTY1199" s="147">
        <v>344.68</v>
      </c>
      <c r="UTZ1199" s="109" t="s">
        <v>30</v>
      </c>
      <c r="UUA1199" s="261" t="s">
        <v>26</v>
      </c>
      <c r="UUB1199" s="207">
        <v>7</v>
      </c>
      <c r="UUC1199" s="207">
        <v>2</v>
      </c>
      <c r="UUD1199" s="208" t="s">
        <v>238</v>
      </c>
      <c r="UUE1199" s="209">
        <v>111</v>
      </c>
      <c r="UUF1199" s="110">
        <v>211</v>
      </c>
      <c r="UUG1199" s="147">
        <v>344.68</v>
      </c>
      <c r="UUH1199" s="109" t="s">
        <v>30</v>
      </c>
      <c r="UUI1199" s="261" t="s">
        <v>26</v>
      </c>
      <c r="UUJ1199" s="207">
        <v>7</v>
      </c>
      <c r="UUK1199" s="207">
        <v>2</v>
      </c>
      <c r="UUL1199" s="208" t="s">
        <v>238</v>
      </c>
      <c r="UUM1199" s="209">
        <v>111</v>
      </c>
      <c r="UUN1199" s="110">
        <v>211</v>
      </c>
      <c r="UUO1199" s="147">
        <v>344.68</v>
      </c>
      <c r="UUP1199" s="109" t="s">
        <v>30</v>
      </c>
      <c r="UUQ1199" s="261" t="s">
        <v>26</v>
      </c>
      <c r="UUR1199" s="207">
        <v>7</v>
      </c>
      <c r="UUS1199" s="207">
        <v>2</v>
      </c>
      <c r="UUT1199" s="208" t="s">
        <v>238</v>
      </c>
      <c r="UUU1199" s="209">
        <v>111</v>
      </c>
      <c r="UUV1199" s="110">
        <v>211</v>
      </c>
      <c r="UUW1199" s="147">
        <v>344.68</v>
      </c>
      <c r="UUX1199" s="109" t="s">
        <v>30</v>
      </c>
      <c r="UUY1199" s="261" t="s">
        <v>26</v>
      </c>
      <c r="UUZ1199" s="207">
        <v>7</v>
      </c>
      <c r="UVA1199" s="207">
        <v>2</v>
      </c>
      <c r="UVB1199" s="208" t="s">
        <v>238</v>
      </c>
      <c r="UVC1199" s="209">
        <v>111</v>
      </c>
      <c r="UVD1199" s="110">
        <v>211</v>
      </c>
      <c r="UVE1199" s="147">
        <v>344.68</v>
      </c>
      <c r="UVF1199" s="109" t="s">
        <v>30</v>
      </c>
      <c r="UVG1199" s="261" t="s">
        <v>26</v>
      </c>
      <c r="UVH1199" s="207">
        <v>7</v>
      </c>
      <c r="UVI1199" s="207">
        <v>2</v>
      </c>
      <c r="UVJ1199" s="208" t="s">
        <v>238</v>
      </c>
      <c r="UVK1199" s="209">
        <v>111</v>
      </c>
      <c r="UVL1199" s="110">
        <v>211</v>
      </c>
      <c r="UVM1199" s="147">
        <v>344.68</v>
      </c>
      <c r="UVN1199" s="109" t="s">
        <v>30</v>
      </c>
      <c r="UVO1199" s="261" t="s">
        <v>26</v>
      </c>
      <c r="UVP1199" s="207">
        <v>7</v>
      </c>
      <c r="UVQ1199" s="207">
        <v>2</v>
      </c>
      <c r="UVR1199" s="208" t="s">
        <v>238</v>
      </c>
      <c r="UVS1199" s="209">
        <v>111</v>
      </c>
      <c r="UVT1199" s="110">
        <v>211</v>
      </c>
      <c r="UVU1199" s="147">
        <v>344.68</v>
      </c>
      <c r="UVV1199" s="109" t="s">
        <v>30</v>
      </c>
      <c r="UVW1199" s="261" t="s">
        <v>26</v>
      </c>
      <c r="UVX1199" s="207">
        <v>7</v>
      </c>
      <c r="UVY1199" s="207">
        <v>2</v>
      </c>
      <c r="UVZ1199" s="208" t="s">
        <v>238</v>
      </c>
      <c r="UWA1199" s="209">
        <v>111</v>
      </c>
      <c r="UWB1199" s="110">
        <v>211</v>
      </c>
      <c r="UWC1199" s="147">
        <v>344.68</v>
      </c>
      <c r="UWD1199" s="109" t="s">
        <v>30</v>
      </c>
      <c r="UWE1199" s="261" t="s">
        <v>26</v>
      </c>
      <c r="UWF1199" s="207">
        <v>7</v>
      </c>
      <c r="UWG1199" s="207">
        <v>2</v>
      </c>
      <c r="UWH1199" s="208" t="s">
        <v>238</v>
      </c>
      <c r="UWI1199" s="209">
        <v>111</v>
      </c>
      <c r="UWJ1199" s="110">
        <v>211</v>
      </c>
      <c r="UWK1199" s="147">
        <v>344.68</v>
      </c>
      <c r="UWL1199" s="109" t="s">
        <v>30</v>
      </c>
      <c r="UWM1199" s="261" t="s">
        <v>26</v>
      </c>
      <c r="UWN1199" s="207">
        <v>7</v>
      </c>
      <c r="UWO1199" s="207">
        <v>2</v>
      </c>
      <c r="UWP1199" s="208" t="s">
        <v>238</v>
      </c>
      <c r="UWQ1199" s="209">
        <v>111</v>
      </c>
      <c r="UWR1199" s="110">
        <v>211</v>
      </c>
      <c r="UWS1199" s="147">
        <v>344.68</v>
      </c>
      <c r="UWT1199" s="109" t="s">
        <v>30</v>
      </c>
      <c r="UWU1199" s="261" t="s">
        <v>26</v>
      </c>
      <c r="UWV1199" s="207">
        <v>7</v>
      </c>
      <c r="UWW1199" s="207">
        <v>2</v>
      </c>
      <c r="UWX1199" s="208" t="s">
        <v>238</v>
      </c>
      <c r="UWY1199" s="209">
        <v>111</v>
      </c>
      <c r="UWZ1199" s="110">
        <v>211</v>
      </c>
      <c r="UXA1199" s="147">
        <v>344.68</v>
      </c>
      <c r="UXB1199" s="109" t="s">
        <v>30</v>
      </c>
      <c r="UXC1199" s="261" t="s">
        <v>26</v>
      </c>
      <c r="UXD1199" s="207">
        <v>7</v>
      </c>
      <c r="UXE1199" s="207">
        <v>2</v>
      </c>
      <c r="UXF1199" s="208" t="s">
        <v>238</v>
      </c>
      <c r="UXG1199" s="209">
        <v>111</v>
      </c>
      <c r="UXH1199" s="110">
        <v>211</v>
      </c>
      <c r="UXI1199" s="147">
        <v>344.68</v>
      </c>
      <c r="UXJ1199" s="109" t="s">
        <v>30</v>
      </c>
      <c r="UXK1199" s="261" t="s">
        <v>26</v>
      </c>
      <c r="UXL1199" s="207">
        <v>7</v>
      </c>
      <c r="UXM1199" s="207">
        <v>2</v>
      </c>
      <c r="UXN1199" s="208" t="s">
        <v>238</v>
      </c>
      <c r="UXO1199" s="209">
        <v>111</v>
      </c>
      <c r="UXP1199" s="110">
        <v>211</v>
      </c>
      <c r="UXQ1199" s="147">
        <v>344.68</v>
      </c>
      <c r="UXR1199" s="109" t="s">
        <v>30</v>
      </c>
      <c r="UXS1199" s="261" t="s">
        <v>26</v>
      </c>
      <c r="UXT1199" s="207">
        <v>7</v>
      </c>
      <c r="UXU1199" s="207">
        <v>2</v>
      </c>
      <c r="UXV1199" s="208" t="s">
        <v>238</v>
      </c>
      <c r="UXW1199" s="209">
        <v>111</v>
      </c>
      <c r="UXX1199" s="110">
        <v>211</v>
      </c>
      <c r="UXY1199" s="147">
        <v>344.68</v>
      </c>
      <c r="UXZ1199" s="109" t="s">
        <v>30</v>
      </c>
      <c r="UYA1199" s="261" t="s">
        <v>26</v>
      </c>
      <c r="UYB1199" s="207">
        <v>7</v>
      </c>
      <c r="UYC1199" s="207">
        <v>2</v>
      </c>
      <c r="UYD1199" s="208" t="s">
        <v>238</v>
      </c>
      <c r="UYE1199" s="209">
        <v>111</v>
      </c>
      <c r="UYF1199" s="110">
        <v>211</v>
      </c>
      <c r="UYG1199" s="147">
        <v>344.68</v>
      </c>
      <c r="UYH1199" s="109" t="s">
        <v>30</v>
      </c>
      <c r="UYI1199" s="261" t="s">
        <v>26</v>
      </c>
      <c r="UYJ1199" s="207">
        <v>7</v>
      </c>
      <c r="UYK1199" s="207">
        <v>2</v>
      </c>
      <c r="UYL1199" s="208" t="s">
        <v>238</v>
      </c>
      <c r="UYM1199" s="209">
        <v>111</v>
      </c>
      <c r="UYN1199" s="110">
        <v>211</v>
      </c>
      <c r="UYO1199" s="147">
        <v>344.68</v>
      </c>
      <c r="UYP1199" s="109" t="s">
        <v>30</v>
      </c>
      <c r="UYQ1199" s="261" t="s">
        <v>26</v>
      </c>
      <c r="UYR1199" s="207">
        <v>7</v>
      </c>
      <c r="UYS1199" s="207">
        <v>2</v>
      </c>
      <c r="UYT1199" s="208" t="s">
        <v>238</v>
      </c>
      <c r="UYU1199" s="209">
        <v>111</v>
      </c>
      <c r="UYV1199" s="110">
        <v>211</v>
      </c>
      <c r="UYW1199" s="147">
        <v>344.68</v>
      </c>
      <c r="UYX1199" s="109" t="s">
        <v>30</v>
      </c>
      <c r="UYY1199" s="261" t="s">
        <v>26</v>
      </c>
      <c r="UYZ1199" s="207">
        <v>7</v>
      </c>
      <c r="UZA1199" s="207">
        <v>2</v>
      </c>
      <c r="UZB1199" s="208" t="s">
        <v>238</v>
      </c>
      <c r="UZC1199" s="209">
        <v>111</v>
      </c>
      <c r="UZD1199" s="110">
        <v>211</v>
      </c>
      <c r="UZE1199" s="147">
        <v>344.68</v>
      </c>
      <c r="UZF1199" s="109" t="s">
        <v>30</v>
      </c>
      <c r="UZG1199" s="261" t="s">
        <v>26</v>
      </c>
      <c r="UZH1199" s="207">
        <v>7</v>
      </c>
      <c r="UZI1199" s="207">
        <v>2</v>
      </c>
      <c r="UZJ1199" s="208" t="s">
        <v>238</v>
      </c>
      <c r="UZK1199" s="209">
        <v>111</v>
      </c>
      <c r="UZL1199" s="110">
        <v>211</v>
      </c>
      <c r="UZM1199" s="147">
        <v>344.68</v>
      </c>
      <c r="UZN1199" s="109" t="s">
        <v>30</v>
      </c>
      <c r="UZO1199" s="261" t="s">
        <v>26</v>
      </c>
      <c r="UZP1199" s="207">
        <v>7</v>
      </c>
      <c r="UZQ1199" s="207">
        <v>2</v>
      </c>
      <c r="UZR1199" s="208" t="s">
        <v>238</v>
      </c>
      <c r="UZS1199" s="209">
        <v>111</v>
      </c>
      <c r="UZT1199" s="110">
        <v>211</v>
      </c>
      <c r="UZU1199" s="147">
        <v>344.68</v>
      </c>
      <c r="UZV1199" s="109" t="s">
        <v>30</v>
      </c>
      <c r="UZW1199" s="261" t="s">
        <v>26</v>
      </c>
      <c r="UZX1199" s="207">
        <v>7</v>
      </c>
      <c r="UZY1199" s="207">
        <v>2</v>
      </c>
      <c r="UZZ1199" s="208" t="s">
        <v>238</v>
      </c>
      <c r="VAA1199" s="209">
        <v>111</v>
      </c>
      <c r="VAB1199" s="110">
        <v>211</v>
      </c>
      <c r="VAC1199" s="147">
        <v>344.68</v>
      </c>
      <c r="VAD1199" s="109" t="s">
        <v>30</v>
      </c>
      <c r="VAE1199" s="261" t="s">
        <v>26</v>
      </c>
      <c r="VAF1199" s="207">
        <v>7</v>
      </c>
      <c r="VAG1199" s="207">
        <v>2</v>
      </c>
      <c r="VAH1199" s="208" t="s">
        <v>238</v>
      </c>
      <c r="VAI1199" s="209">
        <v>111</v>
      </c>
      <c r="VAJ1199" s="110">
        <v>211</v>
      </c>
      <c r="VAK1199" s="147">
        <v>344.68</v>
      </c>
      <c r="VAL1199" s="109" t="s">
        <v>30</v>
      </c>
      <c r="VAM1199" s="261" t="s">
        <v>26</v>
      </c>
      <c r="VAN1199" s="207">
        <v>7</v>
      </c>
      <c r="VAO1199" s="207">
        <v>2</v>
      </c>
      <c r="VAP1199" s="208" t="s">
        <v>238</v>
      </c>
      <c r="VAQ1199" s="209">
        <v>111</v>
      </c>
      <c r="VAR1199" s="110">
        <v>211</v>
      </c>
      <c r="VAS1199" s="147">
        <v>344.68</v>
      </c>
      <c r="VAT1199" s="109" t="s">
        <v>30</v>
      </c>
      <c r="VAU1199" s="261" t="s">
        <v>26</v>
      </c>
      <c r="VAV1199" s="207">
        <v>7</v>
      </c>
      <c r="VAW1199" s="207">
        <v>2</v>
      </c>
      <c r="VAX1199" s="208" t="s">
        <v>238</v>
      </c>
      <c r="VAY1199" s="209">
        <v>111</v>
      </c>
      <c r="VAZ1199" s="110">
        <v>211</v>
      </c>
      <c r="VBA1199" s="147">
        <v>344.68</v>
      </c>
      <c r="VBB1199" s="109" t="s">
        <v>30</v>
      </c>
      <c r="VBC1199" s="261" t="s">
        <v>26</v>
      </c>
      <c r="VBD1199" s="207">
        <v>7</v>
      </c>
      <c r="VBE1199" s="207">
        <v>2</v>
      </c>
      <c r="VBF1199" s="208" t="s">
        <v>238</v>
      </c>
      <c r="VBG1199" s="209">
        <v>111</v>
      </c>
      <c r="VBH1199" s="110">
        <v>211</v>
      </c>
      <c r="VBI1199" s="147">
        <v>344.68</v>
      </c>
      <c r="VBJ1199" s="109" t="s">
        <v>30</v>
      </c>
      <c r="VBK1199" s="261" t="s">
        <v>26</v>
      </c>
      <c r="VBL1199" s="207">
        <v>7</v>
      </c>
      <c r="VBM1199" s="207">
        <v>2</v>
      </c>
      <c r="VBN1199" s="208" t="s">
        <v>238</v>
      </c>
      <c r="VBO1199" s="209">
        <v>111</v>
      </c>
      <c r="VBP1199" s="110">
        <v>211</v>
      </c>
      <c r="VBQ1199" s="147">
        <v>344.68</v>
      </c>
      <c r="VBR1199" s="109" t="s">
        <v>30</v>
      </c>
      <c r="VBS1199" s="261" t="s">
        <v>26</v>
      </c>
      <c r="VBT1199" s="207">
        <v>7</v>
      </c>
      <c r="VBU1199" s="207">
        <v>2</v>
      </c>
      <c r="VBV1199" s="208" t="s">
        <v>238</v>
      </c>
      <c r="VBW1199" s="209">
        <v>111</v>
      </c>
      <c r="VBX1199" s="110">
        <v>211</v>
      </c>
      <c r="VBY1199" s="147">
        <v>344.68</v>
      </c>
      <c r="VBZ1199" s="109" t="s">
        <v>30</v>
      </c>
      <c r="VCA1199" s="261" t="s">
        <v>26</v>
      </c>
      <c r="VCB1199" s="207">
        <v>7</v>
      </c>
      <c r="VCC1199" s="207">
        <v>2</v>
      </c>
      <c r="VCD1199" s="208" t="s">
        <v>238</v>
      </c>
      <c r="VCE1199" s="209">
        <v>111</v>
      </c>
      <c r="VCF1199" s="110">
        <v>211</v>
      </c>
      <c r="VCG1199" s="147">
        <v>344.68</v>
      </c>
      <c r="VCH1199" s="109" t="s">
        <v>30</v>
      </c>
      <c r="VCI1199" s="261" t="s">
        <v>26</v>
      </c>
      <c r="VCJ1199" s="207">
        <v>7</v>
      </c>
      <c r="VCK1199" s="207">
        <v>2</v>
      </c>
      <c r="VCL1199" s="208" t="s">
        <v>238</v>
      </c>
      <c r="VCM1199" s="209">
        <v>111</v>
      </c>
      <c r="VCN1199" s="110">
        <v>211</v>
      </c>
      <c r="VCO1199" s="147">
        <v>344.68</v>
      </c>
      <c r="VCP1199" s="109" t="s">
        <v>30</v>
      </c>
      <c r="VCQ1199" s="261" t="s">
        <v>26</v>
      </c>
      <c r="VCR1199" s="207">
        <v>7</v>
      </c>
      <c r="VCS1199" s="207">
        <v>2</v>
      </c>
      <c r="VCT1199" s="208" t="s">
        <v>238</v>
      </c>
      <c r="VCU1199" s="209">
        <v>111</v>
      </c>
      <c r="VCV1199" s="110">
        <v>211</v>
      </c>
      <c r="VCW1199" s="147">
        <v>344.68</v>
      </c>
      <c r="VCX1199" s="109" t="s">
        <v>30</v>
      </c>
      <c r="VCY1199" s="261" t="s">
        <v>26</v>
      </c>
      <c r="VCZ1199" s="207">
        <v>7</v>
      </c>
      <c r="VDA1199" s="207">
        <v>2</v>
      </c>
      <c r="VDB1199" s="208" t="s">
        <v>238</v>
      </c>
      <c r="VDC1199" s="209">
        <v>111</v>
      </c>
      <c r="VDD1199" s="110">
        <v>211</v>
      </c>
      <c r="VDE1199" s="147">
        <v>344.68</v>
      </c>
      <c r="VDF1199" s="109" t="s">
        <v>30</v>
      </c>
      <c r="VDG1199" s="261" t="s">
        <v>26</v>
      </c>
      <c r="VDH1199" s="207">
        <v>7</v>
      </c>
      <c r="VDI1199" s="207">
        <v>2</v>
      </c>
      <c r="VDJ1199" s="208" t="s">
        <v>238</v>
      </c>
      <c r="VDK1199" s="209">
        <v>111</v>
      </c>
      <c r="VDL1199" s="110">
        <v>211</v>
      </c>
      <c r="VDM1199" s="147">
        <v>344.68</v>
      </c>
      <c r="VDN1199" s="109" t="s">
        <v>30</v>
      </c>
      <c r="VDO1199" s="261" t="s">
        <v>26</v>
      </c>
      <c r="VDP1199" s="207">
        <v>7</v>
      </c>
      <c r="VDQ1199" s="207">
        <v>2</v>
      </c>
      <c r="VDR1199" s="208" t="s">
        <v>238</v>
      </c>
      <c r="VDS1199" s="209">
        <v>111</v>
      </c>
      <c r="VDT1199" s="110">
        <v>211</v>
      </c>
      <c r="VDU1199" s="147">
        <v>344.68</v>
      </c>
      <c r="VDV1199" s="109" t="s">
        <v>30</v>
      </c>
      <c r="VDW1199" s="261" t="s">
        <v>26</v>
      </c>
      <c r="VDX1199" s="207">
        <v>7</v>
      </c>
      <c r="VDY1199" s="207">
        <v>2</v>
      </c>
      <c r="VDZ1199" s="208" t="s">
        <v>238</v>
      </c>
      <c r="VEA1199" s="209">
        <v>111</v>
      </c>
      <c r="VEB1199" s="110">
        <v>211</v>
      </c>
      <c r="VEC1199" s="147">
        <v>344.68</v>
      </c>
      <c r="VED1199" s="109" t="s">
        <v>30</v>
      </c>
      <c r="VEE1199" s="261" t="s">
        <v>26</v>
      </c>
      <c r="VEF1199" s="207">
        <v>7</v>
      </c>
      <c r="VEG1199" s="207">
        <v>2</v>
      </c>
      <c r="VEH1199" s="208" t="s">
        <v>238</v>
      </c>
      <c r="VEI1199" s="209">
        <v>111</v>
      </c>
      <c r="VEJ1199" s="110">
        <v>211</v>
      </c>
      <c r="VEK1199" s="147">
        <v>344.68</v>
      </c>
      <c r="VEL1199" s="109" t="s">
        <v>30</v>
      </c>
      <c r="VEM1199" s="261" t="s">
        <v>26</v>
      </c>
      <c r="VEN1199" s="207">
        <v>7</v>
      </c>
      <c r="VEO1199" s="207">
        <v>2</v>
      </c>
      <c r="VEP1199" s="208" t="s">
        <v>238</v>
      </c>
      <c r="VEQ1199" s="209">
        <v>111</v>
      </c>
      <c r="VER1199" s="110">
        <v>211</v>
      </c>
      <c r="VES1199" s="147">
        <v>344.68</v>
      </c>
      <c r="VET1199" s="109" t="s">
        <v>30</v>
      </c>
      <c r="VEU1199" s="261" t="s">
        <v>26</v>
      </c>
      <c r="VEV1199" s="207">
        <v>7</v>
      </c>
      <c r="VEW1199" s="207">
        <v>2</v>
      </c>
      <c r="VEX1199" s="208" t="s">
        <v>238</v>
      </c>
      <c r="VEY1199" s="209">
        <v>111</v>
      </c>
      <c r="VEZ1199" s="110">
        <v>211</v>
      </c>
      <c r="VFA1199" s="147">
        <v>344.68</v>
      </c>
      <c r="VFB1199" s="109" t="s">
        <v>30</v>
      </c>
      <c r="VFC1199" s="261" t="s">
        <v>26</v>
      </c>
      <c r="VFD1199" s="207">
        <v>7</v>
      </c>
      <c r="VFE1199" s="207">
        <v>2</v>
      </c>
      <c r="VFF1199" s="208" t="s">
        <v>238</v>
      </c>
      <c r="VFG1199" s="209">
        <v>111</v>
      </c>
      <c r="VFH1199" s="110">
        <v>211</v>
      </c>
      <c r="VFI1199" s="147">
        <v>344.68</v>
      </c>
      <c r="VFJ1199" s="109" t="s">
        <v>30</v>
      </c>
      <c r="VFK1199" s="261" t="s">
        <v>26</v>
      </c>
      <c r="VFL1199" s="207">
        <v>7</v>
      </c>
      <c r="VFM1199" s="207">
        <v>2</v>
      </c>
      <c r="VFN1199" s="208" t="s">
        <v>238</v>
      </c>
      <c r="VFO1199" s="209">
        <v>111</v>
      </c>
      <c r="VFP1199" s="110">
        <v>211</v>
      </c>
      <c r="VFQ1199" s="147">
        <v>344.68</v>
      </c>
      <c r="VFR1199" s="109" t="s">
        <v>30</v>
      </c>
      <c r="VFS1199" s="261" t="s">
        <v>26</v>
      </c>
      <c r="VFT1199" s="207">
        <v>7</v>
      </c>
      <c r="VFU1199" s="207">
        <v>2</v>
      </c>
      <c r="VFV1199" s="208" t="s">
        <v>238</v>
      </c>
      <c r="VFW1199" s="209">
        <v>111</v>
      </c>
      <c r="VFX1199" s="110">
        <v>211</v>
      </c>
      <c r="VFY1199" s="147">
        <v>344.68</v>
      </c>
      <c r="VFZ1199" s="109" t="s">
        <v>30</v>
      </c>
      <c r="VGA1199" s="261" t="s">
        <v>26</v>
      </c>
      <c r="VGB1199" s="207">
        <v>7</v>
      </c>
      <c r="VGC1199" s="207">
        <v>2</v>
      </c>
      <c r="VGD1199" s="208" t="s">
        <v>238</v>
      </c>
      <c r="VGE1199" s="209">
        <v>111</v>
      </c>
      <c r="VGF1199" s="110">
        <v>211</v>
      </c>
      <c r="VGG1199" s="147">
        <v>344.68</v>
      </c>
      <c r="VGH1199" s="109" t="s">
        <v>30</v>
      </c>
      <c r="VGI1199" s="261" t="s">
        <v>26</v>
      </c>
      <c r="VGJ1199" s="207">
        <v>7</v>
      </c>
      <c r="VGK1199" s="207">
        <v>2</v>
      </c>
      <c r="VGL1199" s="208" t="s">
        <v>238</v>
      </c>
      <c r="VGM1199" s="209">
        <v>111</v>
      </c>
      <c r="VGN1199" s="110">
        <v>211</v>
      </c>
      <c r="VGO1199" s="147">
        <v>344.68</v>
      </c>
      <c r="VGP1199" s="109" t="s">
        <v>30</v>
      </c>
      <c r="VGQ1199" s="261" t="s">
        <v>26</v>
      </c>
      <c r="VGR1199" s="207">
        <v>7</v>
      </c>
      <c r="VGS1199" s="207">
        <v>2</v>
      </c>
      <c r="VGT1199" s="208" t="s">
        <v>238</v>
      </c>
      <c r="VGU1199" s="209">
        <v>111</v>
      </c>
      <c r="VGV1199" s="110">
        <v>211</v>
      </c>
      <c r="VGW1199" s="147">
        <v>344.68</v>
      </c>
      <c r="VGX1199" s="109" t="s">
        <v>30</v>
      </c>
      <c r="VGY1199" s="261" t="s">
        <v>26</v>
      </c>
      <c r="VGZ1199" s="207">
        <v>7</v>
      </c>
      <c r="VHA1199" s="207">
        <v>2</v>
      </c>
      <c r="VHB1199" s="208" t="s">
        <v>238</v>
      </c>
      <c r="VHC1199" s="209">
        <v>111</v>
      </c>
      <c r="VHD1199" s="110">
        <v>211</v>
      </c>
      <c r="VHE1199" s="147">
        <v>344.68</v>
      </c>
      <c r="VHF1199" s="109" t="s">
        <v>30</v>
      </c>
      <c r="VHG1199" s="261" t="s">
        <v>26</v>
      </c>
      <c r="VHH1199" s="207">
        <v>7</v>
      </c>
      <c r="VHI1199" s="207">
        <v>2</v>
      </c>
      <c r="VHJ1199" s="208" t="s">
        <v>238</v>
      </c>
      <c r="VHK1199" s="209">
        <v>111</v>
      </c>
      <c r="VHL1199" s="110">
        <v>211</v>
      </c>
      <c r="VHM1199" s="147">
        <v>344.68</v>
      </c>
      <c r="VHN1199" s="109" t="s">
        <v>30</v>
      </c>
      <c r="VHO1199" s="261" t="s">
        <v>26</v>
      </c>
      <c r="VHP1199" s="207">
        <v>7</v>
      </c>
      <c r="VHQ1199" s="207">
        <v>2</v>
      </c>
      <c r="VHR1199" s="208" t="s">
        <v>238</v>
      </c>
      <c r="VHS1199" s="209">
        <v>111</v>
      </c>
      <c r="VHT1199" s="110">
        <v>211</v>
      </c>
      <c r="VHU1199" s="147">
        <v>344.68</v>
      </c>
      <c r="VHV1199" s="109" t="s">
        <v>30</v>
      </c>
      <c r="VHW1199" s="261" t="s">
        <v>26</v>
      </c>
      <c r="VHX1199" s="207">
        <v>7</v>
      </c>
      <c r="VHY1199" s="207">
        <v>2</v>
      </c>
      <c r="VHZ1199" s="208" t="s">
        <v>238</v>
      </c>
      <c r="VIA1199" s="209">
        <v>111</v>
      </c>
      <c r="VIB1199" s="110">
        <v>211</v>
      </c>
      <c r="VIC1199" s="147">
        <v>344.68</v>
      </c>
      <c r="VID1199" s="109" t="s">
        <v>30</v>
      </c>
      <c r="VIE1199" s="261" t="s">
        <v>26</v>
      </c>
      <c r="VIF1199" s="207">
        <v>7</v>
      </c>
      <c r="VIG1199" s="207">
        <v>2</v>
      </c>
      <c r="VIH1199" s="208" t="s">
        <v>238</v>
      </c>
      <c r="VII1199" s="209">
        <v>111</v>
      </c>
      <c r="VIJ1199" s="110">
        <v>211</v>
      </c>
      <c r="VIK1199" s="147">
        <v>344.68</v>
      </c>
      <c r="VIL1199" s="109" t="s">
        <v>30</v>
      </c>
      <c r="VIM1199" s="261" t="s">
        <v>26</v>
      </c>
      <c r="VIN1199" s="207">
        <v>7</v>
      </c>
      <c r="VIO1199" s="207">
        <v>2</v>
      </c>
      <c r="VIP1199" s="208" t="s">
        <v>238</v>
      </c>
      <c r="VIQ1199" s="209">
        <v>111</v>
      </c>
      <c r="VIR1199" s="110">
        <v>211</v>
      </c>
      <c r="VIS1199" s="147">
        <v>344.68</v>
      </c>
      <c r="VIT1199" s="109" t="s">
        <v>30</v>
      </c>
      <c r="VIU1199" s="261" t="s">
        <v>26</v>
      </c>
      <c r="VIV1199" s="207">
        <v>7</v>
      </c>
      <c r="VIW1199" s="207">
        <v>2</v>
      </c>
      <c r="VIX1199" s="208" t="s">
        <v>238</v>
      </c>
      <c r="VIY1199" s="209">
        <v>111</v>
      </c>
      <c r="VIZ1199" s="110">
        <v>211</v>
      </c>
      <c r="VJA1199" s="147">
        <v>344.68</v>
      </c>
      <c r="VJB1199" s="109" t="s">
        <v>30</v>
      </c>
      <c r="VJC1199" s="261" t="s">
        <v>26</v>
      </c>
      <c r="VJD1199" s="207">
        <v>7</v>
      </c>
      <c r="VJE1199" s="207">
        <v>2</v>
      </c>
      <c r="VJF1199" s="208" t="s">
        <v>238</v>
      </c>
      <c r="VJG1199" s="209">
        <v>111</v>
      </c>
      <c r="VJH1199" s="110">
        <v>211</v>
      </c>
      <c r="VJI1199" s="147">
        <v>344.68</v>
      </c>
      <c r="VJJ1199" s="109" t="s">
        <v>30</v>
      </c>
      <c r="VJK1199" s="261" t="s">
        <v>26</v>
      </c>
      <c r="VJL1199" s="207">
        <v>7</v>
      </c>
      <c r="VJM1199" s="207">
        <v>2</v>
      </c>
      <c r="VJN1199" s="208" t="s">
        <v>238</v>
      </c>
      <c r="VJO1199" s="209">
        <v>111</v>
      </c>
      <c r="VJP1199" s="110">
        <v>211</v>
      </c>
      <c r="VJQ1199" s="147">
        <v>344.68</v>
      </c>
      <c r="VJR1199" s="109" t="s">
        <v>30</v>
      </c>
      <c r="VJS1199" s="261" t="s">
        <v>26</v>
      </c>
      <c r="VJT1199" s="207">
        <v>7</v>
      </c>
      <c r="VJU1199" s="207">
        <v>2</v>
      </c>
      <c r="VJV1199" s="208" t="s">
        <v>238</v>
      </c>
      <c r="VJW1199" s="209">
        <v>111</v>
      </c>
      <c r="VJX1199" s="110">
        <v>211</v>
      </c>
      <c r="VJY1199" s="147">
        <v>344.68</v>
      </c>
      <c r="VJZ1199" s="109" t="s">
        <v>30</v>
      </c>
      <c r="VKA1199" s="261" t="s">
        <v>26</v>
      </c>
      <c r="VKB1199" s="207">
        <v>7</v>
      </c>
      <c r="VKC1199" s="207">
        <v>2</v>
      </c>
      <c r="VKD1199" s="208" t="s">
        <v>238</v>
      </c>
      <c r="VKE1199" s="209">
        <v>111</v>
      </c>
      <c r="VKF1199" s="110">
        <v>211</v>
      </c>
      <c r="VKG1199" s="147">
        <v>344.68</v>
      </c>
      <c r="VKH1199" s="109" t="s">
        <v>30</v>
      </c>
      <c r="VKI1199" s="261" t="s">
        <v>26</v>
      </c>
      <c r="VKJ1199" s="207">
        <v>7</v>
      </c>
      <c r="VKK1199" s="207">
        <v>2</v>
      </c>
      <c r="VKL1199" s="208" t="s">
        <v>238</v>
      </c>
      <c r="VKM1199" s="209">
        <v>111</v>
      </c>
      <c r="VKN1199" s="110">
        <v>211</v>
      </c>
      <c r="VKO1199" s="147">
        <v>344.68</v>
      </c>
      <c r="VKP1199" s="109" t="s">
        <v>30</v>
      </c>
      <c r="VKQ1199" s="261" t="s">
        <v>26</v>
      </c>
      <c r="VKR1199" s="207">
        <v>7</v>
      </c>
      <c r="VKS1199" s="207">
        <v>2</v>
      </c>
      <c r="VKT1199" s="208" t="s">
        <v>238</v>
      </c>
      <c r="VKU1199" s="209">
        <v>111</v>
      </c>
      <c r="VKV1199" s="110">
        <v>211</v>
      </c>
      <c r="VKW1199" s="147">
        <v>344.68</v>
      </c>
      <c r="VKX1199" s="109" t="s">
        <v>30</v>
      </c>
      <c r="VKY1199" s="261" t="s">
        <v>26</v>
      </c>
      <c r="VKZ1199" s="207">
        <v>7</v>
      </c>
      <c r="VLA1199" s="207">
        <v>2</v>
      </c>
      <c r="VLB1199" s="208" t="s">
        <v>238</v>
      </c>
      <c r="VLC1199" s="209">
        <v>111</v>
      </c>
      <c r="VLD1199" s="110">
        <v>211</v>
      </c>
      <c r="VLE1199" s="147">
        <v>344.68</v>
      </c>
      <c r="VLF1199" s="109" t="s">
        <v>30</v>
      </c>
      <c r="VLG1199" s="261" t="s">
        <v>26</v>
      </c>
      <c r="VLH1199" s="207">
        <v>7</v>
      </c>
      <c r="VLI1199" s="207">
        <v>2</v>
      </c>
      <c r="VLJ1199" s="208" t="s">
        <v>238</v>
      </c>
      <c r="VLK1199" s="209">
        <v>111</v>
      </c>
      <c r="VLL1199" s="110">
        <v>211</v>
      </c>
      <c r="VLM1199" s="147">
        <v>344.68</v>
      </c>
      <c r="VLN1199" s="109" t="s">
        <v>30</v>
      </c>
      <c r="VLO1199" s="261" t="s">
        <v>26</v>
      </c>
      <c r="VLP1199" s="207">
        <v>7</v>
      </c>
      <c r="VLQ1199" s="207">
        <v>2</v>
      </c>
      <c r="VLR1199" s="208" t="s">
        <v>238</v>
      </c>
      <c r="VLS1199" s="209">
        <v>111</v>
      </c>
      <c r="VLT1199" s="110">
        <v>211</v>
      </c>
      <c r="VLU1199" s="147">
        <v>344.68</v>
      </c>
      <c r="VLV1199" s="109" t="s">
        <v>30</v>
      </c>
      <c r="VLW1199" s="261" t="s">
        <v>26</v>
      </c>
      <c r="VLX1199" s="207">
        <v>7</v>
      </c>
      <c r="VLY1199" s="207">
        <v>2</v>
      </c>
      <c r="VLZ1199" s="208" t="s">
        <v>238</v>
      </c>
      <c r="VMA1199" s="209">
        <v>111</v>
      </c>
      <c r="VMB1199" s="110">
        <v>211</v>
      </c>
      <c r="VMC1199" s="147">
        <v>344.68</v>
      </c>
      <c r="VMD1199" s="109" t="s">
        <v>30</v>
      </c>
      <c r="VME1199" s="261" t="s">
        <v>26</v>
      </c>
      <c r="VMF1199" s="207">
        <v>7</v>
      </c>
      <c r="VMG1199" s="207">
        <v>2</v>
      </c>
      <c r="VMH1199" s="208" t="s">
        <v>238</v>
      </c>
      <c r="VMI1199" s="209">
        <v>111</v>
      </c>
      <c r="VMJ1199" s="110">
        <v>211</v>
      </c>
      <c r="VMK1199" s="147">
        <v>344.68</v>
      </c>
      <c r="VML1199" s="109" t="s">
        <v>30</v>
      </c>
      <c r="VMM1199" s="261" t="s">
        <v>26</v>
      </c>
      <c r="VMN1199" s="207">
        <v>7</v>
      </c>
      <c r="VMO1199" s="207">
        <v>2</v>
      </c>
      <c r="VMP1199" s="208" t="s">
        <v>238</v>
      </c>
      <c r="VMQ1199" s="209">
        <v>111</v>
      </c>
      <c r="VMR1199" s="110">
        <v>211</v>
      </c>
      <c r="VMS1199" s="147">
        <v>344.68</v>
      </c>
      <c r="VMT1199" s="109" t="s">
        <v>30</v>
      </c>
      <c r="VMU1199" s="261" t="s">
        <v>26</v>
      </c>
      <c r="VMV1199" s="207">
        <v>7</v>
      </c>
      <c r="VMW1199" s="207">
        <v>2</v>
      </c>
      <c r="VMX1199" s="208" t="s">
        <v>238</v>
      </c>
      <c r="VMY1199" s="209">
        <v>111</v>
      </c>
      <c r="VMZ1199" s="110">
        <v>211</v>
      </c>
      <c r="VNA1199" s="147">
        <v>344.68</v>
      </c>
      <c r="VNB1199" s="109" t="s">
        <v>30</v>
      </c>
      <c r="VNC1199" s="261" t="s">
        <v>26</v>
      </c>
      <c r="VND1199" s="207">
        <v>7</v>
      </c>
      <c r="VNE1199" s="207">
        <v>2</v>
      </c>
      <c r="VNF1199" s="208" t="s">
        <v>238</v>
      </c>
      <c r="VNG1199" s="209">
        <v>111</v>
      </c>
      <c r="VNH1199" s="110">
        <v>211</v>
      </c>
      <c r="VNI1199" s="147">
        <v>344.68</v>
      </c>
      <c r="VNJ1199" s="109" t="s">
        <v>30</v>
      </c>
      <c r="VNK1199" s="261" t="s">
        <v>26</v>
      </c>
      <c r="VNL1199" s="207">
        <v>7</v>
      </c>
      <c r="VNM1199" s="207">
        <v>2</v>
      </c>
      <c r="VNN1199" s="208" t="s">
        <v>238</v>
      </c>
      <c r="VNO1199" s="209">
        <v>111</v>
      </c>
      <c r="VNP1199" s="110">
        <v>211</v>
      </c>
      <c r="VNQ1199" s="147">
        <v>344.68</v>
      </c>
      <c r="VNR1199" s="109" t="s">
        <v>30</v>
      </c>
      <c r="VNS1199" s="261" t="s">
        <v>26</v>
      </c>
      <c r="VNT1199" s="207">
        <v>7</v>
      </c>
      <c r="VNU1199" s="207">
        <v>2</v>
      </c>
      <c r="VNV1199" s="208" t="s">
        <v>238</v>
      </c>
      <c r="VNW1199" s="209">
        <v>111</v>
      </c>
      <c r="VNX1199" s="110">
        <v>211</v>
      </c>
      <c r="VNY1199" s="147">
        <v>344.68</v>
      </c>
      <c r="VNZ1199" s="109" t="s">
        <v>30</v>
      </c>
      <c r="VOA1199" s="261" t="s">
        <v>26</v>
      </c>
      <c r="VOB1199" s="207">
        <v>7</v>
      </c>
      <c r="VOC1199" s="207">
        <v>2</v>
      </c>
      <c r="VOD1199" s="208" t="s">
        <v>238</v>
      </c>
      <c r="VOE1199" s="209">
        <v>111</v>
      </c>
      <c r="VOF1199" s="110">
        <v>211</v>
      </c>
      <c r="VOG1199" s="147">
        <v>344.68</v>
      </c>
      <c r="VOH1199" s="109" t="s">
        <v>30</v>
      </c>
      <c r="VOI1199" s="261" t="s">
        <v>26</v>
      </c>
      <c r="VOJ1199" s="207">
        <v>7</v>
      </c>
      <c r="VOK1199" s="207">
        <v>2</v>
      </c>
      <c r="VOL1199" s="208" t="s">
        <v>238</v>
      </c>
      <c r="VOM1199" s="209">
        <v>111</v>
      </c>
      <c r="VON1199" s="110">
        <v>211</v>
      </c>
      <c r="VOO1199" s="147">
        <v>344.68</v>
      </c>
      <c r="VOP1199" s="109" t="s">
        <v>30</v>
      </c>
      <c r="VOQ1199" s="261" t="s">
        <v>26</v>
      </c>
      <c r="VOR1199" s="207">
        <v>7</v>
      </c>
      <c r="VOS1199" s="207">
        <v>2</v>
      </c>
      <c r="VOT1199" s="208" t="s">
        <v>238</v>
      </c>
      <c r="VOU1199" s="209">
        <v>111</v>
      </c>
      <c r="VOV1199" s="110">
        <v>211</v>
      </c>
      <c r="VOW1199" s="147">
        <v>344.68</v>
      </c>
      <c r="VOX1199" s="109" t="s">
        <v>30</v>
      </c>
      <c r="VOY1199" s="261" t="s">
        <v>26</v>
      </c>
      <c r="VOZ1199" s="207">
        <v>7</v>
      </c>
      <c r="VPA1199" s="207">
        <v>2</v>
      </c>
      <c r="VPB1199" s="208" t="s">
        <v>238</v>
      </c>
      <c r="VPC1199" s="209">
        <v>111</v>
      </c>
      <c r="VPD1199" s="110">
        <v>211</v>
      </c>
      <c r="VPE1199" s="147">
        <v>344.68</v>
      </c>
      <c r="VPF1199" s="109" t="s">
        <v>30</v>
      </c>
      <c r="VPG1199" s="261" t="s">
        <v>26</v>
      </c>
      <c r="VPH1199" s="207">
        <v>7</v>
      </c>
      <c r="VPI1199" s="207">
        <v>2</v>
      </c>
      <c r="VPJ1199" s="208" t="s">
        <v>238</v>
      </c>
      <c r="VPK1199" s="209">
        <v>111</v>
      </c>
      <c r="VPL1199" s="110">
        <v>211</v>
      </c>
      <c r="VPM1199" s="147">
        <v>344.68</v>
      </c>
      <c r="VPN1199" s="109" t="s">
        <v>30</v>
      </c>
      <c r="VPO1199" s="261" t="s">
        <v>26</v>
      </c>
      <c r="VPP1199" s="207">
        <v>7</v>
      </c>
      <c r="VPQ1199" s="207">
        <v>2</v>
      </c>
      <c r="VPR1199" s="208" t="s">
        <v>238</v>
      </c>
      <c r="VPS1199" s="209">
        <v>111</v>
      </c>
      <c r="VPT1199" s="110">
        <v>211</v>
      </c>
      <c r="VPU1199" s="147">
        <v>344.68</v>
      </c>
      <c r="VPV1199" s="109" t="s">
        <v>30</v>
      </c>
      <c r="VPW1199" s="261" t="s">
        <v>26</v>
      </c>
      <c r="VPX1199" s="207">
        <v>7</v>
      </c>
      <c r="VPY1199" s="207">
        <v>2</v>
      </c>
      <c r="VPZ1199" s="208" t="s">
        <v>238</v>
      </c>
      <c r="VQA1199" s="209">
        <v>111</v>
      </c>
      <c r="VQB1199" s="110">
        <v>211</v>
      </c>
      <c r="VQC1199" s="147">
        <v>344.68</v>
      </c>
      <c r="VQD1199" s="109" t="s">
        <v>30</v>
      </c>
      <c r="VQE1199" s="261" t="s">
        <v>26</v>
      </c>
      <c r="VQF1199" s="207">
        <v>7</v>
      </c>
      <c r="VQG1199" s="207">
        <v>2</v>
      </c>
      <c r="VQH1199" s="208" t="s">
        <v>238</v>
      </c>
      <c r="VQI1199" s="209">
        <v>111</v>
      </c>
      <c r="VQJ1199" s="110">
        <v>211</v>
      </c>
      <c r="VQK1199" s="147">
        <v>344.68</v>
      </c>
      <c r="VQL1199" s="109" t="s">
        <v>30</v>
      </c>
      <c r="VQM1199" s="261" t="s">
        <v>26</v>
      </c>
      <c r="VQN1199" s="207">
        <v>7</v>
      </c>
      <c r="VQO1199" s="207">
        <v>2</v>
      </c>
      <c r="VQP1199" s="208" t="s">
        <v>238</v>
      </c>
      <c r="VQQ1199" s="209">
        <v>111</v>
      </c>
      <c r="VQR1199" s="110">
        <v>211</v>
      </c>
      <c r="VQS1199" s="147">
        <v>344.68</v>
      </c>
      <c r="VQT1199" s="109" t="s">
        <v>30</v>
      </c>
      <c r="VQU1199" s="261" t="s">
        <v>26</v>
      </c>
      <c r="VQV1199" s="207">
        <v>7</v>
      </c>
      <c r="VQW1199" s="207">
        <v>2</v>
      </c>
      <c r="VQX1199" s="208" t="s">
        <v>238</v>
      </c>
      <c r="VQY1199" s="209">
        <v>111</v>
      </c>
      <c r="VQZ1199" s="110">
        <v>211</v>
      </c>
      <c r="VRA1199" s="147">
        <v>344.68</v>
      </c>
      <c r="VRB1199" s="109" t="s">
        <v>30</v>
      </c>
      <c r="VRC1199" s="261" t="s">
        <v>26</v>
      </c>
      <c r="VRD1199" s="207">
        <v>7</v>
      </c>
      <c r="VRE1199" s="207">
        <v>2</v>
      </c>
      <c r="VRF1199" s="208" t="s">
        <v>238</v>
      </c>
      <c r="VRG1199" s="209">
        <v>111</v>
      </c>
      <c r="VRH1199" s="110">
        <v>211</v>
      </c>
      <c r="VRI1199" s="147">
        <v>344.68</v>
      </c>
      <c r="VRJ1199" s="109" t="s">
        <v>30</v>
      </c>
      <c r="VRK1199" s="261" t="s">
        <v>26</v>
      </c>
      <c r="VRL1199" s="207">
        <v>7</v>
      </c>
      <c r="VRM1199" s="207">
        <v>2</v>
      </c>
      <c r="VRN1199" s="208" t="s">
        <v>238</v>
      </c>
      <c r="VRO1199" s="209">
        <v>111</v>
      </c>
      <c r="VRP1199" s="110">
        <v>211</v>
      </c>
      <c r="VRQ1199" s="147">
        <v>344.68</v>
      </c>
      <c r="VRR1199" s="109" t="s">
        <v>30</v>
      </c>
      <c r="VRS1199" s="261" t="s">
        <v>26</v>
      </c>
      <c r="VRT1199" s="207">
        <v>7</v>
      </c>
      <c r="VRU1199" s="207">
        <v>2</v>
      </c>
      <c r="VRV1199" s="208" t="s">
        <v>238</v>
      </c>
      <c r="VRW1199" s="209">
        <v>111</v>
      </c>
      <c r="VRX1199" s="110">
        <v>211</v>
      </c>
      <c r="VRY1199" s="147">
        <v>344.68</v>
      </c>
      <c r="VRZ1199" s="109" t="s">
        <v>30</v>
      </c>
      <c r="VSA1199" s="261" t="s">
        <v>26</v>
      </c>
      <c r="VSB1199" s="207">
        <v>7</v>
      </c>
      <c r="VSC1199" s="207">
        <v>2</v>
      </c>
      <c r="VSD1199" s="208" t="s">
        <v>238</v>
      </c>
      <c r="VSE1199" s="209">
        <v>111</v>
      </c>
      <c r="VSF1199" s="110">
        <v>211</v>
      </c>
      <c r="VSG1199" s="147">
        <v>344.68</v>
      </c>
      <c r="VSH1199" s="109" t="s">
        <v>30</v>
      </c>
      <c r="VSI1199" s="261" t="s">
        <v>26</v>
      </c>
      <c r="VSJ1199" s="207">
        <v>7</v>
      </c>
      <c r="VSK1199" s="207">
        <v>2</v>
      </c>
      <c r="VSL1199" s="208" t="s">
        <v>238</v>
      </c>
      <c r="VSM1199" s="209">
        <v>111</v>
      </c>
      <c r="VSN1199" s="110">
        <v>211</v>
      </c>
      <c r="VSO1199" s="147">
        <v>344.68</v>
      </c>
      <c r="VSP1199" s="109" t="s">
        <v>30</v>
      </c>
      <c r="VSQ1199" s="261" t="s">
        <v>26</v>
      </c>
      <c r="VSR1199" s="207">
        <v>7</v>
      </c>
      <c r="VSS1199" s="207">
        <v>2</v>
      </c>
      <c r="VST1199" s="208" t="s">
        <v>238</v>
      </c>
      <c r="VSU1199" s="209">
        <v>111</v>
      </c>
      <c r="VSV1199" s="110">
        <v>211</v>
      </c>
      <c r="VSW1199" s="147">
        <v>344.68</v>
      </c>
      <c r="VSX1199" s="109" t="s">
        <v>30</v>
      </c>
      <c r="VSY1199" s="261" t="s">
        <v>26</v>
      </c>
      <c r="VSZ1199" s="207">
        <v>7</v>
      </c>
      <c r="VTA1199" s="207">
        <v>2</v>
      </c>
      <c r="VTB1199" s="208" t="s">
        <v>238</v>
      </c>
      <c r="VTC1199" s="209">
        <v>111</v>
      </c>
      <c r="VTD1199" s="110">
        <v>211</v>
      </c>
      <c r="VTE1199" s="147">
        <v>344.68</v>
      </c>
      <c r="VTF1199" s="109" t="s">
        <v>30</v>
      </c>
      <c r="VTG1199" s="261" t="s">
        <v>26</v>
      </c>
      <c r="VTH1199" s="207">
        <v>7</v>
      </c>
      <c r="VTI1199" s="207">
        <v>2</v>
      </c>
      <c r="VTJ1199" s="208" t="s">
        <v>238</v>
      </c>
      <c r="VTK1199" s="209">
        <v>111</v>
      </c>
      <c r="VTL1199" s="110">
        <v>211</v>
      </c>
      <c r="VTM1199" s="147">
        <v>344.68</v>
      </c>
      <c r="VTN1199" s="109" t="s">
        <v>30</v>
      </c>
      <c r="VTO1199" s="261" t="s">
        <v>26</v>
      </c>
      <c r="VTP1199" s="207">
        <v>7</v>
      </c>
      <c r="VTQ1199" s="207">
        <v>2</v>
      </c>
      <c r="VTR1199" s="208" t="s">
        <v>238</v>
      </c>
      <c r="VTS1199" s="209">
        <v>111</v>
      </c>
      <c r="VTT1199" s="110">
        <v>211</v>
      </c>
      <c r="VTU1199" s="147">
        <v>344.68</v>
      </c>
      <c r="VTV1199" s="109" t="s">
        <v>30</v>
      </c>
      <c r="VTW1199" s="261" t="s">
        <v>26</v>
      </c>
      <c r="VTX1199" s="207">
        <v>7</v>
      </c>
      <c r="VTY1199" s="207">
        <v>2</v>
      </c>
      <c r="VTZ1199" s="208" t="s">
        <v>238</v>
      </c>
      <c r="VUA1199" s="209">
        <v>111</v>
      </c>
      <c r="VUB1199" s="110">
        <v>211</v>
      </c>
      <c r="VUC1199" s="147">
        <v>344.68</v>
      </c>
      <c r="VUD1199" s="109" t="s">
        <v>30</v>
      </c>
      <c r="VUE1199" s="261" t="s">
        <v>26</v>
      </c>
      <c r="VUF1199" s="207">
        <v>7</v>
      </c>
      <c r="VUG1199" s="207">
        <v>2</v>
      </c>
      <c r="VUH1199" s="208" t="s">
        <v>238</v>
      </c>
      <c r="VUI1199" s="209">
        <v>111</v>
      </c>
      <c r="VUJ1199" s="110">
        <v>211</v>
      </c>
      <c r="VUK1199" s="147">
        <v>344.68</v>
      </c>
      <c r="VUL1199" s="109" t="s">
        <v>30</v>
      </c>
      <c r="VUM1199" s="261" t="s">
        <v>26</v>
      </c>
      <c r="VUN1199" s="207">
        <v>7</v>
      </c>
      <c r="VUO1199" s="207">
        <v>2</v>
      </c>
      <c r="VUP1199" s="208" t="s">
        <v>238</v>
      </c>
      <c r="VUQ1199" s="209">
        <v>111</v>
      </c>
      <c r="VUR1199" s="110">
        <v>211</v>
      </c>
      <c r="VUS1199" s="147">
        <v>344.68</v>
      </c>
      <c r="VUT1199" s="109" t="s">
        <v>30</v>
      </c>
      <c r="VUU1199" s="261" t="s">
        <v>26</v>
      </c>
      <c r="VUV1199" s="207">
        <v>7</v>
      </c>
      <c r="VUW1199" s="207">
        <v>2</v>
      </c>
      <c r="VUX1199" s="208" t="s">
        <v>238</v>
      </c>
      <c r="VUY1199" s="209">
        <v>111</v>
      </c>
      <c r="VUZ1199" s="110">
        <v>211</v>
      </c>
      <c r="VVA1199" s="147">
        <v>344.68</v>
      </c>
      <c r="VVB1199" s="109" t="s">
        <v>30</v>
      </c>
      <c r="VVC1199" s="261" t="s">
        <v>26</v>
      </c>
      <c r="VVD1199" s="207">
        <v>7</v>
      </c>
      <c r="VVE1199" s="207">
        <v>2</v>
      </c>
      <c r="VVF1199" s="208" t="s">
        <v>238</v>
      </c>
      <c r="VVG1199" s="209">
        <v>111</v>
      </c>
      <c r="VVH1199" s="110">
        <v>211</v>
      </c>
      <c r="VVI1199" s="147">
        <v>344.68</v>
      </c>
      <c r="VVJ1199" s="109" t="s">
        <v>30</v>
      </c>
      <c r="VVK1199" s="261" t="s">
        <v>26</v>
      </c>
      <c r="VVL1199" s="207">
        <v>7</v>
      </c>
      <c r="VVM1199" s="207">
        <v>2</v>
      </c>
      <c r="VVN1199" s="208" t="s">
        <v>238</v>
      </c>
      <c r="VVO1199" s="209">
        <v>111</v>
      </c>
      <c r="VVP1199" s="110">
        <v>211</v>
      </c>
      <c r="VVQ1199" s="147">
        <v>344.68</v>
      </c>
      <c r="VVR1199" s="109" t="s">
        <v>30</v>
      </c>
      <c r="VVS1199" s="261" t="s">
        <v>26</v>
      </c>
      <c r="VVT1199" s="207">
        <v>7</v>
      </c>
      <c r="VVU1199" s="207">
        <v>2</v>
      </c>
      <c r="VVV1199" s="208" t="s">
        <v>238</v>
      </c>
      <c r="VVW1199" s="209">
        <v>111</v>
      </c>
      <c r="VVX1199" s="110">
        <v>211</v>
      </c>
      <c r="VVY1199" s="147">
        <v>344.68</v>
      </c>
      <c r="VVZ1199" s="109" t="s">
        <v>30</v>
      </c>
      <c r="VWA1199" s="261" t="s">
        <v>26</v>
      </c>
      <c r="VWB1199" s="207">
        <v>7</v>
      </c>
      <c r="VWC1199" s="207">
        <v>2</v>
      </c>
      <c r="VWD1199" s="208" t="s">
        <v>238</v>
      </c>
      <c r="VWE1199" s="209">
        <v>111</v>
      </c>
      <c r="VWF1199" s="110">
        <v>211</v>
      </c>
      <c r="VWG1199" s="147">
        <v>344.68</v>
      </c>
      <c r="VWH1199" s="109" t="s">
        <v>30</v>
      </c>
      <c r="VWI1199" s="261" t="s">
        <v>26</v>
      </c>
      <c r="VWJ1199" s="207">
        <v>7</v>
      </c>
      <c r="VWK1199" s="207">
        <v>2</v>
      </c>
      <c r="VWL1199" s="208" t="s">
        <v>238</v>
      </c>
      <c r="VWM1199" s="209">
        <v>111</v>
      </c>
      <c r="VWN1199" s="110">
        <v>211</v>
      </c>
      <c r="VWO1199" s="147">
        <v>344.68</v>
      </c>
      <c r="VWP1199" s="109" t="s">
        <v>30</v>
      </c>
      <c r="VWQ1199" s="261" t="s">
        <v>26</v>
      </c>
      <c r="VWR1199" s="207">
        <v>7</v>
      </c>
      <c r="VWS1199" s="207">
        <v>2</v>
      </c>
      <c r="VWT1199" s="208" t="s">
        <v>238</v>
      </c>
      <c r="VWU1199" s="209">
        <v>111</v>
      </c>
      <c r="VWV1199" s="110">
        <v>211</v>
      </c>
      <c r="VWW1199" s="147">
        <v>344.68</v>
      </c>
      <c r="VWX1199" s="109" t="s">
        <v>30</v>
      </c>
      <c r="VWY1199" s="261" t="s">
        <v>26</v>
      </c>
      <c r="VWZ1199" s="207">
        <v>7</v>
      </c>
      <c r="VXA1199" s="207">
        <v>2</v>
      </c>
      <c r="VXB1199" s="208" t="s">
        <v>238</v>
      </c>
      <c r="VXC1199" s="209">
        <v>111</v>
      </c>
      <c r="VXD1199" s="110">
        <v>211</v>
      </c>
      <c r="VXE1199" s="147">
        <v>344.68</v>
      </c>
      <c r="VXF1199" s="109" t="s">
        <v>30</v>
      </c>
      <c r="VXG1199" s="261" t="s">
        <v>26</v>
      </c>
      <c r="VXH1199" s="207">
        <v>7</v>
      </c>
      <c r="VXI1199" s="207">
        <v>2</v>
      </c>
      <c r="VXJ1199" s="208" t="s">
        <v>238</v>
      </c>
      <c r="VXK1199" s="209">
        <v>111</v>
      </c>
      <c r="VXL1199" s="110">
        <v>211</v>
      </c>
      <c r="VXM1199" s="147">
        <v>344.68</v>
      </c>
      <c r="VXN1199" s="109" t="s">
        <v>30</v>
      </c>
      <c r="VXO1199" s="261" t="s">
        <v>26</v>
      </c>
      <c r="VXP1199" s="207">
        <v>7</v>
      </c>
      <c r="VXQ1199" s="207">
        <v>2</v>
      </c>
      <c r="VXR1199" s="208" t="s">
        <v>238</v>
      </c>
      <c r="VXS1199" s="209">
        <v>111</v>
      </c>
      <c r="VXT1199" s="110">
        <v>211</v>
      </c>
      <c r="VXU1199" s="147">
        <v>344.68</v>
      </c>
      <c r="VXV1199" s="109" t="s">
        <v>30</v>
      </c>
      <c r="VXW1199" s="261" t="s">
        <v>26</v>
      </c>
      <c r="VXX1199" s="207">
        <v>7</v>
      </c>
      <c r="VXY1199" s="207">
        <v>2</v>
      </c>
      <c r="VXZ1199" s="208" t="s">
        <v>238</v>
      </c>
      <c r="VYA1199" s="209">
        <v>111</v>
      </c>
      <c r="VYB1199" s="110">
        <v>211</v>
      </c>
      <c r="VYC1199" s="147">
        <v>344.68</v>
      </c>
      <c r="VYD1199" s="109" t="s">
        <v>30</v>
      </c>
      <c r="VYE1199" s="261" t="s">
        <v>26</v>
      </c>
      <c r="VYF1199" s="207">
        <v>7</v>
      </c>
      <c r="VYG1199" s="207">
        <v>2</v>
      </c>
      <c r="VYH1199" s="208" t="s">
        <v>238</v>
      </c>
      <c r="VYI1199" s="209">
        <v>111</v>
      </c>
      <c r="VYJ1199" s="110">
        <v>211</v>
      </c>
      <c r="VYK1199" s="147">
        <v>344.68</v>
      </c>
      <c r="VYL1199" s="109" t="s">
        <v>30</v>
      </c>
      <c r="VYM1199" s="261" t="s">
        <v>26</v>
      </c>
      <c r="VYN1199" s="207">
        <v>7</v>
      </c>
      <c r="VYO1199" s="207">
        <v>2</v>
      </c>
      <c r="VYP1199" s="208" t="s">
        <v>238</v>
      </c>
      <c r="VYQ1199" s="209">
        <v>111</v>
      </c>
      <c r="VYR1199" s="110">
        <v>211</v>
      </c>
      <c r="VYS1199" s="147">
        <v>344.68</v>
      </c>
      <c r="VYT1199" s="109" t="s">
        <v>30</v>
      </c>
      <c r="VYU1199" s="261" t="s">
        <v>26</v>
      </c>
      <c r="VYV1199" s="207">
        <v>7</v>
      </c>
      <c r="VYW1199" s="207">
        <v>2</v>
      </c>
      <c r="VYX1199" s="208" t="s">
        <v>238</v>
      </c>
      <c r="VYY1199" s="209">
        <v>111</v>
      </c>
      <c r="VYZ1199" s="110">
        <v>211</v>
      </c>
      <c r="VZA1199" s="147">
        <v>344.68</v>
      </c>
      <c r="VZB1199" s="109" t="s">
        <v>30</v>
      </c>
      <c r="VZC1199" s="261" t="s">
        <v>26</v>
      </c>
      <c r="VZD1199" s="207">
        <v>7</v>
      </c>
      <c r="VZE1199" s="207">
        <v>2</v>
      </c>
      <c r="VZF1199" s="208" t="s">
        <v>238</v>
      </c>
      <c r="VZG1199" s="209">
        <v>111</v>
      </c>
      <c r="VZH1199" s="110">
        <v>211</v>
      </c>
      <c r="VZI1199" s="147">
        <v>344.68</v>
      </c>
      <c r="VZJ1199" s="109" t="s">
        <v>30</v>
      </c>
      <c r="VZK1199" s="261" t="s">
        <v>26</v>
      </c>
      <c r="VZL1199" s="207">
        <v>7</v>
      </c>
      <c r="VZM1199" s="207">
        <v>2</v>
      </c>
      <c r="VZN1199" s="208" t="s">
        <v>238</v>
      </c>
      <c r="VZO1199" s="209">
        <v>111</v>
      </c>
      <c r="VZP1199" s="110">
        <v>211</v>
      </c>
      <c r="VZQ1199" s="147">
        <v>344.68</v>
      </c>
      <c r="VZR1199" s="109" t="s">
        <v>30</v>
      </c>
      <c r="VZS1199" s="261" t="s">
        <v>26</v>
      </c>
      <c r="VZT1199" s="207">
        <v>7</v>
      </c>
      <c r="VZU1199" s="207">
        <v>2</v>
      </c>
      <c r="VZV1199" s="208" t="s">
        <v>238</v>
      </c>
      <c r="VZW1199" s="209">
        <v>111</v>
      </c>
      <c r="VZX1199" s="110">
        <v>211</v>
      </c>
      <c r="VZY1199" s="147">
        <v>344.68</v>
      </c>
      <c r="VZZ1199" s="109" t="s">
        <v>30</v>
      </c>
      <c r="WAA1199" s="261" t="s">
        <v>26</v>
      </c>
      <c r="WAB1199" s="207">
        <v>7</v>
      </c>
      <c r="WAC1199" s="207">
        <v>2</v>
      </c>
      <c r="WAD1199" s="208" t="s">
        <v>238</v>
      </c>
      <c r="WAE1199" s="209">
        <v>111</v>
      </c>
      <c r="WAF1199" s="110">
        <v>211</v>
      </c>
      <c r="WAG1199" s="147">
        <v>344.68</v>
      </c>
      <c r="WAH1199" s="109" t="s">
        <v>30</v>
      </c>
      <c r="WAI1199" s="261" t="s">
        <v>26</v>
      </c>
      <c r="WAJ1199" s="207">
        <v>7</v>
      </c>
      <c r="WAK1199" s="207">
        <v>2</v>
      </c>
      <c r="WAL1199" s="208" t="s">
        <v>238</v>
      </c>
      <c r="WAM1199" s="209">
        <v>111</v>
      </c>
      <c r="WAN1199" s="110">
        <v>211</v>
      </c>
      <c r="WAO1199" s="147">
        <v>344.68</v>
      </c>
      <c r="WAP1199" s="109" t="s">
        <v>30</v>
      </c>
      <c r="WAQ1199" s="261" t="s">
        <v>26</v>
      </c>
      <c r="WAR1199" s="207">
        <v>7</v>
      </c>
      <c r="WAS1199" s="207">
        <v>2</v>
      </c>
      <c r="WAT1199" s="208" t="s">
        <v>238</v>
      </c>
      <c r="WAU1199" s="209">
        <v>111</v>
      </c>
      <c r="WAV1199" s="110">
        <v>211</v>
      </c>
      <c r="WAW1199" s="147">
        <v>344.68</v>
      </c>
      <c r="WAX1199" s="109" t="s">
        <v>30</v>
      </c>
      <c r="WAY1199" s="261" t="s">
        <v>26</v>
      </c>
      <c r="WAZ1199" s="207">
        <v>7</v>
      </c>
      <c r="WBA1199" s="207">
        <v>2</v>
      </c>
      <c r="WBB1199" s="208" t="s">
        <v>238</v>
      </c>
      <c r="WBC1199" s="209">
        <v>111</v>
      </c>
      <c r="WBD1199" s="110">
        <v>211</v>
      </c>
      <c r="WBE1199" s="147">
        <v>344.68</v>
      </c>
      <c r="WBF1199" s="109" t="s">
        <v>30</v>
      </c>
      <c r="WBG1199" s="261" t="s">
        <v>26</v>
      </c>
      <c r="WBH1199" s="207">
        <v>7</v>
      </c>
      <c r="WBI1199" s="207">
        <v>2</v>
      </c>
      <c r="WBJ1199" s="208" t="s">
        <v>238</v>
      </c>
      <c r="WBK1199" s="209">
        <v>111</v>
      </c>
      <c r="WBL1199" s="110">
        <v>211</v>
      </c>
      <c r="WBM1199" s="147">
        <v>344.68</v>
      </c>
      <c r="WBN1199" s="109" t="s">
        <v>30</v>
      </c>
      <c r="WBO1199" s="261" t="s">
        <v>26</v>
      </c>
      <c r="WBP1199" s="207">
        <v>7</v>
      </c>
      <c r="WBQ1199" s="207">
        <v>2</v>
      </c>
      <c r="WBR1199" s="208" t="s">
        <v>238</v>
      </c>
      <c r="WBS1199" s="209">
        <v>111</v>
      </c>
      <c r="WBT1199" s="110">
        <v>211</v>
      </c>
      <c r="WBU1199" s="147">
        <v>344.68</v>
      </c>
      <c r="WBV1199" s="109" t="s">
        <v>30</v>
      </c>
      <c r="WBW1199" s="261" t="s">
        <v>26</v>
      </c>
      <c r="WBX1199" s="207">
        <v>7</v>
      </c>
      <c r="WBY1199" s="207">
        <v>2</v>
      </c>
      <c r="WBZ1199" s="208" t="s">
        <v>238</v>
      </c>
      <c r="WCA1199" s="209">
        <v>111</v>
      </c>
      <c r="WCB1199" s="110">
        <v>211</v>
      </c>
      <c r="WCC1199" s="147">
        <v>344.68</v>
      </c>
      <c r="WCD1199" s="109" t="s">
        <v>30</v>
      </c>
      <c r="WCE1199" s="261" t="s">
        <v>26</v>
      </c>
      <c r="WCF1199" s="207">
        <v>7</v>
      </c>
      <c r="WCG1199" s="207">
        <v>2</v>
      </c>
      <c r="WCH1199" s="208" t="s">
        <v>238</v>
      </c>
      <c r="WCI1199" s="209">
        <v>111</v>
      </c>
      <c r="WCJ1199" s="110">
        <v>211</v>
      </c>
      <c r="WCK1199" s="147">
        <v>344.68</v>
      </c>
      <c r="WCL1199" s="109" t="s">
        <v>30</v>
      </c>
      <c r="WCM1199" s="261" t="s">
        <v>26</v>
      </c>
      <c r="WCN1199" s="207">
        <v>7</v>
      </c>
      <c r="WCO1199" s="207">
        <v>2</v>
      </c>
      <c r="WCP1199" s="208" t="s">
        <v>238</v>
      </c>
      <c r="WCQ1199" s="209">
        <v>111</v>
      </c>
      <c r="WCR1199" s="110">
        <v>211</v>
      </c>
      <c r="WCS1199" s="147">
        <v>344.68</v>
      </c>
      <c r="WCT1199" s="109" t="s">
        <v>30</v>
      </c>
      <c r="WCU1199" s="261" t="s">
        <v>26</v>
      </c>
      <c r="WCV1199" s="207">
        <v>7</v>
      </c>
      <c r="WCW1199" s="207">
        <v>2</v>
      </c>
      <c r="WCX1199" s="208" t="s">
        <v>238</v>
      </c>
      <c r="WCY1199" s="209">
        <v>111</v>
      </c>
      <c r="WCZ1199" s="110">
        <v>211</v>
      </c>
      <c r="WDA1199" s="147">
        <v>344.68</v>
      </c>
      <c r="WDB1199" s="109" t="s">
        <v>30</v>
      </c>
      <c r="WDC1199" s="261" t="s">
        <v>26</v>
      </c>
      <c r="WDD1199" s="207">
        <v>7</v>
      </c>
      <c r="WDE1199" s="207">
        <v>2</v>
      </c>
      <c r="WDF1199" s="208" t="s">
        <v>238</v>
      </c>
      <c r="WDG1199" s="209">
        <v>111</v>
      </c>
      <c r="WDH1199" s="110">
        <v>211</v>
      </c>
      <c r="WDI1199" s="147">
        <v>344.68</v>
      </c>
      <c r="WDJ1199" s="109" t="s">
        <v>30</v>
      </c>
      <c r="WDK1199" s="261" t="s">
        <v>26</v>
      </c>
      <c r="WDL1199" s="207">
        <v>7</v>
      </c>
      <c r="WDM1199" s="207">
        <v>2</v>
      </c>
      <c r="WDN1199" s="208" t="s">
        <v>238</v>
      </c>
      <c r="WDO1199" s="209">
        <v>111</v>
      </c>
      <c r="WDP1199" s="110">
        <v>211</v>
      </c>
      <c r="WDQ1199" s="147">
        <v>344.68</v>
      </c>
      <c r="WDR1199" s="109" t="s">
        <v>30</v>
      </c>
      <c r="WDS1199" s="261" t="s">
        <v>26</v>
      </c>
      <c r="WDT1199" s="207">
        <v>7</v>
      </c>
      <c r="WDU1199" s="207">
        <v>2</v>
      </c>
      <c r="WDV1199" s="208" t="s">
        <v>238</v>
      </c>
      <c r="WDW1199" s="209">
        <v>111</v>
      </c>
      <c r="WDX1199" s="110">
        <v>211</v>
      </c>
      <c r="WDY1199" s="147">
        <v>344.68</v>
      </c>
      <c r="WDZ1199" s="109" t="s">
        <v>30</v>
      </c>
      <c r="WEA1199" s="261" t="s">
        <v>26</v>
      </c>
      <c r="WEB1199" s="207">
        <v>7</v>
      </c>
      <c r="WEC1199" s="207">
        <v>2</v>
      </c>
      <c r="WED1199" s="208" t="s">
        <v>238</v>
      </c>
      <c r="WEE1199" s="209">
        <v>111</v>
      </c>
      <c r="WEF1199" s="110">
        <v>211</v>
      </c>
      <c r="WEG1199" s="147">
        <v>344.68</v>
      </c>
      <c r="WEH1199" s="109" t="s">
        <v>30</v>
      </c>
      <c r="WEI1199" s="261" t="s">
        <v>26</v>
      </c>
      <c r="WEJ1199" s="207">
        <v>7</v>
      </c>
      <c r="WEK1199" s="207">
        <v>2</v>
      </c>
      <c r="WEL1199" s="208" t="s">
        <v>238</v>
      </c>
      <c r="WEM1199" s="209">
        <v>111</v>
      </c>
      <c r="WEN1199" s="110">
        <v>211</v>
      </c>
      <c r="WEO1199" s="147">
        <v>344.68</v>
      </c>
      <c r="WEP1199" s="109" t="s">
        <v>30</v>
      </c>
      <c r="WEQ1199" s="261" t="s">
        <v>26</v>
      </c>
      <c r="WER1199" s="207">
        <v>7</v>
      </c>
      <c r="WES1199" s="207">
        <v>2</v>
      </c>
      <c r="WET1199" s="208" t="s">
        <v>238</v>
      </c>
      <c r="WEU1199" s="209">
        <v>111</v>
      </c>
      <c r="WEV1199" s="110">
        <v>211</v>
      </c>
      <c r="WEW1199" s="147">
        <v>344.68</v>
      </c>
      <c r="WEX1199" s="109" t="s">
        <v>30</v>
      </c>
      <c r="WEY1199" s="261" t="s">
        <v>26</v>
      </c>
      <c r="WEZ1199" s="207">
        <v>7</v>
      </c>
      <c r="WFA1199" s="207">
        <v>2</v>
      </c>
      <c r="WFB1199" s="208" t="s">
        <v>238</v>
      </c>
      <c r="WFC1199" s="209">
        <v>111</v>
      </c>
      <c r="WFD1199" s="110">
        <v>211</v>
      </c>
      <c r="WFE1199" s="147">
        <v>344.68</v>
      </c>
      <c r="WFF1199" s="109" t="s">
        <v>30</v>
      </c>
      <c r="WFG1199" s="261" t="s">
        <v>26</v>
      </c>
      <c r="WFH1199" s="207">
        <v>7</v>
      </c>
      <c r="WFI1199" s="207">
        <v>2</v>
      </c>
      <c r="WFJ1199" s="208" t="s">
        <v>238</v>
      </c>
      <c r="WFK1199" s="209">
        <v>111</v>
      </c>
      <c r="WFL1199" s="110">
        <v>211</v>
      </c>
      <c r="WFM1199" s="147">
        <v>344.68</v>
      </c>
      <c r="WFN1199" s="109" t="s">
        <v>30</v>
      </c>
      <c r="WFO1199" s="261" t="s">
        <v>26</v>
      </c>
      <c r="WFP1199" s="207">
        <v>7</v>
      </c>
      <c r="WFQ1199" s="207">
        <v>2</v>
      </c>
      <c r="WFR1199" s="208" t="s">
        <v>238</v>
      </c>
      <c r="WFS1199" s="209">
        <v>111</v>
      </c>
      <c r="WFT1199" s="110">
        <v>211</v>
      </c>
      <c r="WFU1199" s="147">
        <v>344.68</v>
      </c>
      <c r="WFV1199" s="109" t="s">
        <v>30</v>
      </c>
      <c r="WFW1199" s="261" t="s">
        <v>26</v>
      </c>
      <c r="WFX1199" s="207">
        <v>7</v>
      </c>
      <c r="WFY1199" s="207">
        <v>2</v>
      </c>
      <c r="WFZ1199" s="208" t="s">
        <v>238</v>
      </c>
      <c r="WGA1199" s="209">
        <v>111</v>
      </c>
      <c r="WGB1199" s="110">
        <v>211</v>
      </c>
      <c r="WGC1199" s="147">
        <v>344.68</v>
      </c>
      <c r="WGD1199" s="109" t="s">
        <v>30</v>
      </c>
      <c r="WGE1199" s="261" t="s">
        <v>26</v>
      </c>
      <c r="WGF1199" s="207">
        <v>7</v>
      </c>
      <c r="WGG1199" s="207">
        <v>2</v>
      </c>
      <c r="WGH1199" s="208" t="s">
        <v>238</v>
      </c>
      <c r="WGI1199" s="209">
        <v>111</v>
      </c>
      <c r="WGJ1199" s="110">
        <v>211</v>
      </c>
      <c r="WGK1199" s="147">
        <v>344.68</v>
      </c>
      <c r="WGL1199" s="109" t="s">
        <v>30</v>
      </c>
      <c r="WGM1199" s="261" t="s">
        <v>26</v>
      </c>
      <c r="WGN1199" s="207">
        <v>7</v>
      </c>
      <c r="WGO1199" s="207">
        <v>2</v>
      </c>
      <c r="WGP1199" s="208" t="s">
        <v>238</v>
      </c>
      <c r="WGQ1199" s="209">
        <v>111</v>
      </c>
      <c r="WGR1199" s="110">
        <v>211</v>
      </c>
      <c r="WGS1199" s="147">
        <v>344.68</v>
      </c>
      <c r="WGT1199" s="109" t="s">
        <v>30</v>
      </c>
      <c r="WGU1199" s="261" t="s">
        <v>26</v>
      </c>
      <c r="WGV1199" s="207">
        <v>7</v>
      </c>
      <c r="WGW1199" s="207">
        <v>2</v>
      </c>
      <c r="WGX1199" s="208" t="s">
        <v>238</v>
      </c>
      <c r="WGY1199" s="209">
        <v>111</v>
      </c>
      <c r="WGZ1199" s="110">
        <v>211</v>
      </c>
      <c r="WHA1199" s="147">
        <v>344.68</v>
      </c>
      <c r="WHB1199" s="109" t="s">
        <v>30</v>
      </c>
      <c r="WHC1199" s="261" t="s">
        <v>26</v>
      </c>
      <c r="WHD1199" s="207">
        <v>7</v>
      </c>
      <c r="WHE1199" s="207">
        <v>2</v>
      </c>
      <c r="WHF1199" s="208" t="s">
        <v>238</v>
      </c>
      <c r="WHG1199" s="209">
        <v>111</v>
      </c>
      <c r="WHH1199" s="110">
        <v>211</v>
      </c>
      <c r="WHI1199" s="147">
        <v>344.68</v>
      </c>
      <c r="WHJ1199" s="109" t="s">
        <v>30</v>
      </c>
      <c r="WHK1199" s="261" t="s">
        <v>26</v>
      </c>
      <c r="WHL1199" s="207">
        <v>7</v>
      </c>
      <c r="WHM1199" s="207">
        <v>2</v>
      </c>
      <c r="WHN1199" s="208" t="s">
        <v>238</v>
      </c>
      <c r="WHO1199" s="209">
        <v>111</v>
      </c>
      <c r="WHP1199" s="110">
        <v>211</v>
      </c>
      <c r="WHQ1199" s="147">
        <v>344.68</v>
      </c>
      <c r="WHR1199" s="109" t="s">
        <v>30</v>
      </c>
      <c r="WHS1199" s="261" t="s">
        <v>26</v>
      </c>
      <c r="WHT1199" s="207">
        <v>7</v>
      </c>
      <c r="WHU1199" s="207">
        <v>2</v>
      </c>
      <c r="WHV1199" s="208" t="s">
        <v>238</v>
      </c>
      <c r="WHW1199" s="209">
        <v>111</v>
      </c>
      <c r="WHX1199" s="110">
        <v>211</v>
      </c>
      <c r="WHY1199" s="147">
        <v>344.68</v>
      </c>
      <c r="WHZ1199" s="109" t="s">
        <v>30</v>
      </c>
      <c r="WIA1199" s="261" t="s">
        <v>26</v>
      </c>
      <c r="WIB1199" s="207">
        <v>7</v>
      </c>
      <c r="WIC1199" s="207">
        <v>2</v>
      </c>
      <c r="WID1199" s="208" t="s">
        <v>238</v>
      </c>
      <c r="WIE1199" s="209">
        <v>111</v>
      </c>
      <c r="WIF1199" s="110">
        <v>211</v>
      </c>
      <c r="WIG1199" s="147">
        <v>344.68</v>
      </c>
      <c r="WIH1199" s="109" t="s">
        <v>30</v>
      </c>
      <c r="WII1199" s="261" t="s">
        <v>26</v>
      </c>
      <c r="WIJ1199" s="207">
        <v>7</v>
      </c>
      <c r="WIK1199" s="207">
        <v>2</v>
      </c>
      <c r="WIL1199" s="208" t="s">
        <v>238</v>
      </c>
      <c r="WIM1199" s="209">
        <v>111</v>
      </c>
      <c r="WIN1199" s="110">
        <v>211</v>
      </c>
      <c r="WIO1199" s="147">
        <v>344.68</v>
      </c>
      <c r="WIP1199" s="109" t="s">
        <v>30</v>
      </c>
      <c r="WIQ1199" s="261" t="s">
        <v>26</v>
      </c>
      <c r="WIR1199" s="207">
        <v>7</v>
      </c>
      <c r="WIS1199" s="207">
        <v>2</v>
      </c>
      <c r="WIT1199" s="208" t="s">
        <v>238</v>
      </c>
      <c r="WIU1199" s="209">
        <v>111</v>
      </c>
      <c r="WIV1199" s="110">
        <v>211</v>
      </c>
      <c r="WIW1199" s="147">
        <v>344.68</v>
      </c>
      <c r="WIX1199" s="109" t="s">
        <v>30</v>
      </c>
      <c r="WIY1199" s="261" t="s">
        <v>26</v>
      </c>
      <c r="WIZ1199" s="207">
        <v>7</v>
      </c>
      <c r="WJA1199" s="207">
        <v>2</v>
      </c>
      <c r="WJB1199" s="208" t="s">
        <v>238</v>
      </c>
      <c r="WJC1199" s="209">
        <v>111</v>
      </c>
      <c r="WJD1199" s="110">
        <v>211</v>
      </c>
      <c r="WJE1199" s="147">
        <v>344.68</v>
      </c>
      <c r="WJF1199" s="109" t="s">
        <v>30</v>
      </c>
      <c r="WJG1199" s="261" t="s">
        <v>26</v>
      </c>
      <c r="WJH1199" s="207">
        <v>7</v>
      </c>
      <c r="WJI1199" s="207">
        <v>2</v>
      </c>
      <c r="WJJ1199" s="208" t="s">
        <v>238</v>
      </c>
      <c r="WJK1199" s="209">
        <v>111</v>
      </c>
      <c r="WJL1199" s="110">
        <v>211</v>
      </c>
      <c r="WJM1199" s="147">
        <v>344.68</v>
      </c>
      <c r="WJN1199" s="109" t="s">
        <v>30</v>
      </c>
      <c r="WJO1199" s="261" t="s">
        <v>26</v>
      </c>
      <c r="WJP1199" s="207">
        <v>7</v>
      </c>
      <c r="WJQ1199" s="207">
        <v>2</v>
      </c>
      <c r="WJR1199" s="208" t="s">
        <v>238</v>
      </c>
      <c r="WJS1199" s="209">
        <v>111</v>
      </c>
      <c r="WJT1199" s="110">
        <v>211</v>
      </c>
      <c r="WJU1199" s="147">
        <v>344.68</v>
      </c>
      <c r="WJV1199" s="109" t="s">
        <v>30</v>
      </c>
      <c r="WJW1199" s="261" t="s">
        <v>26</v>
      </c>
      <c r="WJX1199" s="207">
        <v>7</v>
      </c>
      <c r="WJY1199" s="207">
        <v>2</v>
      </c>
      <c r="WJZ1199" s="208" t="s">
        <v>238</v>
      </c>
      <c r="WKA1199" s="209">
        <v>111</v>
      </c>
      <c r="WKB1199" s="110">
        <v>211</v>
      </c>
      <c r="WKC1199" s="147">
        <v>344.68</v>
      </c>
      <c r="WKD1199" s="109" t="s">
        <v>30</v>
      </c>
      <c r="WKE1199" s="261" t="s">
        <v>26</v>
      </c>
      <c r="WKF1199" s="207">
        <v>7</v>
      </c>
      <c r="WKG1199" s="207">
        <v>2</v>
      </c>
      <c r="WKH1199" s="208" t="s">
        <v>238</v>
      </c>
      <c r="WKI1199" s="209">
        <v>111</v>
      </c>
      <c r="WKJ1199" s="110">
        <v>211</v>
      </c>
      <c r="WKK1199" s="147">
        <v>344.68</v>
      </c>
      <c r="WKL1199" s="109" t="s">
        <v>30</v>
      </c>
      <c r="WKM1199" s="261" t="s">
        <v>26</v>
      </c>
      <c r="WKN1199" s="207">
        <v>7</v>
      </c>
      <c r="WKO1199" s="207">
        <v>2</v>
      </c>
      <c r="WKP1199" s="208" t="s">
        <v>238</v>
      </c>
      <c r="WKQ1199" s="209">
        <v>111</v>
      </c>
      <c r="WKR1199" s="110">
        <v>211</v>
      </c>
      <c r="WKS1199" s="147">
        <v>344.68</v>
      </c>
      <c r="WKT1199" s="109" t="s">
        <v>30</v>
      </c>
      <c r="WKU1199" s="261" t="s">
        <v>26</v>
      </c>
      <c r="WKV1199" s="207">
        <v>7</v>
      </c>
      <c r="WKW1199" s="207">
        <v>2</v>
      </c>
      <c r="WKX1199" s="208" t="s">
        <v>238</v>
      </c>
      <c r="WKY1199" s="209">
        <v>111</v>
      </c>
      <c r="WKZ1199" s="110">
        <v>211</v>
      </c>
      <c r="WLA1199" s="147">
        <v>344.68</v>
      </c>
      <c r="WLB1199" s="109" t="s">
        <v>30</v>
      </c>
      <c r="WLC1199" s="261" t="s">
        <v>26</v>
      </c>
      <c r="WLD1199" s="207">
        <v>7</v>
      </c>
      <c r="WLE1199" s="207">
        <v>2</v>
      </c>
      <c r="WLF1199" s="208" t="s">
        <v>238</v>
      </c>
      <c r="WLG1199" s="209">
        <v>111</v>
      </c>
      <c r="WLH1199" s="110">
        <v>211</v>
      </c>
      <c r="WLI1199" s="147">
        <v>344.68</v>
      </c>
      <c r="WLJ1199" s="109" t="s">
        <v>30</v>
      </c>
      <c r="WLK1199" s="261" t="s">
        <v>26</v>
      </c>
      <c r="WLL1199" s="207">
        <v>7</v>
      </c>
      <c r="WLM1199" s="207">
        <v>2</v>
      </c>
      <c r="WLN1199" s="208" t="s">
        <v>238</v>
      </c>
      <c r="WLO1199" s="209">
        <v>111</v>
      </c>
      <c r="WLP1199" s="110">
        <v>211</v>
      </c>
      <c r="WLQ1199" s="147">
        <v>344.68</v>
      </c>
      <c r="WLR1199" s="109" t="s">
        <v>30</v>
      </c>
      <c r="WLS1199" s="261" t="s">
        <v>26</v>
      </c>
      <c r="WLT1199" s="207">
        <v>7</v>
      </c>
      <c r="WLU1199" s="207">
        <v>2</v>
      </c>
      <c r="WLV1199" s="208" t="s">
        <v>238</v>
      </c>
      <c r="WLW1199" s="209">
        <v>111</v>
      </c>
      <c r="WLX1199" s="110">
        <v>211</v>
      </c>
      <c r="WLY1199" s="147">
        <v>344.68</v>
      </c>
      <c r="WLZ1199" s="109" t="s">
        <v>30</v>
      </c>
      <c r="WMA1199" s="261" t="s">
        <v>26</v>
      </c>
      <c r="WMB1199" s="207">
        <v>7</v>
      </c>
      <c r="WMC1199" s="207">
        <v>2</v>
      </c>
      <c r="WMD1199" s="208" t="s">
        <v>238</v>
      </c>
      <c r="WME1199" s="209">
        <v>111</v>
      </c>
      <c r="WMF1199" s="110">
        <v>211</v>
      </c>
      <c r="WMG1199" s="147">
        <v>344.68</v>
      </c>
      <c r="WMH1199" s="109" t="s">
        <v>30</v>
      </c>
      <c r="WMI1199" s="261" t="s">
        <v>26</v>
      </c>
      <c r="WMJ1199" s="207">
        <v>7</v>
      </c>
      <c r="WMK1199" s="207">
        <v>2</v>
      </c>
      <c r="WML1199" s="208" t="s">
        <v>238</v>
      </c>
      <c r="WMM1199" s="209">
        <v>111</v>
      </c>
      <c r="WMN1199" s="110">
        <v>211</v>
      </c>
      <c r="WMO1199" s="147">
        <v>344.68</v>
      </c>
      <c r="WMP1199" s="109" t="s">
        <v>30</v>
      </c>
      <c r="WMQ1199" s="261" t="s">
        <v>26</v>
      </c>
      <c r="WMR1199" s="207">
        <v>7</v>
      </c>
      <c r="WMS1199" s="207">
        <v>2</v>
      </c>
      <c r="WMT1199" s="208" t="s">
        <v>238</v>
      </c>
      <c r="WMU1199" s="209">
        <v>111</v>
      </c>
      <c r="WMV1199" s="110">
        <v>211</v>
      </c>
      <c r="WMW1199" s="147">
        <v>344.68</v>
      </c>
      <c r="WMX1199" s="109" t="s">
        <v>30</v>
      </c>
      <c r="WMY1199" s="261" t="s">
        <v>26</v>
      </c>
      <c r="WMZ1199" s="207">
        <v>7</v>
      </c>
      <c r="WNA1199" s="207">
        <v>2</v>
      </c>
      <c r="WNB1199" s="208" t="s">
        <v>238</v>
      </c>
      <c r="WNC1199" s="209">
        <v>111</v>
      </c>
      <c r="WND1199" s="110">
        <v>211</v>
      </c>
      <c r="WNE1199" s="147">
        <v>344.68</v>
      </c>
      <c r="WNF1199" s="109" t="s">
        <v>30</v>
      </c>
      <c r="WNG1199" s="261" t="s">
        <v>26</v>
      </c>
      <c r="WNH1199" s="207">
        <v>7</v>
      </c>
      <c r="WNI1199" s="207">
        <v>2</v>
      </c>
      <c r="WNJ1199" s="208" t="s">
        <v>238</v>
      </c>
      <c r="WNK1199" s="209">
        <v>111</v>
      </c>
      <c r="WNL1199" s="110">
        <v>211</v>
      </c>
      <c r="WNM1199" s="147">
        <v>344.68</v>
      </c>
      <c r="WNN1199" s="109" t="s">
        <v>30</v>
      </c>
      <c r="WNO1199" s="261" t="s">
        <v>26</v>
      </c>
      <c r="WNP1199" s="207">
        <v>7</v>
      </c>
      <c r="WNQ1199" s="207">
        <v>2</v>
      </c>
      <c r="WNR1199" s="208" t="s">
        <v>238</v>
      </c>
      <c r="WNS1199" s="209">
        <v>111</v>
      </c>
      <c r="WNT1199" s="110">
        <v>211</v>
      </c>
      <c r="WNU1199" s="147">
        <v>344.68</v>
      </c>
      <c r="WNV1199" s="109" t="s">
        <v>30</v>
      </c>
      <c r="WNW1199" s="261" t="s">
        <v>26</v>
      </c>
      <c r="WNX1199" s="207">
        <v>7</v>
      </c>
      <c r="WNY1199" s="207">
        <v>2</v>
      </c>
      <c r="WNZ1199" s="208" t="s">
        <v>238</v>
      </c>
      <c r="WOA1199" s="209">
        <v>111</v>
      </c>
      <c r="WOB1199" s="110">
        <v>211</v>
      </c>
      <c r="WOC1199" s="147">
        <v>344.68</v>
      </c>
      <c r="WOD1199" s="109" t="s">
        <v>30</v>
      </c>
      <c r="WOE1199" s="261" t="s">
        <v>26</v>
      </c>
      <c r="WOF1199" s="207">
        <v>7</v>
      </c>
      <c r="WOG1199" s="207">
        <v>2</v>
      </c>
      <c r="WOH1199" s="208" t="s">
        <v>238</v>
      </c>
      <c r="WOI1199" s="209">
        <v>111</v>
      </c>
      <c r="WOJ1199" s="110">
        <v>211</v>
      </c>
      <c r="WOK1199" s="147">
        <v>344.68</v>
      </c>
      <c r="WOL1199" s="109" t="s">
        <v>30</v>
      </c>
      <c r="WOM1199" s="261" t="s">
        <v>26</v>
      </c>
      <c r="WON1199" s="207">
        <v>7</v>
      </c>
      <c r="WOO1199" s="207">
        <v>2</v>
      </c>
      <c r="WOP1199" s="208" t="s">
        <v>238</v>
      </c>
      <c r="WOQ1199" s="209">
        <v>111</v>
      </c>
      <c r="WOR1199" s="110">
        <v>211</v>
      </c>
      <c r="WOS1199" s="147">
        <v>344.68</v>
      </c>
      <c r="WOT1199" s="109" t="s">
        <v>30</v>
      </c>
      <c r="WOU1199" s="261" t="s">
        <v>26</v>
      </c>
      <c r="WOV1199" s="207">
        <v>7</v>
      </c>
      <c r="WOW1199" s="207">
        <v>2</v>
      </c>
      <c r="WOX1199" s="208" t="s">
        <v>238</v>
      </c>
      <c r="WOY1199" s="209">
        <v>111</v>
      </c>
      <c r="WOZ1199" s="110">
        <v>211</v>
      </c>
      <c r="WPA1199" s="147">
        <v>344.68</v>
      </c>
      <c r="WPB1199" s="109" t="s">
        <v>30</v>
      </c>
      <c r="WPC1199" s="261" t="s">
        <v>26</v>
      </c>
      <c r="WPD1199" s="207">
        <v>7</v>
      </c>
      <c r="WPE1199" s="207">
        <v>2</v>
      </c>
      <c r="WPF1199" s="208" t="s">
        <v>238</v>
      </c>
      <c r="WPG1199" s="209">
        <v>111</v>
      </c>
      <c r="WPH1199" s="110">
        <v>211</v>
      </c>
      <c r="WPI1199" s="147">
        <v>344.68</v>
      </c>
      <c r="WPJ1199" s="109" t="s">
        <v>30</v>
      </c>
      <c r="WPK1199" s="261" t="s">
        <v>26</v>
      </c>
      <c r="WPL1199" s="207">
        <v>7</v>
      </c>
      <c r="WPM1199" s="207">
        <v>2</v>
      </c>
      <c r="WPN1199" s="208" t="s">
        <v>238</v>
      </c>
      <c r="WPO1199" s="209">
        <v>111</v>
      </c>
      <c r="WPP1199" s="110">
        <v>211</v>
      </c>
      <c r="WPQ1199" s="147">
        <v>344.68</v>
      </c>
      <c r="WPR1199" s="109" t="s">
        <v>30</v>
      </c>
      <c r="WPS1199" s="261" t="s">
        <v>26</v>
      </c>
      <c r="WPT1199" s="207">
        <v>7</v>
      </c>
      <c r="WPU1199" s="207">
        <v>2</v>
      </c>
      <c r="WPV1199" s="208" t="s">
        <v>238</v>
      </c>
      <c r="WPW1199" s="209">
        <v>111</v>
      </c>
      <c r="WPX1199" s="110">
        <v>211</v>
      </c>
      <c r="WPY1199" s="147">
        <v>344.68</v>
      </c>
      <c r="WPZ1199" s="109" t="s">
        <v>30</v>
      </c>
      <c r="WQA1199" s="261" t="s">
        <v>26</v>
      </c>
      <c r="WQB1199" s="207">
        <v>7</v>
      </c>
      <c r="WQC1199" s="207">
        <v>2</v>
      </c>
      <c r="WQD1199" s="208" t="s">
        <v>238</v>
      </c>
      <c r="WQE1199" s="209">
        <v>111</v>
      </c>
      <c r="WQF1199" s="110">
        <v>211</v>
      </c>
      <c r="WQG1199" s="147">
        <v>344.68</v>
      </c>
      <c r="WQH1199" s="109" t="s">
        <v>30</v>
      </c>
      <c r="WQI1199" s="261" t="s">
        <v>26</v>
      </c>
      <c r="WQJ1199" s="207">
        <v>7</v>
      </c>
      <c r="WQK1199" s="207">
        <v>2</v>
      </c>
      <c r="WQL1199" s="208" t="s">
        <v>238</v>
      </c>
      <c r="WQM1199" s="209">
        <v>111</v>
      </c>
      <c r="WQN1199" s="110">
        <v>211</v>
      </c>
      <c r="WQO1199" s="147">
        <v>344.68</v>
      </c>
      <c r="WQP1199" s="109" t="s">
        <v>30</v>
      </c>
      <c r="WQQ1199" s="261" t="s">
        <v>26</v>
      </c>
      <c r="WQR1199" s="207">
        <v>7</v>
      </c>
      <c r="WQS1199" s="207">
        <v>2</v>
      </c>
      <c r="WQT1199" s="208" t="s">
        <v>238</v>
      </c>
      <c r="WQU1199" s="209">
        <v>111</v>
      </c>
      <c r="WQV1199" s="110">
        <v>211</v>
      </c>
      <c r="WQW1199" s="147">
        <v>344.68</v>
      </c>
      <c r="WQX1199" s="109" t="s">
        <v>30</v>
      </c>
      <c r="WQY1199" s="261" t="s">
        <v>26</v>
      </c>
      <c r="WQZ1199" s="207">
        <v>7</v>
      </c>
      <c r="WRA1199" s="207">
        <v>2</v>
      </c>
      <c r="WRB1199" s="208" t="s">
        <v>238</v>
      </c>
      <c r="WRC1199" s="209">
        <v>111</v>
      </c>
      <c r="WRD1199" s="110">
        <v>211</v>
      </c>
      <c r="WRE1199" s="147">
        <v>344.68</v>
      </c>
      <c r="WRF1199" s="109" t="s">
        <v>30</v>
      </c>
      <c r="WRG1199" s="261" t="s">
        <v>26</v>
      </c>
      <c r="WRH1199" s="207">
        <v>7</v>
      </c>
      <c r="WRI1199" s="207">
        <v>2</v>
      </c>
      <c r="WRJ1199" s="208" t="s">
        <v>238</v>
      </c>
      <c r="WRK1199" s="209">
        <v>111</v>
      </c>
      <c r="WRL1199" s="110">
        <v>211</v>
      </c>
      <c r="WRM1199" s="147">
        <v>344.68</v>
      </c>
      <c r="WRN1199" s="109" t="s">
        <v>30</v>
      </c>
      <c r="WRO1199" s="261" t="s">
        <v>26</v>
      </c>
      <c r="WRP1199" s="207">
        <v>7</v>
      </c>
      <c r="WRQ1199" s="207">
        <v>2</v>
      </c>
      <c r="WRR1199" s="208" t="s">
        <v>238</v>
      </c>
      <c r="WRS1199" s="209">
        <v>111</v>
      </c>
      <c r="WRT1199" s="110">
        <v>211</v>
      </c>
      <c r="WRU1199" s="147">
        <v>344.68</v>
      </c>
      <c r="WRV1199" s="109" t="s">
        <v>30</v>
      </c>
      <c r="WRW1199" s="261" t="s">
        <v>26</v>
      </c>
      <c r="WRX1199" s="207">
        <v>7</v>
      </c>
      <c r="WRY1199" s="207">
        <v>2</v>
      </c>
      <c r="WRZ1199" s="208" t="s">
        <v>238</v>
      </c>
      <c r="WSA1199" s="209">
        <v>111</v>
      </c>
      <c r="WSB1199" s="110">
        <v>211</v>
      </c>
      <c r="WSC1199" s="147">
        <v>344.68</v>
      </c>
      <c r="WSD1199" s="109" t="s">
        <v>30</v>
      </c>
      <c r="WSE1199" s="261" t="s">
        <v>26</v>
      </c>
      <c r="WSF1199" s="207">
        <v>7</v>
      </c>
      <c r="WSG1199" s="207">
        <v>2</v>
      </c>
      <c r="WSH1199" s="208" t="s">
        <v>238</v>
      </c>
      <c r="WSI1199" s="209">
        <v>111</v>
      </c>
      <c r="WSJ1199" s="110">
        <v>211</v>
      </c>
      <c r="WSK1199" s="147">
        <v>344.68</v>
      </c>
      <c r="WSL1199" s="109" t="s">
        <v>30</v>
      </c>
      <c r="WSM1199" s="261" t="s">
        <v>26</v>
      </c>
      <c r="WSN1199" s="207">
        <v>7</v>
      </c>
      <c r="WSO1199" s="207">
        <v>2</v>
      </c>
      <c r="WSP1199" s="208" t="s">
        <v>238</v>
      </c>
      <c r="WSQ1199" s="209">
        <v>111</v>
      </c>
      <c r="WSR1199" s="110">
        <v>211</v>
      </c>
      <c r="WSS1199" s="147">
        <v>344.68</v>
      </c>
      <c r="WST1199" s="109" t="s">
        <v>30</v>
      </c>
      <c r="WSU1199" s="261" t="s">
        <v>26</v>
      </c>
      <c r="WSV1199" s="207">
        <v>7</v>
      </c>
      <c r="WSW1199" s="207">
        <v>2</v>
      </c>
      <c r="WSX1199" s="208" t="s">
        <v>238</v>
      </c>
      <c r="WSY1199" s="209">
        <v>111</v>
      </c>
      <c r="WSZ1199" s="110">
        <v>211</v>
      </c>
      <c r="WTA1199" s="147">
        <v>344.68</v>
      </c>
      <c r="WTB1199" s="109" t="s">
        <v>30</v>
      </c>
      <c r="WTC1199" s="261" t="s">
        <v>26</v>
      </c>
      <c r="WTD1199" s="207">
        <v>7</v>
      </c>
      <c r="WTE1199" s="207">
        <v>2</v>
      </c>
      <c r="WTF1199" s="208" t="s">
        <v>238</v>
      </c>
      <c r="WTG1199" s="209">
        <v>111</v>
      </c>
      <c r="WTH1199" s="110">
        <v>211</v>
      </c>
      <c r="WTI1199" s="147">
        <v>344.68</v>
      </c>
      <c r="WTJ1199" s="109" t="s">
        <v>30</v>
      </c>
      <c r="WTK1199" s="261" t="s">
        <v>26</v>
      </c>
      <c r="WTL1199" s="207">
        <v>7</v>
      </c>
      <c r="WTM1199" s="207">
        <v>2</v>
      </c>
      <c r="WTN1199" s="208" t="s">
        <v>238</v>
      </c>
      <c r="WTO1199" s="209">
        <v>111</v>
      </c>
      <c r="WTP1199" s="110">
        <v>211</v>
      </c>
      <c r="WTQ1199" s="147">
        <v>344.68</v>
      </c>
      <c r="WTR1199" s="109" t="s">
        <v>30</v>
      </c>
      <c r="WTS1199" s="261" t="s">
        <v>26</v>
      </c>
      <c r="WTT1199" s="207">
        <v>7</v>
      </c>
      <c r="WTU1199" s="207">
        <v>2</v>
      </c>
      <c r="WTV1199" s="208" t="s">
        <v>238</v>
      </c>
      <c r="WTW1199" s="209">
        <v>111</v>
      </c>
      <c r="WTX1199" s="110">
        <v>211</v>
      </c>
      <c r="WTY1199" s="147">
        <v>344.68</v>
      </c>
      <c r="WTZ1199" s="109" t="s">
        <v>30</v>
      </c>
      <c r="WUA1199" s="261" t="s">
        <v>26</v>
      </c>
      <c r="WUB1199" s="207">
        <v>7</v>
      </c>
      <c r="WUC1199" s="207">
        <v>2</v>
      </c>
      <c r="WUD1199" s="208" t="s">
        <v>238</v>
      </c>
      <c r="WUE1199" s="209">
        <v>111</v>
      </c>
      <c r="WUF1199" s="110">
        <v>211</v>
      </c>
      <c r="WUG1199" s="147">
        <v>344.68</v>
      </c>
      <c r="WUH1199" s="109" t="s">
        <v>30</v>
      </c>
      <c r="WUI1199" s="261" t="s">
        <v>26</v>
      </c>
      <c r="WUJ1199" s="207">
        <v>7</v>
      </c>
      <c r="WUK1199" s="207">
        <v>2</v>
      </c>
      <c r="WUL1199" s="208" t="s">
        <v>238</v>
      </c>
      <c r="WUM1199" s="209">
        <v>111</v>
      </c>
      <c r="WUN1199" s="110">
        <v>211</v>
      </c>
      <c r="WUO1199" s="147">
        <v>344.68</v>
      </c>
      <c r="WUP1199" s="109" t="s">
        <v>30</v>
      </c>
      <c r="WUQ1199" s="261" t="s">
        <v>26</v>
      </c>
      <c r="WUR1199" s="207">
        <v>7</v>
      </c>
      <c r="WUS1199" s="207">
        <v>2</v>
      </c>
      <c r="WUT1199" s="208" t="s">
        <v>238</v>
      </c>
      <c r="WUU1199" s="209">
        <v>111</v>
      </c>
      <c r="WUV1199" s="110">
        <v>211</v>
      </c>
      <c r="WUW1199" s="147">
        <v>344.68</v>
      </c>
      <c r="WUX1199" s="109" t="s">
        <v>30</v>
      </c>
      <c r="WUY1199" s="261" t="s">
        <v>26</v>
      </c>
      <c r="WUZ1199" s="207">
        <v>7</v>
      </c>
      <c r="WVA1199" s="207">
        <v>2</v>
      </c>
      <c r="WVB1199" s="208" t="s">
        <v>238</v>
      </c>
      <c r="WVC1199" s="209">
        <v>111</v>
      </c>
      <c r="WVD1199" s="110">
        <v>211</v>
      </c>
      <c r="WVE1199" s="147">
        <v>344.68</v>
      </c>
      <c r="WVF1199" s="109" t="s">
        <v>30</v>
      </c>
      <c r="WVG1199" s="261" t="s">
        <v>26</v>
      </c>
      <c r="WVH1199" s="207">
        <v>7</v>
      </c>
      <c r="WVI1199" s="207">
        <v>2</v>
      </c>
      <c r="WVJ1199" s="208" t="s">
        <v>238</v>
      </c>
      <c r="WVK1199" s="209">
        <v>111</v>
      </c>
      <c r="WVL1199" s="110">
        <v>211</v>
      </c>
      <c r="WVM1199" s="147">
        <v>344.68</v>
      </c>
      <c r="WVN1199" s="109" t="s">
        <v>30</v>
      </c>
      <c r="WVO1199" s="261" t="s">
        <v>26</v>
      </c>
      <c r="WVP1199" s="207">
        <v>7</v>
      </c>
      <c r="WVQ1199" s="207">
        <v>2</v>
      </c>
      <c r="WVR1199" s="208" t="s">
        <v>238</v>
      </c>
      <c r="WVS1199" s="209">
        <v>111</v>
      </c>
      <c r="WVT1199" s="110">
        <v>211</v>
      </c>
      <c r="WVU1199" s="147">
        <v>344.68</v>
      </c>
      <c r="WVV1199" s="109" t="s">
        <v>30</v>
      </c>
      <c r="WVW1199" s="261" t="s">
        <v>26</v>
      </c>
      <c r="WVX1199" s="207">
        <v>7</v>
      </c>
      <c r="WVY1199" s="207">
        <v>2</v>
      </c>
      <c r="WVZ1199" s="208" t="s">
        <v>238</v>
      </c>
      <c r="WWA1199" s="209">
        <v>111</v>
      </c>
      <c r="WWB1199" s="110">
        <v>211</v>
      </c>
      <c r="WWC1199" s="147">
        <v>344.68</v>
      </c>
      <c r="WWD1199" s="109" t="s">
        <v>30</v>
      </c>
      <c r="WWE1199" s="261" t="s">
        <v>26</v>
      </c>
      <c r="WWF1199" s="207">
        <v>7</v>
      </c>
      <c r="WWG1199" s="207">
        <v>2</v>
      </c>
      <c r="WWH1199" s="208" t="s">
        <v>238</v>
      </c>
      <c r="WWI1199" s="209">
        <v>111</v>
      </c>
      <c r="WWJ1199" s="110">
        <v>211</v>
      </c>
      <c r="WWK1199" s="147">
        <v>344.68</v>
      </c>
      <c r="WWL1199" s="109" t="s">
        <v>30</v>
      </c>
      <c r="WWM1199" s="261" t="s">
        <v>26</v>
      </c>
      <c r="WWN1199" s="207">
        <v>7</v>
      </c>
      <c r="WWO1199" s="207">
        <v>2</v>
      </c>
      <c r="WWP1199" s="208" t="s">
        <v>238</v>
      </c>
      <c r="WWQ1199" s="209">
        <v>111</v>
      </c>
      <c r="WWR1199" s="110">
        <v>211</v>
      </c>
      <c r="WWS1199" s="147">
        <v>344.68</v>
      </c>
      <c r="WWT1199" s="109" t="s">
        <v>30</v>
      </c>
      <c r="WWU1199" s="261" t="s">
        <v>26</v>
      </c>
      <c r="WWV1199" s="207">
        <v>7</v>
      </c>
      <c r="WWW1199" s="207">
        <v>2</v>
      </c>
      <c r="WWX1199" s="208" t="s">
        <v>238</v>
      </c>
      <c r="WWY1199" s="209">
        <v>111</v>
      </c>
      <c r="WWZ1199" s="110">
        <v>211</v>
      </c>
      <c r="WXA1199" s="147">
        <v>344.68</v>
      </c>
      <c r="WXB1199" s="109" t="s">
        <v>30</v>
      </c>
      <c r="WXC1199" s="261" t="s">
        <v>26</v>
      </c>
      <c r="WXD1199" s="207">
        <v>7</v>
      </c>
      <c r="WXE1199" s="207">
        <v>2</v>
      </c>
      <c r="WXF1199" s="208" t="s">
        <v>238</v>
      </c>
      <c r="WXG1199" s="209">
        <v>111</v>
      </c>
      <c r="WXH1199" s="110">
        <v>211</v>
      </c>
      <c r="WXI1199" s="147">
        <v>344.68</v>
      </c>
      <c r="WXJ1199" s="109" t="s">
        <v>30</v>
      </c>
      <c r="WXK1199" s="261" t="s">
        <v>26</v>
      </c>
      <c r="WXL1199" s="207">
        <v>7</v>
      </c>
      <c r="WXM1199" s="207">
        <v>2</v>
      </c>
      <c r="WXN1199" s="208" t="s">
        <v>238</v>
      </c>
      <c r="WXO1199" s="209">
        <v>111</v>
      </c>
      <c r="WXP1199" s="110">
        <v>211</v>
      </c>
      <c r="WXQ1199" s="147">
        <v>344.68</v>
      </c>
      <c r="WXR1199" s="109" t="s">
        <v>30</v>
      </c>
      <c r="WXS1199" s="261" t="s">
        <v>26</v>
      </c>
      <c r="WXT1199" s="207">
        <v>7</v>
      </c>
      <c r="WXU1199" s="207">
        <v>2</v>
      </c>
      <c r="WXV1199" s="208" t="s">
        <v>238</v>
      </c>
      <c r="WXW1199" s="209">
        <v>111</v>
      </c>
      <c r="WXX1199" s="110">
        <v>211</v>
      </c>
      <c r="WXY1199" s="147">
        <v>344.68</v>
      </c>
      <c r="WXZ1199" s="109" t="s">
        <v>30</v>
      </c>
      <c r="WYA1199" s="261" t="s">
        <v>26</v>
      </c>
      <c r="WYB1199" s="207">
        <v>7</v>
      </c>
      <c r="WYC1199" s="207">
        <v>2</v>
      </c>
      <c r="WYD1199" s="208" t="s">
        <v>238</v>
      </c>
      <c r="WYE1199" s="209">
        <v>111</v>
      </c>
      <c r="WYF1199" s="110">
        <v>211</v>
      </c>
      <c r="WYG1199" s="147">
        <v>344.68</v>
      </c>
      <c r="WYH1199" s="109" t="s">
        <v>30</v>
      </c>
      <c r="WYI1199" s="261" t="s">
        <v>26</v>
      </c>
      <c r="WYJ1199" s="207">
        <v>7</v>
      </c>
      <c r="WYK1199" s="207">
        <v>2</v>
      </c>
      <c r="WYL1199" s="208" t="s">
        <v>238</v>
      </c>
      <c r="WYM1199" s="209">
        <v>111</v>
      </c>
      <c r="WYN1199" s="110">
        <v>211</v>
      </c>
      <c r="WYO1199" s="147">
        <v>344.68</v>
      </c>
      <c r="WYP1199" s="109" t="s">
        <v>30</v>
      </c>
      <c r="WYQ1199" s="261" t="s">
        <v>26</v>
      </c>
      <c r="WYR1199" s="207">
        <v>7</v>
      </c>
      <c r="WYS1199" s="207">
        <v>2</v>
      </c>
      <c r="WYT1199" s="208" t="s">
        <v>238</v>
      </c>
      <c r="WYU1199" s="209">
        <v>111</v>
      </c>
      <c r="WYV1199" s="110">
        <v>211</v>
      </c>
      <c r="WYW1199" s="147">
        <v>344.68</v>
      </c>
      <c r="WYX1199" s="109" t="s">
        <v>30</v>
      </c>
      <c r="WYY1199" s="261" t="s">
        <v>26</v>
      </c>
      <c r="WYZ1199" s="207">
        <v>7</v>
      </c>
      <c r="WZA1199" s="207">
        <v>2</v>
      </c>
      <c r="WZB1199" s="208" t="s">
        <v>238</v>
      </c>
      <c r="WZC1199" s="209">
        <v>111</v>
      </c>
      <c r="WZD1199" s="110">
        <v>211</v>
      </c>
      <c r="WZE1199" s="147">
        <v>344.68</v>
      </c>
      <c r="WZF1199" s="109" t="s">
        <v>30</v>
      </c>
      <c r="WZG1199" s="261" t="s">
        <v>26</v>
      </c>
      <c r="WZH1199" s="207">
        <v>7</v>
      </c>
      <c r="WZI1199" s="207">
        <v>2</v>
      </c>
      <c r="WZJ1199" s="208" t="s">
        <v>238</v>
      </c>
      <c r="WZK1199" s="209">
        <v>111</v>
      </c>
      <c r="WZL1199" s="110">
        <v>211</v>
      </c>
      <c r="WZM1199" s="147">
        <v>344.68</v>
      </c>
      <c r="WZN1199" s="109" t="s">
        <v>30</v>
      </c>
      <c r="WZO1199" s="261" t="s">
        <v>26</v>
      </c>
      <c r="WZP1199" s="207">
        <v>7</v>
      </c>
      <c r="WZQ1199" s="207">
        <v>2</v>
      </c>
      <c r="WZR1199" s="208" t="s">
        <v>238</v>
      </c>
      <c r="WZS1199" s="209">
        <v>111</v>
      </c>
      <c r="WZT1199" s="110">
        <v>211</v>
      </c>
      <c r="WZU1199" s="147">
        <v>344.68</v>
      </c>
      <c r="WZV1199" s="109" t="s">
        <v>30</v>
      </c>
      <c r="WZW1199" s="261" t="s">
        <v>26</v>
      </c>
      <c r="WZX1199" s="207">
        <v>7</v>
      </c>
      <c r="WZY1199" s="207">
        <v>2</v>
      </c>
      <c r="WZZ1199" s="208" t="s">
        <v>238</v>
      </c>
      <c r="XAA1199" s="209">
        <v>111</v>
      </c>
      <c r="XAB1199" s="110">
        <v>211</v>
      </c>
      <c r="XAC1199" s="147">
        <v>344.68</v>
      </c>
      <c r="XAD1199" s="109" t="s">
        <v>30</v>
      </c>
      <c r="XAE1199" s="261" t="s">
        <v>26</v>
      </c>
      <c r="XAF1199" s="207">
        <v>7</v>
      </c>
      <c r="XAG1199" s="207">
        <v>2</v>
      </c>
      <c r="XAH1199" s="208" t="s">
        <v>238</v>
      </c>
      <c r="XAI1199" s="209">
        <v>111</v>
      </c>
      <c r="XAJ1199" s="110">
        <v>211</v>
      </c>
      <c r="XAK1199" s="147">
        <v>344.68</v>
      </c>
      <c r="XAL1199" s="109" t="s">
        <v>30</v>
      </c>
      <c r="XAM1199" s="261" t="s">
        <v>26</v>
      </c>
      <c r="XAN1199" s="207">
        <v>7</v>
      </c>
      <c r="XAO1199" s="207">
        <v>2</v>
      </c>
      <c r="XAP1199" s="208" t="s">
        <v>238</v>
      </c>
      <c r="XAQ1199" s="209">
        <v>111</v>
      </c>
      <c r="XAR1199" s="110">
        <v>211</v>
      </c>
      <c r="XAS1199" s="147">
        <v>344.68</v>
      </c>
      <c r="XAT1199" s="109" t="s">
        <v>30</v>
      </c>
      <c r="XAU1199" s="261" t="s">
        <v>26</v>
      </c>
      <c r="XAV1199" s="207">
        <v>7</v>
      </c>
      <c r="XAW1199" s="207">
        <v>2</v>
      </c>
      <c r="XAX1199" s="208" t="s">
        <v>238</v>
      </c>
      <c r="XAY1199" s="209">
        <v>111</v>
      </c>
      <c r="XAZ1199" s="110">
        <v>211</v>
      </c>
      <c r="XBA1199" s="147">
        <v>344.68</v>
      </c>
      <c r="XBB1199" s="109" t="s">
        <v>30</v>
      </c>
      <c r="XBC1199" s="261" t="s">
        <v>26</v>
      </c>
      <c r="XBD1199" s="207">
        <v>7</v>
      </c>
      <c r="XBE1199" s="207">
        <v>2</v>
      </c>
      <c r="XBF1199" s="208" t="s">
        <v>238</v>
      </c>
      <c r="XBG1199" s="209">
        <v>111</v>
      </c>
      <c r="XBH1199" s="110">
        <v>211</v>
      </c>
      <c r="XBI1199" s="147">
        <v>344.68</v>
      </c>
      <c r="XBJ1199" s="109" t="s">
        <v>30</v>
      </c>
      <c r="XBK1199" s="261" t="s">
        <v>26</v>
      </c>
      <c r="XBL1199" s="207">
        <v>7</v>
      </c>
      <c r="XBM1199" s="207">
        <v>2</v>
      </c>
      <c r="XBN1199" s="208" t="s">
        <v>238</v>
      </c>
      <c r="XBO1199" s="209">
        <v>111</v>
      </c>
      <c r="XBP1199" s="110">
        <v>211</v>
      </c>
      <c r="XBQ1199" s="147">
        <v>344.68</v>
      </c>
      <c r="XBR1199" s="109" t="s">
        <v>30</v>
      </c>
      <c r="XBS1199" s="261" t="s">
        <v>26</v>
      </c>
      <c r="XBT1199" s="207">
        <v>7</v>
      </c>
      <c r="XBU1199" s="207">
        <v>2</v>
      </c>
      <c r="XBV1199" s="208" t="s">
        <v>238</v>
      </c>
      <c r="XBW1199" s="209">
        <v>111</v>
      </c>
      <c r="XBX1199" s="110">
        <v>211</v>
      </c>
      <c r="XBY1199" s="147">
        <v>344.68</v>
      </c>
      <c r="XBZ1199" s="109" t="s">
        <v>30</v>
      </c>
      <c r="XCA1199" s="261" t="s">
        <v>26</v>
      </c>
      <c r="XCB1199" s="207">
        <v>7</v>
      </c>
      <c r="XCC1199" s="207">
        <v>2</v>
      </c>
      <c r="XCD1199" s="208" t="s">
        <v>238</v>
      </c>
      <c r="XCE1199" s="209">
        <v>111</v>
      </c>
      <c r="XCF1199" s="110">
        <v>211</v>
      </c>
      <c r="XCG1199" s="147">
        <v>344.68</v>
      </c>
      <c r="XCH1199" s="109" t="s">
        <v>30</v>
      </c>
      <c r="XCI1199" s="261" t="s">
        <v>26</v>
      </c>
      <c r="XCJ1199" s="207">
        <v>7</v>
      </c>
      <c r="XCK1199" s="207">
        <v>2</v>
      </c>
      <c r="XCL1199" s="208" t="s">
        <v>238</v>
      </c>
      <c r="XCM1199" s="209">
        <v>111</v>
      </c>
      <c r="XCN1199" s="110">
        <v>211</v>
      </c>
      <c r="XCO1199" s="147">
        <v>344.68</v>
      </c>
      <c r="XCP1199" s="109" t="s">
        <v>30</v>
      </c>
      <c r="XCQ1199" s="261" t="s">
        <v>26</v>
      </c>
      <c r="XCR1199" s="207">
        <v>7</v>
      </c>
      <c r="XCS1199" s="207">
        <v>2</v>
      </c>
      <c r="XCT1199" s="208" t="s">
        <v>238</v>
      </c>
      <c r="XCU1199" s="209">
        <v>111</v>
      </c>
      <c r="XCV1199" s="110">
        <v>211</v>
      </c>
      <c r="XCW1199" s="147">
        <v>344.68</v>
      </c>
      <c r="XCX1199" s="109" t="s">
        <v>30</v>
      </c>
      <c r="XCY1199" s="261" t="s">
        <v>26</v>
      </c>
      <c r="XCZ1199" s="207">
        <v>7</v>
      </c>
      <c r="XDA1199" s="207">
        <v>2</v>
      </c>
      <c r="XDB1199" s="208" t="s">
        <v>238</v>
      </c>
      <c r="XDC1199" s="209">
        <v>111</v>
      </c>
      <c r="XDD1199" s="110">
        <v>211</v>
      </c>
      <c r="XDE1199" s="147">
        <v>344.68</v>
      </c>
      <c r="XDF1199" s="109" t="s">
        <v>30</v>
      </c>
      <c r="XDG1199" s="261" t="s">
        <v>26</v>
      </c>
      <c r="XDH1199" s="207">
        <v>7</v>
      </c>
      <c r="XDI1199" s="207">
        <v>2</v>
      </c>
      <c r="XDJ1199" s="208" t="s">
        <v>238</v>
      </c>
      <c r="XDK1199" s="209">
        <v>111</v>
      </c>
      <c r="XDL1199" s="110">
        <v>211</v>
      </c>
      <c r="XDM1199" s="147">
        <v>344.68</v>
      </c>
    </row>
    <row r="1200" spans="1:16341" ht="14.25" customHeight="1" x14ac:dyDescent="0.25">
      <c r="A1200" s="233" t="s">
        <v>555</v>
      </c>
      <c r="B1200" s="458" t="s">
        <v>26</v>
      </c>
      <c r="C1200" s="434">
        <v>7</v>
      </c>
      <c r="D1200" s="434">
        <v>2</v>
      </c>
      <c r="E1200" s="435" t="s">
        <v>365</v>
      </c>
      <c r="F1200" s="436">
        <v>0</v>
      </c>
      <c r="G1200" s="436"/>
      <c r="H1200" s="975">
        <f t="shared" ref="H1200:J1200" si="676">H1201</f>
        <v>3124.8</v>
      </c>
      <c r="I1200" s="550">
        <f t="shared" si="676"/>
        <v>3124.8</v>
      </c>
      <c r="J1200" s="732">
        <f t="shared" si="676"/>
        <v>3124.8</v>
      </c>
      <c r="K1200" s="209"/>
      <c r="L1200" s="110"/>
      <c r="M1200" s="147"/>
      <c r="N1200" s="109"/>
      <c r="O1200" s="261"/>
      <c r="P1200" s="207"/>
      <c r="Q1200" s="207"/>
      <c r="R1200" s="208"/>
      <c r="S1200" s="209"/>
      <c r="T1200" s="110"/>
      <c r="U1200" s="147"/>
      <c r="V1200" s="109"/>
      <c r="W1200" s="261"/>
      <c r="X1200" s="207"/>
      <c r="Y1200" s="207"/>
      <c r="Z1200" s="208"/>
      <c r="AA1200" s="209"/>
      <c r="AB1200" s="110"/>
      <c r="AC1200" s="147"/>
      <c r="AD1200" s="109"/>
      <c r="AE1200" s="261"/>
      <c r="AF1200" s="207"/>
      <c r="AG1200" s="207"/>
      <c r="AH1200" s="208"/>
      <c r="AI1200" s="209"/>
      <c r="AJ1200" s="110"/>
      <c r="AK1200" s="147"/>
      <c r="AL1200" s="109"/>
      <c r="AM1200" s="261"/>
      <c r="AN1200" s="207"/>
      <c r="AO1200" s="207"/>
      <c r="AP1200" s="208"/>
      <c r="AQ1200" s="209"/>
      <c r="AR1200" s="110"/>
      <c r="AS1200" s="147"/>
      <c r="AT1200" s="109"/>
      <c r="AU1200" s="261"/>
      <c r="AV1200" s="207"/>
      <c r="AW1200" s="207"/>
      <c r="AX1200" s="208"/>
      <c r="AY1200" s="209"/>
      <c r="AZ1200" s="110"/>
      <c r="BA1200" s="147"/>
      <c r="BB1200" s="109"/>
      <c r="BC1200" s="261"/>
      <c r="BD1200" s="207"/>
      <c r="BE1200" s="207"/>
      <c r="BF1200" s="208"/>
      <c r="BG1200" s="209"/>
      <c r="BH1200" s="110"/>
      <c r="BI1200" s="147"/>
      <c r="BJ1200" s="109"/>
      <c r="BK1200" s="261"/>
      <c r="BL1200" s="207"/>
      <c r="BM1200" s="207"/>
      <c r="BN1200" s="208"/>
      <c r="BO1200" s="209"/>
      <c r="BP1200" s="110"/>
      <c r="BQ1200" s="147"/>
      <c r="BR1200" s="109"/>
      <c r="BS1200" s="261"/>
      <c r="BT1200" s="207"/>
      <c r="BU1200" s="207"/>
      <c r="BV1200" s="208"/>
      <c r="BW1200" s="209"/>
      <c r="BX1200" s="110"/>
      <c r="BY1200" s="147"/>
      <c r="BZ1200" s="109"/>
      <c r="CA1200" s="261"/>
      <c r="CB1200" s="207"/>
      <c r="CC1200" s="207"/>
      <c r="CD1200" s="208"/>
      <c r="CE1200" s="209"/>
      <c r="CF1200" s="110"/>
      <c r="CG1200" s="147"/>
      <c r="CH1200" s="109"/>
      <c r="CI1200" s="261"/>
      <c r="CJ1200" s="207"/>
      <c r="CK1200" s="207"/>
      <c r="CL1200" s="208"/>
      <c r="CM1200" s="209"/>
      <c r="CN1200" s="110"/>
      <c r="CO1200" s="147"/>
      <c r="CP1200" s="109"/>
      <c r="CQ1200" s="261"/>
      <c r="CR1200" s="207"/>
      <c r="CS1200" s="207"/>
      <c r="CT1200" s="208"/>
      <c r="CU1200" s="209"/>
      <c r="CV1200" s="110"/>
      <c r="CW1200" s="147"/>
      <c r="CX1200" s="109"/>
      <c r="CY1200" s="261"/>
      <c r="CZ1200" s="207"/>
      <c r="DA1200" s="207"/>
      <c r="DB1200" s="208"/>
      <c r="DC1200" s="209"/>
      <c r="DD1200" s="110"/>
      <c r="DE1200" s="147"/>
      <c r="DF1200" s="109"/>
      <c r="DG1200" s="261"/>
      <c r="DH1200" s="207"/>
      <c r="DI1200" s="207"/>
      <c r="DJ1200" s="208"/>
      <c r="DK1200" s="209"/>
      <c r="DL1200" s="110"/>
      <c r="DM1200" s="147"/>
      <c r="DN1200" s="109"/>
      <c r="DO1200" s="261"/>
      <c r="DP1200" s="207"/>
      <c r="DQ1200" s="207"/>
      <c r="DR1200" s="208"/>
      <c r="DS1200" s="209"/>
      <c r="DT1200" s="110"/>
      <c r="DU1200" s="147"/>
      <c r="DV1200" s="109"/>
      <c r="DW1200" s="261"/>
      <c r="DX1200" s="207"/>
      <c r="DY1200" s="207"/>
      <c r="DZ1200" s="208"/>
      <c r="EA1200" s="209"/>
      <c r="EB1200" s="110"/>
      <c r="EC1200" s="147"/>
      <c r="ED1200" s="109"/>
      <c r="EE1200" s="261"/>
      <c r="EF1200" s="207"/>
      <c r="EG1200" s="207"/>
      <c r="EH1200" s="208"/>
      <c r="EI1200" s="209"/>
      <c r="EJ1200" s="110"/>
      <c r="EK1200" s="147"/>
      <c r="EL1200" s="109"/>
      <c r="EM1200" s="261"/>
      <c r="EN1200" s="207"/>
      <c r="EO1200" s="207"/>
      <c r="EP1200" s="208"/>
      <c r="EQ1200" s="209"/>
      <c r="ER1200" s="110"/>
      <c r="ES1200" s="147"/>
      <c r="ET1200" s="109"/>
      <c r="EU1200" s="261"/>
      <c r="EV1200" s="207"/>
      <c r="EW1200" s="207"/>
      <c r="EX1200" s="208"/>
      <c r="EY1200" s="209"/>
      <c r="EZ1200" s="110"/>
      <c r="FA1200" s="147"/>
      <c r="FB1200" s="109"/>
      <c r="FC1200" s="261"/>
      <c r="FD1200" s="207"/>
      <c r="FE1200" s="207"/>
      <c r="FF1200" s="208"/>
      <c r="FG1200" s="209"/>
      <c r="FH1200" s="110"/>
      <c r="FI1200" s="147"/>
      <c r="FJ1200" s="109"/>
      <c r="FK1200" s="261"/>
      <c r="FL1200" s="207"/>
      <c r="FM1200" s="207"/>
      <c r="FN1200" s="208"/>
      <c r="FO1200" s="209"/>
      <c r="FP1200" s="110"/>
      <c r="FQ1200" s="147"/>
      <c r="FR1200" s="109"/>
      <c r="FS1200" s="261"/>
      <c r="FT1200" s="207"/>
      <c r="FU1200" s="207"/>
      <c r="FV1200" s="208"/>
      <c r="FW1200" s="209"/>
      <c r="FX1200" s="110"/>
      <c r="FY1200" s="147"/>
      <c r="FZ1200" s="109"/>
      <c r="GA1200" s="261"/>
      <c r="GB1200" s="207"/>
      <c r="GC1200" s="207"/>
      <c r="GD1200" s="208"/>
      <c r="GE1200" s="209"/>
      <c r="GF1200" s="110"/>
      <c r="GG1200" s="147"/>
      <c r="GH1200" s="109"/>
      <c r="GI1200" s="261"/>
      <c r="GJ1200" s="207"/>
      <c r="GK1200" s="207"/>
      <c r="GL1200" s="208"/>
      <c r="GM1200" s="209"/>
      <c r="GN1200" s="110"/>
      <c r="GO1200" s="147"/>
      <c r="GP1200" s="109"/>
      <c r="GQ1200" s="261"/>
      <c r="GR1200" s="207"/>
      <c r="GS1200" s="207"/>
      <c r="GT1200" s="208"/>
      <c r="GU1200" s="209"/>
      <c r="GV1200" s="110"/>
      <c r="GW1200" s="147"/>
      <c r="GX1200" s="109"/>
      <c r="GY1200" s="261"/>
      <c r="GZ1200" s="207"/>
      <c r="HA1200" s="207"/>
      <c r="HB1200" s="208"/>
      <c r="HC1200" s="209"/>
      <c r="HD1200" s="110"/>
      <c r="HE1200" s="147"/>
      <c r="HF1200" s="109"/>
      <c r="HG1200" s="261"/>
      <c r="HH1200" s="207"/>
      <c r="HI1200" s="207"/>
      <c r="HJ1200" s="208"/>
      <c r="HK1200" s="209"/>
      <c r="HL1200" s="110"/>
      <c r="HM1200" s="147"/>
      <c r="HN1200" s="109"/>
      <c r="HO1200" s="261"/>
      <c r="HP1200" s="207"/>
      <c r="HQ1200" s="207"/>
      <c r="HR1200" s="208"/>
      <c r="HS1200" s="209"/>
      <c r="HT1200" s="110"/>
      <c r="HU1200" s="147"/>
      <c r="HV1200" s="109"/>
      <c r="HW1200" s="261"/>
      <c r="HX1200" s="207"/>
      <c r="HY1200" s="207"/>
      <c r="HZ1200" s="208"/>
      <c r="IA1200" s="209"/>
      <c r="IB1200" s="110"/>
      <c r="IC1200" s="147"/>
      <c r="ID1200" s="109"/>
      <c r="IE1200" s="261"/>
      <c r="IF1200" s="207"/>
      <c r="IG1200" s="207"/>
      <c r="IH1200" s="208"/>
      <c r="II1200" s="209"/>
      <c r="IJ1200" s="110"/>
      <c r="IK1200" s="147"/>
      <c r="IL1200" s="109"/>
      <c r="IM1200" s="261"/>
      <c r="IN1200" s="207"/>
      <c r="IO1200" s="207"/>
      <c r="IP1200" s="208"/>
      <c r="IQ1200" s="209"/>
      <c r="IR1200" s="110"/>
      <c r="IS1200" s="147"/>
      <c r="IT1200" s="109"/>
      <c r="IU1200" s="261"/>
      <c r="IV1200" s="207"/>
      <c r="IW1200" s="207"/>
      <c r="IX1200" s="208"/>
      <c r="IY1200" s="209"/>
      <c r="IZ1200" s="110"/>
      <c r="JA1200" s="147"/>
      <c r="JB1200" s="109"/>
      <c r="JC1200" s="261"/>
      <c r="JD1200" s="207"/>
      <c r="JE1200" s="207"/>
      <c r="JF1200" s="208"/>
      <c r="JG1200" s="209"/>
      <c r="JH1200" s="110"/>
      <c r="JI1200" s="147"/>
      <c r="JJ1200" s="109"/>
      <c r="JK1200" s="261"/>
      <c r="JL1200" s="207"/>
      <c r="JM1200" s="207"/>
      <c r="JN1200" s="208"/>
      <c r="JO1200" s="209"/>
      <c r="JP1200" s="110"/>
      <c r="JQ1200" s="147"/>
      <c r="JR1200" s="109"/>
      <c r="JS1200" s="261"/>
      <c r="JT1200" s="207"/>
      <c r="JU1200" s="207"/>
      <c r="JV1200" s="208"/>
      <c r="JW1200" s="209"/>
      <c r="JX1200" s="110"/>
      <c r="JY1200" s="147"/>
      <c r="JZ1200" s="109"/>
      <c r="KA1200" s="261"/>
      <c r="KB1200" s="207"/>
      <c r="KC1200" s="207"/>
      <c r="KD1200" s="208"/>
      <c r="KE1200" s="209"/>
      <c r="KF1200" s="110"/>
      <c r="KG1200" s="147"/>
      <c r="KH1200" s="109"/>
      <c r="KI1200" s="261"/>
      <c r="KJ1200" s="207"/>
      <c r="KK1200" s="207"/>
      <c r="KL1200" s="208"/>
      <c r="KM1200" s="209"/>
      <c r="KN1200" s="110"/>
      <c r="KO1200" s="147"/>
      <c r="KP1200" s="109"/>
      <c r="KQ1200" s="261"/>
      <c r="KR1200" s="207"/>
      <c r="KS1200" s="207"/>
      <c r="KT1200" s="208"/>
      <c r="KU1200" s="209"/>
      <c r="KV1200" s="110"/>
      <c r="KW1200" s="147"/>
      <c r="KX1200" s="109"/>
      <c r="KY1200" s="261"/>
      <c r="KZ1200" s="207"/>
      <c r="LA1200" s="207"/>
      <c r="LB1200" s="208"/>
      <c r="LC1200" s="209"/>
      <c r="LD1200" s="110"/>
      <c r="LE1200" s="147"/>
      <c r="LF1200" s="109"/>
      <c r="LG1200" s="261"/>
      <c r="LH1200" s="207"/>
      <c r="LI1200" s="207"/>
      <c r="LJ1200" s="208"/>
      <c r="LK1200" s="209"/>
      <c r="LL1200" s="110"/>
      <c r="LM1200" s="147"/>
      <c r="LN1200" s="109"/>
      <c r="LO1200" s="261"/>
      <c r="LP1200" s="207"/>
      <c r="LQ1200" s="207"/>
      <c r="LR1200" s="208"/>
      <c r="LS1200" s="209"/>
      <c r="LT1200" s="110"/>
      <c r="LU1200" s="147"/>
      <c r="LV1200" s="109"/>
      <c r="LW1200" s="261"/>
      <c r="LX1200" s="207"/>
      <c r="LY1200" s="207"/>
      <c r="LZ1200" s="208"/>
      <c r="MA1200" s="209"/>
      <c r="MB1200" s="110"/>
      <c r="MC1200" s="147"/>
      <c r="MD1200" s="109"/>
      <c r="ME1200" s="261"/>
      <c r="MF1200" s="207"/>
      <c r="MG1200" s="207"/>
      <c r="MH1200" s="208"/>
      <c r="MI1200" s="209"/>
      <c r="MJ1200" s="110"/>
      <c r="MK1200" s="147"/>
      <c r="ML1200" s="109"/>
      <c r="MM1200" s="261"/>
      <c r="MN1200" s="207"/>
      <c r="MO1200" s="207"/>
      <c r="MP1200" s="208"/>
      <c r="MQ1200" s="209"/>
      <c r="MR1200" s="110"/>
      <c r="MS1200" s="147"/>
      <c r="MT1200" s="109"/>
      <c r="MU1200" s="261"/>
      <c r="MV1200" s="207"/>
      <c r="MW1200" s="207"/>
      <c r="MX1200" s="208"/>
      <c r="MY1200" s="209"/>
      <c r="MZ1200" s="110"/>
      <c r="NA1200" s="147"/>
      <c r="NB1200" s="109"/>
      <c r="NC1200" s="261"/>
      <c r="ND1200" s="207"/>
      <c r="NE1200" s="207"/>
      <c r="NF1200" s="208"/>
      <c r="NG1200" s="209"/>
      <c r="NH1200" s="110"/>
      <c r="NI1200" s="147"/>
      <c r="NJ1200" s="109"/>
      <c r="NK1200" s="261"/>
      <c r="NL1200" s="207"/>
      <c r="NM1200" s="207"/>
      <c r="NN1200" s="208"/>
      <c r="NO1200" s="209"/>
      <c r="NP1200" s="110"/>
      <c r="NQ1200" s="147"/>
      <c r="NR1200" s="109"/>
      <c r="NS1200" s="261"/>
      <c r="NT1200" s="207"/>
      <c r="NU1200" s="207"/>
      <c r="NV1200" s="208"/>
      <c r="NW1200" s="209"/>
      <c r="NX1200" s="110"/>
      <c r="NY1200" s="147"/>
      <c r="NZ1200" s="109"/>
      <c r="OA1200" s="261"/>
      <c r="OB1200" s="207"/>
      <c r="OC1200" s="207"/>
      <c r="OD1200" s="208"/>
      <c r="OE1200" s="209"/>
      <c r="OF1200" s="110"/>
      <c r="OG1200" s="147"/>
      <c r="OH1200" s="109"/>
      <c r="OI1200" s="261"/>
      <c r="OJ1200" s="207"/>
      <c r="OK1200" s="207"/>
      <c r="OL1200" s="208"/>
      <c r="OM1200" s="209"/>
      <c r="ON1200" s="110"/>
      <c r="OO1200" s="147"/>
      <c r="OP1200" s="109"/>
      <c r="OQ1200" s="261"/>
      <c r="OR1200" s="207"/>
      <c r="OS1200" s="207"/>
      <c r="OT1200" s="208"/>
      <c r="OU1200" s="209"/>
      <c r="OV1200" s="110"/>
      <c r="OW1200" s="147"/>
      <c r="OX1200" s="109"/>
      <c r="OY1200" s="261"/>
      <c r="OZ1200" s="207"/>
      <c r="PA1200" s="207"/>
      <c r="PB1200" s="208"/>
      <c r="PC1200" s="209"/>
      <c r="PD1200" s="110"/>
      <c r="PE1200" s="147"/>
      <c r="PF1200" s="109"/>
      <c r="PG1200" s="261"/>
      <c r="PH1200" s="207"/>
      <c r="PI1200" s="207"/>
      <c r="PJ1200" s="208"/>
      <c r="PK1200" s="209"/>
      <c r="PL1200" s="110"/>
      <c r="PM1200" s="147"/>
      <c r="PN1200" s="109"/>
      <c r="PO1200" s="261"/>
      <c r="PP1200" s="207"/>
      <c r="PQ1200" s="207"/>
      <c r="PR1200" s="208"/>
      <c r="PS1200" s="209"/>
      <c r="PT1200" s="110"/>
      <c r="PU1200" s="147"/>
      <c r="PV1200" s="109"/>
      <c r="PW1200" s="261"/>
      <c r="PX1200" s="207"/>
      <c r="PY1200" s="207"/>
      <c r="PZ1200" s="208"/>
      <c r="QA1200" s="209"/>
      <c r="QB1200" s="110"/>
      <c r="QC1200" s="147"/>
      <c r="QD1200" s="109"/>
      <c r="QE1200" s="261"/>
      <c r="QF1200" s="207"/>
      <c r="QG1200" s="207"/>
      <c r="QH1200" s="208"/>
      <c r="QI1200" s="209"/>
      <c r="QJ1200" s="110"/>
      <c r="QK1200" s="147"/>
      <c r="QL1200" s="109"/>
      <c r="QM1200" s="261"/>
      <c r="QN1200" s="207"/>
      <c r="QO1200" s="207"/>
      <c r="QP1200" s="208"/>
      <c r="QQ1200" s="209"/>
      <c r="QR1200" s="110"/>
      <c r="QS1200" s="147"/>
      <c r="QT1200" s="109"/>
      <c r="QU1200" s="261"/>
      <c r="QV1200" s="207"/>
      <c r="QW1200" s="207"/>
      <c r="QX1200" s="208"/>
      <c r="QY1200" s="209"/>
      <c r="QZ1200" s="110"/>
      <c r="RA1200" s="147"/>
      <c r="RB1200" s="109"/>
      <c r="RC1200" s="261"/>
      <c r="RD1200" s="207"/>
      <c r="RE1200" s="207"/>
      <c r="RF1200" s="208"/>
      <c r="RG1200" s="209"/>
      <c r="RH1200" s="110"/>
      <c r="RI1200" s="147"/>
      <c r="RJ1200" s="109"/>
      <c r="RK1200" s="261"/>
      <c r="RL1200" s="207"/>
      <c r="RM1200" s="207"/>
      <c r="RN1200" s="208"/>
      <c r="RO1200" s="209"/>
      <c r="RP1200" s="110"/>
      <c r="RQ1200" s="147"/>
      <c r="RR1200" s="109"/>
      <c r="RS1200" s="261"/>
      <c r="RT1200" s="207"/>
      <c r="RU1200" s="207"/>
      <c r="RV1200" s="208"/>
      <c r="RW1200" s="209"/>
      <c r="RX1200" s="110"/>
      <c r="RY1200" s="147"/>
      <c r="RZ1200" s="109"/>
      <c r="SA1200" s="261"/>
      <c r="SB1200" s="207"/>
      <c r="SC1200" s="207"/>
      <c r="SD1200" s="208"/>
      <c r="SE1200" s="209"/>
      <c r="SF1200" s="110"/>
      <c r="SG1200" s="147"/>
      <c r="SH1200" s="109"/>
      <c r="SI1200" s="261"/>
      <c r="SJ1200" s="207"/>
      <c r="SK1200" s="207"/>
      <c r="SL1200" s="208"/>
      <c r="SM1200" s="209"/>
      <c r="SN1200" s="110"/>
      <c r="SO1200" s="147"/>
      <c r="SP1200" s="109"/>
      <c r="SQ1200" s="261"/>
      <c r="SR1200" s="207"/>
      <c r="SS1200" s="207"/>
      <c r="ST1200" s="208"/>
      <c r="SU1200" s="209"/>
      <c r="SV1200" s="110"/>
      <c r="SW1200" s="147"/>
      <c r="SX1200" s="109"/>
      <c r="SY1200" s="261"/>
      <c r="SZ1200" s="207"/>
      <c r="TA1200" s="207"/>
      <c r="TB1200" s="208"/>
      <c r="TC1200" s="209"/>
      <c r="TD1200" s="110"/>
      <c r="TE1200" s="147"/>
      <c r="TF1200" s="109"/>
      <c r="TG1200" s="261"/>
      <c r="TH1200" s="207"/>
      <c r="TI1200" s="207"/>
      <c r="TJ1200" s="208"/>
      <c r="TK1200" s="209"/>
      <c r="TL1200" s="110"/>
      <c r="TM1200" s="147"/>
      <c r="TN1200" s="109"/>
      <c r="TO1200" s="261"/>
      <c r="TP1200" s="207"/>
      <c r="TQ1200" s="207"/>
      <c r="TR1200" s="208"/>
      <c r="TS1200" s="209"/>
      <c r="TT1200" s="110"/>
      <c r="TU1200" s="147"/>
      <c r="TV1200" s="109"/>
      <c r="TW1200" s="261"/>
      <c r="TX1200" s="207"/>
      <c r="TY1200" s="207"/>
      <c r="TZ1200" s="208"/>
      <c r="UA1200" s="209"/>
      <c r="UB1200" s="110"/>
      <c r="UC1200" s="147"/>
      <c r="UD1200" s="109"/>
      <c r="UE1200" s="261"/>
      <c r="UF1200" s="207"/>
      <c r="UG1200" s="207"/>
      <c r="UH1200" s="208"/>
      <c r="UI1200" s="209"/>
      <c r="UJ1200" s="110"/>
      <c r="UK1200" s="147"/>
      <c r="UL1200" s="109"/>
      <c r="UM1200" s="261"/>
      <c r="UN1200" s="207"/>
      <c r="UO1200" s="207"/>
      <c r="UP1200" s="208"/>
      <c r="UQ1200" s="209"/>
      <c r="UR1200" s="110"/>
      <c r="US1200" s="147"/>
      <c r="UT1200" s="109"/>
      <c r="UU1200" s="261"/>
      <c r="UV1200" s="207"/>
      <c r="UW1200" s="207"/>
      <c r="UX1200" s="208"/>
      <c r="UY1200" s="209"/>
      <c r="UZ1200" s="110"/>
      <c r="VA1200" s="147"/>
      <c r="VB1200" s="109"/>
      <c r="VC1200" s="261"/>
      <c r="VD1200" s="207"/>
      <c r="VE1200" s="207"/>
      <c r="VF1200" s="208"/>
      <c r="VG1200" s="209"/>
      <c r="VH1200" s="110"/>
      <c r="VI1200" s="147"/>
      <c r="VJ1200" s="109"/>
      <c r="VK1200" s="261"/>
      <c r="VL1200" s="207"/>
      <c r="VM1200" s="207"/>
      <c r="VN1200" s="208"/>
      <c r="VO1200" s="209"/>
      <c r="VP1200" s="110"/>
      <c r="VQ1200" s="147"/>
      <c r="VR1200" s="109"/>
      <c r="VS1200" s="261"/>
      <c r="VT1200" s="207"/>
      <c r="VU1200" s="207"/>
      <c r="VV1200" s="208"/>
      <c r="VW1200" s="209"/>
      <c r="VX1200" s="110"/>
      <c r="VY1200" s="147"/>
      <c r="VZ1200" s="109"/>
      <c r="WA1200" s="261"/>
      <c r="WB1200" s="207"/>
      <c r="WC1200" s="207"/>
      <c r="WD1200" s="208"/>
      <c r="WE1200" s="209"/>
      <c r="WF1200" s="110"/>
      <c r="WG1200" s="147"/>
      <c r="WH1200" s="109"/>
      <c r="WI1200" s="261"/>
      <c r="WJ1200" s="207"/>
      <c r="WK1200" s="207"/>
      <c r="WL1200" s="208"/>
      <c r="WM1200" s="209"/>
      <c r="WN1200" s="110"/>
      <c r="WO1200" s="147"/>
      <c r="WP1200" s="109"/>
      <c r="WQ1200" s="261"/>
      <c r="WR1200" s="207"/>
      <c r="WS1200" s="207"/>
      <c r="WT1200" s="208"/>
      <c r="WU1200" s="209"/>
      <c r="WV1200" s="110"/>
      <c r="WW1200" s="147"/>
      <c r="WX1200" s="109"/>
      <c r="WY1200" s="261"/>
      <c r="WZ1200" s="207"/>
      <c r="XA1200" s="207"/>
      <c r="XB1200" s="208"/>
      <c r="XC1200" s="209"/>
      <c r="XD1200" s="110"/>
      <c r="XE1200" s="147"/>
      <c r="XF1200" s="109"/>
      <c r="XG1200" s="261"/>
      <c r="XH1200" s="207"/>
      <c r="XI1200" s="207"/>
      <c r="XJ1200" s="208"/>
      <c r="XK1200" s="209"/>
      <c r="XL1200" s="110"/>
      <c r="XM1200" s="147"/>
      <c r="XN1200" s="109"/>
      <c r="XO1200" s="261"/>
      <c r="XP1200" s="207"/>
      <c r="XQ1200" s="207"/>
      <c r="XR1200" s="208"/>
      <c r="XS1200" s="209"/>
      <c r="XT1200" s="110"/>
      <c r="XU1200" s="147"/>
      <c r="XV1200" s="109"/>
      <c r="XW1200" s="261"/>
      <c r="XX1200" s="207"/>
      <c r="XY1200" s="207"/>
      <c r="XZ1200" s="208"/>
      <c r="YA1200" s="209"/>
      <c r="YB1200" s="110"/>
      <c r="YC1200" s="147"/>
      <c r="YD1200" s="109"/>
      <c r="YE1200" s="261"/>
      <c r="YF1200" s="207"/>
      <c r="YG1200" s="207"/>
      <c r="YH1200" s="208"/>
      <c r="YI1200" s="209"/>
      <c r="YJ1200" s="110"/>
      <c r="YK1200" s="147"/>
      <c r="YL1200" s="109"/>
      <c r="YM1200" s="261"/>
      <c r="YN1200" s="207"/>
      <c r="YO1200" s="207"/>
      <c r="YP1200" s="208"/>
      <c r="YQ1200" s="209"/>
      <c r="YR1200" s="110"/>
      <c r="YS1200" s="147"/>
      <c r="YT1200" s="109"/>
      <c r="YU1200" s="261"/>
      <c r="YV1200" s="207"/>
      <c r="YW1200" s="207"/>
      <c r="YX1200" s="208"/>
      <c r="YY1200" s="209"/>
      <c r="YZ1200" s="110"/>
      <c r="ZA1200" s="147"/>
      <c r="ZB1200" s="109"/>
      <c r="ZC1200" s="261"/>
      <c r="ZD1200" s="207"/>
      <c r="ZE1200" s="207"/>
      <c r="ZF1200" s="208"/>
      <c r="ZG1200" s="209"/>
      <c r="ZH1200" s="110"/>
      <c r="ZI1200" s="147"/>
      <c r="ZJ1200" s="109"/>
      <c r="ZK1200" s="261"/>
      <c r="ZL1200" s="207"/>
      <c r="ZM1200" s="207"/>
      <c r="ZN1200" s="208"/>
      <c r="ZO1200" s="209"/>
      <c r="ZP1200" s="110"/>
      <c r="ZQ1200" s="147"/>
      <c r="ZR1200" s="109"/>
      <c r="ZS1200" s="261"/>
      <c r="ZT1200" s="207"/>
      <c r="ZU1200" s="207"/>
      <c r="ZV1200" s="208"/>
      <c r="ZW1200" s="209"/>
      <c r="ZX1200" s="110"/>
      <c r="ZY1200" s="147"/>
      <c r="ZZ1200" s="109"/>
      <c r="AAA1200" s="261"/>
      <c r="AAB1200" s="207"/>
      <c r="AAC1200" s="207"/>
      <c r="AAD1200" s="208"/>
      <c r="AAE1200" s="209"/>
      <c r="AAF1200" s="110"/>
      <c r="AAG1200" s="147"/>
      <c r="AAH1200" s="109"/>
      <c r="AAI1200" s="261"/>
      <c r="AAJ1200" s="207"/>
      <c r="AAK1200" s="207"/>
      <c r="AAL1200" s="208"/>
      <c r="AAM1200" s="209"/>
      <c r="AAN1200" s="110"/>
      <c r="AAO1200" s="147"/>
      <c r="AAP1200" s="109"/>
      <c r="AAQ1200" s="261"/>
      <c r="AAR1200" s="207"/>
      <c r="AAS1200" s="207"/>
      <c r="AAT1200" s="208"/>
      <c r="AAU1200" s="209"/>
      <c r="AAV1200" s="110"/>
      <c r="AAW1200" s="147"/>
      <c r="AAX1200" s="109"/>
      <c r="AAY1200" s="261"/>
      <c r="AAZ1200" s="207"/>
      <c r="ABA1200" s="207"/>
      <c r="ABB1200" s="208"/>
      <c r="ABC1200" s="209"/>
      <c r="ABD1200" s="110"/>
      <c r="ABE1200" s="147"/>
      <c r="ABF1200" s="109"/>
      <c r="ABG1200" s="261"/>
      <c r="ABH1200" s="207"/>
      <c r="ABI1200" s="207"/>
      <c r="ABJ1200" s="208"/>
      <c r="ABK1200" s="209"/>
      <c r="ABL1200" s="110"/>
      <c r="ABM1200" s="147"/>
      <c r="ABN1200" s="109"/>
      <c r="ABO1200" s="261"/>
      <c r="ABP1200" s="207"/>
      <c r="ABQ1200" s="207"/>
      <c r="ABR1200" s="208"/>
      <c r="ABS1200" s="209"/>
      <c r="ABT1200" s="110"/>
      <c r="ABU1200" s="147"/>
      <c r="ABV1200" s="109"/>
      <c r="ABW1200" s="261"/>
      <c r="ABX1200" s="207"/>
      <c r="ABY1200" s="207"/>
      <c r="ABZ1200" s="208"/>
      <c r="ACA1200" s="209"/>
      <c r="ACB1200" s="110"/>
      <c r="ACC1200" s="147"/>
      <c r="ACD1200" s="109"/>
      <c r="ACE1200" s="261"/>
      <c r="ACF1200" s="207"/>
      <c r="ACG1200" s="207"/>
      <c r="ACH1200" s="208"/>
      <c r="ACI1200" s="209"/>
      <c r="ACJ1200" s="110"/>
      <c r="ACK1200" s="147"/>
      <c r="ACL1200" s="109"/>
      <c r="ACM1200" s="261"/>
      <c r="ACN1200" s="207"/>
      <c r="ACO1200" s="207"/>
      <c r="ACP1200" s="208"/>
      <c r="ACQ1200" s="209"/>
      <c r="ACR1200" s="110"/>
      <c r="ACS1200" s="147"/>
      <c r="ACT1200" s="109"/>
      <c r="ACU1200" s="261"/>
      <c r="ACV1200" s="207"/>
      <c r="ACW1200" s="207"/>
      <c r="ACX1200" s="208"/>
      <c r="ACY1200" s="209"/>
      <c r="ACZ1200" s="110"/>
      <c r="ADA1200" s="147"/>
      <c r="ADB1200" s="109"/>
      <c r="ADC1200" s="261"/>
      <c r="ADD1200" s="207"/>
      <c r="ADE1200" s="207"/>
      <c r="ADF1200" s="208"/>
      <c r="ADG1200" s="209"/>
      <c r="ADH1200" s="110"/>
      <c r="ADI1200" s="147"/>
      <c r="ADJ1200" s="109"/>
      <c r="ADK1200" s="261"/>
      <c r="ADL1200" s="207"/>
      <c r="ADM1200" s="207"/>
      <c r="ADN1200" s="208"/>
      <c r="ADO1200" s="209"/>
      <c r="ADP1200" s="110"/>
      <c r="ADQ1200" s="147"/>
      <c r="ADR1200" s="109"/>
      <c r="ADS1200" s="261"/>
      <c r="ADT1200" s="207"/>
      <c r="ADU1200" s="207"/>
      <c r="ADV1200" s="208"/>
      <c r="ADW1200" s="209"/>
      <c r="ADX1200" s="110"/>
      <c r="ADY1200" s="147"/>
      <c r="ADZ1200" s="109"/>
      <c r="AEA1200" s="261"/>
      <c r="AEB1200" s="207"/>
      <c r="AEC1200" s="207"/>
      <c r="AED1200" s="208"/>
      <c r="AEE1200" s="209"/>
      <c r="AEF1200" s="110"/>
      <c r="AEG1200" s="147"/>
      <c r="AEH1200" s="109"/>
      <c r="AEI1200" s="261"/>
      <c r="AEJ1200" s="207"/>
      <c r="AEK1200" s="207"/>
      <c r="AEL1200" s="208"/>
      <c r="AEM1200" s="209"/>
      <c r="AEN1200" s="110"/>
      <c r="AEO1200" s="147"/>
      <c r="AEP1200" s="109"/>
      <c r="AEQ1200" s="261"/>
      <c r="AER1200" s="207"/>
      <c r="AES1200" s="207"/>
      <c r="AET1200" s="208"/>
      <c r="AEU1200" s="209"/>
      <c r="AEV1200" s="110"/>
      <c r="AEW1200" s="147"/>
      <c r="AEX1200" s="109"/>
      <c r="AEY1200" s="261"/>
      <c r="AEZ1200" s="207"/>
      <c r="AFA1200" s="207"/>
      <c r="AFB1200" s="208"/>
      <c r="AFC1200" s="209"/>
      <c r="AFD1200" s="110"/>
      <c r="AFE1200" s="147"/>
      <c r="AFF1200" s="109"/>
      <c r="AFG1200" s="261"/>
      <c r="AFH1200" s="207"/>
      <c r="AFI1200" s="207"/>
      <c r="AFJ1200" s="208"/>
      <c r="AFK1200" s="209"/>
      <c r="AFL1200" s="110"/>
      <c r="AFM1200" s="147"/>
      <c r="AFN1200" s="109"/>
      <c r="AFO1200" s="261"/>
      <c r="AFP1200" s="207"/>
      <c r="AFQ1200" s="207"/>
      <c r="AFR1200" s="208"/>
      <c r="AFS1200" s="209"/>
      <c r="AFT1200" s="110"/>
      <c r="AFU1200" s="147"/>
      <c r="AFV1200" s="109"/>
      <c r="AFW1200" s="261"/>
      <c r="AFX1200" s="207"/>
      <c r="AFY1200" s="207"/>
      <c r="AFZ1200" s="208"/>
      <c r="AGA1200" s="209"/>
      <c r="AGB1200" s="110"/>
      <c r="AGC1200" s="147"/>
      <c r="AGD1200" s="109"/>
      <c r="AGE1200" s="261"/>
      <c r="AGF1200" s="207"/>
      <c r="AGG1200" s="207"/>
      <c r="AGH1200" s="208"/>
      <c r="AGI1200" s="209"/>
      <c r="AGJ1200" s="110"/>
      <c r="AGK1200" s="147"/>
      <c r="AGL1200" s="109"/>
      <c r="AGM1200" s="261"/>
      <c r="AGN1200" s="207"/>
      <c r="AGO1200" s="207"/>
      <c r="AGP1200" s="208"/>
      <c r="AGQ1200" s="209"/>
      <c r="AGR1200" s="110"/>
      <c r="AGS1200" s="147"/>
      <c r="AGT1200" s="109"/>
      <c r="AGU1200" s="261"/>
      <c r="AGV1200" s="207"/>
      <c r="AGW1200" s="207"/>
      <c r="AGX1200" s="208"/>
      <c r="AGY1200" s="209"/>
      <c r="AGZ1200" s="110"/>
      <c r="AHA1200" s="147"/>
      <c r="AHB1200" s="109"/>
      <c r="AHC1200" s="261"/>
      <c r="AHD1200" s="207"/>
      <c r="AHE1200" s="207"/>
      <c r="AHF1200" s="208"/>
      <c r="AHG1200" s="209"/>
      <c r="AHH1200" s="110"/>
      <c r="AHI1200" s="147"/>
      <c r="AHJ1200" s="109"/>
      <c r="AHK1200" s="261"/>
      <c r="AHL1200" s="207"/>
      <c r="AHM1200" s="207"/>
      <c r="AHN1200" s="208"/>
      <c r="AHO1200" s="209"/>
      <c r="AHP1200" s="110"/>
      <c r="AHQ1200" s="147"/>
      <c r="AHR1200" s="109"/>
      <c r="AHS1200" s="261"/>
      <c r="AHT1200" s="207"/>
      <c r="AHU1200" s="207"/>
      <c r="AHV1200" s="208"/>
      <c r="AHW1200" s="209"/>
      <c r="AHX1200" s="110"/>
      <c r="AHY1200" s="147"/>
      <c r="AHZ1200" s="109"/>
      <c r="AIA1200" s="261"/>
      <c r="AIB1200" s="207"/>
      <c r="AIC1200" s="207"/>
      <c r="AID1200" s="208"/>
      <c r="AIE1200" s="209"/>
      <c r="AIF1200" s="110"/>
      <c r="AIG1200" s="147"/>
      <c r="AIH1200" s="109"/>
      <c r="AII1200" s="261"/>
      <c r="AIJ1200" s="207"/>
      <c r="AIK1200" s="207"/>
      <c r="AIL1200" s="208"/>
      <c r="AIM1200" s="209"/>
      <c r="AIN1200" s="110"/>
      <c r="AIO1200" s="147"/>
      <c r="AIP1200" s="109"/>
      <c r="AIQ1200" s="261"/>
      <c r="AIR1200" s="207"/>
      <c r="AIS1200" s="207"/>
      <c r="AIT1200" s="208"/>
      <c r="AIU1200" s="209"/>
      <c r="AIV1200" s="110"/>
      <c r="AIW1200" s="147"/>
      <c r="AIX1200" s="109"/>
      <c r="AIY1200" s="261"/>
      <c r="AIZ1200" s="207"/>
      <c r="AJA1200" s="207"/>
      <c r="AJB1200" s="208"/>
      <c r="AJC1200" s="209"/>
      <c r="AJD1200" s="110"/>
      <c r="AJE1200" s="147"/>
      <c r="AJF1200" s="109"/>
      <c r="AJG1200" s="261"/>
      <c r="AJH1200" s="207"/>
      <c r="AJI1200" s="207"/>
      <c r="AJJ1200" s="208"/>
      <c r="AJK1200" s="209"/>
      <c r="AJL1200" s="110"/>
      <c r="AJM1200" s="147"/>
      <c r="AJN1200" s="109"/>
      <c r="AJO1200" s="261"/>
      <c r="AJP1200" s="207"/>
      <c r="AJQ1200" s="207"/>
      <c r="AJR1200" s="208"/>
      <c r="AJS1200" s="209"/>
      <c r="AJT1200" s="110"/>
      <c r="AJU1200" s="147"/>
      <c r="AJV1200" s="109"/>
      <c r="AJW1200" s="261"/>
      <c r="AJX1200" s="207"/>
      <c r="AJY1200" s="207"/>
      <c r="AJZ1200" s="208"/>
      <c r="AKA1200" s="209"/>
      <c r="AKB1200" s="110"/>
      <c r="AKC1200" s="147"/>
      <c r="AKD1200" s="109"/>
      <c r="AKE1200" s="261"/>
      <c r="AKF1200" s="207"/>
      <c r="AKG1200" s="207"/>
      <c r="AKH1200" s="208"/>
      <c r="AKI1200" s="209"/>
      <c r="AKJ1200" s="110"/>
      <c r="AKK1200" s="147"/>
      <c r="AKL1200" s="109"/>
      <c r="AKM1200" s="261"/>
      <c r="AKN1200" s="207"/>
      <c r="AKO1200" s="207"/>
      <c r="AKP1200" s="208"/>
      <c r="AKQ1200" s="209"/>
      <c r="AKR1200" s="110"/>
      <c r="AKS1200" s="147"/>
      <c r="AKT1200" s="109"/>
      <c r="AKU1200" s="261"/>
      <c r="AKV1200" s="207"/>
      <c r="AKW1200" s="207"/>
      <c r="AKX1200" s="208"/>
      <c r="AKY1200" s="209"/>
      <c r="AKZ1200" s="110"/>
      <c r="ALA1200" s="147"/>
      <c r="ALB1200" s="109"/>
      <c r="ALC1200" s="261"/>
      <c r="ALD1200" s="207"/>
      <c r="ALE1200" s="207"/>
      <c r="ALF1200" s="208"/>
      <c r="ALG1200" s="209"/>
      <c r="ALH1200" s="110"/>
      <c r="ALI1200" s="147"/>
      <c r="ALJ1200" s="109"/>
      <c r="ALK1200" s="261"/>
      <c r="ALL1200" s="207"/>
      <c r="ALM1200" s="207"/>
      <c r="ALN1200" s="208"/>
      <c r="ALO1200" s="209"/>
      <c r="ALP1200" s="110"/>
      <c r="ALQ1200" s="147"/>
      <c r="ALR1200" s="109"/>
      <c r="ALS1200" s="261"/>
      <c r="ALT1200" s="207"/>
      <c r="ALU1200" s="207"/>
      <c r="ALV1200" s="208"/>
      <c r="ALW1200" s="209"/>
      <c r="ALX1200" s="110"/>
      <c r="ALY1200" s="147"/>
      <c r="ALZ1200" s="109"/>
      <c r="AMA1200" s="261"/>
      <c r="AMB1200" s="207"/>
      <c r="AMC1200" s="207"/>
      <c r="AMD1200" s="208"/>
      <c r="AME1200" s="209"/>
      <c r="AMF1200" s="110"/>
      <c r="AMG1200" s="147"/>
      <c r="AMH1200" s="109"/>
      <c r="AMI1200" s="261"/>
      <c r="AMJ1200" s="207"/>
      <c r="AMK1200" s="207"/>
      <c r="AML1200" s="208"/>
      <c r="AMM1200" s="209"/>
      <c r="AMN1200" s="110"/>
      <c r="AMO1200" s="147"/>
      <c r="AMP1200" s="109"/>
      <c r="AMQ1200" s="261"/>
      <c r="AMR1200" s="207"/>
      <c r="AMS1200" s="207"/>
      <c r="AMT1200" s="208"/>
      <c r="AMU1200" s="209"/>
      <c r="AMV1200" s="110"/>
      <c r="AMW1200" s="147"/>
      <c r="AMX1200" s="109"/>
      <c r="AMY1200" s="261"/>
      <c r="AMZ1200" s="207"/>
      <c r="ANA1200" s="207"/>
      <c r="ANB1200" s="208"/>
      <c r="ANC1200" s="209"/>
      <c r="AND1200" s="110"/>
      <c r="ANE1200" s="147"/>
      <c r="ANF1200" s="109"/>
      <c r="ANG1200" s="261"/>
      <c r="ANH1200" s="207"/>
      <c r="ANI1200" s="207"/>
      <c r="ANJ1200" s="208"/>
      <c r="ANK1200" s="209"/>
      <c r="ANL1200" s="110"/>
      <c r="ANM1200" s="147"/>
      <c r="ANN1200" s="109"/>
      <c r="ANO1200" s="261"/>
      <c r="ANP1200" s="207"/>
      <c r="ANQ1200" s="207"/>
      <c r="ANR1200" s="208"/>
      <c r="ANS1200" s="209"/>
      <c r="ANT1200" s="110"/>
      <c r="ANU1200" s="147"/>
      <c r="ANV1200" s="109"/>
      <c r="ANW1200" s="261"/>
      <c r="ANX1200" s="207"/>
      <c r="ANY1200" s="207"/>
      <c r="ANZ1200" s="208"/>
      <c r="AOA1200" s="209"/>
      <c r="AOB1200" s="110"/>
      <c r="AOC1200" s="147"/>
      <c r="AOD1200" s="109"/>
      <c r="AOE1200" s="261"/>
      <c r="AOF1200" s="207"/>
      <c r="AOG1200" s="207"/>
      <c r="AOH1200" s="208"/>
      <c r="AOI1200" s="209"/>
      <c r="AOJ1200" s="110"/>
      <c r="AOK1200" s="147"/>
      <c r="AOL1200" s="109"/>
      <c r="AOM1200" s="261"/>
      <c r="AON1200" s="207"/>
      <c r="AOO1200" s="207"/>
      <c r="AOP1200" s="208"/>
      <c r="AOQ1200" s="209"/>
      <c r="AOR1200" s="110"/>
      <c r="AOS1200" s="147"/>
      <c r="AOT1200" s="109"/>
      <c r="AOU1200" s="261"/>
      <c r="AOV1200" s="207"/>
      <c r="AOW1200" s="207"/>
      <c r="AOX1200" s="208"/>
      <c r="AOY1200" s="209"/>
      <c r="AOZ1200" s="110"/>
      <c r="APA1200" s="147"/>
      <c r="APB1200" s="109"/>
      <c r="APC1200" s="261"/>
      <c r="APD1200" s="207"/>
      <c r="APE1200" s="207"/>
      <c r="APF1200" s="208"/>
      <c r="APG1200" s="209"/>
      <c r="APH1200" s="110"/>
      <c r="API1200" s="147"/>
      <c r="APJ1200" s="109"/>
      <c r="APK1200" s="261"/>
      <c r="APL1200" s="207"/>
      <c r="APM1200" s="207"/>
      <c r="APN1200" s="208"/>
      <c r="APO1200" s="209"/>
      <c r="APP1200" s="110"/>
      <c r="APQ1200" s="147"/>
      <c r="APR1200" s="109"/>
      <c r="APS1200" s="261"/>
      <c r="APT1200" s="207"/>
      <c r="APU1200" s="207"/>
      <c r="APV1200" s="208"/>
      <c r="APW1200" s="209"/>
      <c r="APX1200" s="110"/>
      <c r="APY1200" s="147"/>
      <c r="APZ1200" s="109"/>
      <c r="AQA1200" s="261"/>
      <c r="AQB1200" s="207"/>
      <c r="AQC1200" s="207"/>
      <c r="AQD1200" s="208"/>
      <c r="AQE1200" s="209"/>
      <c r="AQF1200" s="110"/>
      <c r="AQG1200" s="147"/>
      <c r="AQH1200" s="109"/>
      <c r="AQI1200" s="261"/>
      <c r="AQJ1200" s="207"/>
      <c r="AQK1200" s="207"/>
      <c r="AQL1200" s="208"/>
      <c r="AQM1200" s="209"/>
      <c r="AQN1200" s="110"/>
      <c r="AQO1200" s="147"/>
      <c r="AQP1200" s="109"/>
      <c r="AQQ1200" s="261"/>
      <c r="AQR1200" s="207"/>
      <c r="AQS1200" s="207"/>
      <c r="AQT1200" s="208"/>
      <c r="AQU1200" s="209"/>
      <c r="AQV1200" s="110"/>
      <c r="AQW1200" s="147"/>
      <c r="AQX1200" s="109"/>
      <c r="AQY1200" s="261"/>
      <c r="AQZ1200" s="207"/>
      <c r="ARA1200" s="207"/>
      <c r="ARB1200" s="208"/>
      <c r="ARC1200" s="209"/>
      <c r="ARD1200" s="110"/>
      <c r="ARE1200" s="147"/>
      <c r="ARF1200" s="109"/>
      <c r="ARG1200" s="261"/>
      <c r="ARH1200" s="207"/>
      <c r="ARI1200" s="207"/>
      <c r="ARJ1200" s="208"/>
      <c r="ARK1200" s="209"/>
      <c r="ARL1200" s="110"/>
      <c r="ARM1200" s="147"/>
      <c r="ARN1200" s="109"/>
      <c r="ARO1200" s="261"/>
      <c r="ARP1200" s="207"/>
      <c r="ARQ1200" s="207"/>
      <c r="ARR1200" s="208"/>
      <c r="ARS1200" s="209"/>
      <c r="ART1200" s="110"/>
      <c r="ARU1200" s="147"/>
      <c r="ARV1200" s="109"/>
      <c r="ARW1200" s="261"/>
      <c r="ARX1200" s="207"/>
      <c r="ARY1200" s="207"/>
      <c r="ARZ1200" s="208"/>
      <c r="ASA1200" s="209"/>
      <c r="ASB1200" s="110"/>
      <c r="ASC1200" s="147"/>
      <c r="ASD1200" s="109"/>
      <c r="ASE1200" s="261"/>
      <c r="ASF1200" s="207"/>
      <c r="ASG1200" s="207"/>
      <c r="ASH1200" s="208"/>
      <c r="ASI1200" s="209"/>
      <c r="ASJ1200" s="110"/>
      <c r="ASK1200" s="147"/>
      <c r="ASL1200" s="109"/>
      <c r="ASM1200" s="261"/>
      <c r="ASN1200" s="207"/>
      <c r="ASO1200" s="207"/>
      <c r="ASP1200" s="208"/>
      <c r="ASQ1200" s="209"/>
      <c r="ASR1200" s="110"/>
      <c r="ASS1200" s="147"/>
      <c r="AST1200" s="109"/>
      <c r="ASU1200" s="261"/>
      <c r="ASV1200" s="207"/>
      <c r="ASW1200" s="207"/>
      <c r="ASX1200" s="208"/>
      <c r="ASY1200" s="209"/>
      <c r="ASZ1200" s="110"/>
      <c r="ATA1200" s="147"/>
      <c r="ATB1200" s="109"/>
      <c r="ATC1200" s="261"/>
      <c r="ATD1200" s="207"/>
      <c r="ATE1200" s="207"/>
      <c r="ATF1200" s="208"/>
      <c r="ATG1200" s="209"/>
      <c r="ATH1200" s="110"/>
      <c r="ATI1200" s="147"/>
      <c r="ATJ1200" s="109"/>
      <c r="ATK1200" s="261"/>
      <c r="ATL1200" s="207"/>
      <c r="ATM1200" s="207"/>
      <c r="ATN1200" s="208"/>
      <c r="ATO1200" s="209"/>
      <c r="ATP1200" s="110"/>
      <c r="ATQ1200" s="147"/>
      <c r="ATR1200" s="109"/>
      <c r="ATS1200" s="261"/>
      <c r="ATT1200" s="207"/>
      <c r="ATU1200" s="207"/>
      <c r="ATV1200" s="208"/>
      <c r="ATW1200" s="209"/>
      <c r="ATX1200" s="110"/>
      <c r="ATY1200" s="147"/>
      <c r="ATZ1200" s="109"/>
      <c r="AUA1200" s="261"/>
      <c r="AUB1200" s="207"/>
      <c r="AUC1200" s="207"/>
      <c r="AUD1200" s="208"/>
      <c r="AUE1200" s="209"/>
      <c r="AUF1200" s="110"/>
      <c r="AUG1200" s="147"/>
      <c r="AUH1200" s="109"/>
      <c r="AUI1200" s="261"/>
      <c r="AUJ1200" s="207"/>
      <c r="AUK1200" s="207"/>
      <c r="AUL1200" s="208"/>
      <c r="AUM1200" s="209"/>
      <c r="AUN1200" s="110"/>
      <c r="AUO1200" s="147"/>
      <c r="AUP1200" s="109"/>
      <c r="AUQ1200" s="261"/>
      <c r="AUR1200" s="207"/>
      <c r="AUS1200" s="207"/>
      <c r="AUT1200" s="208"/>
      <c r="AUU1200" s="209"/>
      <c r="AUV1200" s="110"/>
      <c r="AUW1200" s="147"/>
      <c r="AUX1200" s="109"/>
      <c r="AUY1200" s="261"/>
      <c r="AUZ1200" s="207"/>
      <c r="AVA1200" s="207"/>
      <c r="AVB1200" s="208"/>
      <c r="AVC1200" s="209"/>
      <c r="AVD1200" s="110"/>
      <c r="AVE1200" s="147"/>
      <c r="AVF1200" s="109"/>
      <c r="AVG1200" s="261"/>
      <c r="AVH1200" s="207"/>
      <c r="AVI1200" s="207"/>
      <c r="AVJ1200" s="208"/>
      <c r="AVK1200" s="209"/>
      <c r="AVL1200" s="110"/>
      <c r="AVM1200" s="147"/>
      <c r="AVN1200" s="109"/>
      <c r="AVO1200" s="261"/>
      <c r="AVP1200" s="207"/>
      <c r="AVQ1200" s="207"/>
      <c r="AVR1200" s="208"/>
      <c r="AVS1200" s="209"/>
      <c r="AVT1200" s="110"/>
      <c r="AVU1200" s="147"/>
      <c r="AVV1200" s="109"/>
      <c r="AVW1200" s="261"/>
      <c r="AVX1200" s="207"/>
      <c r="AVY1200" s="207"/>
      <c r="AVZ1200" s="208"/>
      <c r="AWA1200" s="209"/>
      <c r="AWB1200" s="110"/>
      <c r="AWC1200" s="147"/>
      <c r="AWD1200" s="109"/>
      <c r="AWE1200" s="261"/>
      <c r="AWF1200" s="207"/>
      <c r="AWG1200" s="207"/>
      <c r="AWH1200" s="208"/>
      <c r="AWI1200" s="209"/>
      <c r="AWJ1200" s="110"/>
      <c r="AWK1200" s="147"/>
      <c r="AWL1200" s="109"/>
      <c r="AWM1200" s="261"/>
      <c r="AWN1200" s="207"/>
      <c r="AWO1200" s="207"/>
      <c r="AWP1200" s="208"/>
      <c r="AWQ1200" s="209"/>
      <c r="AWR1200" s="110"/>
      <c r="AWS1200" s="147"/>
      <c r="AWT1200" s="109"/>
      <c r="AWU1200" s="261"/>
      <c r="AWV1200" s="207"/>
      <c r="AWW1200" s="207"/>
      <c r="AWX1200" s="208"/>
      <c r="AWY1200" s="209"/>
      <c r="AWZ1200" s="110"/>
      <c r="AXA1200" s="147"/>
      <c r="AXB1200" s="109"/>
      <c r="AXC1200" s="261"/>
      <c r="AXD1200" s="207"/>
      <c r="AXE1200" s="207"/>
      <c r="AXF1200" s="208"/>
      <c r="AXG1200" s="209"/>
      <c r="AXH1200" s="110"/>
      <c r="AXI1200" s="147"/>
      <c r="AXJ1200" s="109"/>
      <c r="AXK1200" s="261"/>
      <c r="AXL1200" s="207"/>
      <c r="AXM1200" s="207"/>
      <c r="AXN1200" s="208"/>
      <c r="AXO1200" s="209"/>
      <c r="AXP1200" s="110"/>
      <c r="AXQ1200" s="147"/>
      <c r="AXR1200" s="109"/>
      <c r="AXS1200" s="261"/>
      <c r="AXT1200" s="207"/>
      <c r="AXU1200" s="207"/>
      <c r="AXV1200" s="208"/>
      <c r="AXW1200" s="209"/>
      <c r="AXX1200" s="110"/>
      <c r="AXY1200" s="147"/>
      <c r="AXZ1200" s="109"/>
      <c r="AYA1200" s="261"/>
      <c r="AYB1200" s="207"/>
      <c r="AYC1200" s="207"/>
      <c r="AYD1200" s="208"/>
      <c r="AYE1200" s="209"/>
      <c r="AYF1200" s="110"/>
      <c r="AYG1200" s="147"/>
      <c r="AYH1200" s="109"/>
      <c r="AYI1200" s="261"/>
      <c r="AYJ1200" s="207"/>
      <c r="AYK1200" s="207"/>
      <c r="AYL1200" s="208"/>
      <c r="AYM1200" s="209"/>
      <c r="AYN1200" s="110"/>
      <c r="AYO1200" s="147"/>
      <c r="AYP1200" s="109"/>
      <c r="AYQ1200" s="261"/>
      <c r="AYR1200" s="207"/>
      <c r="AYS1200" s="207"/>
      <c r="AYT1200" s="208"/>
      <c r="AYU1200" s="209"/>
      <c r="AYV1200" s="110"/>
      <c r="AYW1200" s="147"/>
      <c r="AYX1200" s="109"/>
      <c r="AYY1200" s="261"/>
      <c r="AYZ1200" s="207"/>
      <c r="AZA1200" s="207"/>
      <c r="AZB1200" s="208"/>
      <c r="AZC1200" s="209"/>
      <c r="AZD1200" s="110"/>
      <c r="AZE1200" s="147"/>
      <c r="AZF1200" s="109"/>
      <c r="AZG1200" s="261"/>
      <c r="AZH1200" s="207"/>
      <c r="AZI1200" s="207"/>
      <c r="AZJ1200" s="208"/>
      <c r="AZK1200" s="209"/>
      <c r="AZL1200" s="110"/>
      <c r="AZM1200" s="147"/>
      <c r="AZN1200" s="109"/>
      <c r="AZO1200" s="261"/>
      <c r="AZP1200" s="207"/>
      <c r="AZQ1200" s="207"/>
      <c r="AZR1200" s="208"/>
      <c r="AZS1200" s="209"/>
      <c r="AZT1200" s="110"/>
      <c r="AZU1200" s="147"/>
      <c r="AZV1200" s="109"/>
      <c r="AZW1200" s="261"/>
      <c r="AZX1200" s="207"/>
      <c r="AZY1200" s="207"/>
      <c r="AZZ1200" s="208"/>
      <c r="BAA1200" s="209"/>
      <c r="BAB1200" s="110"/>
      <c r="BAC1200" s="147"/>
      <c r="BAD1200" s="109"/>
      <c r="BAE1200" s="261"/>
      <c r="BAF1200" s="207"/>
      <c r="BAG1200" s="207"/>
      <c r="BAH1200" s="208"/>
      <c r="BAI1200" s="209"/>
      <c r="BAJ1200" s="110"/>
      <c r="BAK1200" s="147"/>
      <c r="BAL1200" s="109"/>
      <c r="BAM1200" s="261"/>
      <c r="BAN1200" s="207"/>
      <c r="BAO1200" s="207"/>
      <c r="BAP1200" s="208"/>
      <c r="BAQ1200" s="209"/>
      <c r="BAR1200" s="110"/>
      <c r="BAS1200" s="147"/>
      <c r="BAT1200" s="109"/>
      <c r="BAU1200" s="261"/>
      <c r="BAV1200" s="207"/>
      <c r="BAW1200" s="207"/>
      <c r="BAX1200" s="208"/>
      <c r="BAY1200" s="209"/>
      <c r="BAZ1200" s="110"/>
      <c r="BBA1200" s="147"/>
      <c r="BBB1200" s="109"/>
      <c r="BBC1200" s="261"/>
      <c r="BBD1200" s="207"/>
      <c r="BBE1200" s="207"/>
      <c r="BBF1200" s="208"/>
      <c r="BBG1200" s="209"/>
      <c r="BBH1200" s="110"/>
      <c r="BBI1200" s="147"/>
      <c r="BBJ1200" s="109"/>
      <c r="BBK1200" s="261"/>
      <c r="BBL1200" s="207"/>
      <c r="BBM1200" s="207"/>
      <c r="BBN1200" s="208"/>
      <c r="BBO1200" s="209"/>
      <c r="BBP1200" s="110"/>
      <c r="BBQ1200" s="147"/>
      <c r="BBR1200" s="109"/>
      <c r="BBS1200" s="261"/>
      <c r="BBT1200" s="207"/>
      <c r="BBU1200" s="207"/>
      <c r="BBV1200" s="208"/>
      <c r="BBW1200" s="209"/>
      <c r="BBX1200" s="110"/>
      <c r="BBY1200" s="147"/>
      <c r="BBZ1200" s="109"/>
      <c r="BCA1200" s="261"/>
      <c r="BCB1200" s="207"/>
      <c r="BCC1200" s="207"/>
      <c r="BCD1200" s="208"/>
      <c r="BCE1200" s="209"/>
      <c r="BCF1200" s="110"/>
      <c r="BCG1200" s="147"/>
      <c r="BCH1200" s="109"/>
      <c r="BCI1200" s="261"/>
      <c r="BCJ1200" s="207"/>
      <c r="BCK1200" s="207"/>
      <c r="BCL1200" s="208"/>
      <c r="BCM1200" s="209"/>
      <c r="BCN1200" s="110"/>
      <c r="BCO1200" s="147"/>
      <c r="BCP1200" s="109"/>
      <c r="BCQ1200" s="261"/>
      <c r="BCR1200" s="207"/>
      <c r="BCS1200" s="207"/>
      <c r="BCT1200" s="208"/>
      <c r="BCU1200" s="209"/>
      <c r="BCV1200" s="110"/>
      <c r="BCW1200" s="147"/>
      <c r="BCX1200" s="109"/>
      <c r="BCY1200" s="261"/>
      <c r="BCZ1200" s="207"/>
      <c r="BDA1200" s="207"/>
      <c r="BDB1200" s="208"/>
      <c r="BDC1200" s="209"/>
      <c r="BDD1200" s="110"/>
      <c r="BDE1200" s="147"/>
      <c r="BDF1200" s="109"/>
      <c r="BDG1200" s="261"/>
      <c r="BDH1200" s="207"/>
      <c r="BDI1200" s="207"/>
      <c r="BDJ1200" s="208"/>
      <c r="BDK1200" s="209"/>
      <c r="BDL1200" s="110"/>
      <c r="BDM1200" s="147"/>
      <c r="BDN1200" s="109"/>
      <c r="BDO1200" s="261"/>
      <c r="BDP1200" s="207"/>
      <c r="BDQ1200" s="207"/>
      <c r="BDR1200" s="208"/>
      <c r="BDS1200" s="209"/>
      <c r="BDT1200" s="110"/>
      <c r="BDU1200" s="147"/>
      <c r="BDV1200" s="109"/>
      <c r="BDW1200" s="261"/>
      <c r="BDX1200" s="207"/>
      <c r="BDY1200" s="207"/>
      <c r="BDZ1200" s="208"/>
      <c r="BEA1200" s="209"/>
      <c r="BEB1200" s="110"/>
      <c r="BEC1200" s="147"/>
      <c r="BED1200" s="109"/>
      <c r="BEE1200" s="261"/>
      <c r="BEF1200" s="207"/>
      <c r="BEG1200" s="207"/>
      <c r="BEH1200" s="208"/>
      <c r="BEI1200" s="209"/>
      <c r="BEJ1200" s="110"/>
      <c r="BEK1200" s="147"/>
      <c r="BEL1200" s="109"/>
      <c r="BEM1200" s="261"/>
      <c r="BEN1200" s="207"/>
      <c r="BEO1200" s="207"/>
      <c r="BEP1200" s="208"/>
      <c r="BEQ1200" s="209"/>
      <c r="BER1200" s="110"/>
      <c r="BES1200" s="147"/>
      <c r="BET1200" s="109"/>
      <c r="BEU1200" s="261"/>
      <c r="BEV1200" s="207"/>
      <c r="BEW1200" s="207"/>
      <c r="BEX1200" s="208"/>
      <c r="BEY1200" s="209"/>
      <c r="BEZ1200" s="110"/>
      <c r="BFA1200" s="147"/>
      <c r="BFB1200" s="109"/>
      <c r="BFC1200" s="261"/>
      <c r="BFD1200" s="207"/>
      <c r="BFE1200" s="207"/>
      <c r="BFF1200" s="208"/>
      <c r="BFG1200" s="209"/>
      <c r="BFH1200" s="110"/>
      <c r="BFI1200" s="147"/>
      <c r="BFJ1200" s="109"/>
      <c r="BFK1200" s="261"/>
      <c r="BFL1200" s="207"/>
      <c r="BFM1200" s="207"/>
      <c r="BFN1200" s="208"/>
      <c r="BFO1200" s="209"/>
      <c r="BFP1200" s="110"/>
      <c r="BFQ1200" s="147"/>
      <c r="BFR1200" s="109"/>
      <c r="BFS1200" s="261"/>
      <c r="BFT1200" s="207"/>
      <c r="BFU1200" s="207"/>
      <c r="BFV1200" s="208"/>
      <c r="BFW1200" s="209"/>
      <c r="BFX1200" s="110"/>
      <c r="BFY1200" s="147"/>
      <c r="BFZ1200" s="109"/>
      <c r="BGA1200" s="261"/>
      <c r="BGB1200" s="207"/>
      <c r="BGC1200" s="207"/>
      <c r="BGD1200" s="208"/>
      <c r="BGE1200" s="209"/>
      <c r="BGF1200" s="110"/>
      <c r="BGG1200" s="147"/>
      <c r="BGH1200" s="109"/>
      <c r="BGI1200" s="261"/>
      <c r="BGJ1200" s="207"/>
      <c r="BGK1200" s="207"/>
      <c r="BGL1200" s="208"/>
      <c r="BGM1200" s="209"/>
      <c r="BGN1200" s="110"/>
      <c r="BGO1200" s="147"/>
      <c r="BGP1200" s="109"/>
      <c r="BGQ1200" s="261"/>
      <c r="BGR1200" s="207"/>
      <c r="BGS1200" s="207"/>
      <c r="BGT1200" s="208"/>
      <c r="BGU1200" s="209"/>
      <c r="BGV1200" s="110"/>
      <c r="BGW1200" s="147"/>
      <c r="BGX1200" s="109"/>
      <c r="BGY1200" s="261"/>
      <c r="BGZ1200" s="207"/>
      <c r="BHA1200" s="207"/>
      <c r="BHB1200" s="208"/>
      <c r="BHC1200" s="209"/>
      <c r="BHD1200" s="110"/>
      <c r="BHE1200" s="147"/>
      <c r="BHF1200" s="109"/>
      <c r="BHG1200" s="261"/>
      <c r="BHH1200" s="207"/>
      <c r="BHI1200" s="207"/>
      <c r="BHJ1200" s="208"/>
      <c r="BHK1200" s="209"/>
      <c r="BHL1200" s="110"/>
      <c r="BHM1200" s="147"/>
      <c r="BHN1200" s="109"/>
      <c r="BHO1200" s="261"/>
      <c r="BHP1200" s="207"/>
      <c r="BHQ1200" s="207"/>
      <c r="BHR1200" s="208"/>
      <c r="BHS1200" s="209"/>
      <c r="BHT1200" s="110"/>
      <c r="BHU1200" s="147"/>
      <c r="BHV1200" s="109"/>
      <c r="BHW1200" s="261"/>
      <c r="BHX1200" s="207"/>
      <c r="BHY1200" s="207"/>
      <c r="BHZ1200" s="208"/>
      <c r="BIA1200" s="209"/>
      <c r="BIB1200" s="110"/>
      <c r="BIC1200" s="147"/>
      <c r="BID1200" s="109"/>
      <c r="BIE1200" s="261"/>
      <c r="BIF1200" s="207"/>
      <c r="BIG1200" s="207"/>
      <c r="BIH1200" s="208"/>
      <c r="BII1200" s="209"/>
      <c r="BIJ1200" s="110"/>
      <c r="BIK1200" s="147"/>
      <c r="BIL1200" s="109"/>
      <c r="BIM1200" s="261"/>
      <c r="BIN1200" s="207"/>
      <c r="BIO1200" s="207"/>
      <c r="BIP1200" s="208"/>
      <c r="BIQ1200" s="209"/>
      <c r="BIR1200" s="110"/>
      <c r="BIS1200" s="147"/>
      <c r="BIT1200" s="109"/>
      <c r="BIU1200" s="261"/>
      <c r="BIV1200" s="207"/>
      <c r="BIW1200" s="207"/>
      <c r="BIX1200" s="208"/>
      <c r="BIY1200" s="209"/>
      <c r="BIZ1200" s="110"/>
      <c r="BJA1200" s="147"/>
      <c r="BJB1200" s="109"/>
      <c r="BJC1200" s="261"/>
      <c r="BJD1200" s="207"/>
      <c r="BJE1200" s="207"/>
      <c r="BJF1200" s="208"/>
      <c r="BJG1200" s="209"/>
      <c r="BJH1200" s="110"/>
      <c r="BJI1200" s="147"/>
      <c r="BJJ1200" s="109"/>
      <c r="BJK1200" s="261"/>
      <c r="BJL1200" s="207"/>
      <c r="BJM1200" s="207"/>
      <c r="BJN1200" s="208"/>
      <c r="BJO1200" s="209"/>
      <c r="BJP1200" s="110"/>
      <c r="BJQ1200" s="147"/>
      <c r="BJR1200" s="109"/>
      <c r="BJS1200" s="261"/>
      <c r="BJT1200" s="207"/>
      <c r="BJU1200" s="207"/>
      <c r="BJV1200" s="208"/>
      <c r="BJW1200" s="209"/>
      <c r="BJX1200" s="110"/>
      <c r="BJY1200" s="147"/>
      <c r="BJZ1200" s="109"/>
      <c r="BKA1200" s="261"/>
      <c r="BKB1200" s="207"/>
      <c r="BKC1200" s="207"/>
      <c r="BKD1200" s="208"/>
      <c r="BKE1200" s="209"/>
      <c r="BKF1200" s="110"/>
      <c r="BKG1200" s="147"/>
      <c r="BKH1200" s="109"/>
      <c r="BKI1200" s="261"/>
      <c r="BKJ1200" s="207"/>
      <c r="BKK1200" s="207"/>
      <c r="BKL1200" s="208"/>
      <c r="BKM1200" s="209"/>
      <c r="BKN1200" s="110"/>
      <c r="BKO1200" s="147"/>
      <c r="BKP1200" s="109"/>
      <c r="BKQ1200" s="261"/>
      <c r="BKR1200" s="207"/>
      <c r="BKS1200" s="207"/>
      <c r="BKT1200" s="208"/>
      <c r="BKU1200" s="209"/>
      <c r="BKV1200" s="110"/>
      <c r="BKW1200" s="147"/>
      <c r="BKX1200" s="109"/>
      <c r="BKY1200" s="261"/>
      <c r="BKZ1200" s="207"/>
      <c r="BLA1200" s="207"/>
      <c r="BLB1200" s="208"/>
      <c r="BLC1200" s="209"/>
      <c r="BLD1200" s="110"/>
      <c r="BLE1200" s="147"/>
      <c r="BLF1200" s="109"/>
      <c r="BLG1200" s="261"/>
      <c r="BLH1200" s="207"/>
      <c r="BLI1200" s="207"/>
      <c r="BLJ1200" s="208"/>
      <c r="BLK1200" s="209"/>
      <c r="BLL1200" s="110"/>
      <c r="BLM1200" s="147"/>
      <c r="BLN1200" s="109"/>
      <c r="BLO1200" s="261"/>
      <c r="BLP1200" s="207"/>
      <c r="BLQ1200" s="207"/>
      <c r="BLR1200" s="208"/>
      <c r="BLS1200" s="209"/>
      <c r="BLT1200" s="110"/>
      <c r="BLU1200" s="147"/>
      <c r="BLV1200" s="109"/>
      <c r="BLW1200" s="261"/>
      <c r="BLX1200" s="207"/>
      <c r="BLY1200" s="207"/>
      <c r="BLZ1200" s="208"/>
      <c r="BMA1200" s="209"/>
      <c r="BMB1200" s="110"/>
      <c r="BMC1200" s="147"/>
      <c r="BMD1200" s="109"/>
      <c r="BME1200" s="261"/>
      <c r="BMF1200" s="207"/>
      <c r="BMG1200" s="207"/>
      <c r="BMH1200" s="208"/>
      <c r="BMI1200" s="209"/>
      <c r="BMJ1200" s="110"/>
      <c r="BMK1200" s="147"/>
      <c r="BML1200" s="109"/>
      <c r="BMM1200" s="261"/>
      <c r="BMN1200" s="207"/>
      <c r="BMO1200" s="207"/>
      <c r="BMP1200" s="208"/>
      <c r="BMQ1200" s="209"/>
      <c r="BMR1200" s="110"/>
      <c r="BMS1200" s="147"/>
      <c r="BMT1200" s="109"/>
      <c r="BMU1200" s="261"/>
      <c r="BMV1200" s="207"/>
      <c r="BMW1200" s="207"/>
      <c r="BMX1200" s="208"/>
      <c r="BMY1200" s="209"/>
      <c r="BMZ1200" s="110"/>
      <c r="BNA1200" s="147"/>
      <c r="BNB1200" s="109"/>
      <c r="BNC1200" s="261"/>
      <c r="BND1200" s="207"/>
      <c r="BNE1200" s="207"/>
      <c r="BNF1200" s="208"/>
      <c r="BNG1200" s="209"/>
      <c r="BNH1200" s="110"/>
      <c r="BNI1200" s="147"/>
      <c r="BNJ1200" s="109"/>
      <c r="BNK1200" s="261"/>
      <c r="BNL1200" s="207"/>
      <c r="BNM1200" s="207"/>
      <c r="BNN1200" s="208"/>
      <c r="BNO1200" s="209"/>
      <c r="BNP1200" s="110"/>
      <c r="BNQ1200" s="147"/>
      <c r="BNR1200" s="109"/>
      <c r="BNS1200" s="261"/>
      <c r="BNT1200" s="207"/>
      <c r="BNU1200" s="207"/>
      <c r="BNV1200" s="208"/>
      <c r="BNW1200" s="209"/>
      <c r="BNX1200" s="110"/>
      <c r="BNY1200" s="147"/>
      <c r="BNZ1200" s="109"/>
      <c r="BOA1200" s="261"/>
      <c r="BOB1200" s="207"/>
      <c r="BOC1200" s="207"/>
      <c r="BOD1200" s="208"/>
      <c r="BOE1200" s="209"/>
      <c r="BOF1200" s="110"/>
      <c r="BOG1200" s="147"/>
      <c r="BOH1200" s="109"/>
      <c r="BOI1200" s="261"/>
      <c r="BOJ1200" s="207"/>
      <c r="BOK1200" s="207"/>
      <c r="BOL1200" s="208"/>
      <c r="BOM1200" s="209"/>
      <c r="BON1200" s="110"/>
      <c r="BOO1200" s="147"/>
      <c r="BOP1200" s="109"/>
      <c r="BOQ1200" s="261"/>
      <c r="BOR1200" s="207"/>
      <c r="BOS1200" s="207"/>
      <c r="BOT1200" s="208"/>
      <c r="BOU1200" s="209"/>
      <c r="BOV1200" s="110"/>
      <c r="BOW1200" s="147"/>
      <c r="BOX1200" s="109"/>
      <c r="BOY1200" s="261"/>
      <c r="BOZ1200" s="207"/>
      <c r="BPA1200" s="207"/>
      <c r="BPB1200" s="208"/>
      <c r="BPC1200" s="209"/>
      <c r="BPD1200" s="110"/>
      <c r="BPE1200" s="147"/>
      <c r="BPF1200" s="109"/>
      <c r="BPG1200" s="261"/>
      <c r="BPH1200" s="207"/>
      <c r="BPI1200" s="207"/>
      <c r="BPJ1200" s="208"/>
      <c r="BPK1200" s="209"/>
      <c r="BPL1200" s="110"/>
      <c r="BPM1200" s="147"/>
      <c r="BPN1200" s="109"/>
      <c r="BPO1200" s="261"/>
      <c r="BPP1200" s="207"/>
      <c r="BPQ1200" s="207"/>
      <c r="BPR1200" s="208"/>
      <c r="BPS1200" s="209"/>
      <c r="BPT1200" s="110"/>
      <c r="BPU1200" s="147"/>
      <c r="BPV1200" s="109"/>
      <c r="BPW1200" s="261"/>
      <c r="BPX1200" s="207"/>
      <c r="BPY1200" s="207"/>
      <c r="BPZ1200" s="208"/>
      <c r="BQA1200" s="209"/>
      <c r="BQB1200" s="110"/>
      <c r="BQC1200" s="147"/>
      <c r="BQD1200" s="109"/>
      <c r="BQE1200" s="261"/>
      <c r="BQF1200" s="207"/>
      <c r="BQG1200" s="207"/>
      <c r="BQH1200" s="208"/>
      <c r="BQI1200" s="209"/>
      <c r="BQJ1200" s="110"/>
      <c r="BQK1200" s="147"/>
      <c r="BQL1200" s="109"/>
      <c r="BQM1200" s="261"/>
      <c r="BQN1200" s="207"/>
      <c r="BQO1200" s="207"/>
      <c r="BQP1200" s="208"/>
      <c r="BQQ1200" s="209"/>
      <c r="BQR1200" s="110"/>
      <c r="BQS1200" s="147"/>
      <c r="BQT1200" s="109"/>
      <c r="BQU1200" s="261"/>
      <c r="BQV1200" s="207"/>
      <c r="BQW1200" s="207"/>
      <c r="BQX1200" s="208"/>
      <c r="BQY1200" s="209"/>
      <c r="BQZ1200" s="110"/>
      <c r="BRA1200" s="147"/>
      <c r="BRB1200" s="109"/>
      <c r="BRC1200" s="261"/>
      <c r="BRD1200" s="207"/>
      <c r="BRE1200" s="207"/>
      <c r="BRF1200" s="208"/>
      <c r="BRG1200" s="209"/>
      <c r="BRH1200" s="110"/>
      <c r="BRI1200" s="147"/>
      <c r="BRJ1200" s="109"/>
      <c r="BRK1200" s="261"/>
      <c r="BRL1200" s="207"/>
      <c r="BRM1200" s="207"/>
      <c r="BRN1200" s="208"/>
      <c r="BRO1200" s="209"/>
      <c r="BRP1200" s="110"/>
      <c r="BRQ1200" s="147"/>
      <c r="BRR1200" s="109"/>
      <c r="BRS1200" s="261"/>
      <c r="BRT1200" s="207"/>
      <c r="BRU1200" s="207"/>
      <c r="BRV1200" s="208"/>
      <c r="BRW1200" s="209"/>
      <c r="BRX1200" s="110"/>
      <c r="BRY1200" s="147"/>
      <c r="BRZ1200" s="109"/>
      <c r="BSA1200" s="261"/>
      <c r="BSB1200" s="207"/>
      <c r="BSC1200" s="207"/>
      <c r="BSD1200" s="208"/>
      <c r="BSE1200" s="209"/>
      <c r="BSF1200" s="110"/>
      <c r="BSG1200" s="147"/>
      <c r="BSH1200" s="109"/>
      <c r="BSI1200" s="261"/>
      <c r="BSJ1200" s="207"/>
      <c r="BSK1200" s="207"/>
      <c r="BSL1200" s="208"/>
      <c r="BSM1200" s="209"/>
      <c r="BSN1200" s="110"/>
      <c r="BSO1200" s="147"/>
      <c r="BSP1200" s="109"/>
      <c r="BSQ1200" s="261"/>
      <c r="BSR1200" s="207"/>
      <c r="BSS1200" s="207"/>
      <c r="BST1200" s="208"/>
      <c r="BSU1200" s="209"/>
      <c r="BSV1200" s="110"/>
      <c r="BSW1200" s="147"/>
      <c r="BSX1200" s="109"/>
      <c r="BSY1200" s="261"/>
      <c r="BSZ1200" s="207"/>
      <c r="BTA1200" s="207"/>
      <c r="BTB1200" s="208"/>
      <c r="BTC1200" s="209"/>
      <c r="BTD1200" s="110"/>
      <c r="BTE1200" s="147"/>
      <c r="BTF1200" s="109"/>
      <c r="BTG1200" s="261"/>
      <c r="BTH1200" s="207"/>
      <c r="BTI1200" s="207"/>
      <c r="BTJ1200" s="208"/>
      <c r="BTK1200" s="209"/>
      <c r="BTL1200" s="110"/>
      <c r="BTM1200" s="147"/>
      <c r="BTN1200" s="109"/>
      <c r="BTO1200" s="261"/>
      <c r="BTP1200" s="207"/>
      <c r="BTQ1200" s="207"/>
      <c r="BTR1200" s="208"/>
      <c r="BTS1200" s="209"/>
      <c r="BTT1200" s="110"/>
      <c r="BTU1200" s="147"/>
      <c r="BTV1200" s="109"/>
      <c r="BTW1200" s="261"/>
      <c r="BTX1200" s="207"/>
      <c r="BTY1200" s="207"/>
      <c r="BTZ1200" s="208"/>
      <c r="BUA1200" s="209"/>
      <c r="BUB1200" s="110"/>
      <c r="BUC1200" s="147"/>
      <c r="BUD1200" s="109"/>
      <c r="BUE1200" s="261"/>
      <c r="BUF1200" s="207"/>
      <c r="BUG1200" s="207"/>
      <c r="BUH1200" s="208"/>
      <c r="BUI1200" s="209"/>
      <c r="BUJ1200" s="110"/>
      <c r="BUK1200" s="147"/>
      <c r="BUL1200" s="109"/>
      <c r="BUM1200" s="261"/>
      <c r="BUN1200" s="207"/>
      <c r="BUO1200" s="207"/>
      <c r="BUP1200" s="208"/>
      <c r="BUQ1200" s="209"/>
      <c r="BUR1200" s="110"/>
      <c r="BUS1200" s="147"/>
      <c r="BUT1200" s="109"/>
      <c r="BUU1200" s="261"/>
      <c r="BUV1200" s="207"/>
      <c r="BUW1200" s="207"/>
      <c r="BUX1200" s="208"/>
      <c r="BUY1200" s="209"/>
      <c r="BUZ1200" s="110"/>
      <c r="BVA1200" s="147"/>
      <c r="BVB1200" s="109"/>
      <c r="BVC1200" s="261"/>
      <c r="BVD1200" s="207"/>
      <c r="BVE1200" s="207"/>
      <c r="BVF1200" s="208"/>
      <c r="BVG1200" s="209"/>
      <c r="BVH1200" s="110"/>
      <c r="BVI1200" s="147"/>
      <c r="BVJ1200" s="109"/>
      <c r="BVK1200" s="261"/>
      <c r="BVL1200" s="207"/>
      <c r="BVM1200" s="207"/>
      <c r="BVN1200" s="208"/>
      <c r="BVO1200" s="209"/>
      <c r="BVP1200" s="110"/>
      <c r="BVQ1200" s="147"/>
      <c r="BVR1200" s="109"/>
      <c r="BVS1200" s="261"/>
      <c r="BVT1200" s="207"/>
      <c r="BVU1200" s="207"/>
      <c r="BVV1200" s="208"/>
      <c r="BVW1200" s="209"/>
      <c r="BVX1200" s="110"/>
      <c r="BVY1200" s="147"/>
      <c r="BVZ1200" s="109"/>
      <c r="BWA1200" s="261"/>
      <c r="BWB1200" s="207"/>
      <c r="BWC1200" s="207"/>
      <c r="BWD1200" s="208"/>
      <c r="BWE1200" s="209"/>
      <c r="BWF1200" s="110"/>
      <c r="BWG1200" s="147"/>
      <c r="BWH1200" s="109"/>
      <c r="BWI1200" s="261"/>
      <c r="BWJ1200" s="207"/>
      <c r="BWK1200" s="207"/>
      <c r="BWL1200" s="208"/>
      <c r="BWM1200" s="209"/>
      <c r="BWN1200" s="110"/>
      <c r="BWO1200" s="147"/>
      <c r="BWP1200" s="109"/>
      <c r="BWQ1200" s="261"/>
      <c r="BWR1200" s="207"/>
      <c r="BWS1200" s="207"/>
      <c r="BWT1200" s="208"/>
      <c r="BWU1200" s="209"/>
      <c r="BWV1200" s="110"/>
      <c r="BWW1200" s="147"/>
      <c r="BWX1200" s="109"/>
      <c r="BWY1200" s="261"/>
      <c r="BWZ1200" s="207"/>
      <c r="BXA1200" s="207"/>
      <c r="BXB1200" s="208"/>
      <c r="BXC1200" s="209"/>
      <c r="BXD1200" s="110"/>
      <c r="BXE1200" s="147"/>
      <c r="BXF1200" s="109"/>
      <c r="BXG1200" s="261"/>
      <c r="BXH1200" s="207"/>
      <c r="BXI1200" s="207"/>
      <c r="BXJ1200" s="208"/>
      <c r="BXK1200" s="209"/>
      <c r="BXL1200" s="110"/>
      <c r="BXM1200" s="147"/>
      <c r="BXN1200" s="109"/>
      <c r="BXO1200" s="261"/>
      <c r="BXP1200" s="207"/>
      <c r="BXQ1200" s="207"/>
      <c r="BXR1200" s="208"/>
      <c r="BXS1200" s="209"/>
      <c r="BXT1200" s="110"/>
      <c r="BXU1200" s="147"/>
      <c r="BXV1200" s="109"/>
      <c r="BXW1200" s="261"/>
      <c r="BXX1200" s="207"/>
      <c r="BXY1200" s="207"/>
      <c r="BXZ1200" s="208"/>
      <c r="BYA1200" s="209"/>
      <c r="BYB1200" s="110"/>
      <c r="BYC1200" s="147"/>
      <c r="BYD1200" s="109"/>
      <c r="BYE1200" s="261"/>
      <c r="BYF1200" s="207"/>
      <c r="BYG1200" s="207"/>
      <c r="BYH1200" s="208"/>
      <c r="BYI1200" s="209"/>
      <c r="BYJ1200" s="110"/>
      <c r="BYK1200" s="147"/>
      <c r="BYL1200" s="109"/>
      <c r="BYM1200" s="261"/>
      <c r="BYN1200" s="207"/>
      <c r="BYO1200" s="207"/>
      <c r="BYP1200" s="208"/>
      <c r="BYQ1200" s="209"/>
      <c r="BYR1200" s="110"/>
      <c r="BYS1200" s="147"/>
      <c r="BYT1200" s="109"/>
      <c r="BYU1200" s="261"/>
      <c r="BYV1200" s="207"/>
      <c r="BYW1200" s="207"/>
      <c r="BYX1200" s="208"/>
      <c r="BYY1200" s="209"/>
      <c r="BYZ1200" s="110"/>
      <c r="BZA1200" s="147"/>
      <c r="BZB1200" s="109"/>
      <c r="BZC1200" s="261"/>
      <c r="BZD1200" s="207"/>
      <c r="BZE1200" s="207"/>
      <c r="BZF1200" s="208"/>
      <c r="BZG1200" s="209"/>
      <c r="BZH1200" s="110"/>
      <c r="BZI1200" s="147"/>
      <c r="BZJ1200" s="109"/>
      <c r="BZK1200" s="261"/>
      <c r="BZL1200" s="207"/>
      <c r="BZM1200" s="207"/>
      <c r="BZN1200" s="208"/>
      <c r="BZO1200" s="209"/>
      <c r="BZP1200" s="110"/>
      <c r="BZQ1200" s="147"/>
      <c r="BZR1200" s="109"/>
      <c r="BZS1200" s="261"/>
      <c r="BZT1200" s="207"/>
      <c r="BZU1200" s="207"/>
      <c r="BZV1200" s="208"/>
      <c r="BZW1200" s="209"/>
      <c r="BZX1200" s="110"/>
      <c r="BZY1200" s="147"/>
      <c r="BZZ1200" s="109"/>
      <c r="CAA1200" s="261"/>
      <c r="CAB1200" s="207"/>
      <c r="CAC1200" s="207"/>
      <c r="CAD1200" s="208"/>
      <c r="CAE1200" s="209"/>
      <c r="CAF1200" s="110"/>
      <c r="CAG1200" s="147"/>
      <c r="CAH1200" s="109"/>
      <c r="CAI1200" s="261"/>
      <c r="CAJ1200" s="207"/>
      <c r="CAK1200" s="207"/>
      <c r="CAL1200" s="208"/>
      <c r="CAM1200" s="209"/>
      <c r="CAN1200" s="110"/>
      <c r="CAO1200" s="147"/>
      <c r="CAP1200" s="109"/>
      <c r="CAQ1200" s="261"/>
      <c r="CAR1200" s="207"/>
      <c r="CAS1200" s="207"/>
      <c r="CAT1200" s="208"/>
      <c r="CAU1200" s="209"/>
      <c r="CAV1200" s="110"/>
      <c r="CAW1200" s="147"/>
      <c r="CAX1200" s="109"/>
      <c r="CAY1200" s="261"/>
      <c r="CAZ1200" s="207"/>
      <c r="CBA1200" s="207"/>
      <c r="CBB1200" s="208"/>
      <c r="CBC1200" s="209"/>
      <c r="CBD1200" s="110"/>
      <c r="CBE1200" s="147"/>
      <c r="CBF1200" s="109"/>
      <c r="CBG1200" s="261"/>
      <c r="CBH1200" s="207"/>
      <c r="CBI1200" s="207"/>
      <c r="CBJ1200" s="208"/>
      <c r="CBK1200" s="209"/>
      <c r="CBL1200" s="110"/>
      <c r="CBM1200" s="147"/>
      <c r="CBN1200" s="109"/>
      <c r="CBO1200" s="261"/>
      <c r="CBP1200" s="207"/>
      <c r="CBQ1200" s="207"/>
      <c r="CBR1200" s="208"/>
      <c r="CBS1200" s="209"/>
      <c r="CBT1200" s="110"/>
      <c r="CBU1200" s="147"/>
      <c r="CBV1200" s="109"/>
      <c r="CBW1200" s="261"/>
      <c r="CBX1200" s="207"/>
      <c r="CBY1200" s="207"/>
      <c r="CBZ1200" s="208"/>
      <c r="CCA1200" s="209"/>
      <c r="CCB1200" s="110"/>
      <c r="CCC1200" s="147"/>
      <c r="CCD1200" s="109"/>
      <c r="CCE1200" s="261"/>
      <c r="CCF1200" s="207"/>
      <c r="CCG1200" s="207"/>
      <c r="CCH1200" s="208"/>
      <c r="CCI1200" s="209"/>
      <c r="CCJ1200" s="110"/>
      <c r="CCK1200" s="147"/>
      <c r="CCL1200" s="109"/>
      <c r="CCM1200" s="261"/>
      <c r="CCN1200" s="207"/>
      <c r="CCO1200" s="207"/>
      <c r="CCP1200" s="208"/>
      <c r="CCQ1200" s="209"/>
      <c r="CCR1200" s="110"/>
      <c r="CCS1200" s="147"/>
      <c r="CCT1200" s="109"/>
      <c r="CCU1200" s="261"/>
      <c r="CCV1200" s="207"/>
      <c r="CCW1200" s="207"/>
      <c r="CCX1200" s="208"/>
      <c r="CCY1200" s="209"/>
      <c r="CCZ1200" s="110"/>
      <c r="CDA1200" s="147"/>
      <c r="CDB1200" s="109"/>
      <c r="CDC1200" s="261"/>
      <c r="CDD1200" s="207"/>
      <c r="CDE1200" s="207"/>
      <c r="CDF1200" s="208"/>
      <c r="CDG1200" s="209"/>
      <c r="CDH1200" s="110"/>
      <c r="CDI1200" s="147"/>
      <c r="CDJ1200" s="109"/>
      <c r="CDK1200" s="261"/>
      <c r="CDL1200" s="207"/>
      <c r="CDM1200" s="207"/>
      <c r="CDN1200" s="208"/>
      <c r="CDO1200" s="209"/>
      <c r="CDP1200" s="110"/>
      <c r="CDQ1200" s="147"/>
      <c r="CDR1200" s="109"/>
      <c r="CDS1200" s="261"/>
      <c r="CDT1200" s="207"/>
      <c r="CDU1200" s="207"/>
      <c r="CDV1200" s="208"/>
      <c r="CDW1200" s="209"/>
      <c r="CDX1200" s="110"/>
      <c r="CDY1200" s="147"/>
      <c r="CDZ1200" s="109"/>
      <c r="CEA1200" s="261"/>
      <c r="CEB1200" s="207"/>
      <c r="CEC1200" s="207"/>
      <c r="CED1200" s="208"/>
      <c r="CEE1200" s="209"/>
      <c r="CEF1200" s="110"/>
      <c r="CEG1200" s="147"/>
      <c r="CEH1200" s="109"/>
      <c r="CEI1200" s="261"/>
      <c r="CEJ1200" s="207"/>
      <c r="CEK1200" s="207"/>
      <c r="CEL1200" s="208"/>
      <c r="CEM1200" s="209"/>
      <c r="CEN1200" s="110"/>
      <c r="CEO1200" s="147"/>
      <c r="CEP1200" s="109"/>
      <c r="CEQ1200" s="261"/>
      <c r="CER1200" s="207"/>
      <c r="CES1200" s="207"/>
      <c r="CET1200" s="208"/>
      <c r="CEU1200" s="209"/>
      <c r="CEV1200" s="110"/>
      <c r="CEW1200" s="147"/>
      <c r="CEX1200" s="109"/>
      <c r="CEY1200" s="261"/>
      <c r="CEZ1200" s="207"/>
      <c r="CFA1200" s="207"/>
      <c r="CFB1200" s="208"/>
      <c r="CFC1200" s="209"/>
      <c r="CFD1200" s="110"/>
      <c r="CFE1200" s="147"/>
      <c r="CFF1200" s="109"/>
      <c r="CFG1200" s="261"/>
      <c r="CFH1200" s="207"/>
      <c r="CFI1200" s="207"/>
      <c r="CFJ1200" s="208"/>
      <c r="CFK1200" s="209"/>
      <c r="CFL1200" s="110"/>
      <c r="CFM1200" s="147"/>
      <c r="CFN1200" s="109"/>
      <c r="CFO1200" s="261"/>
      <c r="CFP1200" s="207"/>
      <c r="CFQ1200" s="207"/>
      <c r="CFR1200" s="208"/>
      <c r="CFS1200" s="209"/>
      <c r="CFT1200" s="110"/>
      <c r="CFU1200" s="147"/>
      <c r="CFV1200" s="109"/>
      <c r="CFW1200" s="261"/>
      <c r="CFX1200" s="207"/>
      <c r="CFY1200" s="207"/>
      <c r="CFZ1200" s="208"/>
      <c r="CGA1200" s="209"/>
      <c r="CGB1200" s="110"/>
      <c r="CGC1200" s="147"/>
      <c r="CGD1200" s="109"/>
      <c r="CGE1200" s="261"/>
      <c r="CGF1200" s="207"/>
      <c r="CGG1200" s="207"/>
      <c r="CGH1200" s="208"/>
      <c r="CGI1200" s="209"/>
      <c r="CGJ1200" s="110"/>
      <c r="CGK1200" s="147"/>
      <c r="CGL1200" s="109"/>
      <c r="CGM1200" s="261"/>
      <c r="CGN1200" s="207"/>
      <c r="CGO1200" s="207"/>
      <c r="CGP1200" s="208"/>
      <c r="CGQ1200" s="209"/>
      <c r="CGR1200" s="110"/>
      <c r="CGS1200" s="147"/>
      <c r="CGT1200" s="109"/>
      <c r="CGU1200" s="261"/>
      <c r="CGV1200" s="207"/>
      <c r="CGW1200" s="207"/>
      <c r="CGX1200" s="208"/>
      <c r="CGY1200" s="209"/>
      <c r="CGZ1200" s="110"/>
      <c r="CHA1200" s="147"/>
      <c r="CHB1200" s="109"/>
      <c r="CHC1200" s="261"/>
      <c r="CHD1200" s="207"/>
      <c r="CHE1200" s="207"/>
      <c r="CHF1200" s="208"/>
      <c r="CHG1200" s="209"/>
      <c r="CHH1200" s="110"/>
      <c r="CHI1200" s="147"/>
      <c r="CHJ1200" s="109"/>
      <c r="CHK1200" s="261"/>
      <c r="CHL1200" s="207"/>
      <c r="CHM1200" s="207"/>
      <c r="CHN1200" s="208"/>
      <c r="CHO1200" s="209"/>
      <c r="CHP1200" s="110"/>
      <c r="CHQ1200" s="147"/>
      <c r="CHR1200" s="109"/>
      <c r="CHS1200" s="261"/>
      <c r="CHT1200" s="207"/>
      <c r="CHU1200" s="207"/>
      <c r="CHV1200" s="208"/>
      <c r="CHW1200" s="209"/>
      <c r="CHX1200" s="110"/>
      <c r="CHY1200" s="147"/>
      <c r="CHZ1200" s="109"/>
      <c r="CIA1200" s="261"/>
      <c r="CIB1200" s="207"/>
      <c r="CIC1200" s="207"/>
      <c r="CID1200" s="208"/>
      <c r="CIE1200" s="209"/>
      <c r="CIF1200" s="110"/>
      <c r="CIG1200" s="147"/>
      <c r="CIH1200" s="109"/>
      <c r="CII1200" s="261"/>
      <c r="CIJ1200" s="207"/>
      <c r="CIK1200" s="207"/>
      <c r="CIL1200" s="208"/>
      <c r="CIM1200" s="209"/>
      <c r="CIN1200" s="110"/>
      <c r="CIO1200" s="147"/>
      <c r="CIP1200" s="109"/>
      <c r="CIQ1200" s="261"/>
      <c r="CIR1200" s="207"/>
      <c r="CIS1200" s="207"/>
      <c r="CIT1200" s="208"/>
      <c r="CIU1200" s="209"/>
      <c r="CIV1200" s="110"/>
      <c r="CIW1200" s="147"/>
      <c r="CIX1200" s="109"/>
      <c r="CIY1200" s="261"/>
      <c r="CIZ1200" s="207"/>
      <c r="CJA1200" s="207"/>
      <c r="CJB1200" s="208"/>
      <c r="CJC1200" s="209"/>
      <c r="CJD1200" s="110"/>
      <c r="CJE1200" s="147"/>
      <c r="CJF1200" s="109"/>
      <c r="CJG1200" s="261"/>
      <c r="CJH1200" s="207"/>
      <c r="CJI1200" s="207"/>
      <c r="CJJ1200" s="208"/>
      <c r="CJK1200" s="209"/>
      <c r="CJL1200" s="110"/>
      <c r="CJM1200" s="147"/>
      <c r="CJN1200" s="109"/>
      <c r="CJO1200" s="261"/>
      <c r="CJP1200" s="207"/>
      <c r="CJQ1200" s="207"/>
      <c r="CJR1200" s="208"/>
      <c r="CJS1200" s="209"/>
      <c r="CJT1200" s="110"/>
      <c r="CJU1200" s="147"/>
      <c r="CJV1200" s="109"/>
      <c r="CJW1200" s="261"/>
      <c r="CJX1200" s="207"/>
      <c r="CJY1200" s="207"/>
      <c r="CJZ1200" s="208"/>
      <c r="CKA1200" s="209"/>
      <c r="CKB1200" s="110"/>
      <c r="CKC1200" s="147"/>
      <c r="CKD1200" s="109"/>
      <c r="CKE1200" s="261"/>
      <c r="CKF1200" s="207"/>
      <c r="CKG1200" s="207"/>
      <c r="CKH1200" s="208"/>
      <c r="CKI1200" s="209"/>
      <c r="CKJ1200" s="110"/>
      <c r="CKK1200" s="147"/>
      <c r="CKL1200" s="109"/>
      <c r="CKM1200" s="261"/>
      <c r="CKN1200" s="207"/>
      <c r="CKO1200" s="207"/>
      <c r="CKP1200" s="208"/>
      <c r="CKQ1200" s="209"/>
      <c r="CKR1200" s="110"/>
      <c r="CKS1200" s="147"/>
      <c r="CKT1200" s="109"/>
      <c r="CKU1200" s="261"/>
      <c r="CKV1200" s="207"/>
      <c r="CKW1200" s="207"/>
      <c r="CKX1200" s="208"/>
      <c r="CKY1200" s="209"/>
      <c r="CKZ1200" s="110"/>
      <c r="CLA1200" s="147"/>
      <c r="CLB1200" s="109"/>
      <c r="CLC1200" s="261"/>
      <c r="CLD1200" s="207"/>
      <c r="CLE1200" s="207"/>
      <c r="CLF1200" s="208"/>
      <c r="CLG1200" s="209"/>
      <c r="CLH1200" s="110"/>
      <c r="CLI1200" s="147"/>
      <c r="CLJ1200" s="109"/>
      <c r="CLK1200" s="261"/>
      <c r="CLL1200" s="207"/>
      <c r="CLM1200" s="207"/>
      <c r="CLN1200" s="208"/>
      <c r="CLO1200" s="209"/>
      <c r="CLP1200" s="110"/>
      <c r="CLQ1200" s="147"/>
      <c r="CLR1200" s="109"/>
      <c r="CLS1200" s="261"/>
      <c r="CLT1200" s="207"/>
      <c r="CLU1200" s="207"/>
      <c r="CLV1200" s="208"/>
      <c r="CLW1200" s="209"/>
      <c r="CLX1200" s="110"/>
      <c r="CLY1200" s="147"/>
      <c r="CLZ1200" s="109"/>
      <c r="CMA1200" s="261"/>
      <c r="CMB1200" s="207"/>
      <c r="CMC1200" s="207"/>
      <c r="CMD1200" s="208"/>
      <c r="CME1200" s="209"/>
      <c r="CMF1200" s="110"/>
      <c r="CMG1200" s="147"/>
      <c r="CMH1200" s="109"/>
      <c r="CMI1200" s="261"/>
      <c r="CMJ1200" s="207"/>
      <c r="CMK1200" s="207"/>
      <c r="CML1200" s="208"/>
      <c r="CMM1200" s="209"/>
      <c r="CMN1200" s="110"/>
      <c r="CMO1200" s="147"/>
      <c r="CMP1200" s="109"/>
      <c r="CMQ1200" s="261"/>
      <c r="CMR1200" s="207"/>
      <c r="CMS1200" s="207"/>
      <c r="CMT1200" s="208"/>
      <c r="CMU1200" s="209"/>
      <c r="CMV1200" s="110"/>
      <c r="CMW1200" s="147"/>
      <c r="CMX1200" s="109"/>
      <c r="CMY1200" s="261"/>
      <c r="CMZ1200" s="207"/>
      <c r="CNA1200" s="207"/>
      <c r="CNB1200" s="208"/>
      <c r="CNC1200" s="209"/>
      <c r="CND1200" s="110"/>
      <c r="CNE1200" s="147"/>
      <c r="CNF1200" s="109"/>
      <c r="CNG1200" s="261"/>
      <c r="CNH1200" s="207"/>
      <c r="CNI1200" s="207"/>
      <c r="CNJ1200" s="208"/>
      <c r="CNK1200" s="209"/>
      <c r="CNL1200" s="110"/>
      <c r="CNM1200" s="147"/>
      <c r="CNN1200" s="109"/>
      <c r="CNO1200" s="261"/>
      <c r="CNP1200" s="207"/>
      <c r="CNQ1200" s="207"/>
      <c r="CNR1200" s="208"/>
      <c r="CNS1200" s="209"/>
      <c r="CNT1200" s="110"/>
      <c r="CNU1200" s="147"/>
      <c r="CNV1200" s="109"/>
      <c r="CNW1200" s="261"/>
      <c r="CNX1200" s="207"/>
      <c r="CNY1200" s="207"/>
      <c r="CNZ1200" s="208"/>
      <c r="COA1200" s="209"/>
      <c r="COB1200" s="110"/>
      <c r="COC1200" s="147"/>
      <c r="COD1200" s="109"/>
      <c r="COE1200" s="261"/>
      <c r="COF1200" s="207"/>
      <c r="COG1200" s="207"/>
      <c r="COH1200" s="208"/>
      <c r="COI1200" s="209"/>
      <c r="COJ1200" s="110"/>
      <c r="COK1200" s="147"/>
      <c r="COL1200" s="109"/>
      <c r="COM1200" s="261"/>
      <c r="CON1200" s="207"/>
      <c r="COO1200" s="207"/>
      <c r="COP1200" s="208"/>
      <c r="COQ1200" s="209"/>
      <c r="COR1200" s="110"/>
      <c r="COS1200" s="147"/>
      <c r="COT1200" s="109"/>
      <c r="COU1200" s="261"/>
      <c r="COV1200" s="207"/>
      <c r="COW1200" s="207"/>
      <c r="COX1200" s="208"/>
      <c r="COY1200" s="209"/>
      <c r="COZ1200" s="110"/>
      <c r="CPA1200" s="147"/>
      <c r="CPB1200" s="109"/>
      <c r="CPC1200" s="261"/>
      <c r="CPD1200" s="207"/>
      <c r="CPE1200" s="207"/>
      <c r="CPF1200" s="208"/>
      <c r="CPG1200" s="209"/>
      <c r="CPH1200" s="110"/>
      <c r="CPI1200" s="147"/>
      <c r="CPJ1200" s="109"/>
      <c r="CPK1200" s="261"/>
      <c r="CPL1200" s="207"/>
      <c r="CPM1200" s="207"/>
      <c r="CPN1200" s="208"/>
      <c r="CPO1200" s="209"/>
      <c r="CPP1200" s="110"/>
      <c r="CPQ1200" s="147"/>
      <c r="CPR1200" s="109"/>
      <c r="CPS1200" s="261"/>
      <c r="CPT1200" s="207"/>
      <c r="CPU1200" s="207"/>
      <c r="CPV1200" s="208"/>
      <c r="CPW1200" s="209"/>
      <c r="CPX1200" s="110"/>
      <c r="CPY1200" s="147"/>
      <c r="CPZ1200" s="109"/>
      <c r="CQA1200" s="261"/>
      <c r="CQB1200" s="207"/>
      <c r="CQC1200" s="207"/>
      <c r="CQD1200" s="208"/>
      <c r="CQE1200" s="209"/>
      <c r="CQF1200" s="110"/>
      <c r="CQG1200" s="147"/>
      <c r="CQH1200" s="109"/>
      <c r="CQI1200" s="261"/>
      <c r="CQJ1200" s="207"/>
      <c r="CQK1200" s="207"/>
      <c r="CQL1200" s="208"/>
      <c r="CQM1200" s="209"/>
      <c r="CQN1200" s="110"/>
      <c r="CQO1200" s="147"/>
      <c r="CQP1200" s="109"/>
      <c r="CQQ1200" s="261"/>
      <c r="CQR1200" s="207"/>
      <c r="CQS1200" s="207"/>
      <c r="CQT1200" s="208"/>
      <c r="CQU1200" s="209"/>
      <c r="CQV1200" s="110"/>
      <c r="CQW1200" s="147"/>
      <c r="CQX1200" s="109"/>
      <c r="CQY1200" s="261"/>
      <c r="CQZ1200" s="207"/>
      <c r="CRA1200" s="207"/>
      <c r="CRB1200" s="208"/>
      <c r="CRC1200" s="209"/>
      <c r="CRD1200" s="110"/>
      <c r="CRE1200" s="147"/>
      <c r="CRF1200" s="109"/>
      <c r="CRG1200" s="261"/>
      <c r="CRH1200" s="207"/>
      <c r="CRI1200" s="207"/>
      <c r="CRJ1200" s="208"/>
      <c r="CRK1200" s="209"/>
      <c r="CRL1200" s="110"/>
      <c r="CRM1200" s="147"/>
      <c r="CRN1200" s="109"/>
      <c r="CRO1200" s="261"/>
      <c r="CRP1200" s="207"/>
      <c r="CRQ1200" s="207"/>
      <c r="CRR1200" s="208"/>
      <c r="CRS1200" s="209"/>
      <c r="CRT1200" s="110"/>
      <c r="CRU1200" s="147"/>
      <c r="CRV1200" s="109"/>
      <c r="CRW1200" s="261"/>
      <c r="CRX1200" s="207"/>
      <c r="CRY1200" s="207"/>
      <c r="CRZ1200" s="208"/>
      <c r="CSA1200" s="209"/>
      <c r="CSB1200" s="110"/>
      <c r="CSC1200" s="147"/>
      <c r="CSD1200" s="109"/>
      <c r="CSE1200" s="261"/>
      <c r="CSF1200" s="207"/>
      <c r="CSG1200" s="207"/>
      <c r="CSH1200" s="208"/>
      <c r="CSI1200" s="209"/>
      <c r="CSJ1200" s="110"/>
      <c r="CSK1200" s="147"/>
      <c r="CSL1200" s="109"/>
      <c r="CSM1200" s="261"/>
      <c r="CSN1200" s="207"/>
      <c r="CSO1200" s="207"/>
      <c r="CSP1200" s="208"/>
      <c r="CSQ1200" s="209"/>
      <c r="CSR1200" s="110"/>
      <c r="CSS1200" s="147"/>
      <c r="CST1200" s="109"/>
      <c r="CSU1200" s="261"/>
      <c r="CSV1200" s="207"/>
      <c r="CSW1200" s="207"/>
      <c r="CSX1200" s="208"/>
      <c r="CSY1200" s="209"/>
      <c r="CSZ1200" s="110"/>
      <c r="CTA1200" s="147"/>
      <c r="CTB1200" s="109"/>
      <c r="CTC1200" s="261"/>
      <c r="CTD1200" s="207"/>
      <c r="CTE1200" s="207"/>
      <c r="CTF1200" s="208"/>
      <c r="CTG1200" s="209"/>
      <c r="CTH1200" s="110"/>
      <c r="CTI1200" s="147"/>
      <c r="CTJ1200" s="109"/>
      <c r="CTK1200" s="261"/>
      <c r="CTL1200" s="207"/>
      <c r="CTM1200" s="207"/>
      <c r="CTN1200" s="208"/>
      <c r="CTO1200" s="209"/>
      <c r="CTP1200" s="110"/>
      <c r="CTQ1200" s="147"/>
      <c r="CTR1200" s="109"/>
      <c r="CTS1200" s="261"/>
      <c r="CTT1200" s="207"/>
      <c r="CTU1200" s="207"/>
      <c r="CTV1200" s="208"/>
      <c r="CTW1200" s="209"/>
      <c r="CTX1200" s="110"/>
      <c r="CTY1200" s="147"/>
      <c r="CTZ1200" s="109"/>
      <c r="CUA1200" s="261"/>
      <c r="CUB1200" s="207"/>
      <c r="CUC1200" s="207"/>
      <c r="CUD1200" s="208"/>
      <c r="CUE1200" s="209"/>
      <c r="CUF1200" s="110"/>
      <c r="CUG1200" s="147"/>
      <c r="CUH1200" s="109"/>
      <c r="CUI1200" s="261"/>
      <c r="CUJ1200" s="207"/>
      <c r="CUK1200" s="207"/>
      <c r="CUL1200" s="208"/>
      <c r="CUM1200" s="209"/>
      <c r="CUN1200" s="110"/>
      <c r="CUO1200" s="147"/>
      <c r="CUP1200" s="109"/>
      <c r="CUQ1200" s="261"/>
      <c r="CUR1200" s="207"/>
      <c r="CUS1200" s="207"/>
      <c r="CUT1200" s="208"/>
      <c r="CUU1200" s="209"/>
      <c r="CUV1200" s="110"/>
      <c r="CUW1200" s="147"/>
      <c r="CUX1200" s="109"/>
      <c r="CUY1200" s="261"/>
      <c r="CUZ1200" s="207"/>
      <c r="CVA1200" s="207"/>
      <c r="CVB1200" s="208"/>
      <c r="CVC1200" s="209"/>
      <c r="CVD1200" s="110"/>
      <c r="CVE1200" s="147"/>
      <c r="CVF1200" s="109"/>
      <c r="CVG1200" s="261"/>
      <c r="CVH1200" s="207"/>
      <c r="CVI1200" s="207"/>
      <c r="CVJ1200" s="208"/>
      <c r="CVK1200" s="209"/>
      <c r="CVL1200" s="110"/>
      <c r="CVM1200" s="147"/>
      <c r="CVN1200" s="109"/>
      <c r="CVO1200" s="261"/>
      <c r="CVP1200" s="207"/>
      <c r="CVQ1200" s="207"/>
      <c r="CVR1200" s="208"/>
      <c r="CVS1200" s="209"/>
      <c r="CVT1200" s="110"/>
      <c r="CVU1200" s="147"/>
      <c r="CVV1200" s="109"/>
      <c r="CVW1200" s="261"/>
      <c r="CVX1200" s="207"/>
      <c r="CVY1200" s="207"/>
      <c r="CVZ1200" s="208"/>
      <c r="CWA1200" s="209"/>
      <c r="CWB1200" s="110"/>
      <c r="CWC1200" s="147"/>
      <c r="CWD1200" s="109"/>
      <c r="CWE1200" s="261"/>
      <c r="CWF1200" s="207"/>
      <c r="CWG1200" s="207"/>
      <c r="CWH1200" s="208"/>
      <c r="CWI1200" s="209"/>
      <c r="CWJ1200" s="110"/>
      <c r="CWK1200" s="147"/>
      <c r="CWL1200" s="109"/>
      <c r="CWM1200" s="261"/>
      <c r="CWN1200" s="207"/>
      <c r="CWO1200" s="207"/>
      <c r="CWP1200" s="208"/>
      <c r="CWQ1200" s="209"/>
      <c r="CWR1200" s="110"/>
      <c r="CWS1200" s="147"/>
      <c r="CWT1200" s="109"/>
      <c r="CWU1200" s="261"/>
      <c r="CWV1200" s="207"/>
      <c r="CWW1200" s="207"/>
      <c r="CWX1200" s="208"/>
      <c r="CWY1200" s="209"/>
      <c r="CWZ1200" s="110"/>
      <c r="CXA1200" s="147"/>
      <c r="CXB1200" s="109"/>
      <c r="CXC1200" s="261"/>
      <c r="CXD1200" s="207"/>
      <c r="CXE1200" s="207"/>
      <c r="CXF1200" s="208"/>
      <c r="CXG1200" s="209"/>
      <c r="CXH1200" s="110"/>
      <c r="CXI1200" s="147"/>
      <c r="CXJ1200" s="109"/>
      <c r="CXK1200" s="261"/>
      <c r="CXL1200" s="207"/>
      <c r="CXM1200" s="207"/>
      <c r="CXN1200" s="208"/>
      <c r="CXO1200" s="209"/>
      <c r="CXP1200" s="110"/>
      <c r="CXQ1200" s="147"/>
      <c r="CXR1200" s="109"/>
      <c r="CXS1200" s="261"/>
      <c r="CXT1200" s="207"/>
      <c r="CXU1200" s="207"/>
      <c r="CXV1200" s="208"/>
      <c r="CXW1200" s="209"/>
      <c r="CXX1200" s="110"/>
      <c r="CXY1200" s="147"/>
      <c r="CXZ1200" s="109"/>
      <c r="CYA1200" s="261"/>
      <c r="CYB1200" s="207"/>
      <c r="CYC1200" s="207"/>
      <c r="CYD1200" s="208"/>
      <c r="CYE1200" s="209"/>
      <c r="CYF1200" s="110"/>
      <c r="CYG1200" s="147"/>
      <c r="CYH1200" s="109"/>
      <c r="CYI1200" s="261"/>
      <c r="CYJ1200" s="207"/>
      <c r="CYK1200" s="207"/>
      <c r="CYL1200" s="208"/>
      <c r="CYM1200" s="209"/>
      <c r="CYN1200" s="110"/>
      <c r="CYO1200" s="147"/>
      <c r="CYP1200" s="109"/>
      <c r="CYQ1200" s="261"/>
      <c r="CYR1200" s="207"/>
      <c r="CYS1200" s="207"/>
      <c r="CYT1200" s="208"/>
      <c r="CYU1200" s="209"/>
      <c r="CYV1200" s="110"/>
      <c r="CYW1200" s="147"/>
      <c r="CYX1200" s="109"/>
      <c r="CYY1200" s="261"/>
      <c r="CYZ1200" s="207"/>
      <c r="CZA1200" s="207"/>
      <c r="CZB1200" s="208"/>
      <c r="CZC1200" s="209"/>
      <c r="CZD1200" s="110"/>
      <c r="CZE1200" s="147"/>
      <c r="CZF1200" s="109"/>
      <c r="CZG1200" s="261"/>
      <c r="CZH1200" s="207"/>
      <c r="CZI1200" s="207"/>
      <c r="CZJ1200" s="208"/>
      <c r="CZK1200" s="209"/>
      <c r="CZL1200" s="110"/>
      <c r="CZM1200" s="147"/>
      <c r="CZN1200" s="109"/>
      <c r="CZO1200" s="261"/>
      <c r="CZP1200" s="207"/>
      <c r="CZQ1200" s="207"/>
      <c r="CZR1200" s="208"/>
      <c r="CZS1200" s="209"/>
      <c r="CZT1200" s="110"/>
      <c r="CZU1200" s="147"/>
      <c r="CZV1200" s="109"/>
      <c r="CZW1200" s="261"/>
      <c r="CZX1200" s="207"/>
      <c r="CZY1200" s="207"/>
      <c r="CZZ1200" s="208"/>
      <c r="DAA1200" s="209"/>
      <c r="DAB1200" s="110"/>
      <c r="DAC1200" s="147"/>
      <c r="DAD1200" s="109"/>
      <c r="DAE1200" s="261"/>
      <c r="DAF1200" s="207"/>
      <c r="DAG1200" s="207"/>
      <c r="DAH1200" s="208"/>
      <c r="DAI1200" s="209"/>
      <c r="DAJ1200" s="110"/>
      <c r="DAK1200" s="147"/>
      <c r="DAL1200" s="109"/>
      <c r="DAM1200" s="261"/>
      <c r="DAN1200" s="207"/>
      <c r="DAO1200" s="207"/>
      <c r="DAP1200" s="208"/>
      <c r="DAQ1200" s="209"/>
      <c r="DAR1200" s="110"/>
      <c r="DAS1200" s="147"/>
      <c r="DAT1200" s="109"/>
      <c r="DAU1200" s="261"/>
      <c r="DAV1200" s="207"/>
      <c r="DAW1200" s="207"/>
      <c r="DAX1200" s="208"/>
      <c r="DAY1200" s="209"/>
      <c r="DAZ1200" s="110"/>
      <c r="DBA1200" s="147"/>
      <c r="DBB1200" s="109"/>
      <c r="DBC1200" s="261"/>
      <c r="DBD1200" s="207"/>
      <c r="DBE1200" s="207"/>
      <c r="DBF1200" s="208"/>
      <c r="DBG1200" s="209"/>
      <c r="DBH1200" s="110"/>
      <c r="DBI1200" s="147"/>
      <c r="DBJ1200" s="109"/>
      <c r="DBK1200" s="261"/>
      <c r="DBL1200" s="207"/>
      <c r="DBM1200" s="207"/>
      <c r="DBN1200" s="208"/>
      <c r="DBO1200" s="209"/>
      <c r="DBP1200" s="110"/>
      <c r="DBQ1200" s="147"/>
      <c r="DBR1200" s="109"/>
      <c r="DBS1200" s="261"/>
      <c r="DBT1200" s="207"/>
      <c r="DBU1200" s="207"/>
      <c r="DBV1200" s="208"/>
      <c r="DBW1200" s="209"/>
      <c r="DBX1200" s="110"/>
      <c r="DBY1200" s="147"/>
      <c r="DBZ1200" s="109"/>
      <c r="DCA1200" s="261"/>
      <c r="DCB1200" s="207"/>
      <c r="DCC1200" s="207"/>
      <c r="DCD1200" s="208"/>
      <c r="DCE1200" s="209"/>
      <c r="DCF1200" s="110"/>
      <c r="DCG1200" s="147"/>
      <c r="DCH1200" s="109"/>
      <c r="DCI1200" s="261"/>
      <c r="DCJ1200" s="207"/>
      <c r="DCK1200" s="207"/>
      <c r="DCL1200" s="208"/>
      <c r="DCM1200" s="209"/>
      <c r="DCN1200" s="110"/>
      <c r="DCO1200" s="147"/>
      <c r="DCP1200" s="109"/>
      <c r="DCQ1200" s="261"/>
      <c r="DCR1200" s="207"/>
      <c r="DCS1200" s="207"/>
      <c r="DCT1200" s="208"/>
      <c r="DCU1200" s="209"/>
      <c r="DCV1200" s="110"/>
      <c r="DCW1200" s="147"/>
      <c r="DCX1200" s="109"/>
      <c r="DCY1200" s="261"/>
      <c r="DCZ1200" s="207"/>
      <c r="DDA1200" s="207"/>
      <c r="DDB1200" s="208"/>
      <c r="DDC1200" s="209"/>
      <c r="DDD1200" s="110"/>
      <c r="DDE1200" s="147"/>
      <c r="DDF1200" s="109"/>
      <c r="DDG1200" s="261"/>
      <c r="DDH1200" s="207"/>
      <c r="DDI1200" s="207"/>
      <c r="DDJ1200" s="208"/>
      <c r="DDK1200" s="209"/>
      <c r="DDL1200" s="110"/>
      <c r="DDM1200" s="147"/>
      <c r="DDN1200" s="109"/>
      <c r="DDO1200" s="261"/>
      <c r="DDP1200" s="207"/>
      <c r="DDQ1200" s="207"/>
      <c r="DDR1200" s="208"/>
      <c r="DDS1200" s="209"/>
      <c r="DDT1200" s="110"/>
      <c r="DDU1200" s="147"/>
      <c r="DDV1200" s="109"/>
      <c r="DDW1200" s="261"/>
      <c r="DDX1200" s="207"/>
      <c r="DDY1200" s="207"/>
      <c r="DDZ1200" s="208"/>
      <c r="DEA1200" s="209"/>
      <c r="DEB1200" s="110"/>
      <c r="DEC1200" s="147"/>
      <c r="DED1200" s="109"/>
      <c r="DEE1200" s="261"/>
      <c r="DEF1200" s="207"/>
      <c r="DEG1200" s="207"/>
      <c r="DEH1200" s="208"/>
      <c r="DEI1200" s="209"/>
      <c r="DEJ1200" s="110"/>
      <c r="DEK1200" s="147"/>
      <c r="DEL1200" s="109"/>
      <c r="DEM1200" s="261"/>
      <c r="DEN1200" s="207"/>
      <c r="DEO1200" s="207"/>
      <c r="DEP1200" s="208"/>
      <c r="DEQ1200" s="209"/>
      <c r="DER1200" s="110"/>
      <c r="DES1200" s="147"/>
      <c r="DET1200" s="109"/>
      <c r="DEU1200" s="261"/>
      <c r="DEV1200" s="207"/>
      <c r="DEW1200" s="207"/>
      <c r="DEX1200" s="208"/>
      <c r="DEY1200" s="209"/>
      <c r="DEZ1200" s="110"/>
      <c r="DFA1200" s="147"/>
      <c r="DFB1200" s="109"/>
      <c r="DFC1200" s="261"/>
      <c r="DFD1200" s="207"/>
      <c r="DFE1200" s="207"/>
      <c r="DFF1200" s="208"/>
      <c r="DFG1200" s="209"/>
      <c r="DFH1200" s="110"/>
      <c r="DFI1200" s="147"/>
      <c r="DFJ1200" s="109"/>
      <c r="DFK1200" s="261"/>
      <c r="DFL1200" s="207"/>
      <c r="DFM1200" s="207"/>
      <c r="DFN1200" s="208"/>
      <c r="DFO1200" s="209"/>
      <c r="DFP1200" s="110"/>
      <c r="DFQ1200" s="147"/>
      <c r="DFR1200" s="109"/>
      <c r="DFS1200" s="261"/>
      <c r="DFT1200" s="207"/>
      <c r="DFU1200" s="207"/>
      <c r="DFV1200" s="208"/>
      <c r="DFW1200" s="209"/>
      <c r="DFX1200" s="110"/>
      <c r="DFY1200" s="147"/>
      <c r="DFZ1200" s="109"/>
      <c r="DGA1200" s="261"/>
      <c r="DGB1200" s="207"/>
      <c r="DGC1200" s="207"/>
      <c r="DGD1200" s="208"/>
      <c r="DGE1200" s="209"/>
      <c r="DGF1200" s="110"/>
      <c r="DGG1200" s="147"/>
      <c r="DGH1200" s="109"/>
      <c r="DGI1200" s="261"/>
      <c r="DGJ1200" s="207"/>
      <c r="DGK1200" s="207"/>
      <c r="DGL1200" s="208"/>
      <c r="DGM1200" s="209"/>
      <c r="DGN1200" s="110"/>
      <c r="DGO1200" s="147"/>
      <c r="DGP1200" s="109"/>
      <c r="DGQ1200" s="261"/>
      <c r="DGR1200" s="207"/>
      <c r="DGS1200" s="207"/>
      <c r="DGT1200" s="208"/>
      <c r="DGU1200" s="209"/>
      <c r="DGV1200" s="110"/>
      <c r="DGW1200" s="147"/>
      <c r="DGX1200" s="109"/>
      <c r="DGY1200" s="261"/>
      <c r="DGZ1200" s="207"/>
      <c r="DHA1200" s="207"/>
      <c r="DHB1200" s="208"/>
      <c r="DHC1200" s="209"/>
      <c r="DHD1200" s="110"/>
      <c r="DHE1200" s="147"/>
      <c r="DHF1200" s="109"/>
      <c r="DHG1200" s="261"/>
      <c r="DHH1200" s="207"/>
      <c r="DHI1200" s="207"/>
      <c r="DHJ1200" s="208"/>
      <c r="DHK1200" s="209"/>
      <c r="DHL1200" s="110"/>
      <c r="DHM1200" s="147"/>
      <c r="DHN1200" s="109"/>
      <c r="DHO1200" s="261"/>
      <c r="DHP1200" s="207"/>
      <c r="DHQ1200" s="207"/>
      <c r="DHR1200" s="208"/>
      <c r="DHS1200" s="209"/>
      <c r="DHT1200" s="110"/>
      <c r="DHU1200" s="147"/>
      <c r="DHV1200" s="109"/>
      <c r="DHW1200" s="261"/>
      <c r="DHX1200" s="207"/>
      <c r="DHY1200" s="207"/>
      <c r="DHZ1200" s="208"/>
      <c r="DIA1200" s="209"/>
      <c r="DIB1200" s="110"/>
      <c r="DIC1200" s="147"/>
      <c r="DID1200" s="109"/>
      <c r="DIE1200" s="261"/>
      <c r="DIF1200" s="207"/>
      <c r="DIG1200" s="207"/>
      <c r="DIH1200" s="208"/>
      <c r="DII1200" s="209"/>
      <c r="DIJ1200" s="110"/>
      <c r="DIK1200" s="147"/>
      <c r="DIL1200" s="109"/>
      <c r="DIM1200" s="261"/>
      <c r="DIN1200" s="207"/>
      <c r="DIO1200" s="207"/>
      <c r="DIP1200" s="208"/>
      <c r="DIQ1200" s="209"/>
      <c r="DIR1200" s="110"/>
      <c r="DIS1200" s="147"/>
      <c r="DIT1200" s="109"/>
      <c r="DIU1200" s="261"/>
      <c r="DIV1200" s="207"/>
      <c r="DIW1200" s="207"/>
      <c r="DIX1200" s="208"/>
      <c r="DIY1200" s="209"/>
      <c r="DIZ1200" s="110"/>
      <c r="DJA1200" s="147"/>
      <c r="DJB1200" s="109"/>
      <c r="DJC1200" s="261"/>
      <c r="DJD1200" s="207"/>
      <c r="DJE1200" s="207"/>
      <c r="DJF1200" s="208"/>
      <c r="DJG1200" s="209"/>
      <c r="DJH1200" s="110"/>
      <c r="DJI1200" s="147"/>
      <c r="DJJ1200" s="109"/>
      <c r="DJK1200" s="261"/>
      <c r="DJL1200" s="207"/>
      <c r="DJM1200" s="207"/>
      <c r="DJN1200" s="208"/>
      <c r="DJO1200" s="209"/>
      <c r="DJP1200" s="110"/>
      <c r="DJQ1200" s="147"/>
      <c r="DJR1200" s="109"/>
      <c r="DJS1200" s="261"/>
      <c r="DJT1200" s="207"/>
      <c r="DJU1200" s="207"/>
      <c r="DJV1200" s="208"/>
      <c r="DJW1200" s="209"/>
      <c r="DJX1200" s="110">
        <v>213</v>
      </c>
      <c r="DJY1200" s="147">
        <v>104.09399999999999</v>
      </c>
      <c r="DJZ1200" s="109" t="s">
        <v>39</v>
      </c>
      <c r="DKA1200" s="261" t="s">
        <v>26</v>
      </c>
      <c r="DKB1200" s="207">
        <v>7</v>
      </c>
      <c r="DKC1200" s="207">
        <v>2</v>
      </c>
      <c r="DKD1200" s="208" t="s">
        <v>238</v>
      </c>
      <c r="DKE1200" s="209">
        <v>119</v>
      </c>
      <c r="DKF1200" s="110">
        <v>213</v>
      </c>
      <c r="DKG1200" s="147">
        <v>104.09399999999999</v>
      </c>
      <c r="DKH1200" s="109" t="s">
        <v>39</v>
      </c>
      <c r="DKI1200" s="261" t="s">
        <v>26</v>
      </c>
      <c r="DKJ1200" s="207">
        <v>7</v>
      </c>
      <c r="DKK1200" s="207">
        <v>2</v>
      </c>
      <c r="DKL1200" s="208" t="s">
        <v>238</v>
      </c>
      <c r="DKM1200" s="209">
        <v>119</v>
      </c>
      <c r="DKN1200" s="110">
        <v>213</v>
      </c>
      <c r="DKO1200" s="147">
        <v>104.09399999999999</v>
      </c>
      <c r="DKP1200" s="109" t="s">
        <v>39</v>
      </c>
      <c r="DKQ1200" s="261" t="s">
        <v>26</v>
      </c>
      <c r="DKR1200" s="207">
        <v>7</v>
      </c>
      <c r="DKS1200" s="207">
        <v>2</v>
      </c>
      <c r="DKT1200" s="208" t="s">
        <v>238</v>
      </c>
      <c r="DKU1200" s="209">
        <v>119</v>
      </c>
      <c r="DKV1200" s="110">
        <v>213</v>
      </c>
      <c r="DKW1200" s="147">
        <v>104.09399999999999</v>
      </c>
      <c r="DKX1200" s="109" t="s">
        <v>39</v>
      </c>
      <c r="DKY1200" s="261" t="s">
        <v>26</v>
      </c>
      <c r="DKZ1200" s="207">
        <v>7</v>
      </c>
      <c r="DLA1200" s="207">
        <v>2</v>
      </c>
      <c r="DLB1200" s="208" t="s">
        <v>238</v>
      </c>
      <c r="DLC1200" s="209">
        <v>119</v>
      </c>
      <c r="DLD1200" s="110">
        <v>213</v>
      </c>
      <c r="DLE1200" s="147">
        <v>104.09399999999999</v>
      </c>
      <c r="DLF1200" s="109" t="s">
        <v>39</v>
      </c>
      <c r="DLG1200" s="261" t="s">
        <v>26</v>
      </c>
      <c r="DLH1200" s="207">
        <v>7</v>
      </c>
      <c r="DLI1200" s="207">
        <v>2</v>
      </c>
      <c r="DLJ1200" s="208" t="s">
        <v>238</v>
      </c>
      <c r="DLK1200" s="209">
        <v>119</v>
      </c>
      <c r="DLL1200" s="110">
        <v>213</v>
      </c>
      <c r="DLM1200" s="147">
        <v>104.09399999999999</v>
      </c>
      <c r="DLN1200" s="109" t="s">
        <v>39</v>
      </c>
      <c r="DLO1200" s="261" t="s">
        <v>26</v>
      </c>
      <c r="DLP1200" s="207">
        <v>7</v>
      </c>
      <c r="DLQ1200" s="207">
        <v>2</v>
      </c>
      <c r="DLR1200" s="208" t="s">
        <v>238</v>
      </c>
      <c r="DLS1200" s="209">
        <v>119</v>
      </c>
      <c r="DLT1200" s="110">
        <v>213</v>
      </c>
      <c r="DLU1200" s="147">
        <v>104.09399999999999</v>
      </c>
      <c r="DLV1200" s="109" t="s">
        <v>39</v>
      </c>
      <c r="DLW1200" s="261" t="s">
        <v>26</v>
      </c>
      <c r="DLX1200" s="207">
        <v>7</v>
      </c>
      <c r="DLY1200" s="207">
        <v>2</v>
      </c>
      <c r="DLZ1200" s="208" t="s">
        <v>238</v>
      </c>
      <c r="DMA1200" s="209">
        <v>119</v>
      </c>
      <c r="DMB1200" s="110">
        <v>213</v>
      </c>
      <c r="DMC1200" s="147">
        <v>104.09399999999999</v>
      </c>
      <c r="DMD1200" s="109" t="s">
        <v>39</v>
      </c>
      <c r="DME1200" s="261" t="s">
        <v>26</v>
      </c>
      <c r="DMF1200" s="207">
        <v>7</v>
      </c>
      <c r="DMG1200" s="207">
        <v>2</v>
      </c>
      <c r="DMH1200" s="208" t="s">
        <v>238</v>
      </c>
      <c r="DMI1200" s="209">
        <v>119</v>
      </c>
      <c r="DMJ1200" s="110">
        <v>213</v>
      </c>
      <c r="DMK1200" s="147">
        <v>104.09399999999999</v>
      </c>
      <c r="DML1200" s="109" t="s">
        <v>39</v>
      </c>
      <c r="DMM1200" s="261" t="s">
        <v>26</v>
      </c>
      <c r="DMN1200" s="207">
        <v>7</v>
      </c>
      <c r="DMO1200" s="207">
        <v>2</v>
      </c>
      <c r="DMP1200" s="208" t="s">
        <v>238</v>
      </c>
      <c r="DMQ1200" s="209">
        <v>119</v>
      </c>
      <c r="DMR1200" s="110">
        <v>213</v>
      </c>
      <c r="DMS1200" s="147">
        <v>104.09399999999999</v>
      </c>
      <c r="DMT1200" s="109" t="s">
        <v>39</v>
      </c>
      <c r="DMU1200" s="261" t="s">
        <v>26</v>
      </c>
      <c r="DMV1200" s="207">
        <v>7</v>
      </c>
      <c r="DMW1200" s="207">
        <v>2</v>
      </c>
      <c r="DMX1200" s="208" t="s">
        <v>238</v>
      </c>
      <c r="DMY1200" s="209">
        <v>119</v>
      </c>
      <c r="DMZ1200" s="110">
        <v>213</v>
      </c>
      <c r="DNA1200" s="147">
        <v>104.09399999999999</v>
      </c>
      <c r="DNB1200" s="109" t="s">
        <v>39</v>
      </c>
      <c r="DNC1200" s="261" t="s">
        <v>26</v>
      </c>
      <c r="DND1200" s="207">
        <v>7</v>
      </c>
      <c r="DNE1200" s="207">
        <v>2</v>
      </c>
      <c r="DNF1200" s="208" t="s">
        <v>238</v>
      </c>
      <c r="DNG1200" s="209">
        <v>119</v>
      </c>
      <c r="DNH1200" s="110">
        <v>213</v>
      </c>
      <c r="DNI1200" s="147">
        <v>104.09399999999999</v>
      </c>
      <c r="DNJ1200" s="109" t="s">
        <v>39</v>
      </c>
      <c r="DNK1200" s="261" t="s">
        <v>26</v>
      </c>
      <c r="DNL1200" s="207">
        <v>7</v>
      </c>
      <c r="DNM1200" s="207">
        <v>2</v>
      </c>
      <c r="DNN1200" s="208" t="s">
        <v>238</v>
      </c>
      <c r="DNO1200" s="209">
        <v>119</v>
      </c>
      <c r="DNP1200" s="110">
        <v>213</v>
      </c>
      <c r="DNQ1200" s="147">
        <v>104.09399999999999</v>
      </c>
      <c r="DNR1200" s="109" t="s">
        <v>39</v>
      </c>
      <c r="DNS1200" s="261" t="s">
        <v>26</v>
      </c>
      <c r="DNT1200" s="207">
        <v>7</v>
      </c>
      <c r="DNU1200" s="207">
        <v>2</v>
      </c>
      <c r="DNV1200" s="208" t="s">
        <v>238</v>
      </c>
      <c r="DNW1200" s="209">
        <v>119</v>
      </c>
      <c r="DNX1200" s="110">
        <v>213</v>
      </c>
      <c r="DNY1200" s="147">
        <v>104.09399999999999</v>
      </c>
      <c r="DNZ1200" s="109" t="s">
        <v>39</v>
      </c>
      <c r="DOA1200" s="261" t="s">
        <v>26</v>
      </c>
      <c r="DOB1200" s="207">
        <v>7</v>
      </c>
      <c r="DOC1200" s="207">
        <v>2</v>
      </c>
      <c r="DOD1200" s="208" t="s">
        <v>238</v>
      </c>
      <c r="DOE1200" s="209">
        <v>119</v>
      </c>
      <c r="DOF1200" s="110">
        <v>213</v>
      </c>
      <c r="DOG1200" s="147">
        <v>104.09399999999999</v>
      </c>
      <c r="DOH1200" s="109" t="s">
        <v>39</v>
      </c>
      <c r="DOI1200" s="261" t="s">
        <v>26</v>
      </c>
      <c r="DOJ1200" s="207">
        <v>7</v>
      </c>
      <c r="DOK1200" s="207">
        <v>2</v>
      </c>
      <c r="DOL1200" s="208" t="s">
        <v>238</v>
      </c>
      <c r="DOM1200" s="209">
        <v>119</v>
      </c>
      <c r="DON1200" s="110">
        <v>213</v>
      </c>
      <c r="DOO1200" s="147">
        <v>104.09399999999999</v>
      </c>
      <c r="DOP1200" s="109" t="s">
        <v>39</v>
      </c>
      <c r="DOQ1200" s="261" t="s">
        <v>26</v>
      </c>
      <c r="DOR1200" s="207">
        <v>7</v>
      </c>
      <c r="DOS1200" s="207">
        <v>2</v>
      </c>
      <c r="DOT1200" s="208" t="s">
        <v>238</v>
      </c>
      <c r="DOU1200" s="209">
        <v>119</v>
      </c>
      <c r="DOV1200" s="110">
        <v>213</v>
      </c>
      <c r="DOW1200" s="147">
        <v>104.09399999999999</v>
      </c>
      <c r="DOX1200" s="109" t="s">
        <v>39</v>
      </c>
      <c r="DOY1200" s="261" t="s">
        <v>26</v>
      </c>
      <c r="DOZ1200" s="207">
        <v>7</v>
      </c>
      <c r="DPA1200" s="207">
        <v>2</v>
      </c>
      <c r="DPB1200" s="208" t="s">
        <v>238</v>
      </c>
      <c r="DPC1200" s="209">
        <v>119</v>
      </c>
      <c r="DPD1200" s="110">
        <v>213</v>
      </c>
      <c r="DPE1200" s="147">
        <v>104.09399999999999</v>
      </c>
      <c r="DPF1200" s="109" t="s">
        <v>39</v>
      </c>
      <c r="DPG1200" s="261" t="s">
        <v>26</v>
      </c>
      <c r="DPH1200" s="207">
        <v>7</v>
      </c>
      <c r="DPI1200" s="207">
        <v>2</v>
      </c>
      <c r="DPJ1200" s="208" t="s">
        <v>238</v>
      </c>
      <c r="DPK1200" s="209">
        <v>119</v>
      </c>
      <c r="DPL1200" s="110">
        <v>213</v>
      </c>
      <c r="DPM1200" s="147">
        <v>104.09399999999999</v>
      </c>
      <c r="DPN1200" s="109" t="s">
        <v>39</v>
      </c>
      <c r="DPO1200" s="261" t="s">
        <v>26</v>
      </c>
      <c r="DPP1200" s="207">
        <v>7</v>
      </c>
      <c r="DPQ1200" s="207">
        <v>2</v>
      </c>
      <c r="DPR1200" s="208" t="s">
        <v>238</v>
      </c>
      <c r="DPS1200" s="209">
        <v>119</v>
      </c>
      <c r="DPT1200" s="110">
        <v>213</v>
      </c>
      <c r="DPU1200" s="147">
        <v>104.09399999999999</v>
      </c>
      <c r="DPV1200" s="109" t="s">
        <v>39</v>
      </c>
      <c r="DPW1200" s="261" t="s">
        <v>26</v>
      </c>
      <c r="DPX1200" s="207">
        <v>7</v>
      </c>
      <c r="DPY1200" s="207">
        <v>2</v>
      </c>
      <c r="DPZ1200" s="208" t="s">
        <v>238</v>
      </c>
      <c r="DQA1200" s="209">
        <v>119</v>
      </c>
      <c r="DQB1200" s="110">
        <v>213</v>
      </c>
      <c r="DQC1200" s="147">
        <v>104.09399999999999</v>
      </c>
      <c r="DQD1200" s="109" t="s">
        <v>39</v>
      </c>
      <c r="DQE1200" s="261" t="s">
        <v>26</v>
      </c>
      <c r="DQF1200" s="207">
        <v>7</v>
      </c>
      <c r="DQG1200" s="207">
        <v>2</v>
      </c>
      <c r="DQH1200" s="208" t="s">
        <v>238</v>
      </c>
      <c r="DQI1200" s="209">
        <v>119</v>
      </c>
      <c r="DQJ1200" s="110">
        <v>213</v>
      </c>
      <c r="DQK1200" s="147">
        <v>104.09399999999999</v>
      </c>
      <c r="DQL1200" s="109" t="s">
        <v>39</v>
      </c>
      <c r="DQM1200" s="261" t="s">
        <v>26</v>
      </c>
      <c r="DQN1200" s="207">
        <v>7</v>
      </c>
      <c r="DQO1200" s="207">
        <v>2</v>
      </c>
      <c r="DQP1200" s="208" t="s">
        <v>238</v>
      </c>
      <c r="DQQ1200" s="209">
        <v>119</v>
      </c>
      <c r="DQR1200" s="110">
        <v>213</v>
      </c>
      <c r="DQS1200" s="147">
        <v>104.09399999999999</v>
      </c>
      <c r="DQT1200" s="109" t="s">
        <v>39</v>
      </c>
      <c r="DQU1200" s="261" t="s">
        <v>26</v>
      </c>
      <c r="DQV1200" s="207">
        <v>7</v>
      </c>
      <c r="DQW1200" s="207">
        <v>2</v>
      </c>
      <c r="DQX1200" s="208" t="s">
        <v>238</v>
      </c>
      <c r="DQY1200" s="209">
        <v>119</v>
      </c>
      <c r="DQZ1200" s="110">
        <v>213</v>
      </c>
      <c r="DRA1200" s="147">
        <v>104.09399999999999</v>
      </c>
      <c r="DRB1200" s="109" t="s">
        <v>39</v>
      </c>
      <c r="DRC1200" s="261" t="s">
        <v>26</v>
      </c>
      <c r="DRD1200" s="207">
        <v>7</v>
      </c>
      <c r="DRE1200" s="207">
        <v>2</v>
      </c>
      <c r="DRF1200" s="208" t="s">
        <v>238</v>
      </c>
      <c r="DRG1200" s="209">
        <v>119</v>
      </c>
      <c r="DRH1200" s="110">
        <v>213</v>
      </c>
      <c r="DRI1200" s="147">
        <v>104.09399999999999</v>
      </c>
      <c r="DRJ1200" s="109" t="s">
        <v>39</v>
      </c>
      <c r="DRK1200" s="261" t="s">
        <v>26</v>
      </c>
      <c r="DRL1200" s="207">
        <v>7</v>
      </c>
      <c r="DRM1200" s="207">
        <v>2</v>
      </c>
      <c r="DRN1200" s="208" t="s">
        <v>238</v>
      </c>
      <c r="DRO1200" s="209">
        <v>119</v>
      </c>
      <c r="DRP1200" s="110">
        <v>213</v>
      </c>
      <c r="DRQ1200" s="147">
        <v>104.09399999999999</v>
      </c>
      <c r="DRR1200" s="109" t="s">
        <v>39</v>
      </c>
      <c r="DRS1200" s="261" t="s">
        <v>26</v>
      </c>
      <c r="DRT1200" s="207">
        <v>7</v>
      </c>
      <c r="DRU1200" s="207">
        <v>2</v>
      </c>
      <c r="DRV1200" s="208" t="s">
        <v>238</v>
      </c>
      <c r="DRW1200" s="209">
        <v>119</v>
      </c>
      <c r="DRX1200" s="110">
        <v>213</v>
      </c>
      <c r="DRY1200" s="147">
        <v>104.09399999999999</v>
      </c>
      <c r="DRZ1200" s="109" t="s">
        <v>39</v>
      </c>
      <c r="DSA1200" s="261" t="s">
        <v>26</v>
      </c>
      <c r="DSB1200" s="207">
        <v>7</v>
      </c>
      <c r="DSC1200" s="207">
        <v>2</v>
      </c>
      <c r="DSD1200" s="208" t="s">
        <v>238</v>
      </c>
      <c r="DSE1200" s="209">
        <v>119</v>
      </c>
      <c r="DSF1200" s="110">
        <v>213</v>
      </c>
      <c r="DSG1200" s="147">
        <v>104.09399999999999</v>
      </c>
      <c r="DSH1200" s="109" t="s">
        <v>39</v>
      </c>
      <c r="DSI1200" s="261" t="s">
        <v>26</v>
      </c>
      <c r="DSJ1200" s="207">
        <v>7</v>
      </c>
      <c r="DSK1200" s="207">
        <v>2</v>
      </c>
      <c r="DSL1200" s="208" t="s">
        <v>238</v>
      </c>
      <c r="DSM1200" s="209">
        <v>119</v>
      </c>
      <c r="DSN1200" s="110">
        <v>213</v>
      </c>
      <c r="DSO1200" s="147">
        <v>104.09399999999999</v>
      </c>
      <c r="DSP1200" s="109" t="s">
        <v>39</v>
      </c>
      <c r="DSQ1200" s="261" t="s">
        <v>26</v>
      </c>
      <c r="DSR1200" s="207">
        <v>7</v>
      </c>
      <c r="DSS1200" s="207">
        <v>2</v>
      </c>
      <c r="DST1200" s="208" t="s">
        <v>238</v>
      </c>
      <c r="DSU1200" s="209">
        <v>119</v>
      </c>
      <c r="DSV1200" s="110">
        <v>213</v>
      </c>
      <c r="DSW1200" s="147">
        <v>104.09399999999999</v>
      </c>
      <c r="DSX1200" s="109" t="s">
        <v>39</v>
      </c>
      <c r="DSY1200" s="261" t="s">
        <v>26</v>
      </c>
      <c r="DSZ1200" s="207">
        <v>7</v>
      </c>
      <c r="DTA1200" s="207">
        <v>2</v>
      </c>
      <c r="DTB1200" s="208" t="s">
        <v>238</v>
      </c>
      <c r="DTC1200" s="209">
        <v>119</v>
      </c>
      <c r="DTD1200" s="110">
        <v>213</v>
      </c>
      <c r="DTE1200" s="147">
        <v>104.09399999999999</v>
      </c>
      <c r="DTF1200" s="109" t="s">
        <v>39</v>
      </c>
      <c r="DTG1200" s="261" t="s">
        <v>26</v>
      </c>
      <c r="DTH1200" s="207">
        <v>7</v>
      </c>
      <c r="DTI1200" s="207">
        <v>2</v>
      </c>
      <c r="DTJ1200" s="208" t="s">
        <v>238</v>
      </c>
      <c r="DTK1200" s="209">
        <v>119</v>
      </c>
      <c r="DTL1200" s="110">
        <v>213</v>
      </c>
      <c r="DTM1200" s="147">
        <v>104.09399999999999</v>
      </c>
      <c r="DTN1200" s="109" t="s">
        <v>39</v>
      </c>
      <c r="DTO1200" s="261" t="s">
        <v>26</v>
      </c>
      <c r="DTP1200" s="207">
        <v>7</v>
      </c>
      <c r="DTQ1200" s="207">
        <v>2</v>
      </c>
      <c r="DTR1200" s="208" t="s">
        <v>238</v>
      </c>
      <c r="DTS1200" s="209">
        <v>119</v>
      </c>
      <c r="DTT1200" s="110">
        <v>213</v>
      </c>
      <c r="DTU1200" s="147">
        <v>104.09399999999999</v>
      </c>
      <c r="DTV1200" s="109" t="s">
        <v>39</v>
      </c>
      <c r="DTW1200" s="261" t="s">
        <v>26</v>
      </c>
      <c r="DTX1200" s="207">
        <v>7</v>
      </c>
      <c r="DTY1200" s="207">
        <v>2</v>
      </c>
      <c r="DTZ1200" s="208" t="s">
        <v>238</v>
      </c>
      <c r="DUA1200" s="209">
        <v>119</v>
      </c>
      <c r="DUB1200" s="110">
        <v>213</v>
      </c>
      <c r="DUC1200" s="147">
        <v>104.09399999999999</v>
      </c>
      <c r="DUD1200" s="109" t="s">
        <v>39</v>
      </c>
      <c r="DUE1200" s="261" t="s">
        <v>26</v>
      </c>
      <c r="DUF1200" s="207">
        <v>7</v>
      </c>
      <c r="DUG1200" s="207">
        <v>2</v>
      </c>
      <c r="DUH1200" s="208" t="s">
        <v>238</v>
      </c>
      <c r="DUI1200" s="209">
        <v>119</v>
      </c>
      <c r="DUJ1200" s="110">
        <v>213</v>
      </c>
      <c r="DUK1200" s="147">
        <v>104.09399999999999</v>
      </c>
      <c r="DUL1200" s="109" t="s">
        <v>39</v>
      </c>
      <c r="DUM1200" s="261" t="s">
        <v>26</v>
      </c>
      <c r="DUN1200" s="207">
        <v>7</v>
      </c>
      <c r="DUO1200" s="207">
        <v>2</v>
      </c>
      <c r="DUP1200" s="208" t="s">
        <v>238</v>
      </c>
      <c r="DUQ1200" s="209">
        <v>119</v>
      </c>
      <c r="DUR1200" s="110">
        <v>213</v>
      </c>
      <c r="DUS1200" s="147">
        <v>104.09399999999999</v>
      </c>
      <c r="DUT1200" s="109" t="s">
        <v>39</v>
      </c>
      <c r="DUU1200" s="261" t="s">
        <v>26</v>
      </c>
      <c r="DUV1200" s="207">
        <v>7</v>
      </c>
      <c r="DUW1200" s="207">
        <v>2</v>
      </c>
      <c r="DUX1200" s="208" t="s">
        <v>238</v>
      </c>
      <c r="DUY1200" s="209">
        <v>119</v>
      </c>
      <c r="DUZ1200" s="110">
        <v>213</v>
      </c>
      <c r="DVA1200" s="147">
        <v>104.09399999999999</v>
      </c>
      <c r="DVB1200" s="109" t="s">
        <v>39</v>
      </c>
      <c r="DVC1200" s="261" t="s">
        <v>26</v>
      </c>
      <c r="DVD1200" s="207">
        <v>7</v>
      </c>
      <c r="DVE1200" s="207">
        <v>2</v>
      </c>
      <c r="DVF1200" s="208" t="s">
        <v>238</v>
      </c>
      <c r="DVG1200" s="209">
        <v>119</v>
      </c>
      <c r="DVH1200" s="110">
        <v>213</v>
      </c>
      <c r="DVI1200" s="147">
        <v>104.09399999999999</v>
      </c>
      <c r="DVJ1200" s="109" t="s">
        <v>39</v>
      </c>
      <c r="DVK1200" s="261" t="s">
        <v>26</v>
      </c>
      <c r="DVL1200" s="207">
        <v>7</v>
      </c>
      <c r="DVM1200" s="207">
        <v>2</v>
      </c>
      <c r="DVN1200" s="208" t="s">
        <v>238</v>
      </c>
      <c r="DVO1200" s="209">
        <v>119</v>
      </c>
      <c r="DVP1200" s="110">
        <v>213</v>
      </c>
      <c r="DVQ1200" s="147">
        <v>104.09399999999999</v>
      </c>
      <c r="DVR1200" s="109" t="s">
        <v>39</v>
      </c>
      <c r="DVS1200" s="261" t="s">
        <v>26</v>
      </c>
      <c r="DVT1200" s="207">
        <v>7</v>
      </c>
      <c r="DVU1200" s="207">
        <v>2</v>
      </c>
      <c r="DVV1200" s="208" t="s">
        <v>238</v>
      </c>
      <c r="DVW1200" s="209">
        <v>119</v>
      </c>
      <c r="DVX1200" s="110">
        <v>213</v>
      </c>
      <c r="DVY1200" s="147">
        <v>104.09399999999999</v>
      </c>
      <c r="DVZ1200" s="109" t="s">
        <v>39</v>
      </c>
      <c r="DWA1200" s="261" t="s">
        <v>26</v>
      </c>
      <c r="DWB1200" s="207">
        <v>7</v>
      </c>
      <c r="DWC1200" s="207">
        <v>2</v>
      </c>
      <c r="DWD1200" s="208" t="s">
        <v>238</v>
      </c>
      <c r="DWE1200" s="209">
        <v>119</v>
      </c>
      <c r="DWF1200" s="110">
        <v>213</v>
      </c>
      <c r="DWG1200" s="147">
        <v>104.09399999999999</v>
      </c>
      <c r="DWH1200" s="109" t="s">
        <v>39</v>
      </c>
      <c r="DWI1200" s="261" t="s">
        <v>26</v>
      </c>
      <c r="DWJ1200" s="207">
        <v>7</v>
      </c>
      <c r="DWK1200" s="207">
        <v>2</v>
      </c>
      <c r="DWL1200" s="208" t="s">
        <v>238</v>
      </c>
      <c r="DWM1200" s="209">
        <v>119</v>
      </c>
      <c r="DWN1200" s="110">
        <v>213</v>
      </c>
      <c r="DWO1200" s="147">
        <v>104.09399999999999</v>
      </c>
      <c r="DWP1200" s="109" t="s">
        <v>39</v>
      </c>
      <c r="DWQ1200" s="261" t="s">
        <v>26</v>
      </c>
      <c r="DWR1200" s="207">
        <v>7</v>
      </c>
      <c r="DWS1200" s="207">
        <v>2</v>
      </c>
      <c r="DWT1200" s="208" t="s">
        <v>238</v>
      </c>
      <c r="DWU1200" s="209">
        <v>119</v>
      </c>
      <c r="DWV1200" s="110">
        <v>213</v>
      </c>
      <c r="DWW1200" s="147">
        <v>104.09399999999999</v>
      </c>
      <c r="DWX1200" s="109" t="s">
        <v>39</v>
      </c>
      <c r="DWY1200" s="261" t="s">
        <v>26</v>
      </c>
      <c r="DWZ1200" s="207">
        <v>7</v>
      </c>
      <c r="DXA1200" s="207">
        <v>2</v>
      </c>
      <c r="DXB1200" s="208" t="s">
        <v>238</v>
      </c>
      <c r="DXC1200" s="209">
        <v>119</v>
      </c>
      <c r="DXD1200" s="110">
        <v>213</v>
      </c>
      <c r="DXE1200" s="147">
        <v>104.09399999999999</v>
      </c>
      <c r="DXF1200" s="109" t="s">
        <v>39</v>
      </c>
      <c r="DXG1200" s="261" t="s">
        <v>26</v>
      </c>
      <c r="DXH1200" s="207">
        <v>7</v>
      </c>
      <c r="DXI1200" s="207">
        <v>2</v>
      </c>
      <c r="DXJ1200" s="208" t="s">
        <v>238</v>
      </c>
      <c r="DXK1200" s="209">
        <v>119</v>
      </c>
      <c r="DXL1200" s="110">
        <v>213</v>
      </c>
      <c r="DXM1200" s="147">
        <v>104.09399999999999</v>
      </c>
      <c r="DXN1200" s="109" t="s">
        <v>39</v>
      </c>
      <c r="DXO1200" s="261" t="s">
        <v>26</v>
      </c>
      <c r="DXP1200" s="207">
        <v>7</v>
      </c>
      <c r="DXQ1200" s="207">
        <v>2</v>
      </c>
      <c r="DXR1200" s="208" t="s">
        <v>238</v>
      </c>
      <c r="DXS1200" s="209">
        <v>119</v>
      </c>
      <c r="DXT1200" s="110">
        <v>213</v>
      </c>
      <c r="DXU1200" s="147">
        <v>104.09399999999999</v>
      </c>
      <c r="DXV1200" s="109" t="s">
        <v>39</v>
      </c>
      <c r="DXW1200" s="261" t="s">
        <v>26</v>
      </c>
      <c r="DXX1200" s="207">
        <v>7</v>
      </c>
      <c r="DXY1200" s="207">
        <v>2</v>
      </c>
      <c r="DXZ1200" s="208" t="s">
        <v>238</v>
      </c>
      <c r="DYA1200" s="209">
        <v>119</v>
      </c>
      <c r="DYB1200" s="110">
        <v>213</v>
      </c>
      <c r="DYC1200" s="147">
        <v>104.09399999999999</v>
      </c>
      <c r="DYD1200" s="109" t="s">
        <v>39</v>
      </c>
      <c r="DYE1200" s="261" t="s">
        <v>26</v>
      </c>
      <c r="DYF1200" s="207">
        <v>7</v>
      </c>
      <c r="DYG1200" s="207">
        <v>2</v>
      </c>
      <c r="DYH1200" s="208" t="s">
        <v>238</v>
      </c>
      <c r="DYI1200" s="209">
        <v>119</v>
      </c>
      <c r="DYJ1200" s="110">
        <v>213</v>
      </c>
      <c r="DYK1200" s="147">
        <v>104.09399999999999</v>
      </c>
      <c r="DYL1200" s="109" t="s">
        <v>39</v>
      </c>
      <c r="DYM1200" s="261" t="s">
        <v>26</v>
      </c>
      <c r="DYN1200" s="207">
        <v>7</v>
      </c>
      <c r="DYO1200" s="207">
        <v>2</v>
      </c>
      <c r="DYP1200" s="208" t="s">
        <v>238</v>
      </c>
      <c r="DYQ1200" s="209">
        <v>119</v>
      </c>
      <c r="DYR1200" s="110">
        <v>213</v>
      </c>
      <c r="DYS1200" s="147">
        <v>104.09399999999999</v>
      </c>
      <c r="DYT1200" s="109" t="s">
        <v>39</v>
      </c>
      <c r="DYU1200" s="261" t="s">
        <v>26</v>
      </c>
      <c r="DYV1200" s="207">
        <v>7</v>
      </c>
      <c r="DYW1200" s="207">
        <v>2</v>
      </c>
      <c r="DYX1200" s="208" t="s">
        <v>238</v>
      </c>
      <c r="DYY1200" s="209">
        <v>119</v>
      </c>
      <c r="DYZ1200" s="110">
        <v>213</v>
      </c>
      <c r="DZA1200" s="147">
        <v>104.09399999999999</v>
      </c>
      <c r="DZB1200" s="109" t="s">
        <v>39</v>
      </c>
      <c r="DZC1200" s="261" t="s">
        <v>26</v>
      </c>
      <c r="DZD1200" s="207">
        <v>7</v>
      </c>
      <c r="DZE1200" s="207">
        <v>2</v>
      </c>
      <c r="DZF1200" s="208" t="s">
        <v>238</v>
      </c>
      <c r="DZG1200" s="209">
        <v>119</v>
      </c>
      <c r="DZH1200" s="110">
        <v>213</v>
      </c>
      <c r="DZI1200" s="147">
        <v>104.09399999999999</v>
      </c>
      <c r="DZJ1200" s="109" t="s">
        <v>39</v>
      </c>
      <c r="DZK1200" s="261" t="s">
        <v>26</v>
      </c>
      <c r="DZL1200" s="207">
        <v>7</v>
      </c>
      <c r="DZM1200" s="207">
        <v>2</v>
      </c>
      <c r="DZN1200" s="208" t="s">
        <v>238</v>
      </c>
      <c r="DZO1200" s="209">
        <v>119</v>
      </c>
      <c r="DZP1200" s="110">
        <v>213</v>
      </c>
      <c r="DZQ1200" s="147">
        <v>104.09399999999999</v>
      </c>
      <c r="DZR1200" s="109" t="s">
        <v>39</v>
      </c>
      <c r="DZS1200" s="261" t="s">
        <v>26</v>
      </c>
      <c r="DZT1200" s="207">
        <v>7</v>
      </c>
      <c r="DZU1200" s="207">
        <v>2</v>
      </c>
      <c r="DZV1200" s="208" t="s">
        <v>238</v>
      </c>
      <c r="DZW1200" s="209">
        <v>119</v>
      </c>
      <c r="DZX1200" s="110">
        <v>213</v>
      </c>
      <c r="DZY1200" s="147">
        <v>104.09399999999999</v>
      </c>
      <c r="DZZ1200" s="109" t="s">
        <v>39</v>
      </c>
      <c r="EAA1200" s="261" t="s">
        <v>26</v>
      </c>
      <c r="EAB1200" s="207">
        <v>7</v>
      </c>
      <c r="EAC1200" s="207">
        <v>2</v>
      </c>
      <c r="EAD1200" s="208" t="s">
        <v>238</v>
      </c>
      <c r="EAE1200" s="209">
        <v>119</v>
      </c>
      <c r="EAF1200" s="110">
        <v>213</v>
      </c>
      <c r="EAG1200" s="147">
        <v>104.09399999999999</v>
      </c>
      <c r="EAH1200" s="109" t="s">
        <v>39</v>
      </c>
      <c r="EAI1200" s="261" t="s">
        <v>26</v>
      </c>
      <c r="EAJ1200" s="207">
        <v>7</v>
      </c>
      <c r="EAK1200" s="207">
        <v>2</v>
      </c>
      <c r="EAL1200" s="208" t="s">
        <v>238</v>
      </c>
      <c r="EAM1200" s="209">
        <v>119</v>
      </c>
      <c r="EAN1200" s="110">
        <v>213</v>
      </c>
      <c r="EAO1200" s="147">
        <v>104.09399999999999</v>
      </c>
      <c r="EAP1200" s="109" t="s">
        <v>39</v>
      </c>
      <c r="EAQ1200" s="261" t="s">
        <v>26</v>
      </c>
      <c r="EAR1200" s="207">
        <v>7</v>
      </c>
      <c r="EAS1200" s="207">
        <v>2</v>
      </c>
      <c r="EAT1200" s="208" t="s">
        <v>238</v>
      </c>
      <c r="EAU1200" s="209">
        <v>119</v>
      </c>
      <c r="EAV1200" s="110">
        <v>213</v>
      </c>
      <c r="EAW1200" s="147">
        <v>104.09399999999999</v>
      </c>
      <c r="EAX1200" s="109" t="s">
        <v>39</v>
      </c>
      <c r="EAY1200" s="261" t="s">
        <v>26</v>
      </c>
      <c r="EAZ1200" s="207">
        <v>7</v>
      </c>
      <c r="EBA1200" s="207">
        <v>2</v>
      </c>
      <c r="EBB1200" s="208" t="s">
        <v>238</v>
      </c>
      <c r="EBC1200" s="209">
        <v>119</v>
      </c>
      <c r="EBD1200" s="110">
        <v>213</v>
      </c>
      <c r="EBE1200" s="147">
        <v>104.09399999999999</v>
      </c>
      <c r="EBF1200" s="109" t="s">
        <v>39</v>
      </c>
      <c r="EBG1200" s="261" t="s">
        <v>26</v>
      </c>
      <c r="EBH1200" s="207">
        <v>7</v>
      </c>
      <c r="EBI1200" s="207">
        <v>2</v>
      </c>
      <c r="EBJ1200" s="208" t="s">
        <v>238</v>
      </c>
      <c r="EBK1200" s="209">
        <v>119</v>
      </c>
      <c r="EBL1200" s="110">
        <v>213</v>
      </c>
      <c r="EBM1200" s="147">
        <v>104.09399999999999</v>
      </c>
      <c r="EBN1200" s="109" t="s">
        <v>39</v>
      </c>
      <c r="EBO1200" s="261" t="s">
        <v>26</v>
      </c>
      <c r="EBP1200" s="207">
        <v>7</v>
      </c>
      <c r="EBQ1200" s="207">
        <v>2</v>
      </c>
      <c r="EBR1200" s="208" t="s">
        <v>238</v>
      </c>
      <c r="EBS1200" s="209">
        <v>119</v>
      </c>
      <c r="EBT1200" s="110">
        <v>213</v>
      </c>
      <c r="EBU1200" s="147">
        <v>104.09399999999999</v>
      </c>
      <c r="EBV1200" s="109" t="s">
        <v>39</v>
      </c>
      <c r="EBW1200" s="261" t="s">
        <v>26</v>
      </c>
      <c r="EBX1200" s="207">
        <v>7</v>
      </c>
      <c r="EBY1200" s="207">
        <v>2</v>
      </c>
      <c r="EBZ1200" s="208" t="s">
        <v>238</v>
      </c>
      <c r="ECA1200" s="209">
        <v>119</v>
      </c>
      <c r="ECB1200" s="110">
        <v>213</v>
      </c>
      <c r="ECC1200" s="147">
        <v>104.09399999999999</v>
      </c>
      <c r="ECD1200" s="109" t="s">
        <v>39</v>
      </c>
      <c r="ECE1200" s="261" t="s">
        <v>26</v>
      </c>
      <c r="ECF1200" s="207">
        <v>7</v>
      </c>
      <c r="ECG1200" s="207">
        <v>2</v>
      </c>
      <c r="ECH1200" s="208" t="s">
        <v>238</v>
      </c>
      <c r="ECI1200" s="209">
        <v>119</v>
      </c>
      <c r="ECJ1200" s="110">
        <v>213</v>
      </c>
      <c r="ECK1200" s="147">
        <v>104.09399999999999</v>
      </c>
      <c r="ECL1200" s="109" t="s">
        <v>39</v>
      </c>
      <c r="ECM1200" s="261" t="s">
        <v>26</v>
      </c>
      <c r="ECN1200" s="207">
        <v>7</v>
      </c>
      <c r="ECO1200" s="207">
        <v>2</v>
      </c>
      <c r="ECP1200" s="208" t="s">
        <v>238</v>
      </c>
      <c r="ECQ1200" s="209">
        <v>119</v>
      </c>
      <c r="ECR1200" s="110">
        <v>213</v>
      </c>
      <c r="ECS1200" s="147">
        <v>104.09399999999999</v>
      </c>
      <c r="ECT1200" s="109" t="s">
        <v>39</v>
      </c>
      <c r="ECU1200" s="261" t="s">
        <v>26</v>
      </c>
      <c r="ECV1200" s="207">
        <v>7</v>
      </c>
      <c r="ECW1200" s="207">
        <v>2</v>
      </c>
      <c r="ECX1200" s="208" t="s">
        <v>238</v>
      </c>
      <c r="ECY1200" s="209">
        <v>119</v>
      </c>
      <c r="ECZ1200" s="110">
        <v>213</v>
      </c>
      <c r="EDA1200" s="147">
        <v>104.09399999999999</v>
      </c>
      <c r="EDB1200" s="109" t="s">
        <v>39</v>
      </c>
      <c r="EDC1200" s="261" t="s">
        <v>26</v>
      </c>
      <c r="EDD1200" s="207">
        <v>7</v>
      </c>
      <c r="EDE1200" s="207">
        <v>2</v>
      </c>
      <c r="EDF1200" s="208" t="s">
        <v>238</v>
      </c>
      <c r="EDG1200" s="209">
        <v>119</v>
      </c>
      <c r="EDH1200" s="110">
        <v>213</v>
      </c>
      <c r="EDI1200" s="147">
        <v>104.09399999999999</v>
      </c>
      <c r="EDJ1200" s="109" t="s">
        <v>39</v>
      </c>
      <c r="EDK1200" s="261" t="s">
        <v>26</v>
      </c>
      <c r="EDL1200" s="207">
        <v>7</v>
      </c>
      <c r="EDM1200" s="207">
        <v>2</v>
      </c>
      <c r="EDN1200" s="208" t="s">
        <v>238</v>
      </c>
      <c r="EDO1200" s="209">
        <v>119</v>
      </c>
      <c r="EDP1200" s="110">
        <v>213</v>
      </c>
      <c r="EDQ1200" s="147">
        <v>104.09399999999999</v>
      </c>
      <c r="EDR1200" s="109" t="s">
        <v>39</v>
      </c>
      <c r="EDS1200" s="261" t="s">
        <v>26</v>
      </c>
      <c r="EDT1200" s="207">
        <v>7</v>
      </c>
      <c r="EDU1200" s="207">
        <v>2</v>
      </c>
      <c r="EDV1200" s="208" t="s">
        <v>238</v>
      </c>
      <c r="EDW1200" s="209">
        <v>119</v>
      </c>
      <c r="EDX1200" s="110">
        <v>213</v>
      </c>
      <c r="EDY1200" s="147">
        <v>104.09399999999999</v>
      </c>
      <c r="EDZ1200" s="109" t="s">
        <v>39</v>
      </c>
      <c r="EEA1200" s="261" t="s">
        <v>26</v>
      </c>
      <c r="EEB1200" s="207">
        <v>7</v>
      </c>
      <c r="EEC1200" s="207">
        <v>2</v>
      </c>
      <c r="EED1200" s="208" t="s">
        <v>238</v>
      </c>
      <c r="EEE1200" s="209">
        <v>119</v>
      </c>
      <c r="EEF1200" s="110">
        <v>213</v>
      </c>
      <c r="EEG1200" s="147">
        <v>104.09399999999999</v>
      </c>
      <c r="EEH1200" s="109" t="s">
        <v>39</v>
      </c>
      <c r="EEI1200" s="261" t="s">
        <v>26</v>
      </c>
      <c r="EEJ1200" s="207">
        <v>7</v>
      </c>
      <c r="EEK1200" s="207">
        <v>2</v>
      </c>
      <c r="EEL1200" s="208" t="s">
        <v>238</v>
      </c>
      <c r="EEM1200" s="209">
        <v>119</v>
      </c>
      <c r="EEN1200" s="110">
        <v>213</v>
      </c>
      <c r="EEO1200" s="147">
        <v>104.09399999999999</v>
      </c>
      <c r="EEP1200" s="109" t="s">
        <v>39</v>
      </c>
      <c r="EEQ1200" s="261" t="s">
        <v>26</v>
      </c>
      <c r="EER1200" s="207">
        <v>7</v>
      </c>
      <c r="EES1200" s="207">
        <v>2</v>
      </c>
      <c r="EET1200" s="208" t="s">
        <v>238</v>
      </c>
      <c r="EEU1200" s="209">
        <v>119</v>
      </c>
      <c r="EEV1200" s="110">
        <v>213</v>
      </c>
      <c r="EEW1200" s="147">
        <v>104.09399999999999</v>
      </c>
      <c r="EEX1200" s="109" t="s">
        <v>39</v>
      </c>
      <c r="EEY1200" s="261" t="s">
        <v>26</v>
      </c>
      <c r="EEZ1200" s="207">
        <v>7</v>
      </c>
      <c r="EFA1200" s="207">
        <v>2</v>
      </c>
      <c r="EFB1200" s="208" t="s">
        <v>238</v>
      </c>
      <c r="EFC1200" s="209">
        <v>119</v>
      </c>
      <c r="EFD1200" s="110">
        <v>213</v>
      </c>
      <c r="EFE1200" s="147">
        <v>104.09399999999999</v>
      </c>
      <c r="EFF1200" s="109" t="s">
        <v>39</v>
      </c>
      <c r="EFG1200" s="261" t="s">
        <v>26</v>
      </c>
      <c r="EFH1200" s="207">
        <v>7</v>
      </c>
      <c r="EFI1200" s="207">
        <v>2</v>
      </c>
      <c r="EFJ1200" s="208" t="s">
        <v>238</v>
      </c>
      <c r="EFK1200" s="209">
        <v>119</v>
      </c>
      <c r="EFL1200" s="110">
        <v>213</v>
      </c>
      <c r="EFM1200" s="147">
        <v>104.09399999999999</v>
      </c>
      <c r="EFN1200" s="109" t="s">
        <v>39</v>
      </c>
      <c r="EFO1200" s="261" t="s">
        <v>26</v>
      </c>
      <c r="EFP1200" s="207">
        <v>7</v>
      </c>
      <c r="EFQ1200" s="207">
        <v>2</v>
      </c>
      <c r="EFR1200" s="208" t="s">
        <v>238</v>
      </c>
      <c r="EFS1200" s="209">
        <v>119</v>
      </c>
      <c r="EFT1200" s="110">
        <v>213</v>
      </c>
      <c r="EFU1200" s="147">
        <v>104.09399999999999</v>
      </c>
      <c r="EFV1200" s="109" t="s">
        <v>39</v>
      </c>
      <c r="EFW1200" s="261" t="s">
        <v>26</v>
      </c>
      <c r="EFX1200" s="207">
        <v>7</v>
      </c>
      <c r="EFY1200" s="207">
        <v>2</v>
      </c>
      <c r="EFZ1200" s="208" t="s">
        <v>238</v>
      </c>
      <c r="EGA1200" s="209">
        <v>119</v>
      </c>
      <c r="EGB1200" s="110">
        <v>213</v>
      </c>
      <c r="EGC1200" s="147">
        <v>104.09399999999999</v>
      </c>
      <c r="EGD1200" s="109" t="s">
        <v>39</v>
      </c>
      <c r="EGE1200" s="261" t="s">
        <v>26</v>
      </c>
      <c r="EGF1200" s="207">
        <v>7</v>
      </c>
      <c r="EGG1200" s="207">
        <v>2</v>
      </c>
      <c r="EGH1200" s="208" t="s">
        <v>238</v>
      </c>
      <c r="EGI1200" s="209">
        <v>119</v>
      </c>
      <c r="EGJ1200" s="110">
        <v>213</v>
      </c>
      <c r="EGK1200" s="147">
        <v>104.09399999999999</v>
      </c>
      <c r="EGL1200" s="109" t="s">
        <v>39</v>
      </c>
      <c r="EGM1200" s="261" t="s">
        <v>26</v>
      </c>
      <c r="EGN1200" s="207">
        <v>7</v>
      </c>
      <c r="EGO1200" s="207">
        <v>2</v>
      </c>
      <c r="EGP1200" s="208" t="s">
        <v>238</v>
      </c>
      <c r="EGQ1200" s="209">
        <v>119</v>
      </c>
      <c r="EGR1200" s="110">
        <v>213</v>
      </c>
      <c r="EGS1200" s="147">
        <v>104.09399999999999</v>
      </c>
      <c r="EGT1200" s="109" t="s">
        <v>39</v>
      </c>
      <c r="EGU1200" s="261" t="s">
        <v>26</v>
      </c>
      <c r="EGV1200" s="207">
        <v>7</v>
      </c>
      <c r="EGW1200" s="207">
        <v>2</v>
      </c>
      <c r="EGX1200" s="208" t="s">
        <v>238</v>
      </c>
      <c r="EGY1200" s="209">
        <v>119</v>
      </c>
      <c r="EGZ1200" s="110">
        <v>213</v>
      </c>
      <c r="EHA1200" s="147">
        <v>104.09399999999999</v>
      </c>
      <c r="EHB1200" s="109" t="s">
        <v>39</v>
      </c>
      <c r="EHC1200" s="261" t="s">
        <v>26</v>
      </c>
      <c r="EHD1200" s="207">
        <v>7</v>
      </c>
      <c r="EHE1200" s="207">
        <v>2</v>
      </c>
      <c r="EHF1200" s="208" t="s">
        <v>238</v>
      </c>
      <c r="EHG1200" s="209">
        <v>119</v>
      </c>
      <c r="EHH1200" s="110">
        <v>213</v>
      </c>
      <c r="EHI1200" s="147">
        <v>104.09399999999999</v>
      </c>
      <c r="EHJ1200" s="109" t="s">
        <v>39</v>
      </c>
      <c r="EHK1200" s="261" t="s">
        <v>26</v>
      </c>
      <c r="EHL1200" s="207">
        <v>7</v>
      </c>
      <c r="EHM1200" s="207">
        <v>2</v>
      </c>
      <c r="EHN1200" s="208" t="s">
        <v>238</v>
      </c>
      <c r="EHO1200" s="209">
        <v>119</v>
      </c>
      <c r="EHP1200" s="110">
        <v>213</v>
      </c>
      <c r="EHQ1200" s="147">
        <v>104.09399999999999</v>
      </c>
      <c r="EHR1200" s="109" t="s">
        <v>39</v>
      </c>
      <c r="EHS1200" s="261" t="s">
        <v>26</v>
      </c>
      <c r="EHT1200" s="207">
        <v>7</v>
      </c>
      <c r="EHU1200" s="207">
        <v>2</v>
      </c>
      <c r="EHV1200" s="208" t="s">
        <v>238</v>
      </c>
      <c r="EHW1200" s="209">
        <v>119</v>
      </c>
      <c r="EHX1200" s="110">
        <v>213</v>
      </c>
      <c r="EHY1200" s="147">
        <v>104.09399999999999</v>
      </c>
      <c r="EHZ1200" s="109" t="s">
        <v>39</v>
      </c>
      <c r="EIA1200" s="261" t="s">
        <v>26</v>
      </c>
      <c r="EIB1200" s="207">
        <v>7</v>
      </c>
      <c r="EIC1200" s="207">
        <v>2</v>
      </c>
      <c r="EID1200" s="208" t="s">
        <v>238</v>
      </c>
      <c r="EIE1200" s="209">
        <v>119</v>
      </c>
      <c r="EIF1200" s="110">
        <v>213</v>
      </c>
      <c r="EIG1200" s="147">
        <v>104.09399999999999</v>
      </c>
      <c r="EIH1200" s="109" t="s">
        <v>39</v>
      </c>
      <c r="EII1200" s="261" t="s">
        <v>26</v>
      </c>
      <c r="EIJ1200" s="207">
        <v>7</v>
      </c>
      <c r="EIK1200" s="207">
        <v>2</v>
      </c>
      <c r="EIL1200" s="208" t="s">
        <v>238</v>
      </c>
      <c r="EIM1200" s="209">
        <v>119</v>
      </c>
      <c r="EIN1200" s="110">
        <v>213</v>
      </c>
      <c r="EIO1200" s="147">
        <v>104.09399999999999</v>
      </c>
      <c r="EIP1200" s="109" t="s">
        <v>39</v>
      </c>
      <c r="EIQ1200" s="261" t="s">
        <v>26</v>
      </c>
      <c r="EIR1200" s="207">
        <v>7</v>
      </c>
      <c r="EIS1200" s="207">
        <v>2</v>
      </c>
      <c r="EIT1200" s="208" t="s">
        <v>238</v>
      </c>
      <c r="EIU1200" s="209">
        <v>119</v>
      </c>
      <c r="EIV1200" s="110">
        <v>213</v>
      </c>
      <c r="EIW1200" s="147">
        <v>104.09399999999999</v>
      </c>
      <c r="EIX1200" s="109" t="s">
        <v>39</v>
      </c>
      <c r="EIY1200" s="261" t="s">
        <v>26</v>
      </c>
      <c r="EIZ1200" s="207">
        <v>7</v>
      </c>
      <c r="EJA1200" s="207">
        <v>2</v>
      </c>
      <c r="EJB1200" s="208" t="s">
        <v>238</v>
      </c>
      <c r="EJC1200" s="209">
        <v>119</v>
      </c>
      <c r="EJD1200" s="110">
        <v>213</v>
      </c>
      <c r="EJE1200" s="147">
        <v>104.09399999999999</v>
      </c>
      <c r="EJF1200" s="109" t="s">
        <v>39</v>
      </c>
      <c r="EJG1200" s="261" t="s">
        <v>26</v>
      </c>
      <c r="EJH1200" s="207">
        <v>7</v>
      </c>
      <c r="EJI1200" s="207">
        <v>2</v>
      </c>
      <c r="EJJ1200" s="208" t="s">
        <v>238</v>
      </c>
      <c r="EJK1200" s="209">
        <v>119</v>
      </c>
      <c r="EJL1200" s="110">
        <v>213</v>
      </c>
      <c r="EJM1200" s="147">
        <v>104.09399999999999</v>
      </c>
      <c r="EJN1200" s="109" t="s">
        <v>39</v>
      </c>
      <c r="EJO1200" s="261" t="s">
        <v>26</v>
      </c>
      <c r="EJP1200" s="207">
        <v>7</v>
      </c>
      <c r="EJQ1200" s="207">
        <v>2</v>
      </c>
      <c r="EJR1200" s="208" t="s">
        <v>238</v>
      </c>
      <c r="EJS1200" s="209">
        <v>119</v>
      </c>
      <c r="EJT1200" s="110">
        <v>213</v>
      </c>
      <c r="EJU1200" s="147">
        <v>104.09399999999999</v>
      </c>
      <c r="EJV1200" s="109" t="s">
        <v>39</v>
      </c>
      <c r="EJW1200" s="261" t="s">
        <v>26</v>
      </c>
      <c r="EJX1200" s="207">
        <v>7</v>
      </c>
      <c r="EJY1200" s="207">
        <v>2</v>
      </c>
      <c r="EJZ1200" s="208" t="s">
        <v>238</v>
      </c>
      <c r="EKA1200" s="209">
        <v>119</v>
      </c>
      <c r="EKB1200" s="110">
        <v>213</v>
      </c>
      <c r="EKC1200" s="147">
        <v>104.09399999999999</v>
      </c>
      <c r="EKD1200" s="109" t="s">
        <v>39</v>
      </c>
      <c r="EKE1200" s="261" t="s">
        <v>26</v>
      </c>
      <c r="EKF1200" s="207">
        <v>7</v>
      </c>
      <c r="EKG1200" s="207">
        <v>2</v>
      </c>
      <c r="EKH1200" s="208" t="s">
        <v>238</v>
      </c>
      <c r="EKI1200" s="209">
        <v>119</v>
      </c>
      <c r="EKJ1200" s="110">
        <v>213</v>
      </c>
      <c r="EKK1200" s="147">
        <v>104.09399999999999</v>
      </c>
      <c r="EKL1200" s="109" t="s">
        <v>39</v>
      </c>
      <c r="EKM1200" s="261" t="s">
        <v>26</v>
      </c>
      <c r="EKN1200" s="207">
        <v>7</v>
      </c>
      <c r="EKO1200" s="207">
        <v>2</v>
      </c>
      <c r="EKP1200" s="208" t="s">
        <v>238</v>
      </c>
      <c r="EKQ1200" s="209">
        <v>119</v>
      </c>
      <c r="EKR1200" s="110">
        <v>213</v>
      </c>
      <c r="EKS1200" s="147">
        <v>104.09399999999999</v>
      </c>
      <c r="EKT1200" s="109" t="s">
        <v>39</v>
      </c>
      <c r="EKU1200" s="261" t="s">
        <v>26</v>
      </c>
      <c r="EKV1200" s="207">
        <v>7</v>
      </c>
      <c r="EKW1200" s="207">
        <v>2</v>
      </c>
      <c r="EKX1200" s="208" t="s">
        <v>238</v>
      </c>
      <c r="EKY1200" s="209">
        <v>119</v>
      </c>
      <c r="EKZ1200" s="110">
        <v>213</v>
      </c>
      <c r="ELA1200" s="147">
        <v>104.09399999999999</v>
      </c>
      <c r="ELB1200" s="109" t="s">
        <v>39</v>
      </c>
      <c r="ELC1200" s="261" t="s">
        <v>26</v>
      </c>
      <c r="ELD1200" s="207">
        <v>7</v>
      </c>
      <c r="ELE1200" s="207">
        <v>2</v>
      </c>
      <c r="ELF1200" s="208" t="s">
        <v>238</v>
      </c>
      <c r="ELG1200" s="209">
        <v>119</v>
      </c>
      <c r="ELH1200" s="110">
        <v>213</v>
      </c>
      <c r="ELI1200" s="147">
        <v>104.09399999999999</v>
      </c>
      <c r="ELJ1200" s="109" t="s">
        <v>39</v>
      </c>
      <c r="ELK1200" s="261" t="s">
        <v>26</v>
      </c>
      <c r="ELL1200" s="207">
        <v>7</v>
      </c>
      <c r="ELM1200" s="207">
        <v>2</v>
      </c>
      <c r="ELN1200" s="208" t="s">
        <v>238</v>
      </c>
      <c r="ELO1200" s="209">
        <v>119</v>
      </c>
      <c r="ELP1200" s="110">
        <v>213</v>
      </c>
      <c r="ELQ1200" s="147">
        <v>104.09399999999999</v>
      </c>
      <c r="ELR1200" s="109" t="s">
        <v>39</v>
      </c>
      <c r="ELS1200" s="261" t="s">
        <v>26</v>
      </c>
      <c r="ELT1200" s="207">
        <v>7</v>
      </c>
      <c r="ELU1200" s="207">
        <v>2</v>
      </c>
      <c r="ELV1200" s="208" t="s">
        <v>238</v>
      </c>
      <c r="ELW1200" s="209">
        <v>119</v>
      </c>
      <c r="ELX1200" s="110">
        <v>213</v>
      </c>
      <c r="ELY1200" s="147">
        <v>104.09399999999999</v>
      </c>
      <c r="ELZ1200" s="109" t="s">
        <v>39</v>
      </c>
      <c r="EMA1200" s="261" t="s">
        <v>26</v>
      </c>
      <c r="EMB1200" s="207">
        <v>7</v>
      </c>
      <c r="EMC1200" s="207">
        <v>2</v>
      </c>
      <c r="EMD1200" s="208" t="s">
        <v>238</v>
      </c>
      <c r="EME1200" s="209">
        <v>119</v>
      </c>
      <c r="EMF1200" s="110">
        <v>213</v>
      </c>
      <c r="EMG1200" s="147">
        <v>104.09399999999999</v>
      </c>
      <c r="EMH1200" s="109" t="s">
        <v>39</v>
      </c>
      <c r="EMI1200" s="261" t="s">
        <v>26</v>
      </c>
      <c r="EMJ1200" s="207">
        <v>7</v>
      </c>
      <c r="EMK1200" s="207">
        <v>2</v>
      </c>
      <c r="EML1200" s="208" t="s">
        <v>238</v>
      </c>
      <c r="EMM1200" s="209">
        <v>119</v>
      </c>
      <c r="EMN1200" s="110">
        <v>213</v>
      </c>
      <c r="EMO1200" s="147">
        <v>104.09399999999999</v>
      </c>
      <c r="EMP1200" s="109" t="s">
        <v>39</v>
      </c>
      <c r="EMQ1200" s="261" t="s">
        <v>26</v>
      </c>
      <c r="EMR1200" s="207">
        <v>7</v>
      </c>
      <c r="EMS1200" s="207">
        <v>2</v>
      </c>
      <c r="EMT1200" s="208" t="s">
        <v>238</v>
      </c>
      <c r="EMU1200" s="209">
        <v>119</v>
      </c>
      <c r="EMV1200" s="110">
        <v>213</v>
      </c>
      <c r="EMW1200" s="147">
        <v>104.09399999999999</v>
      </c>
      <c r="EMX1200" s="109" t="s">
        <v>39</v>
      </c>
      <c r="EMY1200" s="261" t="s">
        <v>26</v>
      </c>
      <c r="EMZ1200" s="207">
        <v>7</v>
      </c>
      <c r="ENA1200" s="207">
        <v>2</v>
      </c>
      <c r="ENB1200" s="208" t="s">
        <v>238</v>
      </c>
      <c r="ENC1200" s="209">
        <v>119</v>
      </c>
      <c r="END1200" s="110">
        <v>213</v>
      </c>
      <c r="ENE1200" s="147">
        <v>104.09399999999999</v>
      </c>
      <c r="ENF1200" s="109" t="s">
        <v>39</v>
      </c>
      <c r="ENG1200" s="261" t="s">
        <v>26</v>
      </c>
      <c r="ENH1200" s="207">
        <v>7</v>
      </c>
      <c r="ENI1200" s="207">
        <v>2</v>
      </c>
      <c r="ENJ1200" s="208" t="s">
        <v>238</v>
      </c>
      <c r="ENK1200" s="209">
        <v>119</v>
      </c>
      <c r="ENL1200" s="110">
        <v>213</v>
      </c>
      <c r="ENM1200" s="147">
        <v>104.09399999999999</v>
      </c>
      <c r="ENN1200" s="109" t="s">
        <v>39</v>
      </c>
      <c r="ENO1200" s="261" t="s">
        <v>26</v>
      </c>
      <c r="ENP1200" s="207">
        <v>7</v>
      </c>
      <c r="ENQ1200" s="207">
        <v>2</v>
      </c>
      <c r="ENR1200" s="208" t="s">
        <v>238</v>
      </c>
      <c r="ENS1200" s="209">
        <v>119</v>
      </c>
      <c r="ENT1200" s="110">
        <v>213</v>
      </c>
      <c r="ENU1200" s="147">
        <v>104.09399999999999</v>
      </c>
      <c r="ENV1200" s="109" t="s">
        <v>39</v>
      </c>
      <c r="ENW1200" s="261" t="s">
        <v>26</v>
      </c>
      <c r="ENX1200" s="207">
        <v>7</v>
      </c>
      <c r="ENY1200" s="207">
        <v>2</v>
      </c>
      <c r="ENZ1200" s="208" t="s">
        <v>238</v>
      </c>
      <c r="EOA1200" s="209">
        <v>119</v>
      </c>
      <c r="EOB1200" s="110">
        <v>213</v>
      </c>
      <c r="EOC1200" s="147">
        <v>104.09399999999999</v>
      </c>
      <c r="EOD1200" s="109" t="s">
        <v>39</v>
      </c>
      <c r="EOE1200" s="261" t="s">
        <v>26</v>
      </c>
      <c r="EOF1200" s="207">
        <v>7</v>
      </c>
      <c r="EOG1200" s="207">
        <v>2</v>
      </c>
      <c r="EOH1200" s="208" t="s">
        <v>238</v>
      </c>
      <c r="EOI1200" s="209">
        <v>119</v>
      </c>
      <c r="EOJ1200" s="110">
        <v>213</v>
      </c>
      <c r="EOK1200" s="147">
        <v>104.09399999999999</v>
      </c>
      <c r="EOL1200" s="109" t="s">
        <v>39</v>
      </c>
      <c r="EOM1200" s="261" t="s">
        <v>26</v>
      </c>
      <c r="EON1200" s="207">
        <v>7</v>
      </c>
      <c r="EOO1200" s="207">
        <v>2</v>
      </c>
      <c r="EOP1200" s="208" t="s">
        <v>238</v>
      </c>
      <c r="EOQ1200" s="209">
        <v>119</v>
      </c>
      <c r="EOR1200" s="110">
        <v>213</v>
      </c>
      <c r="EOS1200" s="147">
        <v>104.09399999999999</v>
      </c>
      <c r="EOT1200" s="109" t="s">
        <v>39</v>
      </c>
      <c r="EOU1200" s="261" t="s">
        <v>26</v>
      </c>
      <c r="EOV1200" s="207">
        <v>7</v>
      </c>
      <c r="EOW1200" s="207">
        <v>2</v>
      </c>
      <c r="EOX1200" s="208" t="s">
        <v>238</v>
      </c>
      <c r="EOY1200" s="209">
        <v>119</v>
      </c>
      <c r="EOZ1200" s="110">
        <v>213</v>
      </c>
      <c r="EPA1200" s="147">
        <v>104.09399999999999</v>
      </c>
      <c r="EPB1200" s="109" t="s">
        <v>39</v>
      </c>
      <c r="EPC1200" s="261" t="s">
        <v>26</v>
      </c>
      <c r="EPD1200" s="207">
        <v>7</v>
      </c>
      <c r="EPE1200" s="207">
        <v>2</v>
      </c>
      <c r="EPF1200" s="208" t="s">
        <v>238</v>
      </c>
      <c r="EPG1200" s="209">
        <v>119</v>
      </c>
      <c r="EPH1200" s="110">
        <v>213</v>
      </c>
      <c r="EPI1200" s="147">
        <v>104.09399999999999</v>
      </c>
      <c r="EPJ1200" s="109" t="s">
        <v>39</v>
      </c>
      <c r="EPK1200" s="261" t="s">
        <v>26</v>
      </c>
      <c r="EPL1200" s="207">
        <v>7</v>
      </c>
      <c r="EPM1200" s="207">
        <v>2</v>
      </c>
      <c r="EPN1200" s="208" t="s">
        <v>238</v>
      </c>
      <c r="EPO1200" s="209">
        <v>119</v>
      </c>
      <c r="EPP1200" s="110">
        <v>213</v>
      </c>
      <c r="EPQ1200" s="147">
        <v>104.09399999999999</v>
      </c>
      <c r="EPR1200" s="109" t="s">
        <v>39</v>
      </c>
      <c r="EPS1200" s="261" t="s">
        <v>26</v>
      </c>
      <c r="EPT1200" s="207">
        <v>7</v>
      </c>
      <c r="EPU1200" s="207">
        <v>2</v>
      </c>
      <c r="EPV1200" s="208" t="s">
        <v>238</v>
      </c>
      <c r="EPW1200" s="209">
        <v>119</v>
      </c>
      <c r="EPX1200" s="110">
        <v>213</v>
      </c>
      <c r="EPY1200" s="147">
        <v>104.09399999999999</v>
      </c>
      <c r="EPZ1200" s="109" t="s">
        <v>39</v>
      </c>
      <c r="EQA1200" s="261" t="s">
        <v>26</v>
      </c>
      <c r="EQB1200" s="207">
        <v>7</v>
      </c>
      <c r="EQC1200" s="207">
        <v>2</v>
      </c>
      <c r="EQD1200" s="208" t="s">
        <v>238</v>
      </c>
      <c r="EQE1200" s="209">
        <v>119</v>
      </c>
      <c r="EQF1200" s="110">
        <v>213</v>
      </c>
      <c r="EQG1200" s="147">
        <v>104.09399999999999</v>
      </c>
      <c r="EQH1200" s="109" t="s">
        <v>39</v>
      </c>
      <c r="EQI1200" s="261" t="s">
        <v>26</v>
      </c>
      <c r="EQJ1200" s="207">
        <v>7</v>
      </c>
      <c r="EQK1200" s="207">
        <v>2</v>
      </c>
      <c r="EQL1200" s="208" t="s">
        <v>238</v>
      </c>
      <c r="EQM1200" s="209">
        <v>119</v>
      </c>
      <c r="EQN1200" s="110">
        <v>213</v>
      </c>
      <c r="EQO1200" s="147">
        <v>104.09399999999999</v>
      </c>
      <c r="EQP1200" s="109" t="s">
        <v>39</v>
      </c>
      <c r="EQQ1200" s="261" t="s">
        <v>26</v>
      </c>
      <c r="EQR1200" s="207">
        <v>7</v>
      </c>
      <c r="EQS1200" s="207">
        <v>2</v>
      </c>
      <c r="EQT1200" s="208" t="s">
        <v>238</v>
      </c>
      <c r="EQU1200" s="209">
        <v>119</v>
      </c>
      <c r="EQV1200" s="110">
        <v>213</v>
      </c>
      <c r="EQW1200" s="147">
        <v>104.09399999999999</v>
      </c>
      <c r="EQX1200" s="109" t="s">
        <v>39</v>
      </c>
      <c r="EQY1200" s="261" t="s">
        <v>26</v>
      </c>
      <c r="EQZ1200" s="207">
        <v>7</v>
      </c>
      <c r="ERA1200" s="207">
        <v>2</v>
      </c>
      <c r="ERB1200" s="208" t="s">
        <v>238</v>
      </c>
      <c r="ERC1200" s="209">
        <v>119</v>
      </c>
      <c r="ERD1200" s="110">
        <v>213</v>
      </c>
      <c r="ERE1200" s="147">
        <v>104.09399999999999</v>
      </c>
      <c r="ERF1200" s="109" t="s">
        <v>39</v>
      </c>
      <c r="ERG1200" s="261" t="s">
        <v>26</v>
      </c>
      <c r="ERH1200" s="207">
        <v>7</v>
      </c>
      <c r="ERI1200" s="207">
        <v>2</v>
      </c>
      <c r="ERJ1200" s="208" t="s">
        <v>238</v>
      </c>
      <c r="ERK1200" s="209">
        <v>119</v>
      </c>
      <c r="ERL1200" s="110">
        <v>213</v>
      </c>
      <c r="ERM1200" s="147">
        <v>104.09399999999999</v>
      </c>
      <c r="ERN1200" s="109" t="s">
        <v>39</v>
      </c>
      <c r="ERO1200" s="261" t="s">
        <v>26</v>
      </c>
      <c r="ERP1200" s="207">
        <v>7</v>
      </c>
      <c r="ERQ1200" s="207">
        <v>2</v>
      </c>
      <c r="ERR1200" s="208" t="s">
        <v>238</v>
      </c>
      <c r="ERS1200" s="209">
        <v>119</v>
      </c>
      <c r="ERT1200" s="110">
        <v>213</v>
      </c>
      <c r="ERU1200" s="147">
        <v>104.09399999999999</v>
      </c>
      <c r="ERV1200" s="109" t="s">
        <v>39</v>
      </c>
      <c r="ERW1200" s="261" t="s">
        <v>26</v>
      </c>
      <c r="ERX1200" s="207">
        <v>7</v>
      </c>
      <c r="ERY1200" s="207">
        <v>2</v>
      </c>
      <c r="ERZ1200" s="208" t="s">
        <v>238</v>
      </c>
      <c r="ESA1200" s="209">
        <v>119</v>
      </c>
      <c r="ESB1200" s="110">
        <v>213</v>
      </c>
      <c r="ESC1200" s="147">
        <v>104.09399999999999</v>
      </c>
      <c r="ESD1200" s="109" t="s">
        <v>39</v>
      </c>
      <c r="ESE1200" s="261" t="s">
        <v>26</v>
      </c>
      <c r="ESF1200" s="207">
        <v>7</v>
      </c>
      <c r="ESG1200" s="207">
        <v>2</v>
      </c>
      <c r="ESH1200" s="208" t="s">
        <v>238</v>
      </c>
      <c r="ESI1200" s="209">
        <v>119</v>
      </c>
      <c r="ESJ1200" s="110">
        <v>213</v>
      </c>
      <c r="ESK1200" s="147">
        <v>104.09399999999999</v>
      </c>
      <c r="ESL1200" s="109" t="s">
        <v>39</v>
      </c>
      <c r="ESM1200" s="261" t="s">
        <v>26</v>
      </c>
      <c r="ESN1200" s="207">
        <v>7</v>
      </c>
      <c r="ESO1200" s="207">
        <v>2</v>
      </c>
      <c r="ESP1200" s="208" t="s">
        <v>238</v>
      </c>
      <c r="ESQ1200" s="209">
        <v>119</v>
      </c>
      <c r="ESR1200" s="110">
        <v>213</v>
      </c>
      <c r="ESS1200" s="147">
        <v>104.09399999999999</v>
      </c>
      <c r="EST1200" s="109" t="s">
        <v>39</v>
      </c>
      <c r="ESU1200" s="261" t="s">
        <v>26</v>
      </c>
      <c r="ESV1200" s="207">
        <v>7</v>
      </c>
      <c r="ESW1200" s="207">
        <v>2</v>
      </c>
      <c r="ESX1200" s="208" t="s">
        <v>238</v>
      </c>
      <c r="ESY1200" s="209">
        <v>119</v>
      </c>
      <c r="ESZ1200" s="110">
        <v>213</v>
      </c>
      <c r="ETA1200" s="147">
        <v>104.09399999999999</v>
      </c>
      <c r="ETB1200" s="109" t="s">
        <v>39</v>
      </c>
      <c r="ETC1200" s="261" t="s">
        <v>26</v>
      </c>
      <c r="ETD1200" s="207">
        <v>7</v>
      </c>
      <c r="ETE1200" s="207">
        <v>2</v>
      </c>
      <c r="ETF1200" s="208" t="s">
        <v>238</v>
      </c>
      <c r="ETG1200" s="209">
        <v>119</v>
      </c>
      <c r="ETH1200" s="110">
        <v>213</v>
      </c>
      <c r="ETI1200" s="147">
        <v>104.09399999999999</v>
      </c>
      <c r="ETJ1200" s="109" t="s">
        <v>39</v>
      </c>
      <c r="ETK1200" s="261" t="s">
        <v>26</v>
      </c>
      <c r="ETL1200" s="207">
        <v>7</v>
      </c>
      <c r="ETM1200" s="207">
        <v>2</v>
      </c>
      <c r="ETN1200" s="208" t="s">
        <v>238</v>
      </c>
      <c r="ETO1200" s="209">
        <v>119</v>
      </c>
      <c r="ETP1200" s="110">
        <v>213</v>
      </c>
      <c r="ETQ1200" s="147">
        <v>104.09399999999999</v>
      </c>
      <c r="ETR1200" s="109" t="s">
        <v>39</v>
      </c>
      <c r="ETS1200" s="261" t="s">
        <v>26</v>
      </c>
      <c r="ETT1200" s="207">
        <v>7</v>
      </c>
      <c r="ETU1200" s="207">
        <v>2</v>
      </c>
      <c r="ETV1200" s="208" t="s">
        <v>238</v>
      </c>
      <c r="ETW1200" s="209">
        <v>119</v>
      </c>
      <c r="ETX1200" s="110">
        <v>213</v>
      </c>
      <c r="ETY1200" s="147">
        <v>104.09399999999999</v>
      </c>
      <c r="ETZ1200" s="109" t="s">
        <v>39</v>
      </c>
      <c r="EUA1200" s="261" t="s">
        <v>26</v>
      </c>
      <c r="EUB1200" s="207">
        <v>7</v>
      </c>
      <c r="EUC1200" s="207">
        <v>2</v>
      </c>
      <c r="EUD1200" s="208" t="s">
        <v>238</v>
      </c>
      <c r="EUE1200" s="209">
        <v>119</v>
      </c>
      <c r="EUF1200" s="110">
        <v>213</v>
      </c>
      <c r="EUG1200" s="147">
        <v>104.09399999999999</v>
      </c>
      <c r="EUH1200" s="109" t="s">
        <v>39</v>
      </c>
      <c r="EUI1200" s="261" t="s">
        <v>26</v>
      </c>
      <c r="EUJ1200" s="207">
        <v>7</v>
      </c>
      <c r="EUK1200" s="207">
        <v>2</v>
      </c>
      <c r="EUL1200" s="208" t="s">
        <v>238</v>
      </c>
      <c r="EUM1200" s="209">
        <v>119</v>
      </c>
      <c r="EUN1200" s="110">
        <v>213</v>
      </c>
      <c r="EUO1200" s="147">
        <v>104.09399999999999</v>
      </c>
      <c r="EUP1200" s="109" t="s">
        <v>39</v>
      </c>
      <c r="EUQ1200" s="261" t="s">
        <v>26</v>
      </c>
      <c r="EUR1200" s="207">
        <v>7</v>
      </c>
      <c r="EUS1200" s="207">
        <v>2</v>
      </c>
      <c r="EUT1200" s="208" t="s">
        <v>238</v>
      </c>
      <c r="EUU1200" s="209">
        <v>119</v>
      </c>
      <c r="EUV1200" s="110">
        <v>213</v>
      </c>
      <c r="EUW1200" s="147">
        <v>104.09399999999999</v>
      </c>
      <c r="EUX1200" s="109" t="s">
        <v>39</v>
      </c>
      <c r="EUY1200" s="261" t="s">
        <v>26</v>
      </c>
      <c r="EUZ1200" s="207">
        <v>7</v>
      </c>
      <c r="EVA1200" s="207">
        <v>2</v>
      </c>
      <c r="EVB1200" s="208" t="s">
        <v>238</v>
      </c>
      <c r="EVC1200" s="209">
        <v>119</v>
      </c>
      <c r="EVD1200" s="110">
        <v>213</v>
      </c>
      <c r="EVE1200" s="147">
        <v>104.09399999999999</v>
      </c>
      <c r="EVF1200" s="109" t="s">
        <v>39</v>
      </c>
      <c r="EVG1200" s="261" t="s">
        <v>26</v>
      </c>
      <c r="EVH1200" s="207">
        <v>7</v>
      </c>
      <c r="EVI1200" s="207">
        <v>2</v>
      </c>
      <c r="EVJ1200" s="208" t="s">
        <v>238</v>
      </c>
      <c r="EVK1200" s="209">
        <v>119</v>
      </c>
      <c r="EVL1200" s="110">
        <v>213</v>
      </c>
      <c r="EVM1200" s="147">
        <v>104.09399999999999</v>
      </c>
      <c r="EVN1200" s="109" t="s">
        <v>39</v>
      </c>
      <c r="EVO1200" s="261" t="s">
        <v>26</v>
      </c>
      <c r="EVP1200" s="207">
        <v>7</v>
      </c>
      <c r="EVQ1200" s="207">
        <v>2</v>
      </c>
      <c r="EVR1200" s="208" t="s">
        <v>238</v>
      </c>
      <c r="EVS1200" s="209">
        <v>119</v>
      </c>
      <c r="EVT1200" s="110">
        <v>213</v>
      </c>
      <c r="EVU1200" s="147">
        <v>104.09399999999999</v>
      </c>
      <c r="EVV1200" s="109" t="s">
        <v>39</v>
      </c>
      <c r="EVW1200" s="261" t="s">
        <v>26</v>
      </c>
      <c r="EVX1200" s="207">
        <v>7</v>
      </c>
      <c r="EVY1200" s="207">
        <v>2</v>
      </c>
      <c r="EVZ1200" s="208" t="s">
        <v>238</v>
      </c>
      <c r="EWA1200" s="209">
        <v>119</v>
      </c>
      <c r="EWB1200" s="110">
        <v>213</v>
      </c>
      <c r="EWC1200" s="147">
        <v>104.09399999999999</v>
      </c>
      <c r="EWD1200" s="109" t="s">
        <v>39</v>
      </c>
      <c r="EWE1200" s="261" t="s">
        <v>26</v>
      </c>
      <c r="EWF1200" s="207">
        <v>7</v>
      </c>
      <c r="EWG1200" s="207">
        <v>2</v>
      </c>
      <c r="EWH1200" s="208" t="s">
        <v>238</v>
      </c>
      <c r="EWI1200" s="209">
        <v>119</v>
      </c>
      <c r="EWJ1200" s="110">
        <v>213</v>
      </c>
      <c r="EWK1200" s="147">
        <v>104.09399999999999</v>
      </c>
      <c r="EWL1200" s="109" t="s">
        <v>39</v>
      </c>
      <c r="EWM1200" s="261" t="s">
        <v>26</v>
      </c>
      <c r="EWN1200" s="207">
        <v>7</v>
      </c>
      <c r="EWO1200" s="207">
        <v>2</v>
      </c>
      <c r="EWP1200" s="208" t="s">
        <v>238</v>
      </c>
      <c r="EWQ1200" s="209">
        <v>119</v>
      </c>
      <c r="EWR1200" s="110">
        <v>213</v>
      </c>
      <c r="EWS1200" s="147">
        <v>104.09399999999999</v>
      </c>
      <c r="EWT1200" s="109" t="s">
        <v>39</v>
      </c>
      <c r="EWU1200" s="261" t="s">
        <v>26</v>
      </c>
      <c r="EWV1200" s="207">
        <v>7</v>
      </c>
      <c r="EWW1200" s="207">
        <v>2</v>
      </c>
      <c r="EWX1200" s="208" t="s">
        <v>238</v>
      </c>
      <c r="EWY1200" s="209">
        <v>119</v>
      </c>
      <c r="EWZ1200" s="110">
        <v>213</v>
      </c>
      <c r="EXA1200" s="147">
        <v>104.09399999999999</v>
      </c>
      <c r="EXB1200" s="109" t="s">
        <v>39</v>
      </c>
      <c r="EXC1200" s="261" t="s">
        <v>26</v>
      </c>
      <c r="EXD1200" s="207">
        <v>7</v>
      </c>
      <c r="EXE1200" s="207">
        <v>2</v>
      </c>
      <c r="EXF1200" s="208" t="s">
        <v>238</v>
      </c>
      <c r="EXG1200" s="209">
        <v>119</v>
      </c>
      <c r="EXH1200" s="110">
        <v>213</v>
      </c>
      <c r="EXI1200" s="147">
        <v>104.09399999999999</v>
      </c>
      <c r="EXJ1200" s="109" t="s">
        <v>39</v>
      </c>
      <c r="EXK1200" s="261" t="s">
        <v>26</v>
      </c>
      <c r="EXL1200" s="207">
        <v>7</v>
      </c>
      <c r="EXM1200" s="207">
        <v>2</v>
      </c>
      <c r="EXN1200" s="208" t="s">
        <v>238</v>
      </c>
      <c r="EXO1200" s="209">
        <v>119</v>
      </c>
      <c r="EXP1200" s="110">
        <v>213</v>
      </c>
      <c r="EXQ1200" s="147">
        <v>104.09399999999999</v>
      </c>
      <c r="EXR1200" s="109" t="s">
        <v>39</v>
      </c>
      <c r="EXS1200" s="261" t="s">
        <v>26</v>
      </c>
      <c r="EXT1200" s="207">
        <v>7</v>
      </c>
      <c r="EXU1200" s="207">
        <v>2</v>
      </c>
      <c r="EXV1200" s="208" t="s">
        <v>238</v>
      </c>
      <c r="EXW1200" s="209">
        <v>119</v>
      </c>
      <c r="EXX1200" s="110">
        <v>213</v>
      </c>
      <c r="EXY1200" s="147">
        <v>104.09399999999999</v>
      </c>
      <c r="EXZ1200" s="109" t="s">
        <v>39</v>
      </c>
      <c r="EYA1200" s="261" t="s">
        <v>26</v>
      </c>
      <c r="EYB1200" s="207">
        <v>7</v>
      </c>
      <c r="EYC1200" s="207">
        <v>2</v>
      </c>
      <c r="EYD1200" s="208" t="s">
        <v>238</v>
      </c>
      <c r="EYE1200" s="209">
        <v>119</v>
      </c>
      <c r="EYF1200" s="110">
        <v>213</v>
      </c>
      <c r="EYG1200" s="147">
        <v>104.09399999999999</v>
      </c>
      <c r="EYH1200" s="109" t="s">
        <v>39</v>
      </c>
      <c r="EYI1200" s="261" t="s">
        <v>26</v>
      </c>
      <c r="EYJ1200" s="207">
        <v>7</v>
      </c>
      <c r="EYK1200" s="207">
        <v>2</v>
      </c>
      <c r="EYL1200" s="208" t="s">
        <v>238</v>
      </c>
      <c r="EYM1200" s="209">
        <v>119</v>
      </c>
      <c r="EYN1200" s="110">
        <v>213</v>
      </c>
      <c r="EYO1200" s="147">
        <v>104.09399999999999</v>
      </c>
      <c r="EYP1200" s="109" t="s">
        <v>39</v>
      </c>
      <c r="EYQ1200" s="261" t="s">
        <v>26</v>
      </c>
      <c r="EYR1200" s="207">
        <v>7</v>
      </c>
      <c r="EYS1200" s="207">
        <v>2</v>
      </c>
      <c r="EYT1200" s="208" t="s">
        <v>238</v>
      </c>
      <c r="EYU1200" s="209">
        <v>119</v>
      </c>
      <c r="EYV1200" s="110">
        <v>213</v>
      </c>
      <c r="EYW1200" s="147">
        <v>104.09399999999999</v>
      </c>
      <c r="EYX1200" s="109" t="s">
        <v>39</v>
      </c>
      <c r="EYY1200" s="261" t="s">
        <v>26</v>
      </c>
      <c r="EYZ1200" s="207">
        <v>7</v>
      </c>
      <c r="EZA1200" s="207">
        <v>2</v>
      </c>
      <c r="EZB1200" s="208" t="s">
        <v>238</v>
      </c>
      <c r="EZC1200" s="209">
        <v>119</v>
      </c>
      <c r="EZD1200" s="110">
        <v>213</v>
      </c>
      <c r="EZE1200" s="147">
        <v>104.09399999999999</v>
      </c>
      <c r="EZF1200" s="109" t="s">
        <v>39</v>
      </c>
      <c r="EZG1200" s="261" t="s">
        <v>26</v>
      </c>
      <c r="EZH1200" s="207">
        <v>7</v>
      </c>
      <c r="EZI1200" s="207">
        <v>2</v>
      </c>
      <c r="EZJ1200" s="208" t="s">
        <v>238</v>
      </c>
      <c r="EZK1200" s="209">
        <v>119</v>
      </c>
      <c r="EZL1200" s="110">
        <v>213</v>
      </c>
      <c r="EZM1200" s="147">
        <v>104.09399999999999</v>
      </c>
      <c r="EZN1200" s="109" t="s">
        <v>39</v>
      </c>
      <c r="EZO1200" s="261" t="s">
        <v>26</v>
      </c>
      <c r="EZP1200" s="207">
        <v>7</v>
      </c>
      <c r="EZQ1200" s="207">
        <v>2</v>
      </c>
      <c r="EZR1200" s="208" t="s">
        <v>238</v>
      </c>
      <c r="EZS1200" s="209">
        <v>119</v>
      </c>
      <c r="EZT1200" s="110">
        <v>213</v>
      </c>
      <c r="EZU1200" s="147">
        <v>104.09399999999999</v>
      </c>
      <c r="EZV1200" s="109" t="s">
        <v>39</v>
      </c>
      <c r="EZW1200" s="261" t="s">
        <v>26</v>
      </c>
      <c r="EZX1200" s="207">
        <v>7</v>
      </c>
      <c r="EZY1200" s="207">
        <v>2</v>
      </c>
      <c r="EZZ1200" s="208" t="s">
        <v>238</v>
      </c>
      <c r="FAA1200" s="209">
        <v>119</v>
      </c>
      <c r="FAB1200" s="110">
        <v>213</v>
      </c>
      <c r="FAC1200" s="147">
        <v>104.09399999999999</v>
      </c>
      <c r="FAD1200" s="109" t="s">
        <v>39</v>
      </c>
      <c r="FAE1200" s="261" t="s">
        <v>26</v>
      </c>
      <c r="FAF1200" s="207">
        <v>7</v>
      </c>
      <c r="FAG1200" s="207">
        <v>2</v>
      </c>
      <c r="FAH1200" s="208" t="s">
        <v>238</v>
      </c>
      <c r="FAI1200" s="209">
        <v>119</v>
      </c>
      <c r="FAJ1200" s="110">
        <v>213</v>
      </c>
      <c r="FAK1200" s="147">
        <v>104.09399999999999</v>
      </c>
      <c r="FAL1200" s="109" t="s">
        <v>39</v>
      </c>
      <c r="FAM1200" s="261" t="s">
        <v>26</v>
      </c>
      <c r="FAN1200" s="207">
        <v>7</v>
      </c>
      <c r="FAO1200" s="207">
        <v>2</v>
      </c>
      <c r="FAP1200" s="208" t="s">
        <v>238</v>
      </c>
      <c r="FAQ1200" s="209">
        <v>119</v>
      </c>
      <c r="FAR1200" s="110">
        <v>213</v>
      </c>
      <c r="FAS1200" s="147">
        <v>104.09399999999999</v>
      </c>
      <c r="FAT1200" s="109" t="s">
        <v>39</v>
      </c>
      <c r="FAU1200" s="261" t="s">
        <v>26</v>
      </c>
      <c r="FAV1200" s="207">
        <v>7</v>
      </c>
      <c r="FAW1200" s="207">
        <v>2</v>
      </c>
      <c r="FAX1200" s="208" t="s">
        <v>238</v>
      </c>
      <c r="FAY1200" s="209">
        <v>119</v>
      </c>
      <c r="FAZ1200" s="110">
        <v>213</v>
      </c>
      <c r="FBA1200" s="147">
        <v>104.09399999999999</v>
      </c>
      <c r="FBB1200" s="109" t="s">
        <v>39</v>
      </c>
      <c r="FBC1200" s="261" t="s">
        <v>26</v>
      </c>
      <c r="FBD1200" s="207">
        <v>7</v>
      </c>
      <c r="FBE1200" s="207">
        <v>2</v>
      </c>
      <c r="FBF1200" s="208" t="s">
        <v>238</v>
      </c>
      <c r="FBG1200" s="209">
        <v>119</v>
      </c>
      <c r="FBH1200" s="110">
        <v>213</v>
      </c>
      <c r="FBI1200" s="147">
        <v>104.09399999999999</v>
      </c>
      <c r="FBJ1200" s="109" t="s">
        <v>39</v>
      </c>
      <c r="FBK1200" s="261" t="s">
        <v>26</v>
      </c>
      <c r="FBL1200" s="207">
        <v>7</v>
      </c>
      <c r="FBM1200" s="207">
        <v>2</v>
      </c>
      <c r="FBN1200" s="208" t="s">
        <v>238</v>
      </c>
      <c r="FBO1200" s="209">
        <v>119</v>
      </c>
      <c r="FBP1200" s="110">
        <v>213</v>
      </c>
      <c r="FBQ1200" s="147">
        <v>104.09399999999999</v>
      </c>
      <c r="FBR1200" s="109" t="s">
        <v>39</v>
      </c>
      <c r="FBS1200" s="261" t="s">
        <v>26</v>
      </c>
      <c r="FBT1200" s="207">
        <v>7</v>
      </c>
      <c r="FBU1200" s="207">
        <v>2</v>
      </c>
      <c r="FBV1200" s="208" t="s">
        <v>238</v>
      </c>
      <c r="FBW1200" s="209">
        <v>119</v>
      </c>
      <c r="FBX1200" s="110">
        <v>213</v>
      </c>
      <c r="FBY1200" s="147">
        <v>104.09399999999999</v>
      </c>
      <c r="FBZ1200" s="109" t="s">
        <v>39</v>
      </c>
      <c r="FCA1200" s="261" t="s">
        <v>26</v>
      </c>
      <c r="FCB1200" s="207">
        <v>7</v>
      </c>
      <c r="FCC1200" s="207">
        <v>2</v>
      </c>
      <c r="FCD1200" s="208" t="s">
        <v>238</v>
      </c>
      <c r="FCE1200" s="209">
        <v>119</v>
      </c>
      <c r="FCF1200" s="110">
        <v>213</v>
      </c>
      <c r="FCG1200" s="147">
        <v>104.09399999999999</v>
      </c>
      <c r="FCH1200" s="109" t="s">
        <v>39</v>
      </c>
      <c r="FCI1200" s="261" t="s">
        <v>26</v>
      </c>
      <c r="FCJ1200" s="207">
        <v>7</v>
      </c>
      <c r="FCK1200" s="207">
        <v>2</v>
      </c>
      <c r="FCL1200" s="208" t="s">
        <v>238</v>
      </c>
      <c r="FCM1200" s="209">
        <v>119</v>
      </c>
      <c r="FCN1200" s="110">
        <v>213</v>
      </c>
      <c r="FCO1200" s="147">
        <v>104.09399999999999</v>
      </c>
      <c r="FCP1200" s="109" t="s">
        <v>39</v>
      </c>
      <c r="FCQ1200" s="261" t="s">
        <v>26</v>
      </c>
      <c r="FCR1200" s="207">
        <v>7</v>
      </c>
      <c r="FCS1200" s="207">
        <v>2</v>
      </c>
      <c r="FCT1200" s="208" t="s">
        <v>238</v>
      </c>
      <c r="FCU1200" s="209">
        <v>119</v>
      </c>
      <c r="FCV1200" s="110">
        <v>213</v>
      </c>
      <c r="FCW1200" s="147">
        <v>104.09399999999999</v>
      </c>
      <c r="FCX1200" s="109" t="s">
        <v>39</v>
      </c>
      <c r="FCY1200" s="261" t="s">
        <v>26</v>
      </c>
      <c r="FCZ1200" s="207">
        <v>7</v>
      </c>
      <c r="FDA1200" s="207">
        <v>2</v>
      </c>
      <c r="FDB1200" s="208" t="s">
        <v>238</v>
      </c>
      <c r="FDC1200" s="209">
        <v>119</v>
      </c>
      <c r="FDD1200" s="110">
        <v>213</v>
      </c>
      <c r="FDE1200" s="147">
        <v>104.09399999999999</v>
      </c>
      <c r="FDF1200" s="109" t="s">
        <v>39</v>
      </c>
      <c r="FDG1200" s="261" t="s">
        <v>26</v>
      </c>
      <c r="FDH1200" s="207">
        <v>7</v>
      </c>
      <c r="FDI1200" s="207">
        <v>2</v>
      </c>
      <c r="FDJ1200" s="208" t="s">
        <v>238</v>
      </c>
      <c r="FDK1200" s="209">
        <v>119</v>
      </c>
      <c r="FDL1200" s="110">
        <v>213</v>
      </c>
      <c r="FDM1200" s="147">
        <v>104.09399999999999</v>
      </c>
      <c r="FDN1200" s="109" t="s">
        <v>39</v>
      </c>
      <c r="FDO1200" s="261" t="s">
        <v>26</v>
      </c>
      <c r="FDP1200" s="207">
        <v>7</v>
      </c>
      <c r="FDQ1200" s="207">
        <v>2</v>
      </c>
      <c r="FDR1200" s="208" t="s">
        <v>238</v>
      </c>
      <c r="FDS1200" s="209">
        <v>119</v>
      </c>
      <c r="FDT1200" s="110">
        <v>213</v>
      </c>
      <c r="FDU1200" s="147">
        <v>104.09399999999999</v>
      </c>
      <c r="FDV1200" s="109" t="s">
        <v>39</v>
      </c>
      <c r="FDW1200" s="261" t="s">
        <v>26</v>
      </c>
      <c r="FDX1200" s="207">
        <v>7</v>
      </c>
      <c r="FDY1200" s="207">
        <v>2</v>
      </c>
      <c r="FDZ1200" s="208" t="s">
        <v>238</v>
      </c>
      <c r="FEA1200" s="209">
        <v>119</v>
      </c>
      <c r="FEB1200" s="110">
        <v>213</v>
      </c>
      <c r="FEC1200" s="147">
        <v>104.09399999999999</v>
      </c>
      <c r="FED1200" s="109" t="s">
        <v>39</v>
      </c>
      <c r="FEE1200" s="261" t="s">
        <v>26</v>
      </c>
      <c r="FEF1200" s="207">
        <v>7</v>
      </c>
      <c r="FEG1200" s="207">
        <v>2</v>
      </c>
      <c r="FEH1200" s="208" t="s">
        <v>238</v>
      </c>
      <c r="FEI1200" s="209">
        <v>119</v>
      </c>
      <c r="FEJ1200" s="110">
        <v>213</v>
      </c>
      <c r="FEK1200" s="147">
        <v>104.09399999999999</v>
      </c>
      <c r="FEL1200" s="109" t="s">
        <v>39</v>
      </c>
      <c r="FEM1200" s="261" t="s">
        <v>26</v>
      </c>
      <c r="FEN1200" s="207">
        <v>7</v>
      </c>
      <c r="FEO1200" s="207">
        <v>2</v>
      </c>
      <c r="FEP1200" s="208" t="s">
        <v>238</v>
      </c>
      <c r="FEQ1200" s="209">
        <v>119</v>
      </c>
      <c r="FER1200" s="110">
        <v>213</v>
      </c>
      <c r="FES1200" s="147">
        <v>104.09399999999999</v>
      </c>
      <c r="FET1200" s="109" t="s">
        <v>39</v>
      </c>
      <c r="FEU1200" s="261" t="s">
        <v>26</v>
      </c>
      <c r="FEV1200" s="207">
        <v>7</v>
      </c>
      <c r="FEW1200" s="207">
        <v>2</v>
      </c>
      <c r="FEX1200" s="208" t="s">
        <v>238</v>
      </c>
      <c r="FEY1200" s="209">
        <v>119</v>
      </c>
      <c r="FEZ1200" s="110">
        <v>213</v>
      </c>
      <c r="FFA1200" s="147">
        <v>104.09399999999999</v>
      </c>
      <c r="FFB1200" s="109" t="s">
        <v>39</v>
      </c>
      <c r="FFC1200" s="261" t="s">
        <v>26</v>
      </c>
      <c r="FFD1200" s="207">
        <v>7</v>
      </c>
      <c r="FFE1200" s="207">
        <v>2</v>
      </c>
      <c r="FFF1200" s="208" t="s">
        <v>238</v>
      </c>
      <c r="FFG1200" s="209">
        <v>119</v>
      </c>
      <c r="FFH1200" s="110">
        <v>213</v>
      </c>
      <c r="FFI1200" s="147">
        <v>104.09399999999999</v>
      </c>
      <c r="FFJ1200" s="109" t="s">
        <v>39</v>
      </c>
      <c r="FFK1200" s="261" t="s">
        <v>26</v>
      </c>
      <c r="FFL1200" s="207">
        <v>7</v>
      </c>
      <c r="FFM1200" s="207">
        <v>2</v>
      </c>
      <c r="FFN1200" s="208" t="s">
        <v>238</v>
      </c>
      <c r="FFO1200" s="209">
        <v>119</v>
      </c>
      <c r="FFP1200" s="110">
        <v>213</v>
      </c>
      <c r="FFQ1200" s="147">
        <v>104.09399999999999</v>
      </c>
      <c r="FFR1200" s="109" t="s">
        <v>39</v>
      </c>
      <c r="FFS1200" s="261" t="s">
        <v>26</v>
      </c>
      <c r="FFT1200" s="207">
        <v>7</v>
      </c>
      <c r="FFU1200" s="207">
        <v>2</v>
      </c>
      <c r="FFV1200" s="208" t="s">
        <v>238</v>
      </c>
      <c r="FFW1200" s="209">
        <v>119</v>
      </c>
      <c r="FFX1200" s="110">
        <v>213</v>
      </c>
      <c r="FFY1200" s="147">
        <v>104.09399999999999</v>
      </c>
      <c r="FFZ1200" s="109" t="s">
        <v>39</v>
      </c>
      <c r="FGA1200" s="261" t="s">
        <v>26</v>
      </c>
      <c r="FGB1200" s="207">
        <v>7</v>
      </c>
      <c r="FGC1200" s="207">
        <v>2</v>
      </c>
      <c r="FGD1200" s="208" t="s">
        <v>238</v>
      </c>
      <c r="FGE1200" s="209">
        <v>119</v>
      </c>
      <c r="FGF1200" s="110">
        <v>213</v>
      </c>
      <c r="FGG1200" s="147">
        <v>104.09399999999999</v>
      </c>
      <c r="FGH1200" s="109" t="s">
        <v>39</v>
      </c>
      <c r="FGI1200" s="261" t="s">
        <v>26</v>
      </c>
      <c r="FGJ1200" s="207">
        <v>7</v>
      </c>
      <c r="FGK1200" s="207">
        <v>2</v>
      </c>
      <c r="FGL1200" s="208" t="s">
        <v>238</v>
      </c>
      <c r="FGM1200" s="209">
        <v>119</v>
      </c>
      <c r="FGN1200" s="110">
        <v>213</v>
      </c>
      <c r="FGO1200" s="147">
        <v>104.09399999999999</v>
      </c>
      <c r="FGP1200" s="109" t="s">
        <v>39</v>
      </c>
      <c r="FGQ1200" s="261" t="s">
        <v>26</v>
      </c>
      <c r="FGR1200" s="207">
        <v>7</v>
      </c>
      <c r="FGS1200" s="207">
        <v>2</v>
      </c>
      <c r="FGT1200" s="208" t="s">
        <v>238</v>
      </c>
      <c r="FGU1200" s="209">
        <v>119</v>
      </c>
      <c r="FGV1200" s="110">
        <v>213</v>
      </c>
      <c r="FGW1200" s="147">
        <v>104.09399999999999</v>
      </c>
      <c r="FGX1200" s="109" t="s">
        <v>39</v>
      </c>
      <c r="FGY1200" s="261" t="s">
        <v>26</v>
      </c>
      <c r="FGZ1200" s="207">
        <v>7</v>
      </c>
      <c r="FHA1200" s="207">
        <v>2</v>
      </c>
      <c r="FHB1200" s="208" t="s">
        <v>238</v>
      </c>
      <c r="FHC1200" s="209">
        <v>119</v>
      </c>
      <c r="FHD1200" s="110">
        <v>213</v>
      </c>
      <c r="FHE1200" s="147">
        <v>104.09399999999999</v>
      </c>
      <c r="FHF1200" s="109" t="s">
        <v>39</v>
      </c>
      <c r="FHG1200" s="261" t="s">
        <v>26</v>
      </c>
      <c r="FHH1200" s="207">
        <v>7</v>
      </c>
      <c r="FHI1200" s="207">
        <v>2</v>
      </c>
      <c r="FHJ1200" s="208" t="s">
        <v>238</v>
      </c>
      <c r="FHK1200" s="209">
        <v>119</v>
      </c>
      <c r="FHL1200" s="110">
        <v>213</v>
      </c>
      <c r="FHM1200" s="147">
        <v>104.09399999999999</v>
      </c>
      <c r="FHN1200" s="109" t="s">
        <v>39</v>
      </c>
      <c r="FHO1200" s="261" t="s">
        <v>26</v>
      </c>
      <c r="FHP1200" s="207">
        <v>7</v>
      </c>
      <c r="FHQ1200" s="207">
        <v>2</v>
      </c>
      <c r="FHR1200" s="208" t="s">
        <v>238</v>
      </c>
      <c r="FHS1200" s="209">
        <v>119</v>
      </c>
      <c r="FHT1200" s="110">
        <v>213</v>
      </c>
      <c r="FHU1200" s="147">
        <v>104.09399999999999</v>
      </c>
      <c r="FHV1200" s="109" t="s">
        <v>39</v>
      </c>
      <c r="FHW1200" s="261" t="s">
        <v>26</v>
      </c>
      <c r="FHX1200" s="207">
        <v>7</v>
      </c>
      <c r="FHY1200" s="207">
        <v>2</v>
      </c>
      <c r="FHZ1200" s="208" t="s">
        <v>238</v>
      </c>
      <c r="FIA1200" s="209">
        <v>119</v>
      </c>
      <c r="FIB1200" s="110">
        <v>213</v>
      </c>
      <c r="FIC1200" s="147">
        <v>104.09399999999999</v>
      </c>
      <c r="FID1200" s="109" t="s">
        <v>39</v>
      </c>
      <c r="FIE1200" s="261" t="s">
        <v>26</v>
      </c>
      <c r="FIF1200" s="207">
        <v>7</v>
      </c>
      <c r="FIG1200" s="207">
        <v>2</v>
      </c>
      <c r="FIH1200" s="208" t="s">
        <v>238</v>
      </c>
      <c r="FII1200" s="209">
        <v>119</v>
      </c>
      <c r="FIJ1200" s="110">
        <v>213</v>
      </c>
      <c r="FIK1200" s="147">
        <v>104.09399999999999</v>
      </c>
      <c r="FIL1200" s="109" t="s">
        <v>39</v>
      </c>
      <c r="FIM1200" s="261" t="s">
        <v>26</v>
      </c>
      <c r="FIN1200" s="207">
        <v>7</v>
      </c>
      <c r="FIO1200" s="207">
        <v>2</v>
      </c>
      <c r="FIP1200" s="208" t="s">
        <v>238</v>
      </c>
      <c r="FIQ1200" s="209">
        <v>119</v>
      </c>
      <c r="FIR1200" s="110">
        <v>213</v>
      </c>
      <c r="FIS1200" s="147">
        <v>104.09399999999999</v>
      </c>
      <c r="FIT1200" s="109" t="s">
        <v>39</v>
      </c>
      <c r="FIU1200" s="261" t="s">
        <v>26</v>
      </c>
      <c r="FIV1200" s="207">
        <v>7</v>
      </c>
      <c r="FIW1200" s="207">
        <v>2</v>
      </c>
      <c r="FIX1200" s="208" t="s">
        <v>238</v>
      </c>
      <c r="FIY1200" s="209">
        <v>119</v>
      </c>
      <c r="FIZ1200" s="110">
        <v>213</v>
      </c>
      <c r="FJA1200" s="147">
        <v>104.09399999999999</v>
      </c>
      <c r="FJB1200" s="109" t="s">
        <v>39</v>
      </c>
      <c r="FJC1200" s="261" t="s">
        <v>26</v>
      </c>
      <c r="FJD1200" s="207">
        <v>7</v>
      </c>
      <c r="FJE1200" s="207">
        <v>2</v>
      </c>
      <c r="FJF1200" s="208" t="s">
        <v>238</v>
      </c>
      <c r="FJG1200" s="209">
        <v>119</v>
      </c>
      <c r="FJH1200" s="110">
        <v>213</v>
      </c>
      <c r="FJI1200" s="147">
        <v>104.09399999999999</v>
      </c>
      <c r="FJJ1200" s="109" t="s">
        <v>39</v>
      </c>
      <c r="FJK1200" s="261" t="s">
        <v>26</v>
      </c>
      <c r="FJL1200" s="207">
        <v>7</v>
      </c>
      <c r="FJM1200" s="207">
        <v>2</v>
      </c>
      <c r="FJN1200" s="208" t="s">
        <v>238</v>
      </c>
      <c r="FJO1200" s="209">
        <v>119</v>
      </c>
      <c r="FJP1200" s="110">
        <v>213</v>
      </c>
      <c r="FJQ1200" s="147">
        <v>104.09399999999999</v>
      </c>
      <c r="FJR1200" s="109" t="s">
        <v>39</v>
      </c>
      <c r="FJS1200" s="261" t="s">
        <v>26</v>
      </c>
      <c r="FJT1200" s="207">
        <v>7</v>
      </c>
      <c r="FJU1200" s="207">
        <v>2</v>
      </c>
      <c r="FJV1200" s="208" t="s">
        <v>238</v>
      </c>
      <c r="FJW1200" s="209">
        <v>119</v>
      </c>
      <c r="FJX1200" s="110">
        <v>213</v>
      </c>
      <c r="FJY1200" s="147">
        <v>104.09399999999999</v>
      </c>
      <c r="FJZ1200" s="109" t="s">
        <v>39</v>
      </c>
      <c r="FKA1200" s="261" t="s">
        <v>26</v>
      </c>
      <c r="FKB1200" s="207">
        <v>7</v>
      </c>
      <c r="FKC1200" s="207">
        <v>2</v>
      </c>
      <c r="FKD1200" s="208" t="s">
        <v>238</v>
      </c>
      <c r="FKE1200" s="209">
        <v>119</v>
      </c>
      <c r="FKF1200" s="110">
        <v>213</v>
      </c>
      <c r="FKG1200" s="147">
        <v>104.09399999999999</v>
      </c>
      <c r="FKH1200" s="109" t="s">
        <v>39</v>
      </c>
      <c r="FKI1200" s="261" t="s">
        <v>26</v>
      </c>
      <c r="FKJ1200" s="207">
        <v>7</v>
      </c>
      <c r="FKK1200" s="207">
        <v>2</v>
      </c>
      <c r="FKL1200" s="208" t="s">
        <v>238</v>
      </c>
      <c r="FKM1200" s="209">
        <v>119</v>
      </c>
      <c r="FKN1200" s="110">
        <v>213</v>
      </c>
      <c r="FKO1200" s="147">
        <v>104.09399999999999</v>
      </c>
      <c r="FKP1200" s="109" t="s">
        <v>39</v>
      </c>
      <c r="FKQ1200" s="261" t="s">
        <v>26</v>
      </c>
      <c r="FKR1200" s="207">
        <v>7</v>
      </c>
      <c r="FKS1200" s="207">
        <v>2</v>
      </c>
      <c r="FKT1200" s="208" t="s">
        <v>238</v>
      </c>
      <c r="FKU1200" s="209">
        <v>119</v>
      </c>
      <c r="FKV1200" s="110">
        <v>213</v>
      </c>
      <c r="FKW1200" s="147">
        <v>104.09399999999999</v>
      </c>
      <c r="FKX1200" s="109" t="s">
        <v>39</v>
      </c>
      <c r="FKY1200" s="261" t="s">
        <v>26</v>
      </c>
      <c r="FKZ1200" s="207">
        <v>7</v>
      </c>
      <c r="FLA1200" s="207">
        <v>2</v>
      </c>
      <c r="FLB1200" s="208" t="s">
        <v>238</v>
      </c>
      <c r="FLC1200" s="209">
        <v>119</v>
      </c>
      <c r="FLD1200" s="110">
        <v>213</v>
      </c>
      <c r="FLE1200" s="147">
        <v>104.09399999999999</v>
      </c>
      <c r="FLF1200" s="109" t="s">
        <v>39</v>
      </c>
      <c r="FLG1200" s="261" t="s">
        <v>26</v>
      </c>
      <c r="FLH1200" s="207">
        <v>7</v>
      </c>
      <c r="FLI1200" s="207">
        <v>2</v>
      </c>
      <c r="FLJ1200" s="208" t="s">
        <v>238</v>
      </c>
      <c r="FLK1200" s="209">
        <v>119</v>
      </c>
      <c r="FLL1200" s="110">
        <v>213</v>
      </c>
      <c r="FLM1200" s="147">
        <v>104.09399999999999</v>
      </c>
      <c r="FLN1200" s="109" t="s">
        <v>39</v>
      </c>
      <c r="FLO1200" s="261" t="s">
        <v>26</v>
      </c>
      <c r="FLP1200" s="207">
        <v>7</v>
      </c>
      <c r="FLQ1200" s="207">
        <v>2</v>
      </c>
      <c r="FLR1200" s="208" t="s">
        <v>238</v>
      </c>
      <c r="FLS1200" s="209">
        <v>119</v>
      </c>
      <c r="FLT1200" s="110">
        <v>213</v>
      </c>
      <c r="FLU1200" s="147">
        <v>104.09399999999999</v>
      </c>
      <c r="FLV1200" s="109" t="s">
        <v>39</v>
      </c>
      <c r="FLW1200" s="261" t="s">
        <v>26</v>
      </c>
      <c r="FLX1200" s="207">
        <v>7</v>
      </c>
      <c r="FLY1200" s="207">
        <v>2</v>
      </c>
      <c r="FLZ1200" s="208" t="s">
        <v>238</v>
      </c>
      <c r="FMA1200" s="209">
        <v>119</v>
      </c>
      <c r="FMB1200" s="110">
        <v>213</v>
      </c>
      <c r="FMC1200" s="147">
        <v>104.09399999999999</v>
      </c>
      <c r="FMD1200" s="109" t="s">
        <v>39</v>
      </c>
      <c r="FME1200" s="261" t="s">
        <v>26</v>
      </c>
      <c r="FMF1200" s="207">
        <v>7</v>
      </c>
      <c r="FMG1200" s="207">
        <v>2</v>
      </c>
      <c r="FMH1200" s="208" t="s">
        <v>238</v>
      </c>
      <c r="FMI1200" s="209">
        <v>119</v>
      </c>
      <c r="FMJ1200" s="110">
        <v>213</v>
      </c>
      <c r="FMK1200" s="147">
        <v>104.09399999999999</v>
      </c>
      <c r="FML1200" s="109" t="s">
        <v>39</v>
      </c>
      <c r="FMM1200" s="261" t="s">
        <v>26</v>
      </c>
      <c r="FMN1200" s="207">
        <v>7</v>
      </c>
      <c r="FMO1200" s="207">
        <v>2</v>
      </c>
      <c r="FMP1200" s="208" t="s">
        <v>238</v>
      </c>
      <c r="FMQ1200" s="209">
        <v>119</v>
      </c>
      <c r="FMR1200" s="110">
        <v>213</v>
      </c>
      <c r="FMS1200" s="147">
        <v>104.09399999999999</v>
      </c>
      <c r="FMT1200" s="109" t="s">
        <v>39</v>
      </c>
      <c r="FMU1200" s="261" t="s">
        <v>26</v>
      </c>
      <c r="FMV1200" s="207">
        <v>7</v>
      </c>
      <c r="FMW1200" s="207">
        <v>2</v>
      </c>
      <c r="FMX1200" s="208" t="s">
        <v>238</v>
      </c>
      <c r="FMY1200" s="209">
        <v>119</v>
      </c>
      <c r="FMZ1200" s="110">
        <v>213</v>
      </c>
      <c r="FNA1200" s="147">
        <v>104.09399999999999</v>
      </c>
      <c r="FNB1200" s="109" t="s">
        <v>39</v>
      </c>
      <c r="FNC1200" s="261" t="s">
        <v>26</v>
      </c>
      <c r="FND1200" s="207">
        <v>7</v>
      </c>
      <c r="FNE1200" s="207">
        <v>2</v>
      </c>
      <c r="FNF1200" s="208" t="s">
        <v>238</v>
      </c>
      <c r="FNG1200" s="209">
        <v>119</v>
      </c>
      <c r="FNH1200" s="110">
        <v>213</v>
      </c>
      <c r="FNI1200" s="147">
        <v>104.09399999999999</v>
      </c>
      <c r="FNJ1200" s="109" t="s">
        <v>39</v>
      </c>
      <c r="FNK1200" s="261" t="s">
        <v>26</v>
      </c>
      <c r="FNL1200" s="207">
        <v>7</v>
      </c>
      <c r="FNM1200" s="207">
        <v>2</v>
      </c>
      <c r="FNN1200" s="208" t="s">
        <v>238</v>
      </c>
      <c r="FNO1200" s="209">
        <v>119</v>
      </c>
      <c r="FNP1200" s="110">
        <v>213</v>
      </c>
      <c r="FNQ1200" s="147">
        <v>104.09399999999999</v>
      </c>
      <c r="FNR1200" s="109" t="s">
        <v>39</v>
      </c>
      <c r="FNS1200" s="261" t="s">
        <v>26</v>
      </c>
      <c r="FNT1200" s="207">
        <v>7</v>
      </c>
      <c r="FNU1200" s="207">
        <v>2</v>
      </c>
      <c r="FNV1200" s="208" t="s">
        <v>238</v>
      </c>
      <c r="FNW1200" s="209">
        <v>119</v>
      </c>
      <c r="FNX1200" s="110">
        <v>213</v>
      </c>
      <c r="FNY1200" s="147">
        <v>104.09399999999999</v>
      </c>
      <c r="FNZ1200" s="109" t="s">
        <v>39</v>
      </c>
      <c r="FOA1200" s="261" t="s">
        <v>26</v>
      </c>
      <c r="FOB1200" s="207">
        <v>7</v>
      </c>
      <c r="FOC1200" s="207">
        <v>2</v>
      </c>
      <c r="FOD1200" s="208" t="s">
        <v>238</v>
      </c>
      <c r="FOE1200" s="209">
        <v>119</v>
      </c>
      <c r="FOF1200" s="110">
        <v>213</v>
      </c>
      <c r="FOG1200" s="147">
        <v>104.09399999999999</v>
      </c>
      <c r="FOH1200" s="109" t="s">
        <v>39</v>
      </c>
      <c r="FOI1200" s="261" t="s">
        <v>26</v>
      </c>
      <c r="FOJ1200" s="207">
        <v>7</v>
      </c>
      <c r="FOK1200" s="207">
        <v>2</v>
      </c>
      <c r="FOL1200" s="208" t="s">
        <v>238</v>
      </c>
      <c r="FOM1200" s="209">
        <v>119</v>
      </c>
      <c r="FON1200" s="110">
        <v>213</v>
      </c>
      <c r="FOO1200" s="147">
        <v>104.09399999999999</v>
      </c>
      <c r="FOP1200" s="109" t="s">
        <v>39</v>
      </c>
      <c r="FOQ1200" s="261" t="s">
        <v>26</v>
      </c>
      <c r="FOR1200" s="207">
        <v>7</v>
      </c>
      <c r="FOS1200" s="207">
        <v>2</v>
      </c>
      <c r="FOT1200" s="208" t="s">
        <v>238</v>
      </c>
      <c r="FOU1200" s="209">
        <v>119</v>
      </c>
      <c r="FOV1200" s="110">
        <v>213</v>
      </c>
      <c r="FOW1200" s="147">
        <v>104.09399999999999</v>
      </c>
      <c r="FOX1200" s="109" t="s">
        <v>39</v>
      </c>
      <c r="FOY1200" s="261" t="s">
        <v>26</v>
      </c>
      <c r="FOZ1200" s="207">
        <v>7</v>
      </c>
      <c r="FPA1200" s="207">
        <v>2</v>
      </c>
      <c r="FPB1200" s="208" t="s">
        <v>238</v>
      </c>
      <c r="FPC1200" s="209">
        <v>119</v>
      </c>
      <c r="FPD1200" s="110">
        <v>213</v>
      </c>
      <c r="FPE1200" s="147">
        <v>104.09399999999999</v>
      </c>
      <c r="FPF1200" s="109" t="s">
        <v>39</v>
      </c>
      <c r="FPG1200" s="261" t="s">
        <v>26</v>
      </c>
      <c r="FPH1200" s="207">
        <v>7</v>
      </c>
      <c r="FPI1200" s="207">
        <v>2</v>
      </c>
      <c r="FPJ1200" s="208" t="s">
        <v>238</v>
      </c>
      <c r="FPK1200" s="209">
        <v>119</v>
      </c>
      <c r="FPL1200" s="110">
        <v>213</v>
      </c>
      <c r="FPM1200" s="147">
        <v>104.09399999999999</v>
      </c>
      <c r="FPN1200" s="109" t="s">
        <v>39</v>
      </c>
      <c r="FPO1200" s="261" t="s">
        <v>26</v>
      </c>
      <c r="FPP1200" s="207">
        <v>7</v>
      </c>
      <c r="FPQ1200" s="207">
        <v>2</v>
      </c>
      <c r="FPR1200" s="208" t="s">
        <v>238</v>
      </c>
      <c r="FPS1200" s="209">
        <v>119</v>
      </c>
      <c r="FPT1200" s="110">
        <v>213</v>
      </c>
      <c r="FPU1200" s="147">
        <v>104.09399999999999</v>
      </c>
      <c r="FPV1200" s="109" t="s">
        <v>39</v>
      </c>
      <c r="FPW1200" s="261" t="s">
        <v>26</v>
      </c>
      <c r="FPX1200" s="207">
        <v>7</v>
      </c>
      <c r="FPY1200" s="207">
        <v>2</v>
      </c>
      <c r="FPZ1200" s="208" t="s">
        <v>238</v>
      </c>
      <c r="FQA1200" s="209">
        <v>119</v>
      </c>
      <c r="FQB1200" s="110">
        <v>213</v>
      </c>
      <c r="FQC1200" s="147">
        <v>104.09399999999999</v>
      </c>
      <c r="FQD1200" s="109" t="s">
        <v>39</v>
      </c>
      <c r="FQE1200" s="261" t="s">
        <v>26</v>
      </c>
      <c r="FQF1200" s="207">
        <v>7</v>
      </c>
      <c r="FQG1200" s="207">
        <v>2</v>
      </c>
      <c r="FQH1200" s="208" t="s">
        <v>238</v>
      </c>
      <c r="FQI1200" s="209">
        <v>119</v>
      </c>
      <c r="FQJ1200" s="110">
        <v>213</v>
      </c>
      <c r="FQK1200" s="147">
        <v>104.09399999999999</v>
      </c>
      <c r="FQL1200" s="109" t="s">
        <v>39</v>
      </c>
      <c r="FQM1200" s="261" t="s">
        <v>26</v>
      </c>
      <c r="FQN1200" s="207">
        <v>7</v>
      </c>
      <c r="FQO1200" s="207">
        <v>2</v>
      </c>
      <c r="FQP1200" s="208" t="s">
        <v>238</v>
      </c>
      <c r="FQQ1200" s="209">
        <v>119</v>
      </c>
      <c r="FQR1200" s="110">
        <v>213</v>
      </c>
      <c r="FQS1200" s="147">
        <v>104.09399999999999</v>
      </c>
      <c r="FQT1200" s="109" t="s">
        <v>39</v>
      </c>
      <c r="FQU1200" s="261" t="s">
        <v>26</v>
      </c>
      <c r="FQV1200" s="207">
        <v>7</v>
      </c>
      <c r="FQW1200" s="207">
        <v>2</v>
      </c>
      <c r="FQX1200" s="208" t="s">
        <v>238</v>
      </c>
      <c r="FQY1200" s="209">
        <v>119</v>
      </c>
      <c r="FQZ1200" s="110">
        <v>213</v>
      </c>
      <c r="FRA1200" s="147">
        <v>104.09399999999999</v>
      </c>
      <c r="FRB1200" s="109" t="s">
        <v>39</v>
      </c>
      <c r="FRC1200" s="261" t="s">
        <v>26</v>
      </c>
      <c r="FRD1200" s="207">
        <v>7</v>
      </c>
      <c r="FRE1200" s="207">
        <v>2</v>
      </c>
      <c r="FRF1200" s="208" t="s">
        <v>238</v>
      </c>
      <c r="FRG1200" s="209">
        <v>119</v>
      </c>
      <c r="FRH1200" s="110">
        <v>213</v>
      </c>
      <c r="FRI1200" s="147">
        <v>104.09399999999999</v>
      </c>
      <c r="FRJ1200" s="109" t="s">
        <v>39</v>
      </c>
      <c r="FRK1200" s="261" t="s">
        <v>26</v>
      </c>
      <c r="FRL1200" s="207">
        <v>7</v>
      </c>
      <c r="FRM1200" s="207">
        <v>2</v>
      </c>
      <c r="FRN1200" s="208" t="s">
        <v>238</v>
      </c>
      <c r="FRO1200" s="209">
        <v>119</v>
      </c>
      <c r="FRP1200" s="110">
        <v>213</v>
      </c>
      <c r="FRQ1200" s="147">
        <v>104.09399999999999</v>
      </c>
      <c r="FRR1200" s="109" t="s">
        <v>39</v>
      </c>
      <c r="FRS1200" s="261" t="s">
        <v>26</v>
      </c>
      <c r="FRT1200" s="207">
        <v>7</v>
      </c>
      <c r="FRU1200" s="207">
        <v>2</v>
      </c>
      <c r="FRV1200" s="208" t="s">
        <v>238</v>
      </c>
      <c r="FRW1200" s="209">
        <v>119</v>
      </c>
      <c r="FRX1200" s="110">
        <v>213</v>
      </c>
      <c r="FRY1200" s="147">
        <v>104.09399999999999</v>
      </c>
      <c r="FRZ1200" s="109" t="s">
        <v>39</v>
      </c>
      <c r="FSA1200" s="261" t="s">
        <v>26</v>
      </c>
      <c r="FSB1200" s="207">
        <v>7</v>
      </c>
      <c r="FSC1200" s="207">
        <v>2</v>
      </c>
      <c r="FSD1200" s="208" t="s">
        <v>238</v>
      </c>
      <c r="FSE1200" s="209">
        <v>119</v>
      </c>
      <c r="FSF1200" s="110">
        <v>213</v>
      </c>
      <c r="FSG1200" s="147">
        <v>104.09399999999999</v>
      </c>
      <c r="FSH1200" s="109" t="s">
        <v>39</v>
      </c>
      <c r="FSI1200" s="261" t="s">
        <v>26</v>
      </c>
      <c r="FSJ1200" s="207">
        <v>7</v>
      </c>
      <c r="FSK1200" s="207">
        <v>2</v>
      </c>
      <c r="FSL1200" s="208" t="s">
        <v>238</v>
      </c>
      <c r="FSM1200" s="209">
        <v>119</v>
      </c>
      <c r="FSN1200" s="110">
        <v>213</v>
      </c>
      <c r="FSO1200" s="147">
        <v>104.09399999999999</v>
      </c>
      <c r="FSP1200" s="109" t="s">
        <v>39</v>
      </c>
      <c r="FSQ1200" s="261" t="s">
        <v>26</v>
      </c>
      <c r="FSR1200" s="207">
        <v>7</v>
      </c>
      <c r="FSS1200" s="207">
        <v>2</v>
      </c>
      <c r="FST1200" s="208" t="s">
        <v>238</v>
      </c>
      <c r="FSU1200" s="209">
        <v>119</v>
      </c>
      <c r="FSV1200" s="110">
        <v>213</v>
      </c>
      <c r="FSW1200" s="147">
        <v>104.09399999999999</v>
      </c>
      <c r="FSX1200" s="109" t="s">
        <v>39</v>
      </c>
      <c r="FSY1200" s="261" t="s">
        <v>26</v>
      </c>
      <c r="FSZ1200" s="207">
        <v>7</v>
      </c>
      <c r="FTA1200" s="207">
        <v>2</v>
      </c>
      <c r="FTB1200" s="208" t="s">
        <v>238</v>
      </c>
      <c r="FTC1200" s="209">
        <v>119</v>
      </c>
      <c r="FTD1200" s="110">
        <v>213</v>
      </c>
      <c r="FTE1200" s="147">
        <v>104.09399999999999</v>
      </c>
      <c r="FTF1200" s="109" t="s">
        <v>39</v>
      </c>
      <c r="FTG1200" s="261" t="s">
        <v>26</v>
      </c>
      <c r="FTH1200" s="207">
        <v>7</v>
      </c>
      <c r="FTI1200" s="207">
        <v>2</v>
      </c>
      <c r="FTJ1200" s="208" t="s">
        <v>238</v>
      </c>
      <c r="FTK1200" s="209">
        <v>119</v>
      </c>
      <c r="FTL1200" s="110">
        <v>213</v>
      </c>
      <c r="FTM1200" s="147">
        <v>104.09399999999999</v>
      </c>
      <c r="FTN1200" s="109" t="s">
        <v>39</v>
      </c>
      <c r="FTO1200" s="261" t="s">
        <v>26</v>
      </c>
      <c r="FTP1200" s="207">
        <v>7</v>
      </c>
      <c r="FTQ1200" s="207">
        <v>2</v>
      </c>
      <c r="FTR1200" s="208" t="s">
        <v>238</v>
      </c>
      <c r="FTS1200" s="209">
        <v>119</v>
      </c>
      <c r="FTT1200" s="110">
        <v>213</v>
      </c>
      <c r="FTU1200" s="147">
        <v>104.09399999999999</v>
      </c>
      <c r="FTV1200" s="109" t="s">
        <v>39</v>
      </c>
      <c r="FTW1200" s="261" t="s">
        <v>26</v>
      </c>
      <c r="FTX1200" s="207">
        <v>7</v>
      </c>
      <c r="FTY1200" s="207">
        <v>2</v>
      </c>
      <c r="FTZ1200" s="208" t="s">
        <v>238</v>
      </c>
      <c r="FUA1200" s="209">
        <v>119</v>
      </c>
      <c r="FUB1200" s="110">
        <v>213</v>
      </c>
      <c r="FUC1200" s="147">
        <v>104.09399999999999</v>
      </c>
      <c r="FUD1200" s="109" t="s">
        <v>39</v>
      </c>
      <c r="FUE1200" s="261" t="s">
        <v>26</v>
      </c>
      <c r="FUF1200" s="207">
        <v>7</v>
      </c>
      <c r="FUG1200" s="207">
        <v>2</v>
      </c>
      <c r="FUH1200" s="208" t="s">
        <v>238</v>
      </c>
      <c r="FUI1200" s="209">
        <v>119</v>
      </c>
      <c r="FUJ1200" s="110">
        <v>213</v>
      </c>
      <c r="FUK1200" s="147">
        <v>104.09399999999999</v>
      </c>
      <c r="FUL1200" s="109" t="s">
        <v>39</v>
      </c>
      <c r="FUM1200" s="261" t="s">
        <v>26</v>
      </c>
      <c r="FUN1200" s="207">
        <v>7</v>
      </c>
      <c r="FUO1200" s="207">
        <v>2</v>
      </c>
      <c r="FUP1200" s="208" t="s">
        <v>238</v>
      </c>
      <c r="FUQ1200" s="209">
        <v>119</v>
      </c>
      <c r="FUR1200" s="110">
        <v>213</v>
      </c>
      <c r="FUS1200" s="147">
        <v>104.09399999999999</v>
      </c>
      <c r="FUT1200" s="109" t="s">
        <v>39</v>
      </c>
      <c r="FUU1200" s="261" t="s">
        <v>26</v>
      </c>
      <c r="FUV1200" s="207">
        <v>7</v>
      </c>
      <c r="FUW1200" s="207">
        <v>2</v>
      </c>
      <c r="FUX1200" s="208" t="s">
        <v>238</v>
      </c>
      <c r="FUY1200" s="209">
        <v>119</v>
      </c>
      <c r="FUZ1200" s="110">
        <v>213</v>
      </c>
      <c r="FVA1200" s="147">
        <v>104.09399999999999</v>
      </c>
      <c r="FVB1200" s="109" t="s">
        <v>39</v>
      </c>
      <c r="FVC1200" s="261" t="s">
        <v>26</v>
      </c>
      <c r="FVD1200" s="207">
        <v>7</v>
      </c>
      <c r="FVE1200" s="207">
        <v>2</v>
      </c>
      <c r="FVF1200" s="208" t="s">
        <v>238</v>
      </c>
      <c r="FVG1200" s="209">
        <v>119</v>
      </c>
      <c r="FVH1200" s="110">
        <v>213</v>
      </c>
      <c r="FVI1200" s="147">
        <v>104.09399999999999</v>
      </c>
      <c r="FVJ1200" s="109" t="s">
        <v>39</v>
      </c>
      <c r="FVK1200" s="261" t="s">
        <v>26</v>
      </c>
      <c r="FVL1200" s="207">
        <v>7</v>
      </c>
      <c r="FVM1200" s="207">
        <v>2</v>
      </c>
      <c r="FVN1200" s="208" t="s">
        <v>238</v>
      </c>
      <c r="FVO1200" s="209">
        <v>119</v>
      </c>
      <c r="FVP1200" s="110">
        <v>213</v>
      </c>
      <c r="FVQ1200" s="147">
        <v>104.09399999999999</v>
      </c>
      <c r="FVR1200" s="109" t="s">
        <v>39</v>
      </c>
      <c r="FVS1200" s="261" t="s">
        <v>26</v>
      </c>
      <c r="FVT1200" s="207">
        <v>7</v>
      </c>
      <c r="FVU1200" s="207">
        <v>2</v>
      </c>
      <c r="FVV1200" s="208" t="s">
        <v>238</v>
      </c>
      <c r="FVW1200" s="209">
        <v>119</v>
      </c>
      <c r="FVX1200" s="110">
        <v>213</v>
      </c>
      <c r="FVY1200" s="147">
        <v>104.09399999999999</v>
      </c>
      <c r="FVZ1200" s="109" t="s">
        <v>39</v>
      </c>
      <c r="FWA1200" s="261" t="s">
        <v>26</v>
      </c>
      <c r="FWB1200" s="207">
        <v>7</v>
      </c>
      <c r="FWC1200" s="207">
        <v>2</v>
      </c>
      <c r="FWD1200" s="208" t="s">
        <v>238</v>
      </c>
      <c r="FWE1200" s="209">
        <v>119</v>
      </c>
      <c r="FWF1200" s="110">
        <v>213</v>
      </c>
      <c r="FWG1200" s="147">
        <v>104.09399999999999</v>
      </c>
      <c r="FWH1200" s="109" t="s">
        <v>39</v>
      </c>
      <c r="FWI1200" s="261" t="s">
        <v>26</v>
      </c>
      <c r="FWJ1200" s="207">
        <v>7</v>
      </c>
      <c r="FWK1200" s="207">
        <v>2</v>
      </c>
      <c r="FWL1200" s="208" t="s">
        <v>238</v>
      </c>
      <c r="FWM1200" s="209">
        <v>119</v>
      </c>
      <c r="FWN1200" s="110">
        <v>213</v>
      </c>
      <c r="FWO1200" s="147">
        <v>104.09399999999999</v>
      </c>
      <c r="FWP1200" s="109" t="s">
        <v>39</v>
      </c>
      <c r="FWQ1200" s="261" t="s">
        <v>26</v>
      </c>
      <c r="FWR1200" s="207">
        <v>7</v>
      </c>
      <c r="FWS1200" s="207">
        <v>2</v>
      </c>
      <c r="FWT1200" s="208" t="s">
        <v>238</v>
      </c>
      <c r="FWU1200" s="209">
        <v>119</v>
      </c>
      <c r="FWV1200" s="110">
        <v>213</v>
      </c>
      <c r="FWW1200" s="147">
        <v>104.09399999999999</v>
      </c>
      <c r="FWX1200" s="109" t="s">
        <v>39</v>
      </c>
      <c r="FWY1200" s="261" t="s">
        <v>26</v>
      </c>
      <c r="FWZ1200" s="207">
        <v>7</v>
      </c>
      <c r="FXA1200" s="207">
        <v>2</v>
      </c>
      <c r="FXB1200" s="208" t="s">
        <v>238</v>
      </c>
      <c r="FXC1200" s="209">
        <v>119</v>
      </c>
      <c r="FXD1200" s="110">
        <v>213</v>
      </c>
      <c r="FXE1200" s="147">
        <v>104.09399999999999</v>
      </c>
      <c r="FXF1200" s="109" t="s">
        <v>39</v>
      </c>
      <c r="FXG1200" s="261" t="s">
        <v>26</v>
      </c>
      <c r="FXH1200" s="207">
        <v>7</v>
      </c>
      <c r="FXI1200" s="207">
        <v>2</v>
      </c>
      <c r="FXJ1200" s="208" t="s">
        <v>238</v>
      </c>
      <c r="FXK1200" s="209">
        <v>119</v>
      </c>
      <c r="FXL1200" s="110">
        <v>213</v>
      </c>
      <c r="FXM1200" s="147">
        <v>104.09399999999999</v>
      </c>
      <c r="FXN1200" s="109" t="s">
        <v>39</v>
      </c>
      <c r="FXO1200" s="261" t="s">
        <v>26</v>
      </c>
      <c r="FXP1200" s="207">
        <v>7</v>
      </c>
      <c r="FXQ1200" s="207">
        <v>2</v>
      </c>
      <c r="FXR1200" s="208" t="s">
        <v>238</v>
      </c>
      <c r="FXS1200" s="209">
        <v>119</v>
      </c>
      <c r="FXT1200" s="110">
        <v>213</v>
      </c>
      <c r="FXU1200" s="147">
        <v>104.09399999999999</v>
      </c>
      <c r="FXV1200" s="109" t="s">
        <v>39</v>
      </c>
      <c r="FXW1200" s="261" t="s">
        <v>26</v>
      </c>
      <c r="FXX1200" s="207">
        <v>7</v>
      </c>
      <c r="FXY1200" s="207">
        <v>2</v>
      </c>
      <c r="FXZ1200" s="208" t="s">
        <v>238</v>
      </c>
      <c r="FYA1200" s="209">
        <v>119</v>
      </c>
      <c r="FYB1200" s="110">
        <v>213</v>
      </c>
      <c r="FYC1200" s="147">
        <v>104.09399999999999</v>
      </c>
      <c r="FYD1200" s="109" t="s">
        <v>39</v>
      </c>
      <c r="FYE1200" s="261" t="s">
        <v>26</v>
      </c>
      <c r="FYF1200" s="207">
        <v>7</v>
      </c>
      <c r="FYG1200" s="207">
        <v>2</v>
      </c>
      <c r="FYH1200" s="208" t="s">
        <v>238</v>
      </c>
      <c r="FYI1200" s="209">
        <v>119</v>
      </c>
      <c r="FYJ1200" s="110">
        <v>213</v>
      </c>
      <c r="FYK1200" s="147">
        <v>104.09399999999999</v>
      </c>
      <c r="FYL1200" s="109" t="s">
        <v>39</v>
      </c>
      <c r="FYM1200" s="261" t="s">
        <v>26</v>
      </c>
      <c r="FYN1200" s="207">
        <v>7</v>
      </c>
      <c r="FYO1200" s="207">
        <v>2</v>
      </c>
      <c r="FYP1200" s="208" t="s">
        <v>238</v>
      </c>
      <c r="FYQ1200" s="209">
        <v>119</v>
      </c>
      <c r="FYR1200" s="110">
        <v>213</v>
      </c>
      <c r="FYS1200" s="147">
        <v>104.09399999999999</v>
      </c>
      <c r="FYT1200" s="109" t="s">
        <v>39</v>
      </c>
      <c r="FYU1200" s="261" t="s">
        <v>26</v>
      </c>
      <c r="FYV1200" s="207">
        <v>7</v>
      </c>
      <c r="FYW1200" s="207">
        <v>2</v>
      </c>
      <c r="FYX1200" s="208" t="s">
        <v>238</v>
      </c>
      <c r="FYY1200" s="209">
        <v>119</v>
      </c>
      <c r="FYZ1200" s="110">
        <v>213</v>
      </c>
      <c r="FZA1200" s="147">
        <v>104.09399999999999</v>
      </c>
      <c r="FZB1200" s="109" t="s">
        <v>39</v>
      </c>
      <c r="FZC1200" s="261" t="s">
        <v>26</v>
      </c>
      <c r="FZD1200" s="207">
        <v>7</v>
      </c>
      <c r="FZE1200" s="207">
        <v>2</v>
      </c>
      <c r="FZF1200" s="208" t="s">
        <v>238</v>
      </c>
      <c r="FZG1200" s="209">
        <v>119</v>
      </c>
      <c r="FZH1200" s="110">
        <v>213</v>
      </c>
      <c r="FZI1200" s="147">
        <v>104.09399999999999</v>
      </c>
      <c r="FZJ1200" s="109" t="s">
        <v>39</v>
      </c>
      <c r="FZK1200" s="261" t="s">
        <v>26</v>
      </c>
      <c r="FZL1200" s="207">
        <v>7</v>
      </c>
      <c r="FZM1200" s="207">
        <v>2</v>
      </c>
      <c r="FZN1200" s="208" t="s">
        <v>238</v>
      </c>
      <c r="FZO1200" s="209">
        <v>119</v>
      </c>
      <c r="FZP1200" s="110">
        <v>213</v>
      </c>
      <c r="FZQ1200" s="147">
        <v>104.09399999999999</v>
      </c>
      <c r="FZR1200" s="109" t="s">
        <v>39</v>
      </c>
      <c r="FZS1200" s="261" t="s">
        <v>26</v>
      </c>
      <c r="FZT1200" s="207">
        <v>7</v>
      </c>
      <c r="FZU1200" s="207">
        <v>2</v>
      </c>
      <c r="FZV1200" s="208" t="s">
        <v>238</v>
      </c>
      <c r="FZW1200" s="209">
        <v>119</v>
      </c>
      <c r="FZX1200" s="110">
        <v>213</v>
      </c>
      <c r="FZY1200" s="147">
        <v>104.09399999999999</v>
      </c>
      <c r="FZZ1200" s="109" t="s">
        <v>39</v>
      </c>
      <c r="GAA1200" s="261" t="s">
        <v>26</v>
      </c>
      <c r="GAB1200" s="207">
        <v>7</v>
      </c>
      <c r="GAC1200" s="207">
        <v>2</v>
      </c>
      <c r="GAD1200" s="208" t="s">
        <v>238</v>
      </c>
      <c r="GAE1200" s="209">
        <v>119</v>
      </c>
      <c r="GAF1200" s="110">
        <v>213</v>
      </c>
      <c r="GAG1200" s="147">
        <v>104.09399999999999</v>
      </c>
      <c r="GAH1200" s="109" t="s">
        <v>39</v>
      </c>
      <c r="GAI1200" s="261" t="s">
        <v>26</v>
      </c>
      <c r="GAJ1200" s="207">
        <v>7</v>
      </c>
      <c r="GAK1200" s="207">
        <v>2</v>
      </c>
      <c r="GAL1200" s="208" t="s">
        <v>238</v>
      </c>
      <c r="GAM1200" s="209">
        <v>119</v>
      </c>
      <c r="GAN1200" s="110">
        <v>213</v>
      </c>
      <c r="GAO1200" s="147">
        <v>104.09399999999999</v>
      </c>
      <c r="GAP1200" s="109" t="s">
        <v>39</v>
      </c>
      <c r="GAQ1200" s="261" t="s">
        <v>26</v>
      </c>
      <c r="GAR1200" s="207">
        <v>7</v>
      </c>
      <c r="GAS1200" s="207">
        <v>2</v>
      </c>
      <c r="GAT1200" s="208" t="s">
        <v>238</v>
      </c>
      <c r="GAU1200" s="209">
        <v>119</v>
      </c>
      <c r="GAV1200" s="110">
        <v>213</v>
      </c>
      <c r="GAW1200" s="147">
        <v>104.09399999999999</v>
      </c>
      <c r="GAX1200" s="109" t="s">
        <v>39</v>
      </c>
      <c r="GAY1200" s="261" t="s">
        <v>26</v>
      </c>
      <c r="GAZ1200" s="207">
        <v>7</v>
      </c>
      <c r="GBA1200" s="207">
        <v>2</v>
      </c>
      <c r="GBB1200" s="208" t="s">
        <v>238</v>
      </c>
      <c r="GBC1200" s="209">
        <v>119</v>
      </c>
      <c r="GBD1200" s="110">
        <v>213</v>
      </c>
      <c r="GBE1200" s="147">
        <v>104.09399999999999</v>
      </c>
      <c r="GBF1200" s="109" t="s">
        <v>39</v>
      </c>
      <c r="GBG1200" s="261" t="s">
        <v>26</v>
      </c>
      <c r="GBH1200" s="207">
        <v>7</v>
      </c>
      <c r="GBI1200" s="207">
        <v>2</v>
      </c>
      <c r="GBJ1200" s="208" t="s">
        <v>238</v>
      </c>
      <c r="GBK1200" s="209">
        <v>119</v>
      </c>
      <c r="GBL1200" s="110">
        <v>213</v>
      </c>
      <c r="GBM1200" s="147">
        <v>104.09399999999999</v>
      </c>
      <c r="GBN1200" s="109" t="s">
        <v>39</v>
      </c>
      <c r="GBO1200" s="261" t="s">
        <v>26</v>
      </c>
      <c r="GBP1200" s="207">
        <v>7</v>
      </c>
      <c r="GBQ1200" s="207">
        <v>2</v>
      </c>
      <c r="GBR1200" s="208" t="s">
        <v>238</v>
      </c>
      <c r="GBS1200" s="209">
        <v>119</v>
      </c>
      <c r="GBT1200" s="110">
        <v>213</v>
      </c>
      <c r="GBU1200" s="147">
        <v>104.09399999999999</v>
      </c>
      <c r="GBV1200" s="109" t="s">
        <v>39</v>
      </c>
      <c r="GBW1200" s="261" t="s">
        <v>26</v>
      </c>
      <c r="GBX1200" s="207">
        <v>7</v>
      </c>
      <c r="GBY1200" s="207">
        <v>2</v>
      </c>
      <c r="GBZ1200" s="208" t="s">
        <v>238</v>
      </c>
      <c r="GCA1200" s="209">
        <v>119</v>
      </c>
      <c r="GCB1200" s="110">
        <v>213</v>
      </c>
      <c r="GCC1200" s="147">
        <v>104.09399999999999</v>
      </c>
      <c r="GCD1200" s="109" t="s">
        <v>39</v>
      </c>
      <c r="GCE1200" s="261" t="s">
        <v>26</v>
      </c>
      <c r="GCF1200" s="207">
        <v>7</v>
      </c>
      <c r="GCG1200" s="207">
        <v>2</v>
      </c>
      <c r="GCH1200" s="208" t="s">
        <v>238</v>
      </c>
      <c r="GCI1200" s="209">
        <v>119</v>
      </c>
      <c r="GCJ1200" s="110">
        <v>213</v>
      </c>
      <c r="GCK1200" s="147">
        <v>104.09399999999999</v>
      </c>
      <c r="GCL1200" s="109" t="s">
        <v>39</v>
      </c>
      <c r="GCM1200" s="261" t="s">
        <v>26</v>
      </c>
      <c r="GCN1200" s="207">
        <v>7</v>
      </c>
      <c r="GCO1200" s="207">
        <v>2</v>
      </c>
      <c r="GCP1200" s="208" t="s">
        <v>238</v>
      </c>
      <c r="GCQ1200" s="209">
        <v>119</v>
      </c>
      <c r="GCR1200" s="110">
        <v>213</v>
      </c>
      <c r="GCS1200" s="147">
        <v>104.09399999999999</v>
      </c>
      <c r="GCT1200" s="109" t="s">
        <v>39</v>
      </c>
      <c r="GCU1200" s="261" t="s">
        <v>26</v>
      </c>
      <c r="GCV1200" s="207">
        <v>7</v>
      </c>
      <c r="GCW1200" s="207">
        <v>2</v>
      </c>
      <c r="GCX1200" s="208" t="s">
        <v>238</v>
      </c>
      <c r="GCY1200" s="209">
        <v>119</v>
      </c>
      <c r="GCZ1200" s="110">
        <v>213</v>
      </c>
      <c r="GDA1200" s="147">
        <v>104.09399999999999</v>
      </c>
      <c r="GDB1200" s="109" t="s">
        <v>39</v>
      </c>
      <c r="GDC1200" s="261" t="s">
        <v>26</v>
      </c>
      <c r="GDD1200" s="207">
        <v>7</v>
      </c>
      <c r="GDE1200" s="207">
        <v>2</v>
      </c>
      <c r="GDF1200" s="208" t="s">
        <v>238</v>
      </c>
      <c r="GDG1200" s="209">
        <v>119</v>
      </c>
      <c r="GDH1200" s="110">
        <v>213</v>
      </c>
      <c r="GDI1200" s="147">
        <v>104.09399999999999</v>
      </c>
      <c r="GDJ1200" s="109" t="s">
        <v>39</v>
      </c>
      <c r="GDK1200" s="261" t="s">
        <v>26</v>
      </c>
      <c r="GDL1200" s="207">
        <v>7</v>
      </c>
      <c r="GDM1200" s="207">
        <v>2</v>
      </c>
      <c r="GDN1200" s="208" t="s">
        <v>238</v>
      </c>
      <c r="GDO1200" s="209">
        <v>119</v>
      </c>
      <c r="GDP1200" s="110">
        <v>213</v>
      </c>
      <c r="GDQ1200" s="147">
        <v>104.09399999999999</v>
      </c>
      <c r="GDR1200" s="109" t="s">
        <v>39</v>
      </c>
      <c r="GDS1200" s="261" t="s">
        <v>26</v>
      </c>
      <c r="GDT1200" s="207">
        <v>7</v>
      </c>
      <c r="GDU1200" s="207">
        <v>2</v>
      </c>
      <c r="GDV1200" s="208" t="s">
        <v>238</v>
      </c>
      <c r="GDW1200" s="209">
        <v>119</v>
      </c>
      <c r="GDX1200" s="110">
        <v>213</v>
      </c>
      <c r="GDY1200" s="147">
        <v>104.09399999999999</v>
      </c>
      <c r="GDZ1200" s="109" t="s">
        <v>39</v>
      </c>
      <c r="GEA1200" s="261" t="s">
        <v>26</v>
      </c>
      <c r="GEB1200" s="207">
        <v>7</v>
      </c>
      <c r="GEC1200" s="207">
        <v>2</v>
      </c>
      <c r="GED1200" s="208" t="s">
        <v>238</v>
      </c>
      <c r="GEE1200" s="209">
        <v>119</v>
      </c>
      <c r="GEF1200" s="110">
        <v>213</v>
      </c>
      <c r="GEG1200" s="147">
        <v>104.09399999999999</v>
      </c>
      <c r="GEH1200" s="109" t="s">
        <v>39</v>
      </c>
      <c r="GEI1200" s="261" t="s">
        <v>26</v>
      </c>
      <c r="GEJ1200" s="207">
        <v>7</v>
      </c>
      <c r="GEK1200" s="207">
        <v>2</v>
      </c>
      <c r="GEL1200" s="208" t="s">
        <v>238</v>
      </c>
      <c r="GEM1200" s="209">
        <v>119</v>
      </c>
      <c r="GEN1200" s="110">
        <v>213</v>
      </c>
      <c r="GEO1200" s="147">
        <v>104.09399999999999</v>
      </c>
      <c r="GEP1200" s="109" t="s">
        <v>39</v>
      </c>
      <c r="GEQ1200" s="261" t="s">
        <v>26</v>
      </c>
      <c r="GER1200" s="207">
        <v>7</v>
      </c>
      <c r="GES1200" s="207">
        <v>2</v>
      </c>
      <c r="GET1200" s="208" t="s">
        <v>238</v>
      </c>
      <c r="GEU1200" s="209">
        <v>119</v>
      </c>
      <c r="GEV1200" s="110">
        <v>213</v>
      </c>
      <c r="GEW1200" s="147">
        <v>104.09399999999999</v>
      </c>
      <c r="GEX1200" s="109" t="s">
        <v>39</v>
      </c>
      <c r="GEY1200" s="261" t="s">
        <v>26</v>
      </c>
      <c r="GEZ1200" s="207">
        <v>7</v>
      </c>
      <c r="GFA1200" s="207">
        <v>2</v>
      </c>
      <c r="GFB1200" s="208" t="s">
        <v>238</v>
      </c>
      <c r="GFC1200" s="209">
        <v>119</v>
      </c>
      <c r="GFD1200" s="110">
        <v>213</v>
      </c>
      <c r="GFE1200" s="147">
        <v>104.09399999999999</v>
      </c>
      <c r="GFF1200" s="109" t="s">
        <v>39</v>
      </c>
      <c r="GFG1200" s="261" t="s">
        <v>26</v>
      </c>
      <c r="GFH1200" s="207">
        <v>7</v>
      </c>
      <c r="GFI1200" s="207">
        <v>2</v>
      </c>
      <c r="GFJ1200" s="208" t="s">
        <v>238</v>
      </c>
      <c r="GFK1200" s="209">
        <v>119</v>
      </c>
      <c r="GFL1200" s="110">
        <v>213</v>
      </c>
      <c r="GFM1200" s="147">
        <v>104.09399999999999</v>
      </c>
      <c r="GFN1200" s="109" t="s">
        <v>39</v>
      </c>
      <c r="GFO1200" s="261" t="s">
        <v>26</v>
      </c>
      <c r="GFP1200" s="207">
        <v>7</v>
      </c>
      <c r="GFQ1200" s="207">
        <v>2</v>
      </c>
      <c r="GFR1200" s="208" t="s">
        <v>238</v>
      </c>
      <c r="GFS1200" s="209">
        <v>119</v>
      </c>
      <c r="GFT1200" s="110">
        <v>213</v>
      </c>
      <c r="GFU1200" s="147">
        <v>104.09399999999999</v>
      </c>
      <c r="GFV1200" s="109" t="s">
        <v>39</v>
      </c>
      <c r="GFW1200" s="261" t="s">
        <v>26</v>
      </c>
      <c r="GFX1200" s="207">
        <v>7</v>
      </c>
      <c r="GFY1200" s="207">
        <v>2</v>
      </c>
      <c r="GFZ1200" s="208" t="s">
        <v>238</v>
      </c>
      <c r="GGA1200" s="209">
        <v>119</v>
      </c>
      <c r="GGB1200" s="110">
        <v>213</v>
      </c>
      <c r="GGC1200" s="147">
        <v>104.09399999999999</v>
      </c>
      <c r="GGD1200" s="109" t="s">
        <v>39</v>
      </c>
      <c r="GGE1200" s="261" t="s">
        <v>26</v>
      </c>
      <c r="GGF1200" s="207">
        <v>7</v>
      </c>
      <c r="GGG1200" s="207">
        <v>2</v>
      </c>
      <c r="GGH1200" s="208" t="s">
        <v>238</v>
      </c>
      <c r="GGI1200" s="209">
        <v>119</v>
      </c>
      <c r="GGJ1200" s="110">
        <v>213</v>
      </c>
      <c r="GGK1200" s="147">
        <v>104.09399999999999</v>
      </c>
      <c r="GGL1200" s="109" t="s">
        <v>39</v>
      </c>
      <c r="GGM1200" s="261" t="s">
        <v>26</v>
      </c>
      <c r="GGN1200" s="207">
        <v>7</v>
      </c>
      <c r="GGO1200" s="207">
        <v>2</v>
      </c>
      <c r="GGP1200" s="208" t="s">
        <v>238</v>
      </c>
      <c r="GGQ1200" s="209">
        <v>119</v>
      </c>
      <c r="GGR1200" s="110">
        <v>213</v>
      </c>
      <c r="GGS1200" s="147">
        <v>104.09399999999999</v>
      </c>
      <c r="GGT1200" s="109" t="s">
        <v>39</v>
      </c>
      <c r="GGU1200" s="261" t="s">
        <v>26</v>
      </c>
      <c r="GGV1200" s="207">
        <v>7</v>
      </c>
      <c r="GGW1200" s="207">
        <v>2</v>
      </c>
      <c r="GGX1200" s="208" t="s">
        <v>238</v>
      </c>
      <c r="GGY1200" s="209">
        <v>119</v>
      </c>
      <c r="GGZ1200" s="110">
        <v>213</v>
      </c>
      <c r="GHA1200" s="147">
        <v>104.09399999999999</v>
      </c>
      <c r="GHB1200" s="109" t="s">
        <v>39</v>
      </c>
      <c r="GHC1200" s="261" t="s">
        <v>26</v>
      </c>
      <c r="GHD1200" s="207">
        <v>7</v>
      </c>
      <c r="GHE1200" s="207">
        <v>2</v>
      </c>
      <c r="GHF1200" s="208" t="s">
        <v>238</v>
      </c>
      <c r="GHG1200" s="209">
        <v>119</v>
      </c>
      <c r="GHH1200" s="110">
        <v>213</v>
      </c>
      <c r="GHI1200" s="147">
        <v>104.09399999999999</v>
      </c>
      <c r="GHJ1200" s="109" t="s">
        <v>39</v>
      </c>
      <c r="GHK1200" s="261" t="s">
        <v>26</v>
      </c>
      <c r="GHL1200" s="207">
        <v>7</v>
      </c>
      <c r="GHM1200" s="207">
        <v>2</v>
      </c>
      <c r="GHN1200" s="208" t="s">
        <v>238</v>
      </c>
      <c r="GHO1200" s="209">
        <v>119</v>
      </c>
      <c r="GHP1200" s="110">
        <v>213</v>
      </c>
      <c r="GHQ1200" s="147">
        <v>104.09399999999999</v>
      </c>
      <c r="GHR1200" s="109" t="s">
        <v>39</v>
      </c>
      <c r="GHS1200" s="261" t="s">
        <v>26</v>
      </c>
      <c r="GHT1200" s="207">
        <v>7</v>
      </c>
      <c r="GHU1200" s="207">
        <v>2</v>
      </c>
      <c r="GHV1200" s="208" t="s">
        <v>238</v>
      </c>
      <c r="GHW1200" s="209">
        <v>119</v>
      </c>
      <c r="GHX1200" s="110">
        <v>213</v>
      </c>
      <c r="GHY1200" s="147">
        <v>104.09399999999999</v>
      </c>
      <c r="GHZ1200" s="109" t="s">
        <v>39</v>
      </c>
      <c r="GIA1200" s="261" t="s">
        <v>26</v>
      </c>
      <c r="GIB1200" s="207">
        <v>7</v>
      </c>
      <c r="GIC1200" s="207">
        <v>2</v>
      </c>
      <c r="GID1200" s="208" t="s">
        <v>238</v>
      </c>
      <c r="GIE1200" s="209">
        <v>119</v>
      </c>
      <c r="GIF1200" s="110">
        <v>213</v>
      </c>
      <c r="GIG1200" s="147">
        <v>104.09399999999999</v>
      </c>
      <c r="GIH1200" s="109" t="s">
        <v>39</v>
      </c>
      <c r="GII1200" s="261" t="s">
        <v>26</v>
      </c>
      <c r="GIJ1200" s="207">
        <v>7</v>
      </c>
      <c r="GIK1200" s="207">
        <v>2</v>
      </c>
      <c r="GIL1200" s="208" t="s">
        <v>238</v>
      </c>
      <c r="GIM1200" s="209">
        <v>119</v>
      </c>
      <c r="GIN1200" s="110">
        <v>213</v>
      </c>
      <c r="GIO1200" s="147">
        <v>104.09399999999999</v>
      </c>
      <c r="GIP1200" s="109" t="s">
        <v>39</v>
      </c>
      <c r="GIQ1200" s="261" t="s">
        <v>26</v>
      </c>
      <c r="GIR1200" s="207">
        <v>7</v>
      </c>
      <c r="GIS1200" s="207">
        <v>2</v>
      </c>
      <c r="GIT1200" s="208" t="s">
        <v>238</v>
      </c>
      <c r="GIU1200" s="209">
        <v>119</v>
      </c>
      <c r="GIV1200" s="110">
        <v>213</v>
      </c>
      <c r="GIW1200" s="147">
        <v>104.09399999999999</v>
      </c>
      <c r="GIX1200" s="109" t="s">
        <v>39</v>
      </c>
      <c r="GIY1200" s="261" t="s">
        <v>26</v>
      </c>
      <c r="GIZ1200" s="207">
        <v>7</v>
      </c>
      <c r="GJA1200" s="207">
        <v>2</v>
      </c>
      <c r="GJB1200" s="208" t="s">
        <v>238</v>
      </c>
      <c r="GJC1200" s="209">
        <v>119</v>
      </c>
      <c r="GJD1200" s="110">
        <v>213</v>
      </c>
      <c r="GJE1200" s="147">
        <v>104.09399999999999</v>
      </c>
      <c r="GJF1200" s="109" t="s">
        <v>39</v>
      </c>
      <c r="GJG1200" s="261" t="s">
        <v>26</v>
      </c>
      <c r="GJH1200" s="207">
        <v>7</v>
      </c>
      <c r="GJI1200" s="207">
        <v>2</v>
      </c>
      <c r="GJJ1200" s="208" t="s">
        <v>238</v>
      </c>
      <c r="GJK1200" s="209">
        <v>119</v>
      </c>
      <c r="GJL1200" s="110">
        <v>213</v>
      </c>
      <c r="GJM1200" s="147">
        <v>104.09399999999999</v>
      </c>
      <c r="GJN1200" s="109" t="s">
        <v>39</v>
      </c>
      <c r="GJO1200" s="261" t="s">
        <v>26</v>
      </c>
      <c r="GJP1200" s="207">
        <v>7</v>
      </c>
      <c r="GJQ1200" s="207">
        <v>2</v>
      </c>
      <c r="GJR1200" s="208" t="s">
        <v>238</v>
      </c>
      <c r="GJS1200" s="209">
        <v>119</v>
      </c>
      <c r="GJT1200" s="110">
        <v>213</v>
      </c>
      <c r="GJU1200" s="147">
        <v>104.09399999999999</v>
      </c>
      <c r="GJV1200" s="109" t="s">
        <v>39</v>
      </c>
      <c r="GJW1200" s="261" t="s">
        <v>26</v>
      </c>
      <c r="GJX1200" s="207">
        <v>7</v>
      </c>
      <c r="GJY1200" s="207">
        <v>2</v>
      </c>
      <c r="GJZ1200" s="208" t="s">
        <v>238</v>
      </c>
      <c r="GKA1200" s="209">
        <v>119</v>
      </c>
      <c r="GKB1200" s="110">
        <v>213</v>
      </c>
      <c r="GKC1200" s="147">
        <v>104.09399999999999</v>
      </c>
      <c r="GKD1200" s="109" t="s">
        <v>39</v>
      </c>
      <c r="GKE1200" s="261" t="s">
        <v>26</v>
      </c>
      <c r="GKF1200" s="207">
        <v>7</v>
      </c>
      <c r="GKG1200" s="207">
        <v>2</v>
      </c>
      <c r="GKH1200" s="208" t="s">
        <v>238</v>
      </c>
      <c r="GKI1200" s="209">
        <v>119</v>
      </c>
      <c r="GKJ1200" s="110">
        <v>213</v>
      </c>
      <c r="GKK1200" s="147">
        <v>104.09399999999999</v>
      </c>
      <c r="GKL1200" s="109" t="s">
        <v>39</v>
      </c>
      <c r="GKM1200" s="261" t="s">
        <v>26</v>
      </c>
      <c r="GKN1200" s="207">
        <v>7</v>
      </c>
      <c r="GKO1200" s="207">
        <v>2</v>
      </c>
      <c r="GKP1200" s="208" t="s">
        <v>238</v>
      </c>
      <c r="GKQ1200" s="209">
        <v>119</v>
      </c>
      <c r="GKR1200" s="110">
        <v>213</v>
      </c>
      <c r="GKS1200" s="147">
        <v>104.09399999999999</v>
      </c>
      <c r="GKT1200" s="109" t="s">
        <v>39</v>
      </c>
      <c r="GKU1200" s="261" t="s">
        <v>26</v>
      </c>
      <c r="GKV1200" s="207">
        <v>7</v>
      </c>
      <c r="GKW1200" s="207">
        <v>2</v>
      </c>
      <c r="GKX1200" s="208" t="s">
        <v>238</v>
      </c>
      <c r="GKY1200" s="209">
        <v>119</v>
      </c>
      <c r="GKZ1200" s="110">
        <v>213</v>
      </c>
      <c r="GLA1200" s="147">
        <v>104.09399999999999</v>
      </c>
      <c r="GLB1200" s="109" t="s">
        <v>39</v>
      </c>
      <c r="GLC1200" s="261" t="s">
        <v>26</v>
      </c>
      <c r="GLD1200" s="207">
        <v>7</v>
      </c>
      <c r="GLE1200" s="207">
        <v>2</v>
      </c>
      <c r="GLF1200" s="208" t="s">
        <v>238</v>
      </c>
      <c r="GLG1200" s="209">
        <v>119</v>
      </c>
      <c r="GLH1200" s="110">
        <v>213</v>
      </c>
      <c r="GLI1200" s="147">
        <v>104.09399999999999</v>
      </c>
      <c r="GLJ1200" s="109" t="s">
        <v>39</v>
      </c>
      <c r="GLK1200" s="261" t="s">
        <v>26</v>
      </c>
      <c r="GLL1200" s="207">
        <v>7</v>
      </c>
      <c r="GLM1200" s="207">
        <v>2</v>
      </c>
      <c r="GLN1200" s="208" t="s">
        <v>238</v>
      </c>
      <c r="GLO1200" s="209">
        <v>119</v>
      </c>
      <c r="GLP1200" s="110">
        <v>213</v>
      </c>
      <c r="GLQ1200" s="147">
        <v>104.09399999999999</v>
      </c>
      <c r="GLR1200" s="109" t="s">
        <v>39</v>
      </c>
      <c r="GLS1200" s="261" t="s">
        <v>26</v>
      </c>
      <c r="GLT1200" s="207">
        <v>7</v>
      </c>
      <c r="GLU1200" s="207">
        <v>2</v>
      </c>
      <c r="GLV1200" s="208" t="s">
        <v>238</v>
      </c>
      <c r="GLW1200" s="209">
        <v>119</v>
      </c>
      <c r="GLX1200" s="110">
        <v>213</v>
      </c>
      <c r="GLY1200" s="147">
        <v>104.09399999999999</v>
      </c>
      <c r="GLZ1200" s="109" t="s">
        <v>39</v>
      </c>
      <c r="GMA1200" s="261" t="s">
        <v>26</v>
      </c>
      <c r="GMB1200" s="207">
        <v>7</v>
      </c>
      <c r="GMC1200" s="207">
        <v>2</v>
      </c>
      <c r="GMD1200" s="208" t="s">
        <v>238</v>
      </c>
      <c r="GME1200" s="209">
        <v>119</v>
      </c>
      <c r="GMF1200" s="110">
        <v>213</v>
      </c>
      <c r="GMG1200" s="147">
        <v>104.09399999999999</v>
      </c>
      <c r="GMH1200" s="109" t="s">
        <v>39</v>
      </c>
      <c r="GMI1200" s="261" t="s">
        <v>26</v>
      </c>
      <c r="GMJ1200" s="207">
        <v>7</v>
      </c>
      <c r="GMK1200" s="207">
        <v>2</v>
      </c>
      <c r="GML1200" s="208" t="s">
        <v>238</v>
      </c>
      <c r="GMM1200" s="209">
        <v>119</v>
      </c>
      <c r="GMN1200" s="110">
        <v>213</v>
      </c>
      <c r="GMO1200" s="147">
        <v>104.09399999999999</v>
      </c>
      <c r="GMP1200" s="109" t="s">
        <v>39</v>
      </c>
      <c r="GMQ1200" s="261" t="s">
        <v>26</v>
      </c>
      <c r="GMR1200" s="207">
        <v>7</v>
      </c>
      <c r="GMS1200" s="207">
        <v>2</v>
      </c>
      <c r="GMT1200" s="208" t="s">
        <v>238</v>
      </c>
      <c r="GMU1200" s="209">
        <v>119</v>
      </c>
      <c r="GMV1200" s="110">
        <v>213</v>
      </c>
      <c r="GMW1200" s="147">
        <v>104.09399999999999</v>
      </c>
      <c r="GMX1200" s="109" t="s">
        <v>39</v>
      </c>
      <c r="GMY1200" s="261" t="s">
        <v>26</v>
      </c>
      <c r="GMZ1200" s="207">
        <v>7</v>
      </c>
      <c r="GNA1200" s="207">
        <v>2</v>
      </c>
      <c r="GNB1200" s="208" t="s">
        <v>238</v>
      </c>
      <c r="GNC1200" s="209">
        <v>119</v>
      </c>
      <c r="GND1200" s="110">
        <v>213</v>
      </c>
      <c r="GNE1200" s="147">
        <v>104.09399999999999</v>
      </c>
      <c r="GNF1200" s="109" t="s">
        <v>39</v>
      </c>
      <c r="GNG1200" s="261" t="s">
        <v>26</v>
      </c>
      <c r="GNH1200" s="207">
        <v>7</v>
      </c>
      <c r="GNI1200" s="207">
        <v>2</v>
      </c>
      <c r="GNJ1200" s="208" t="s">
        <v>238</v>
      </c>
      <c r="GNK1200" s="209">
        <v>119</v>
      </c>
      <c r="GNL1200" s="110">
        <v>213</v>
      </c>
      <c r="GNM1200" s="147">
        <v>104.09399999999999</v>
      </c>
      <c r="GNN1200" s="109" t="s">
        <v>39</v>
      </c>
      <c r="GNO1200" s="261" t="s">
        <v>26</v>
      </c>
      <c r="GNP1200" s="207">
        <v>7</v>
      </c>
      <c r="GNQ1200" s="207">
        <v>2</v>
      </c>
      <c r="GNR1200" s="208" t="s">
        <v>238</v>
      </c>
      <c r="GNS1200" s="209">
        <v>119</v>
      </c>
      <c r="GNT1200" s="110">
        <v>213</v>
      </c>
      <c r="GNU1200" s="147">
        <v>104.09399999999999</v>
      </c>
      <c r="GNV1200" s="109" t="s">
        <v>39</v>
      </c>
      <c r="GNW1200" s="261" t="s">
        <v>26</v>
      </c>
      <c r="GNX1200" s="207">
        <v>7</v>
      </c>
      <c r="GNY1200" s="207">
        <v>2</v>
      </c>
      <c r="GNZ1200" s="208" t="s">
        <v>238</v>
      </c>
      <c r="GOA1200" s="209">
        <v>119</v>
      </c>
      <c r="GOB1200" s="110">
        <v>213</v>
      </c>
      <c r="GOC1200" s="147">
        <v>104.09399999999999</v>
      </c>
      <c r="GOD1200" s="109" t="s">
        <v>39</v>
      </c>
      <c r="GOE1200" s="261" t="s">
        <v>26</v>
      </c>
      <c r="GOF1200" s="207">
        <v>7</v>
      </c>
      <c r="GOG1200" s="207">
        <v>2</v>
      </c>
      <c r="GOH1200" s="208" t="s">
        <v>238</v>
      </c>
      <c r="GOI1200" s="209">
        <v>119</v>
      </c>
      <c r="GOJ1200" s="110">
        <v>213</v>
      </c>
      <c r="GOK1200" s="147">
        <v>104.09399999999999</v>
      </c>
      <c r="GOL1200" s="109" t="s">
        <v>39</v>
      </c>
      <c r="GOM1200" s="261" t="s">
        <v>26</v>
      </c>
      <c r="GON1200" s="207">
        <v>7</v>
      </c>
      <c r="GOO1200" s="207">
        <v>2</v>
      </c>
      <c r="GOP1200" s="208" t="s">
        <v>238</v>
      </c>
      <c r="GOQ1200" s="209">
        <v>119</v>
      </c>
      <c r="GOR1200" s="110">
        <v>213</v>
      </c>
      <c r="GOS1200" s="147">
        <v>104.09399999999999</v>
      </c>
      <c r="GOT1200" s="109" t="s">
        <v>39</v>
      </c>
      <c r="GOU1200" s="261" t="s">
        <v>26</v>
      </c>
      <c r="GOV1200" s="207">
        <v>7</v>
      </c>
      <c r="GOW1200" s="207">
        <v>2</v>
      </c>
      <c r="GOX1200" s="208" t="s">
        <v>238</v>
      </c>
      <c r="GOY1200" s="209">
        <v>119</v>
      </c>
      <c r="GOZ1200" s="110">
        <v>213</v>
      </c>
      <c r="GPA1200" s="147">
        <v>104.09399999999999</v>
      </c>
      <c r="GPB1200" s="109" t="s">
        <v>39</v>
      </c>
      <c r="GPC1200" s="261" t="s">
        <v>26</v>
      </c>
      <c r="GPD1200" s="207">
        <v>7</v>
      </c>
      <c r="GPE1200" s="207">
        <v>2</v>
      </c>
      <c r="GPF1200" s="208" t="s">
        <v>238</v>
      </c>
      <c r="GPG1200" s="209">
        <v>119</v>
      </c>
      <c r="GPH1200" s="110">
        <v>213</v>
      </c>
      <c r="GPI1200" s="147">
        <v>104.09399999999999</v>
      </c>
      <c r="GPJ1200" s="109" t="s">
        <v>39</v>
      </c>
      <c r="GPK1200" s="261" t="s">
        <v>26</v>
      </c>
      <c r="GPL1200" s="207">
        <v>7</v>
      </c>
      <c r="GPM1200" s="207">
        <v>2</v>
      </c>
      <c r="GPN1200" s="208" t="s">
        <v>238</v>
      </c>
      <c r="GPO1200" s="209">
        <v>119</v>
      </c>
      <c r="GPP1200" s="110">
        <v>213</v>
      </c>
      <c r="GPQ1200" s="147">
        <v>104.09399999999999</v>
      </c>
      <c r="GPR1200" s="109" t="s">
        <v>39</v>
      </c>
      <c r="GPS1200" s="261" t="s">
        <v>26</v>
      </c>
      <c r="GPT1200" s="207">
        <v>7</v>
      </c>
      <c r="GPU1200" s="207">
        <v>2</v>
      </c>
      <c r="GPV1200" s="208" t="s">
        <v>238</v>
      </c>
      <c r="GPW1200" s="209">
        <v>119</v>
      </c>
      <c r="GPX1200" s="110">
        <v>213</v>
      </c>
      <c r="GPY1200" s="147">
        <v>104.09399999999999</v>
      </c>
      <c r="GPZ1200" s="109" t="s">
        <v>39</v>
      </c>
      <c r="GQA1200" s="261" t="s">
        <v>26</v>
      </c>
      <c r="GQB1200" s="207">
        <v>7</v>
      </c>
      <c r="GQC1200" s="207">
        <v>2</v>
      </c>
      <c r="GQD1200" s="208" t="s">
        <v>238</v>
      </c>
      <c r="GQE1200" s="209">
        <v>119</v>
      </c>
      <c r="GQF1200" s="110">
        <v>213</v>
      </c>
      <c r="GQG1200" s="147">
        <v>104.09399999999999</v>
      </c>
      <c r="GQH1200" s="109" t="s">
        <v>39</v>
      </c>
      <c r="GQI1200" s="261" t="s">
        <v>26</v>
      </c>
      <c r="GQJ1200" s="207">
        <v>7</v>
      </c>
      <c r="GQK1200" s="207">
        <v>2</v>
      </c>
      <c r="GQL1200" s="208" t="s">
        <v>238</v>
      </c>
      <c r="GQM1200" s="209">
        <v>119</v>
      </c>
      <c r="GQN1200" s="110">
        <v>213</v>
      </c>
      <c r="GQO1200" s="147">
        <v>104.09399999999999</v>
      </c>
      <c r="GQP1200" s="109" t="s">
        <v>39</v>
      </c>
      <c r="GQQ1200" s="261" t="s">
        <v>26</v>
      </c>
      <c r="GQR1200" s="207">
        <v>7</v>
      </c>
      <c r="GQS1200" s="207">
        <v>2</v>
      </c>
      <c r="GQT1200" s="208" t="s">
        <v>238</v>
      </c>
      <c r="GQU1200" s="209">
        <v>119</v>
      </c>
      <c r="GQV1200" s="110">
        <v>213</v>
      </c>
      <c r="GQW1200" s="147">
        <v>104.09399999999999</v>
      </c>
      <c r="GQX1200" s="109" t="s">
        <v>39</v>
      </c>
      <c r="GQY1200" s="261" t="s">
        <v>26</v>
      </c>
      <c r="GQZ1200" s="207">
        <v>7</v>
      </c>
      <c r="GRA1200" s="207">
        <v>2</v>
      </c>
      <c r="GRB1200" s="208" t="s">
        <v>238</v>
      </c>
      <c r="GRC1200" s="209">
        <v>119</v>
      </c>
      <c r="GRD1200" s="110">
        <v>213</v>
      </c>
      <c r="GRE1200" s="147">
        <v>104.09399999999999</v>
      </c>
      <c r="GRF1200" s="109" t="s">
        <v>39</v>
      </c>
      <c r="GRG1200" s="261" t="s">
        <v>26</v>
      </c>
      <c r="GRH1200" s="207">
        <v>7</v>
      </c>
      <c r="GRI1200" s="207">
        <v>2</v>
      </c>
      <c r="GRJ1200" s="208" t="s">
        <v>238</v>
      </c>
      <c r="GRK1200" s="209">
        <v>119</v>
      </c>
      <c r="GRL1200" s="110">
        <v>213</v>
      </c>
      <c r="GRM1200" s="147">
        <v>104.09399999999999</v>
      </c>
      <c r="GRN1200" s="109" t="s">
        <v>39</v>
      </c>
      <c r="GRO1200" s="261" t="s">
        <v>26</v>
      </c>
      <c r="GRP1200" s="207">
        <v>7</v>
      </c>
      <c r="GRQ1200" s="207">
        <v>2</v>
      </c>
      <c r="GRR1200" s="208" t="s">
        <v>238</v>
      </c>
      <c r="GRS1200" s="209">
        <v>119</v>
      </c>
      <c r="GRT1200" s="110">
        <v>213</v>
      </c>
      <c r="GRU1200" s="147">
        <v>104.09399999999999</v>
      </c>
      <c r="GRV1200" s="109" t="s">
        <v>39</v>
      </c>
      <c r="GRW1200" s="261" t="s">
        <v>26</v>
      </c>
      <c r="GRX1200" s="207">
        <v>7</v>
      </c>
      <c r="GRY1200" s="207">
        <v>2</v>
      </c>
      <c r="GRZ1200" s="208" t="s">
        <v>238</v>
      </c>
      <c r="GSA1200" s="209">
        <v>119</v>
      </c>
      <c r="GSB1200" s="110">
        <v>213</v>
      </c>
      <c r="GSC1200" s="147">
        <v>104.09399999999999</v>
      </c>
      <c r="GSD1200" s="109" t="s">
        <v>39</v>
      </c>
      <c r="GSE1200" s="261" t="s">
        <v>26</v>
      </c>
      <c r="GSF1200" s="207">
        <v>7</v>
      </c>
      <c r="GSG1200" s="207">
        <v>2</v>
      </c>
      <c r="GSH1200" s="208" t="s">
        <v>238</v>
      </c>
      <c r="GSI1200" s="209">
        <v>119</v>
      </c>
      <c r="GSJ1200" s="110">
        <v>213</v>
      </c>
      <c r="GSK1200" s="147">
        <v>104.09399999999999</v>
      </c>
      <c r="GSL1200" s="109" t="s">
        <v>39</v>
      </c>
      <c r="GSM1200" s="261" t="s">
        <v>26</v>
      </c>
      <c r="GSN1200" s="207">
        <v>7</v>
      </c>
      <c r="GSO1200" s="207">
        <v>2</v>
      </c>
      <c r="GSP1200" s="208" t="s">
        <v>238</v>
      </c>
      <c r="GSQ1200" s="209">
        <v>119</v>
      </c>
      <c r="GSR1200" s="110">
        <v>213</v>
      </c>
      <c r="GSS1200" s="147">
        <v>104.09399999999999</v>
      </c>
      <c r="GST1200" s="109" t="s">
        <v>39</v>
      </c>
      <c r="GSU1200" s="261" t="s">
        <v>26</v>
      </c>
      <c r="GSV1200" s="207">
        <v>7</v>
      </c>
      <c r="GSW1200" s="207">
        <v>2</v>
      </c>
      <c r="GSX1200" s="208" t="s">
        <v>238</v>
      </c>
      <c r="GSY1200" s="209">
        <v>119</v>
      </c>
      <c r="GSZ1200" s="110">
        <v>213</v>
      </c>
      <c r="GTA1200" s="147">
        <v>104.09399999999999</v>
      </c>
      <c r="GTB1200" s="109" t="s">
        <v>39</v>
      </c>
      <c r="GTC1200" s="261" t="s">
        <v>26</v>
      </c>
      <c r="GTD1200" s="207">
        <v>7</v>
      </c>
      <c r="GTE1200" s="207">
        <v>2</v>
      </c>
      <c r="GTF1200" s="208" t="s">
        <v>238</v>
      </c>
      <c r="GTG1200" s="209">
        <v>119</v>
      </c>
      <c r="GTH1200" s="110">
        <v>213</v>
      </c>
      <c r="GTI1200" s="147">
        <v>104.09399999999999</v>
      </c>
      <c r="GTJ1200" s="109" t="s">
        <v>39</v>
      </c>
      <c r="GTK1200" s="261" t="s">
        <v>26</v>
      </c>
      <c r="GTL1200" s="207">
        <v>7</v>
      </c>
      <c r="GTM1200" s="207">
        <v>2</v>
      </c>
      <c r="GTN1200" s="208" t="s">
        <v>238</v>
      </c>
      <c r="GTO1200" s="209">
        <v>119</v>
      </c>
      <c r="GTP1200" s="110">
        <v>213</v>
      </c>
      <c r="GTQ1200" s="147">
        <v>104.09399999999999</v>
      </c>
      <c r="GTR1200" s="109" t="s">
        <v>39</v>
      </c>
      <c r="GTS1200" s="261" t="s">
        <v>26</v>
      </c>
      <c r="GTT1200" s="207">
        <v>7</v>
      </c>
      <c r="GTU1200" s="207">
        <v>2</v>
      </c>
      <c r="GTV1200" s="208" t="s">
        <v>238</v>
      </c>
      <c r="GTW1200" s="209">
        <v>119</v>
      </c>
      <c r="GTX1200" s="110">
        <v>213</v>
      </c>
      <c r="GTY1200" s="147">
        <v>104.09399999999999</v>
      </c>
      <c r="GTZ1200" s="109" t="s">
        <v>39</v>
      </c>
      <c r="GUA1200" s="261" t="s">
        <v>26</v>
      </c>
      <c r="GUB1200" s="207">
        <v>7</v>
      </c>
      <c r="GUC1200" s="207">
        <v>2</v>
      </c>
      <c r="GUD1200" s="208" t="s">
        <v>238</v>
      </c>
      <c r="GUE1200" s="209">
        <v>119</v>
      </c>
      <c r="GUF1200" s="110">
        <v>213</v>
      </c>
      <c r="GUG1200" s="147">
        <v>104.09399999999999</v>
      </c>
      <c r="GUH1200" s="109" t="s">
        <v>39</v>
      </c>
      <c r="GUI1200" s="261" t="s">
        <v>26</v>
      </c>
      <c r="GUJ1200" s="207">
        <v>7</v>
      </c>
      <c r="GUK1200" s="207">
        <v>2</v>
      </c>
      <c r="GUL1200" s="208" t="s">
        <v>238</v>
      </c>
      <c r="GUM1200" s="209">
        <v>119</v>
      </c>
      <c r="GUN1200" s="110">
        <v>213</v>
      </c>
      <c r="GUO1200" s="147">
        <v>104.09399999999999</v>
      </c>
      <c r="GUP1200" s="109" t="s">
        <v>39</v>
      </c>
      <c r="GUQ1200" s="261" t="s">
        <v>26</v>
      </c>
      <c r="GUR1200" s="207">
        <v>7</v>
      </c>
      <c r="GUS1200" s="207">
        <v>2</v>
      </c>
      <c r="GUT1200" s="208" t="s">
        <v>238</v>
      </c>
      <c r="GUU1200" s="209">
        <v>119</v>
      </c>
      <c r="GUV1200" s="110">
        <v>213</v>
      </c>
      <c r="GUW1200" s="147">
        <v>104.09399999999999</v>
      </c>
      <c r="GUX1200" s="109" t="s">
        <v>39</v>
      </c>
      <c r="GUY1200" s="261" t="s">
        <v>26</v>
      </c>
      <c r="GUZ1200" s="207">
        <v>7</v>
      </c>
      <c r="GVA1200" s="207">
        <v>2</v>
      </c>
      <c r="GVB1200" s="208" t="s">
        <v>238</v>
      </c>
      <c r="GVC1200" s="209">
        <v>119</v>
      </c>
      <c r="GVD1200" s="110">
        <v>213</v>
      </c>
      <c r="GVE1200" s="147">
        <v>104.09399999999999</v>
      </c>
      <c r="GVF1200" s="109" t="s">
        <v>39</v>
      </c>
      <c r="GVG1200" s="261" t="s">
        <v>26</v>
      </c>
      <c r="GVH1200" s="207">
        <v>7</v>
      </c>
      <c r="GVI1200" s="207">
        <v>2</v>
      </c>
      <c r="GVJ1200" s="208" t="s">
        <v>238</v>
      </c>
      <c r="GVK1200" s="209">
        <v>119</v>
      </c>
      <c r="GVL1200" s="110">
        <v>213</v>
      </c>
      <c r="GVM1200" s="147">
        <v>104.09399999999999</v>
      </c>
      <c r="GVN1200" s="109" t="s">
        <v>39</v>
      </c>
      <c r="GVO1200" s="261" t="s">
        <v>26</v>
      </c>
      <c r="GVP1200" s="207">
        <v>7</v>
      </c>
      <c r="GVQ1200" s="207">
        <v>2</v>
      </c>
      <c r="GVR1200" s="208" t="s">
        <v>238</v>
      </c>
      <c r="GVS1200" s="209">
        <v>119</v>
      </c>
      <c r="GVT1200" s="110">
        <v>213</v>
      </c>
      <c r="GVU1200" s="147">
        <v>104.09399999999999</v>
      </c>
      <c r="GVV1200" s="109" t="s">
        <v>39</v>
      </c>
      <c r="GVW1200" s="261" t="s">
        <v>26</v>
      </c>
      <c r="GVX1200" s="207">
        <v>7</v>
      </c>
      <c r="GVY1200" s="207">
        <v>2</v>
      </c>
      <c r="GVZ1200" s="208" t="s">
        <v>238</v>
      </c>
      <c r="GWA1200" s="209">
        <v>119</v>
      </c>
      <c r="GWB1200" s="110">
        <v>213</v>
      </c>
      <c r="GWC1200" s="147">
        <v>104.09399999999999</v>
      </c>
      <c r="GWD1200" s="109" t="s">
        <v>39</v>
      </c>
      <c r="GWE1200" s="261" t="s">
        <v>26</v>
      </c>
      <c r="GWF1200" s="207">
        <v>7</v>
      </c>
      <c r="GWG1200" s="207">
        <v>2</v>
      </c>
      <c r="GWH1200" s="208" t="s">
        <v>238</v>
      </c>
      <c r="GWI1200" s="209">
        <v>119</v>
      </c>
      <c r="GWJ1200" s="110">
        <v>213</v>
      </c>
      <c r="GWK1200" s="147">
        <v>104.09399999999999</v>
      </c>
      <c r="GWL1200" s="109" t="s">
        <v>39</v>
      </c>
      <c r="GWM1200" s="261" t="s">
        <v>26</v>
      </c>
      <c r="GWN1200" s="207">
        <v>7</v>
      </c>
      <c r="GWO1200" s="207">
        <v>2</v>
      </c>
      <c r="GWP1200" s="208" t="s">
        <v>238</v>
      </c>
      <c r="GWQ1200" s="209">
        <v>119</v>
      </c>
      <c r="GWR1200" s="110">
        <v>213</v>
      </c>
      <c r="GWS1200" s="147">
        <v>104.09399999999999</v>
      </c>
      <c r="GWT1200" s="109" t="s">
        <v>39</v>
      </c>
      <c r="GWU1200" s="261" t="s">
        <v>26</v>
      </c>
      <c r="GWV1200" s="207">
        <v>7</v>
      </c>
      <c r="GWW1200" s="207">
        <v>2</v>
      </c>
      <c r="GWX1200" s="208" t="s">
        <v>238</v>
      </c>
      <c r="GWY1200" s="209">
        <v>119</v>
      </c>
      <c r="GWZ1200" s="110">
        <v>213</v>
      </c>
      <c r="GXA1200" s="147">
        <v>104.09399999999999</v>
      </c>
      <c r="GXB1200" s="109" t="s">
        <v>39</v>
      </c>
      <c r="GXC1200" s="261" t="s">
        <v>26</v>
      </c>
      <c r="GXD1200" s="207">
        <v>7</v>
      </c>
      <c r="GXE1200" s="207">
        <v>2</v>
      </c>
      <c r="GXF1200" s="208" t="s">
        <v>238</v>
      </c>
      <c r="GXG1200" s="209">
        <v>119</v>
      </c>
      <c r="GXH1200" s="110">
        <v>213</v>
      </c>
      <c r="GXI1200" s="147">
        <v>104.09399999999999</v>
      </c>
      <c r="GXJ1200" s="109" t="s">
        <v>39</v>
      </c>
      <c r="GXK1200" s="261" t="s">
        <v>26</v>
      </c>
      <c r="GXL1200" s="207">
        <v>7</v>
      </c>
      <c r="GXM1200" s="207">
        <v>2</v>
      </c>
      <c r="GXN1200" s="208" t="s">
        <v>238</v>
      </c>
      <c r="GXO1200" s="209">
        <v>119</v>
      </c>
      <c r="GXP1200" s="110">
        <v>213</v>
      </c>
      <c r="GXQ1200" s="147">
        <v>104.09399999999999</v>
      </c>
      <c r="GXR1200" s="109" t="s">
        <v>39</v>
      </c>
      <c r="GXS1200" s="261" t="s">
        <v>26</v>
      </c>
      <c r="GXT1200" s="207">
        <v>7</v>
      </c>
      <c r="GXU1200" s="207">
        <v>2</v>
      </c>
      <c r="GXV1200" s="208" t="s">
        <v>238</v>
      </c>
      <c r="GXW1200" s="209">
        <v>119</v>
      </c>
      <c r="GXX1200" s="110">
        <v>213</v>
      </c>
      <c r="GXY1200" s="147">
        <v>104.09399999999999</v>
      </c>
      <c r="GXZ1200" s="109" t="s">
        <v>39</v>
      </c>
      <c r="GYA1200" s="261" t="s">
        <v>26</v>
      </c>
      <c r="GYB1200" s="207">
        <v>7</v>
      </c>
      <c r="GYC1200" s="207">
        <v>2</v>
      </c>
      <c r="GYD1200" s="208" t="s">
        <v>238</v>
      </c>
      <c r="GYE1200" s="209">
        <v>119</v>
      </c>
      <c r="GYF1200" s="110">
        <v>213</v>
      </c>
      <c r="GYG1200" s="147">
        <v>104.09399999999999</v>
      </c>
      <c r="GYH1200" s="109" t="s">
        <v>39</v>
      </c>
      <c r="GYI1200" s="261" t="s">
        <v>26</v>
      </c>
      <c r="GYJ1200" s="207">
        <v>7</v>
      </c>
      <c r="GYK1200" s="207">
        <v>2</v>
      </c>
      <c r="GYL1200" s="208" t="s">
        <v>238</v>
      </c>
      <c r="GYM1200" s="209">
        <v>119</v>
      </c>
      <c r="GYN1200" s="110">
        <v>213</v>
      </c>
      <c r="GYO1200" s="147">
        <v>104.09399999999999</v>
      </c>
      <c r="GYP1200" s="109" t="s">
        <v>39</v>
      </c>
      <c r="GYQ1200" s="261" t="s">
        <v>26</v>
      </c>
      <c r="GYR1200" s="207">
        <v>7</v>
      </c>
      <c r="GYS1200" s="207">
        <v>2</v>
      </c>
      <c r="GYT1200" s="208" t="s">
        <v>238</v>
      </c>
      <c r="GYU1200" s="209">
        <v>119</v>
      </c>
      <c r="GYV1200" s="110">
        <v>213</v>
      </c>
      <c r="GYW1200" s="147">
        <v>104.09399999999999</v>
      </c>
      <c r="GYX1200" s="109" t="s">
        <v>39</v>
      </c>
      <c r="GYY1200" s="261" t="s">
        <v>26</v>
      </c>
      <c r="GYZ1200" s="207">
        <v>7</v>
      </c>
      <c r="GZA1200" s="207">
        <v>2</v>
      </c>
      <c r="GZB1200" s="208" t="s">
        <v>238</v>
      </c>
      <c r="GZC1200" s="209">
        <v>119</v>
      </c>
      <c r="GZD1200" s="110">
        <v>213</v>
      </c>
      <c r="GZE1200" s="147">
        <v>104.09399999999999</v>
      </c>
      <c r="GZF1200" s="109" t="s">
        <v>39</v>
      </c>
      <c r="GZG1200" s="261" t="s">
        <v>26</v>
      </c>
      <c r="GZH1200" s="207">
        <v>7</v>
      </c>
      <c r="GZI1200" s="207">
        <v>2</v>
      </c>
      <c r="GZJ1200" s="208" t="s">
        <v>238</v>
      </c>
      <c r="GZK1200" s="209">
        <v>119</v>
      </c>
      <c r="GZL1200" s="110">
        <v>213</v>
      </c>
      <c r="GZM1200" s="147">
        <v>104.09399999999999</v>
      </c>
      <c r="GZN1200" s="109" t="s">
        <v>39</v>
      </c>
      <c r="GZO1200" s="261" t="s">
        <v>26</v>
      </c>
      <c r="GZP1200" s="207">
        <v>7</v>
      </c>
      <c r="GZQ1200" s="207">
        <v>2</v>
      </c>
      <c r="GZR1200" s="208" t="s">
        <v>238</v>
      </c>
      <c r="GZS1200" s="209">
        <v>119</v>
      </c>
      <c r="GZT1200" s="110">
        <v>213</v>
      </c>
      <c r="GZU1200" s="147">
        <v>104.09399999999999</v>
      </c>
      <c r="GZV1200" s="109" t="s">
        <v>39</v>
      </c>
      <c r="GZW1200" s="261" t="s">
        <v>26</v>
      </c>
      <c r="GZX1200" s="207">
        <v>7</v>
      </c>
      <c r="GZY1200" s="207">
        <v>2</v>
      </c>
      <c r="GZZ1200" s="208" t="s">
        <v>238</v>
      </c>
      <c r="HAA1200" s="209">
        <v>119</v>
      </c>
      <c r="HAB1200" s="110">
        <v>213</v>
      </c>
      <c r="HAC1200" s="147">
        <v>104.09399999999999</v>
      </c>
      <c r="HAD1200" s="109" t="s">
        <v>39</v>
      </c>
      <c r="HAE1200" s="261" t="s">
        <v>26</v>
      </c>
      <c r="HAF1200" s="207">
        <v>7</v>
      </c>
      <c r="HAG1200" s="207">
        <v>2</v>
      </c>
      <c r="HAH1200" s="208" t="s">
        <v>238</v>
      </c>
      <c r="HAI1200" s="209">
        <v>119</v>
      </c>
      <c r="HAJ1200" s="110">
        <v>213</v>
      </c>
      <c r="HAK1200" s="147">
        <v>104.09399999999999</v>
      </c>
      <c r="HAL1200" s="109" t="s">
        <v>39</v>
      </c>
      <c r="HAM1200" s="261" t="s">
        <v>26</v>
      </c>
      <c r="HAN1200" s="207">
        <v>7</v>
      </c>
      <c r="HAO1200" s="207">
        <v>2</v>
      </c>
      <c r="HAP1200" s="208" t="s">
        <v>238</v>
      </c>
      <c r="HAQ1200" s="209">
        <v>119</v>
      </c>
      <c r="HAR1200" s="110">
        <v>213</v>
      </c>
      <c r="HAS1200" s="147">
        <v>104.09399999999999</v>
      </c>
      <c r="HAT1200" s="109" t="s">
        <v>39</v>
      </c>
      <c r="HAU1200" s="261" t="s">
        <v>26</v>
      </c>
      <c r="HAV1200" s="207">
        <v>7</v>
      </c>
      <c r="HAW1200" s="207">
        <v>2</v>
      </c>
      <c r="HAX1200" s="208" t="s">
        <v>238</v>
      </c>
      <c r="HAY1200" s="209">
        <v>119</v>
      </c>
      <c r="HAZ1200" s="110">
        <v>213</v>
      </c>
      <c r="HBA1200" s="147">
        <v>104.09399999999999</v>
      </c>
      <c r="HBB1200" s="109" t="s">
        <v>39</v>
      </c>
      <c r="HBC1200" s="261" t="s">
        <v>26</v>
      </c>
      <c r="HBD1200" s="207">
        <v>7</v>
      </c>
      <c r="HBE1200" s="207">
        <v>2</v>
      </c>
      <c r="HBF1200" s="208" t="s">
        <v>238</v>
      </c>
      <c r="HBG1200" s="209">
        <v>119</v>
      </c>
      <c r="HBH1200" s="110">
        <v>213</v>
      </c>
      <c r="HBI1200" s="147">
        <v>104.09399999999999</v>
      </c>
      <c r="HBJ1200" s="109" t="s">
        <v>39</v>
      </c>
      <c r="HBK1200" s="261" t="s">
        <v>26</v>
      </c>
      <c r="HBL1200" s="207">
        <v>7</v>
      </c>
      <c r="HBM1200" s="207">
        <v>2</v>
      </c>
      <c r="HBN1200" s="208" t="s">
        <v>238</v>
      </c>
      <c r="HBO1200" s="209">
        <v>119</v>
      </c>
      <c r="HBP1200" s="110">
        <v>213</v>
      </c>
      <c r="HBQ1200" s="147">
        <v>104.09399999999999</v>
      </c>
      <c r="HBR1200" s="109" t="s">
        <v>39</v>
      </c>
      <c r="HBS1200" s="261" t="s">
        <v>26</v>
      </c>
      <c r="HBT1200" s="207">
        <v>7</v>
      </c>
      <c r="HBU1200" s="207">
        <v>2</v>
      </c>
      <c r="HBV1200" s="208" t="s">
        <v>238</v>
      </c>
      <c r="HBW1200" s="209">
        <v>119</v>
      </c>
      <c r="HBX1200" s="110">
        <v>213</v>
      </c>
      <c r="HBY1200" s="147">
        <v>104.09399999999999</v>
      </c>
      <c r="HBZ1200" s="109" t="s">
        <v>39</v>
      </c>
      <c r="HCA1200" s="261" t="s">
        <v>26</v>
      </c>
      <c r="HCB1200" s="207">
        <v>7</v>
      </c>
      <c r="HCC1200" s="207">
        <v>2</v>
      </c>
      <c r="HCD1200" s="208" t="s">
        <v>238</v>
      </c>
      <c r="HCE1200" s="209">
        <v>119</v>
      </c>
      <c r="HCF1200" s="110">
        <v>213</v>
      </c>
      <c r="HCG1200" s="147">
        <v>104.09399999999999</v>
      </c>
      <c r="HCH1200" s="109" t="s">
        <v>39</v>
      </c>
      <c r="HCI1200" s="261" t="s">
        <v>26</v>
      </c>
      <c r="HCJ1200" s="207">
        <v>7</v>
      </c>
      <c r="HCK1200" s="207">
        <v>2</v>
      </c>
      <c r="HCL1200" s="208" t="s">
        <v>238</v>
      </c>
      <c r="HCM1200" s="209">
        <v>119</v>
      </c>
      <c r="HCN1200" s="110">
        <v>213</v>
      </c>
      <c r="HCO1200" s="147">
        <v>104.09399999999999</v>
      </c>
      <c r="HCP1200" s="109" t="s">
        <v>39</v>
      </c>
      <c r="HCQ1200" s="261" t="s">
        <v>26</v>
      </c>
      <c r="HCR1200" s="207">
        <v>7</v>
      </c>
      <c r="HCS1200" s="207">
        <v>2</v>
      </c>
      <c r="HCT1200" s="208" t="s">
        <v>238</v>
      </c>
      <c r="HCU1200" s="209">
        <v>119</v>
      </c>
      <c r="HCV1200" s="110">
        <v>213</v>
      </c>
      <c r="HCW1200" s="147">
        <v>104.09399999999999</v>
      </c>
      <c r="HCX1200" s="109" t="s">
        <v>39</v>
      </c>
      <c r="HCY1200" s="261" t="s">
        <v>26</v>
      </c>
      <c r="HCZ1200" s="207">
        <v>7</v>
      </c>
      <c r="HDA1200" s="207">
        <v>2</v>
      </c>
      <c r="HDB1200" s="208" t="s">
        <v>238</v>
      </c>
      <c r="HDC1200" s="209">
        <v>119</v>
      </c>
      <c r="HDD1200" s="110">
        <v>213</v>
      </c>
      <c r="HDE1200" s="147">
        <v>104.09399999999999</v>
      </c>
      <c r="HDF1200" s="109" t="s">
        <v>39</v>
      </c>
      <c r="HDG1200" s="261" t="s">
        <v>26</v>
      </c>
      <c r="HDH1200" s="207">
        <v>7</v>
      </c>
      <c r="HDI1200" s="207">
        <v>2</v>
      </c>
      <c r="HDJ1200" s="208" t="s">
        <v>238</v>
      </c>
      <c r="HDK1200" s="209">
        <v>119</v>
      </c>
      <c r="HDL1200" s="110">
        <v>213</v>
      </c>
      <c r="HDM1200" s="147">
        <v>104.09399999999999</v>
      </c>
      <c r="HDN1200" s="109" t="s">
        <v>39</v>
      </c>
      <c r="HDO1200" s="261" t="s">
        <v>26</v>
      </c>
      <c r="HDP1200" s="207">
        <v>7</v>
      </c>
      <c r="HDQ1200" s="207">
        <v>2</v>
      </c>
      <c r="HDR1200" s="208" t="s">
        <v>238</v>
      </c>
      <c r="HDS1200" s="209">
        <v>119</v>
      </c>
      <c r="HDT1200" s="110">
        <v>213</v>
      </c>
      <c r="HDU1200" s="147">
        <v>104.09399999999999</v>
      </c>
      <c r="HDV1200" s="109" t="s">
        <v>39</v>
      </c>
      <c r="HDW1200" s="261" t="s">
        <v>26</v>
      </c>
      <c r="HDX1200" s="207">
        <v>7</v>
      </c>
      <c r="HDY1200" s="207">
        <v>2</v>
      </c>
      <c r="HDZ1200" s="208" t="s">
        <v>238</v>
      </c>
      <c r="HEA1200" s="209">
        <v>119</v>
      </c>
      <c r="HEB1200" s="110">
        <v>213</v>
      </c>
      <c r="HEC1200" s="147">
        <v>104.09399999999999</v>
      </c>
      <c r="HED1200" s="109" t="s">
        <v>39</v>
      </c>
      <c r="HEE1200" s="261" t="s">
        <v>26</v>
      </c>
      <c r="HEF1200" s="207">
        <v>7</v>
      </c>
      <c r="HEG1200" s="207">
        <v>2</v>
      </c>
      <c r="HEH1200" s="208" t="s">
        <v>238</v>
      </c>
      <c r="HEI1200" s="209">
        <v>119</v>
      </c>
      <c r="HEJ1200" s="110">
        <v>213</v>
      </c>
      <c r="HEK1200" s="147">
        <v>104.09399999999999</v>
      </c>
      <c r="HEL1200" s="109" t="s">
        <v>39</v>
      </c>
      <c r="HEM1200" s="261" t="s">
        <v>26</v>
      </c>
      <c r="HEN1200" s="207">
        <v>7</v>
      </c>
      <c r="HEO1200" s="207">
        <v>2</v>
      </c>
      <c r="HEP1200" s="208" t="s">
        <v>238</v>
      </c>
      <c r="HEQ1200" s="209">
        <v>119</v>
      </c>
      <c r="HER1200" s="110">
        <v>213</v>
      </c>
      <c r="HES1200" s="147">
        <v>104.09399999999999</v>
      </c>
      <c r="HET1200" s="109" t="s">
        <v>39</v>
      </c>
      <c r="HEU1200" s="261" t="s">
        <v>26</v>
      </c>
      <c r="HEV1200" s="207">
        <v>7</v>
      </c>
      <c r="HEW1200" s="207">
        <v>2</v>
      </c>
      <c r="HEX1200" s="208" t="s">
        <v>238</v>
      </c>
      <c r="HEY1200" s="209">
        <v>119</v>
      </c>
      <c r="HEZ1200" s="110">
        <v>213</v>
      </c>
      <c r="HFA1200" s="147">
        <v>104.09399999999999</v>
      </c>
      <c r="HFB1200" s="109" t="s">
        <v>39</v>
      </c>
      <c r="HFC1200" s="261" t="s">
        <v>26</v>
      </c>
      <c r="HFD1200" s="207">
        <v>7</v>
      </c>
      <c r="HFE1200" s="207">
        <v>2</v>
      </c>
      <c r="HFF1200" s="208" t="s">
        <v>238</v>
      </c>
      <c r="HFG1200" s="209">
        <v>119</v>
      </c>
      <c r="HFH1200" s="110">
        <v>213</v>
      </c>
      <c r="HFI1200" s="147">
        <v>104.09399999999999</v>
      </c>
      <c r="HFJ1200" s="109" t="s">
        <v>39</v>
      </c>
      <c r="HFK1200" s="261" t="s">
        <v>26</v>
      </c>
      <c r="HFL1200" s="207">
        <v>7</v>
      </c>
      <c r="HFM1200" s="207">
        <v>2</v>
      </c>
      <c r="HFN1200" s="208" t="s">
        <v>238</v>
      </c>
      <c r="HFO1200" s="209">
        <v>119</v>
      </c>
      <c r="HFP1200" s="110">
        <v>213</v>
      </c>
      <c r="HFQ1200" s="147">
        <v>104.09399999999999</v>
      </c>
      <c r="HFR1200" s="109" t="s">
        <v>39</v>
      </c>
      <c r="HFS1200" s="261" t="s">
        <v>26</v>
      </c>
      <c r="HFT1200" s="207">
        <v>7</v>
      </c>
      <c r="HFU1200" s="207">
        <v>2</v>
      </c>
      <c r="HFV1200" s="208" t="s">
        <v>238</v>
      </c>
      <c r="HFW1200" s="209">
        <v>119</v>
      </c>
      <c r="HFX1200" s="110">
        <v>213</v>
      </c>
      <c r="HFY1200" s="147">
        <v>104.09399999999999</v>
      </c>
      <c r="HFZ1200" s="109" t="s">
        <v>39</v>
      </c>
      <c r="HGA1200" s="261" t="s">
        <v>26</v>
      </c>
      <c r="HGB1200" s="207">
        <v>7</v>
      </c>
      <c r="HGC1200" s="207">
        <v>2</v>
      </c>
      <c r="HGD1200" s="208" t="s">
        <v>238</v>
      </c>
      <c r="HGE1200" s="209">
        <v>119</v>
      </c>
      <c r="HGF1200" s="110">
        <v>213</v>
      </c>
      <c r="HGG1200" s="147">
        <v>104.09399999999999</v>
      </c>
      <c r="HGH1200" s="109" t="s">
        <v>39</v>
      </c>
      <c r="HGI1200" s="261" t="s">
        <v>26</v>
      </c>
      <c r="HGJ1200" s="207">
        <v>7</v>
      </c>
      <c r="HGK1200" s="207">
        <v>2</v>
      </c>
      <c r="HGL1200" s="208" t="s">
        <v>238</v>
      </c>
      <c r="HGM1200" s="209">
        <v>119</v>
      </c>
      <c r="HGN1200" s="110">
        <v>213</v>
      </c>
      <c r="HGO1200" s="147">
        <v>104.09399999999999</v>
      </c>
      <c r="HGP1200" s="109" t="s">
        <v>39</v>
      </c>
      <c r="HGQ1200" s="261" t="s">
        <v>26</v>
      </c>
      <c r="HGR1200" s="207">
        <v>7</v>
      </c>
      <c r="HGS1200" s="207">
        <v>2</v>
      </c>
      <c r="HGT1200" s="208" t="s">
        <v>238</v>
      </c>
      <c r="HGU1200" s="209">
        <v>119</v>
      </c>
      <c r="HGV1200" s="110">
        <v>213</v>
      </c>
      <c r="HGW1200" s="147">
        <v>104.09399999999999</v>
      </c>
      <c r="HGX1200" s="109" t="s">
        <v>39</v>
      </c>
      <c r="HGY1200" s="261" t="s">
        <v>26</v>
      </c>
      <c r="HGZ1200" s="207">
        <v>7</v>
      </c>
      <c r="HHA1200" s="207">
        <v>2</v>
      </c>
      <c r="HHB1200" s="208" t="s">
        <v>238</v>
      </c>
      <c r="HHC1200" s="209">
        <v>119</v>
      </c>
      <c r="HHD1200" s="110">
        <v>213</v>
      </c>
      <c r="HHE1200" s="147">
        <v>104.09399999999999</v>
      </c>
      <c r="HHF1200" s="109" t="s">
        <v>39</v>
      </c>
      <c r="HHG1200" s="261" t="s">
        <v>26</v>
      </c>
      <c r="HHH1200" s="207">
        <v>7</v>
      </c>
      <c r="HHI1200" s="207">
        <v>2</v>
      </c>
      <c r="HHJ1200" s="208" t="s">
        <v>238</v>
      </c>
      <c r="HHK1200" s="209">
        <v>119</v>
      </c>
      <c r="HHL1200" s="110">
        <v>213</v>
      </c>
      <c r="HHM1200" s="147">
        <v>104.09399999999999</v>
      </c>
      <c r="HHN1200" s="109" t="s">
        <v>39</v>
      </c>
      <c r="HHO1200" s="261" t="s">
        <v>26</v>
      </c>
      <c r="HHP1200" s="207">
        <v>7</v>
      </c>
      <c r="HHQ1200" s="207">
        <v>2</v>
      </c>
      <c r="HHR1200" s="208" t="s">
        <v>238</v>
      </c>
      <c r="HHS1200" s="209">
        <v>119</v>
      </c>
      <c r="HHT1200" s="110">
        <v>213</v>
      </c>
      <c r="HHU1200" s="147">
        <v>104.09399999999999</v>
      </c>
      <c r="HHV1200" s="109" t="s">
        <v>39</v>
      </c>
      <c r="HHW1200" s="261" t="s">
        <v>26</v>
      </c>
      <c r="HHX1200" s="207">
        <v>7</v>
      </c>
      <c r="HHY1200" s="207">
        <v>2</v>
      </c>
      <c r="HHZ1200" s="208" t="s">
        <v>238</v>
      </c>
      <c r="HIA1200" s="209">
        <v>119</v>
      </c>
      <c r="HIB1200" s="110">
        <v>213</v>
      </c>
      <c r="HIC1200" s="147">
        <v>104.09399999999999</v>
      </c>
      <c r="HID1200" s="109" t="s">
        <v>39</v>
      </c>
      <c r="HIE1200" s="261" t="s">
        <v>26</v>
      </c>
      <c r="HIF1200" s="207">
        <v>7</v>
      </c>
      <c r="HIG1200" s="207">
        <v>2</v>
      </c>
      <c r="HIH1200" s="208" t="s">
        <v>238</v>
      </c>
      <c r="HII1200" s="209">
        <v>119</v>
      </c>
      <c r="HIJ1200" s="110">
        <v>213</v>
      </c>
      <c r="HIK1200" s="147">
        <v>104.09399999999999</v>
      </c>
      <c r="HIL1200" s="109" t="s">
        <v>39</v>
      </c>
      <c r="HIM1200" s="261" t="s">
        <v>26</v>
      </c>
      <c r="HIN1200" s="207">
        <v>7</v>
      </c>
      <c r="HIO1200" s="207">
        <v>2</v>
      </c>
      <c r="HIP1200" s="208" t="s">
        <v>238</v>
      </c>
      <c r="HIQ1200" s="209">
        <v>119</v>
      </c>
      <c r="HIR1200" s="110">
        <v>213</v>
      </c>
      <c r="HIS1200" s="147">
        <v>104.09399999999999</v>
      </c>
      <c r="HIT1200" s="109" t="s">
        <v>39</v>
      </c>
      <c r="HIU1200" s="261" t="s">
        <v>26</v>
      </c>
      <c r="HIV1200" s="207">
        <v>7</v>
      </c>
      <c r="HIW1200" s="207">
        <v>2</v>
      </c>
      <c r="HIX1200" s="208" t="s">
        <v>238</v>
      </c>
      <c r="HIY1200" s="209">
        <v>119</v>
      </c>
      <c r="HIZ1200" s="110">
        <v>213</v>
      </c>
      <c r="HJA1200" s="147">
        <v>104.09399999999999</v>
      </c>
      <c r="HJB1200" s="109" t="s">
        <v>39</v>
      </c>
      <c r="HJC1200" s="261" t="s">
        <v>26</v>
      </c>
      <c r="HJD1200" s="207">
        <v>7</v>
      </c>
      <c r="HJE1200" s="207">
        <v>2</v>
      </c>
      <c r="HJF1200" s="208" t="s">
        <v>238</v>
      </c>
      <c r="HJG1200" s="209">
        <v>119</v>
      </c>
      <c r="HJH1200" s="110">
        <v>213</v>
      </c>
      <c r="HJI1200" s="147">
        <v>104.09399999999999</v>
      </c>
      <c r="HJJ1200" s="109" t="s">
        <v>39</v>
      </c>
      <c r="HJK1200" s="261" t="s">
        <v>26</v>
      </c>
      <c r="HJL1200" s="207">
        <v>7</v>
      </c>
      <c r="HJM1200" s="207">
        <v>2</v>
      </c>
      <c r="HJN1200" s="208" t="s">
        <v>238</v>
      </c>
      <c r="HJO1200" s="209">
        <v>119</v>
      </c>
      <c r="HJP1200" s="110">
        <v>213</v>
      </c>
      <c r="HJQ1200" s="147">
        <v>104.09399999999999</v>
      </c>
      <c r="HJR1200" s="109" t="s">
        <v>39</v>
      </c>
      <c r="HJS1200" s="261" t="s">
        <v>26</v>
      </c>
      <c r="HJT1200" s="207">
        <v>7</v>
      </c>
      <c r="HJU1200" s="207">
        <v>2</v>
      </c>
      <c r="HJV1200" s="208" t="s">
        <v>238</v>
      </c>
      <c r="HJW1200" s="209">
        <v>119</v>
      </c>
      <c r="HJX1200" s="110">
        <v>213</v>
      </c>
      <c r="HJY1200" s="147">
        <v>104.09399999999999</v>
      </c>
      <c r="HJZ1200" s="109" t="s">
        <v>39</v>
      </c>
      <c r="HKA1200" s="261" t="s">
        <v>26</v>
      </c>
      <c r="HKB1200" s="207">
        <v>7</v>
      </c>
      <c r="HKC1200" s="207">
        <v>2</v>
      </c>
      <c r="HKD1200" s="208" t="s">
        <v>238</v>
      </c>
      <c r="HKE1200" s="209">
        <v>119</v>
      </c>
      <c r="HKF1200" s="110">
        <v>213</v>
      </c>
      <c r="HKG1200" s="147">
        <v>104.09399999999999</v>
      </c>
      <c r="HKH1200" s="109" t="s">
        <v>39</v>
      </c>
      <c r="HKI1200" s="261" t="s">
        <v>26</v>
      </c>
      <c r="HKJ1200" s="207">
        <v>7</v>
      </c>
      <c r="HKK1200" s="207">
        <v>2</v>
      </c>
      <c r="HKL1200" s="208" t="s">
        <v>238</v>
      </c>
      <c r="HKM1200" s="209">
        <v>119</v>
      </c>
      <c r="HKN1200" s="110">
        <v>213</v>
      </c>
      <c r="HKO1200" s="147">
        <v>104.09399999999999</v>
      </c>
      <c r="HKP1200" s="109" t="s">
        <v>39</v>
      </c>
      <c r="HKQ1200" s="261" t="s">
        <v>26</v>
      </c>
      <c r="HKR1200" s="207">
        <v>7</v>
      </c>
      <c r="HKS1200" s="207">
        <v>2</v>
      </c>
      <c r="HKT1200" s="208" t="s">
        <v>238</v>
      </c>
      <c r="HKU1200" s="209">
        <v>119</v>
      </c>
      <c r="HKV1200" s="110">
        <v>213</v>
      </c>
      <c r="HKW1200" s="147">
        <v>104.09399999999999</v>
      </c>
      <c r="HKX1200" s="109" t="s">
        <v>39</v>
      </c>
      <c r="HKY1200" s="261" t="s">
        <v>26</v>
      </c>
      <c r="HKZ1200" s="207">
        <v>7</v>
      </c>
      <c r="HLA1200" s="207">
        <v>2</v>
      </c>
      <c r="HLB1200" s="208" t="s">
        <v>238</v>
      </c>
      <c r="HLC1200" s="209">
        <v>119</v>
      </c>
      <c r="HLD1200" s="110">
        <v>213</v>
      </c>
      <c r="HLE1200" s="147">
        <v>104.09399999999999</v>
      </c>
      <c r="HLF1200" s="109" t="s">
        <v>39</v>
      </c>
      <c r="HLG1200" s="261" t="s">
        <v>26</v>
      </c>
      <c r="HLH1200" s="207">
        <v>7</v>
      </c>
      <c r="HLI1200" s="207">
        <v>2</v>
      </c>
      <c r="HLJ1200" s="208" t="s">
        <v>238</v>
      </c>
      <c r="HLK1200" s="209">
        <v>119</v>
      </c>
      <c r="HLL1200" s="110">
        <v>213</v>
      </c>
      <c r="HLM1200" s="147">
        <v>104.09399999999999</v>
      </c>
      <c r="HLN1200" s="109" t="s">
        <v>39</v>
      </c>
      <c r="HLO1200" s="261" t="s">
        <v>26</v>
      </c>
      <c r="HLP1200" s="207">
        <v>7</v>
      </c>
      <c r="HLQ1200" s="207">
        <v>2</v>
      </c>
      <c r="HLR1200" s="208" t="s">
        <v>238</v>
      </c>
      <c r="HLS1200" s="209">
        <v>119</v>
      </c>
      <c r="HLT1200" s="110">
        <v>213</v>
      </c>
      <c r="HLU1200" s="147">
        <v>104.09399999999999</v>
      </c>
      <c r="HLV1200" s="109" t="s">
        <v>39</v>
      </c>
      <c r="HLW1200" s="261" t="s">
        <v>26</v>
      </c>
      <c r="HLX1200" s="207">
        <v>7</v>
      </c>
      <c r="HLY1200" s="207">
        <v>2</v>
      </c>
      <c r="HLZ1200" s="208" t="s">
        <v>238</v>
      </c>
      <c r="HMA1200" s="209">
        <v>119</v>
      </c>
      <c r="HMB1200" s="110">
        <v>213</v>
      </c>
      <c r="HMC1200" s="147">
        <v>104.09399999999999</v>
      </c>
      <c r="HMD1200" s="109" t="s">
        <v>39</v>
      </c>
      <c r="HME1200" s="261" t="s">
        <v>26</v>
      </c>
      <c r="HMF1200" s="207">
        <v>7</v>
      </c>
      <c r="HMG1200" s="207">
        <v>2</v>
      </c>
      <c r="HMH1200" s="208" t="s">
        <v>238</v>
      </c>
      <c r="HMI1200" s="209">
        <v>119</v>
      </c>
      <c r="HMJ1200" s="110">
        <v>213</v>
      </c>
      <c r="HMK1200" s="147">
        <v>104.09399999999999</v>
      </c>
      <c r="HML1200" s="109" t="s">
        <v>39</v>
      </c>
      <c r="HMM1200" s="261" t="s">
        <v>26</v>
      </c>
      <c r="HMN1200" s="207">
        <v>7</v>
      </c>
      <c r="HMO1200" s="207">
        <v>2</v>
      </c>
      <c r="HMP1200" s="208" t="s">
        <v>238</v>
      </c>
      <c r="HMQ1200" s="209">
        <v>119</v>
      </c>
      <c r="HMR1200" s="110">
        <v>213</v>
      </c>
      <c r="HMS1200" s="147">
        <v>104.09399999999999</v>
      </c>
      <c r="HMT1200" s="109" t="s">
        <v>39</v>
      </c>
      <c r="HMU1200" s="261" t="s">
        <v>26</v>
      </c>
      <c r="HMV1200" s="207">
        <v>7</v>
      </c>
      <c r="HMW1200" s="207">
        <v>2</v>
      </c>
      <c r="HMX1200" s="208" t="s">
        <v>238</v>
      </c>
      <c r="HMY1200" s="209">
        <v>119</v>
      </c>
      <c r="HMZ1200" s="110">
        <v>213</v>
      </c>
      <c r="HNA1200" s="147">
        <v>104.09399999999999</v>
      </c>
      <c r="HNB1200" s="109" t="s">
        <v>39</v>
      </c>
      <c r="HNC1200" s="261" t="s">
        <v>26</v>
      </c>
      <c r="HND1200" s="207">
        <v>7</v>
      </c>
      <c r="HNE1200" s="207">
        <v>2</v>
      </c>
      <c r="HNF1200" s="208" t="s">
        <v>238</v>
      </c>
      <c r="HNG1200" s="209">
        <v>119</v>
      </c>
      <c r="HNH1200" s="110">
        <v>213</v>
      </c>
      <c r="HNI1200" s="147">
        <v>104.09399999999999</v>
      </c>
      <c r="HNJ1200" s="109" t="s">
        <v>39</v>
      </c>
      <c r="HNK1200" s="261" t="s">
        <v>26</v>
      </c>
      <c r="HNL1200" s="207">
        <v>7</v>
      </c>
      <c r="HNM1200" s="207">
        <v>2</v>
      </c>
      <c r="HNN1200" s="208" t="s">
        <v>238</v>
      </c>
      <c r="HNO1200" s="209">
        <v>119</v>
      </c>
      <c r="HNP1200" s="110">
        <v>213</v>
      </c>
      <c r="HNQ1200" s="147">
        <v>104.09399999999999</v>
      </c>
      <c r="HNR1200" s="109" t="s">
        <v>39</v>
      </c>
      <c r="HNS1200" s="261" t="s">
        <v>26</v>
      </c>
      <c r="HNT1200" s="207">
        <v>7</v>
      </c>
      <c r="HNU1200" s="207">
        <v>2</v>
      </c>
      <c r="HNV1200" s="208" t="s">
        <v>238</v>
      </c>
      <c r="HNW1200" s="209">
        <v>119</v>
      </c>
      <c r="HNX1200" s="110">
        <v>213</v>
      </c>
      <c r="HNY1200" s="147">
        <v>104.09399999999999</v>
      </c>
      <c r="HNZ1200" s="109" t="s">
        <v>39</v>
      </c>
      <c r="HOA1200" s="261" t="s">
        <v>26</v>
      </c>
      <c r="HOB1200" s="207">
        <v>7</v>
      </c>
      <c r="HOC1200" s="207">
        <v>2</v>
      </c>
      <c r="HOD1200" s="208" t="s">
        <v>238</v>
      </c>
      <c r="HOE1200" s="209">
        <v>119</v>
      </c>
      <c r="HOF1200" s="110">
        <v>213</v>
      </c>
      <c r="HOG1200" s="147">
        <v>104.09399999999999</v>
      </c>
      <c r="HOH1200" s="109" t="s">
        <v>39</v>
      </c>
      <c r="HOI1200" s="261" t="s">
        <v>26</v>
      </c>
      <c r="HOJ1200" s="207">
        <v>7</v>
      </c>
      <c r="HOK1200" s="207">
        <v>2</v>
      </c>
      <c r="HOL1200" s="208" t="s">
        <v>238</v>
      </c>
      <c r="HOM1200" s="209">
        <v>119</v>
      </c>
      <c r="HON1200" s="110">
        <v>213</v>
      </c>
      <c r="HOO1200" s="147">
        <v>104.09399999999999</v>
      </c>
      <c r="HOP1200" s="109" t="s">
        <v>39</v>
      </c>
      <c r="HOQ1200" s="261" t="s">
        <v>26</v>
      </c>
      <c r="HOR1200" s="207">
        <v>7</v>
      </c>
      <c r="HOS1200" s="207">
        <v>2</v>
      </c>
      <c r="HOT1200" s="208" t="s">
        <v>238</v>
      </c>
      <c r="HOU1200" s="209">
        <v>119</v>
      </c>
      <c r="HOV1200" s="110">
        <v>213</v>
      </c>
      <c r="HOW1200" s="147">
        <v>104.09399999999999</v>
      </c>
      <c r="HOX1200" s="109" t="s">
        <v>39</v>
      </c>
      <c r="HOY1200" s="261" t="s">
        <v>26</v>
      </c>
      <c r="HOZ1200" s="207">
        <v>7</v>
      </c>
      <c r="HPA1200" s="207">
        <v>2</v>
      </c>
      <c r="HPB1200" s="208" t="s">
        <v>238</v>
      </c>
      <c r="HPC1200" s="209">
        <v>119</v>
      </c>
      <c r="HPD1200" s="110">
        <v>213</v>
      </c>
      <c r="HPE1200" s="147">
        <v>104.09399999999999</v>
      </c>
      <c r="HPF1200" s="109" t="s">
        <v>39</v>
      </c>
      <c r="HPG1200" s="261" t="s">
        <v>26</v>
      </c>
      <c r="HPH1200" s="207">
        <v>7</v>
      </c>
      <c r="HPI1200" s="207">
        <v>2</v>
      </c>
      <c r="HPJ1200" s="208" t="s">
        <v>238</v>
      </c>
      <c r="HPK1200" s="209">
        <v>119</v>
      </c>
      <c r="HPL1200" s="110">
        <v>213</v>
      </c>
      <c r="HPM1200" s="147">
        <v>104.09399999999999</v>
      </c>
      <c r="HPN1200" s="109" t="s">
        <v>39</v>
      </c>
      <c r="HPO1200" s="261" t="s">
        <v>26</v>
      </c>
      <c r="HPP1200" s="207">
        <v>7</v>
      </c>
      <c r="HPQ1200" s="207">
        <v>2</v>
      </c>
      <c r="HPR1200" s="208" t="s">
        <v>238</v>
      </c>
      <c r="HPS1200" s="209">
        <v>119</v>
      </c>
      <c r="HPT1200" s="110">
        <v>213</v>
      </c>
      <c r="HPU1200" s="147">
        <v>104.09399999999999</v>
      </c>
      <c r="HPV1200" s="109" t="s">
        <v>39</v>
      </c>
      <c r="HPW1200" s="261" t="s">
        <v>26</v>
      </c>
      <c r="HPX1200" s="207">
        <v>7</v>
      </c>
      <c r="HPY1200" s="207">
        <v>2</v>
      </c>
      <c r="HPZ1200" s="208" t="s">
        <v>238</v>
      </c>
      <c r="HQA1200" s="209">
        <v>119</v>
      </c>
      <c r="HQB1200" s="110">
        <v>213</v>
      </c>
      <c r="HQC1200" s="147">
        <v>104.09399999999999</v>
      </c>
      <c r="HQD1200" s="109" t="s">
        <v>39</v>
      </c>
      <c r="HQE1200" s="261" t="s">
        <v>26</v>
      </c>
      <c r="HQF1200" s="207">
        <v>7</v>
      </c>
      <c r="HQG1200" s="207">
        <v>2</v>
      </c>
      <c r="HQH1200" s="208" t="s">
        <v>238</v>
      </c>
      <c r="HQI1200" s="209">
        <v>119</v>
      </c>
      <c r="HQJ1200" s="110">
        <v>213</v>
      </c>
      <c r="HQK1200" s="147">
        <v>104.09399999999999</v>
      </c>
      <c r="HQL1200" s="109" t="s">
        <v>39</v>
      </c>
      <c r="HQM1200" s="261" t="s">
        <v>26</v>
      </c>
      <c r="HQN1200" s="207">
        <v>7</v>
      </c>
      <c r="HQO1200" s="207">
        <v>2</v>
      </c>
      <c r="HQP1200" s="208" t="s">
        <v>238</v>
      </c>
      <c r="HQQ1200" s="209">
        <v>119</v>
      </c>
      <c r="HQR1200" s="110">
        <v>213</v>
      </c>
      <c r="HQS1200" s="147">
        <v>104.09399999999999</v>
      </c>
      <c r="HQT1200" s="109" t="s">
        <v>39</v>
      </c>
      <c r="HQU1200" s="261" t="s">
        <v>26</v>
      </c>
      <c r="HQV1200" s="207">
        <v>7</v>
      </c>
      <c r="HQW1200" s="207">
        <v>2</v>
      </c>
      <c r="HQX1200" s="208" t="s">
        <v>238</v>
      </c>
      <c r="HQY1200" s="209">
        <v>119</v>
      </c>
      <c r="HQZ1200" s="110">
        <v>213</v>
      </c>
      <c r="HRA1200" s="147">
        <v>104.09399999999999</v>
      </c>
      <c r="HRB1200" s="109" t="s">
        <v>39</v>
      </c>
      <c r="HRC1200" s="261" t="s">
        <v>26</v>
      </c>
      <c r="HRD1200" s="207">
        <v>7</v>
      </c>
      <c r="HRE1200" s="207">
        <v>2</v>
      </c>
      <c r="HRF1200" s="208" t="s">
        <v>238</v>
      </c>
      <c r="HRG1200" s="209">
        <v>119</v>
      </c>
      <c r="HRH1200" s="110">
        <v>213</v>
      </c>
      <c r="HRI1200" s="147">
        <v>104.09399999999999</v>
      </c>
      <c r="HRJ1200" s="109" t="s">
        <v>39</v>
      </c>
      <c r="HRK1200" s="261" t="s">
        <v>26</v>
      </c>
      <c r="HRL1200" s="207">
        <v>7</v>
      </c>
      <c r="HRM1200" s="207">
        <v>2</v>
      </c>
      <c r="HRN1200" s="208" t="s">
        <v>238</v>
      </c>
      <c r="HRO1200" s="209">
        <v>119</v>
      </c>
      <c r="HRP1200" s="110">
        <v>213</v>
      </c>
      <c r="HRQ1200" s="147">
        <v>104.09399999999999</v>
      </c>
      <c r="HRR1200" s="109" t="s">
        <v>39</v>
      </c>
      <c r="HRS1200" s="261" t="s">
        <v>26</v>
      </c>
      <c r="HRT1200" s="207">
        <v>7</v>
      </c>
      <c r="HRU1200" s="207">
        <v>2</v>
      </c>
      <c r="HRV1200" s="208" t="s">
        <v>238</v>
      </c>
      <c r="HRW1200" s="209">
        <v>119</v>
      </c>
      <c r="HRX1200" s="110">
        <v>213</v>
      </c>
      <c r="HRY1200" s="147">
        <v>104.09399999999999</v>
      </c>
      <c r="HRZ1200" s="109" t="s">
        <v>39</v>
      </c>
      <c r="HSA1200" s="261" t="s">
        <v>26</v>
      </c>
      <c r="HSB1200" s="207">
        <v>7</v>
      </c>
      <c r="HSC1200" s="207">
        <v>2</v>
      </c>
      <c r="HSD1200" s="208" t="s">
        <v>238</v>
      </c>
      <c r="HSE1200" s="209">
        <v>119</v>
      </c>
      <c r="HSF1200" s="110">
        <v>213</v>
      </c>
      <c r="HSG1200" s="147">
        <v>104.09399999999999</v>
      </c>
      <c r="HSH1200" s="109" t="s">
        <v>39</v>
      </c>
      <c r="HSI1200" s="261" t="s">
        <v>26</v>
      </c>
      <c r="HSJ1200" s="207">
        <v>7</v>
      </c>
      <c r="HSK1200" s="207">
        <v>2</v>
      </c>
      <c r="HSL1200" s="208" t="s">
        <v>238</v>
      </c>
      <c r="HSM1200" s="209">
        <v>119</v>
      </c>
      <c r="HSN1200" s="110">
        <v>213</v>
      </c>
      <c r="HSO1200" s="147">
        <v>104.09399999999999</v>
      </c>
      <c r="HSP1200" s="109" t="s">
        <v>39</v>
      </c>
      <c r="HSQ1200" s="261" t="s">
        <v>26</v>
      </c>
      <c r="HSR1200" s="207">
        <v>7</v>
      </c>
      <c r="HSS1200" s="207">
        <v>2</v>
      </c>
      <c r="HST1200" s="208" t="s">
        <v>238</v>
      </c>
      <c r="HSU1200" s="209">
        <v>119</v>
      </c>
      <c r="HSV1200" s="110">
        <v>213</v>
      </c>
      <c r="HSW1200" s="147">
        <v>104.09399999999999</v>
      </c>
      <c r="HSX1200" s="109" t="s">
        <v>39</v>
      </c>
      <c r="HSY1200" s="261" t="s">
        <v>26</v>
      </c>
      <c r="HSZ1200" s="207">
        <v>7</v>
      </c>
      <c r="HTA1200" s="207">
        <v>2</v>
      </c>
      <c r="HTB1200" s="208" t="s">
        <v>238</v>
      </c>
      <c r="HTC1200" s="209">
        <v>119</v>
      </c>
      <c r="HTD1200" s="110">
        <v>213</v>
      </c>
      <c r="HTE1200" s="147">
        <v>104.09399999999999</v>
      </c>
      <c r="HTF1200" s="109" t="s">
        <v>39</v>
      </c>
      <c r="HTG1200" s="261" t="s">
        <v>26</v>
      </c>
      <c r="HTH1200" s="207">
        <v>7</v>
      </c>
      <c r="HTI1200" s="207">
        <v>2</v>
      </c>
      <c r="HTJ1200" s="208" t="s">
        <v>238</v>
      </c>
      <c r="HTK1200" s="209">
        <v>119</v>
      </c>
      <c r="HTL1200" s="110">
        <v>213</v>
      </c>
      <c r="HTM1200" s="147">
        <v>104.09399999999999</v>
      </c>
      <c r="HTN1200" s="109" t="s">
        <v>39</v>
      </c>
      <c r="HTO1200" s="261" t="s">
        <v>26</v>
      </c>
      <c r="HTP1200" s="207">
        <v>7</v>
      </c>
      <c r="HTQ1200" s="207">
        <v>2</v>
      </c>
      <c r="HTR1200" s="208" t="s">
        <v>238</v>
      </c>
      <c r="HTS1200" s="209">
        <v>119</v>
      </c>
      <c r="HTT1200" s="110">
        <v>213</v>
      </c>
      <c r="HTU1200" s="147">
        <v>104.09399999999999</v>
      </c>
      <c r="HTV1200" s="109" t="s">
        <v>39</v>
      </c>
      <c r="HTW1200" s="261" t="s">
        <v>26</v>
      </c>
      <c r="HTX1200" s="207">
        <v>7</v>
      </c>
      <c r="HTY1200" s="207">
        <v>2</v>
      </c>
      <c r="HTZ1200" s="208" t="s">
        <v>238</v>
      </c>
      <c r="HUA1200" s="209">
        <v>119</v>
      </c>
      <c r="HUB1200" s="110">
        <v>213</v>
      </c>
      <c r="HUC1200" s="147">
        <v>104.09399999999999</v>
      </c>
      <c r="HUD1200" s="109" t="s">
        <v>39</v>
      </c>
      <c r="HUE1200" s="261" t="s">
        <v>26</v>
      </c>
      <c r="HUF1200" s="207">
        <v>7</v>
      </c>
      <c r="HUG1200" s="207">
        <v>2</v>
      </c>
      <c r="HUH1200" s="208" t="s">
        <v>238</v>
      </c>
      <c r="HUI1200" s="209">
        <v>119</v>
      </c>
      <c r="HUJ1200" s="110">
        <v>213</v>
      </c>
      <c r="HUK1200" s="147">
        <v>104.09399999999999</v>
      </c>
      <c r="HUL1200" s="109" t="s">
        <v>39</v>
      </c>
      <c r="HUM1200" s="261" t="s">
        <v>26</v>
      </c>
      <c r="HUN1200" s="207">
        <v>7</v>
      </c>
      <c r="HUO1200" s="207">
        <v>2</v>
      </c>
      <c r="HUP1200" s="208" t="s">
        <v>238</v>
      </c>
      <c r="HUQ1200" s="209">
        <v>119</v>
      </c>
      <c r="HUR1200" s="110">
        <v>213</v>
      </c>
      <c r="HUS1200" s="147">
        <v>104.09399999999999</v>
      </c>
      <c r="HUT1200" s="109" t="s">
        <v>39</v>
      </c>
      <c r="HUU1200" s="261" t="s">
        <v>26</v>
      </c>
      <c r="HUV1200" s="207">
        <v>7</v>
      </c>
      <c r="HUW1200" s="207">
        <v>2</v>
      </c>
      <c r="HUX1200" s="208" t="s">
        <v>238</v>
      </c>
      <c r="HUY1200" s="209">
        <v>119</v>
      </c>
      <c r="HUZ1200" s="110">
        <v>213</v>
      </c>
      <c r="HVA1200" s="147">
        <v>104.09399999999999</v>
      </c>
      <c r="HVB1200" s="109" t="s">
        <v>39</v>
      </c>
      <c r="HVC1200" s="261" t="s">
        <v>26</v>
      </c>
      <c r="HVD1200" s="207">
        <v>7</v>
      </c>
      <c r="HVE1200" s="207">
        <v>2</v>
      </c>
      <c r="HVF1200" s="208" t="s">
        <v>238</v>
      </c>
      <c r="HVG1200" s="209">
        <v>119</v>
      </c>
      <c r="HVH1200" s="110">
        <v>213</v>
      </c>
      <c r="HVI1200" s="147">
        <v>104.09399999999999</v>
      </c>
      <c r="HVJ1200" s="109" t="s">
        <v>39</v>
      </c>
      <c r="HVK1200" s="261" t="s">
        <v>26</v>
      </c>
      <c r="HVL1200" s="207">
        <v>7</v>
      </c>
      <c r="HVM1200" s="207">
        <v>2</v>
      </c>
      <c r="HVN1200" s="208" t="s">
        <v>238</v>
      </c>
      <c r="HVO1200" s="209">
        <v>119</v>
      </c>
      <c r="HVP1200" s="110">
        <v>213</v>
      </c>
      <c r="HVQ1200" s="147">
        <v>104.09399999999999</v>
      </c>
      <c r="HVR1200" s="109" t="s">
        <v>39</v>
      </c>
      <c r="HVS1200" s="261" t="s">
        <v>26</v>
      </c>
      <c r="HVT1200" s="207">
        <v>7</v>
      </c>
      <c r="HVU1200" s="207">
        <v>2</v>
      </c>
      <c r="HVV1200" s="208" t="s">
        <v>238</v>
      </c>
      <c r="HVW1200" s="209">
        <v>119</v>
      </c>
      <c r="HVX1200" s="110">
        <v>213</v>
      </c>
      <c r="HVY1200" s="147">
        <v>104.09399999999999</v>
      </c>
      <c r="HVZ1200" s="109" t="s">
        <v>39</v>
      </c>
      <c r="HWA1200" s="261" t="s">
        <v>26</v>
      </c>
      <c r="HWB1200" s="207">
        <v>7</v>
      </c>
      <c r="HWC1200" s="207">
        <v>2</v>
      </c>
      <c r="HWD1200" s="208" t="s">
        <v>238</v>
      </c>
      <c r="HWE1200" s="209">
        <v>119</v>
      </c>
      <c r="HWF1200" s="110">
        <v>213</v>
      </c>
      <c r="HWG1200" s="147">
        <v>104.09399999999999</v>
      </c>
      <c r="HWH1200" s="109" t="s">
        <v>39</v>
      </c>
      <c r="HWI1200" s="261" t="s">
        <v>26</v>
      </c>
      <c r="HWJ1200" s="207">
        <v>7</v>
      </c>
      <c r="HWK1200" s="207">
        <v>2</v>
      </c>
      <c r="HWL1200" s="208" t="s">
        <v>238</v>
      </c>
      <c r="HWM1200" s="209">
        <v>119</v>
      </c>
      <c r="HWN1200" s="110">
        <v>213</v>
      </c>
      <c r="HWO1200" s="147">
        <v>104.09399999999999</v>
      </c>
      <c r="HWP1200" s="109" t="s">
        <v>39</v>
      </c>
      <c r="HWQ1200" s="261" t="s">
        <v>26</v>
      </c>
      <c r="HWR1200" s="207">
        <v>7</v>
      </c>
      <c r="HWS1200" s="207">
        <v>2</v>
      </c>
      <c r="HWT1200" s="208" t="s">
        <v>238</v>
      </c>
      <c r="HWU1200" s="209">
        <v>119</v>
      </c>
      <c r="HWV1200" s="110">
        <v>213</v>
      </c>
      <c r="HWW1200" s="147">
        <v>104.09399999999999</v>
      </c>
      <c r="HWX1200" s="109" t="s">
        <v>39</v>
      </c>
      <c r="HWY1200" s="261" t="s">
        <v>26</v>
      </c>
      <c r="HWZ1200" s="207">
        <v>7</v>
      </c>
      <c r="HXA1200" s="207">
        <v>2</v>
      </c>
      <c r="HXB1200" s="208" t="s">
        <v>238</v>
      </c>
      <c r="HXC1200" s="209">
        <v>119</v>
      </c>
      <c r="HXD1200" s="110">
        <v>213</v>
      </c>
      <c r="HXE1200" s="147">
        <v>104.09399999999999</v>
      </c>
      <c r="HXF1200" s="109" t="s">
        <v>39</v>
      </c>
      <c r="HXG1200" s="261" t="s">
        <v>26</v>
      </c>
      <c r="HXH1200" s="207">
        <v>7</v>
      </c>
      <c r="HXI1200" s="207">
        <v>2</v>
      </c>
      <c r="HXJ1200" s="208" t="s">
        <v>238</v>
      </c>
      <c r="HXK1200" s="209">
        <v>119</v>
      </c>
      <c r="HXL1200" s="110">
        <v>213</v>
      </c>
      <c r="HXM1200" s="147">
        <v>104.09399999999999</v>
      </c>
      <c r="HXN1200" s="109" t="s">
        <v>39</v>
      </c>
      <c r="HXO1200" s="261" t="s">
        <v>26</v>
      </c>
      <c r="HXP1200" s="207">
        <v>7</v>
      </c>
      <c r="HXQ1200" s="207">
        <v>2</v>
      </c>
      <c r="HXR1200" s="208" t="s">
        <v>238</v>
      </c>
      <c r="HXS1200" s="209">
        <v>119</v>
      </c>
      <c r="HXT1200" s="110">
        <v>213</v>
      </c>
      <c r="HXU1200" s="147">
        <v>104.09399999999999</v>
      </c>
      <c r="HXV1200" s="109" t="s">
        <v>39</v>
      </c>
      <c r="HXW1200" s="261" t="s">
        <v>26</v>
      </c>
      <c r="HXX1200" s="207">
        <v>7</v>
      </c>
      <c r="HXY1200" s="207">
        <v>2</v>
      </c>
      <c r="HXZ1200" s="208" t="s">
        <v>238</v>
      </c>
      <c r="HYA1200" s="209">
        <v>119</v>
      </c>
      <c r="HYB1200" s="110">
        <v>213</v>
      </c>
      <c r="HYC1200" s="147">
        <v>104.09399999999999</v>
      </c>
      <c r="HYD1200" s="109" t="s">
        <v>39</v>
      </c>
      <c r="HYE1200" s="261" t="s">
        <v>26</v>
      </c>
      <c r="HYF1200" s="207">
        <v>7</v>
      </c>
      <c r="HYG1200" s="207">
        <v>2</v>
      </c>
      <c r="HYH1200" s="208" t="s">
        <v>238</v>
      </c>
      <c r="HYI1200" s="209">
        <v>119</v>
      </c>
      <c r="HYJ1200" s="110">
        <v>213</v>
      </c>
      <c r="HYK1200" s="147">
        <v>104.09399999999999</v>
      </c>
      <c r="HYL1200" s="109" t="s">
        <v>39</v>
      </c>
      <c r="HYM1200" s="261" t="s">
        <v>26</v>
      </c>
      <c r="HYN1200" s="207">
        <v>7</v>
      </c>
      <c r="HYO1200" s="207">
        <v>2</v>
      </c>
      <c r="HYP1200" s="208" t="s">
        <v>238</v>
      </c>
      <c r="HYQ1200" s="209">
        <v>119</v>
      </c>
      <c r="HYR1200" s="110">
        <v>213</v>
      </c>
      <c r="HYS1200" s="147">
        <v>104.09399999999999</v>
      </c>
      <c r="HYT1200" s="109" t="s">
        <v>39</v>
      </c>
      <c r="HYU1200" s="261" t="s">
        <v>26</v>
      </c>
      <c r="HYV1200" s="207">
        <v>7</v>
      </c>
      <c r="HYW1200" s="207">
        <v>2</v>
      </c>
      <c r="HYX1200" s="208" t="s">
        <v>238</v>
      </c>
      <c r="HYY1200" s="209">
        <v>119</v>
      </c>
      <c r="HYZ1200" s="110">
        <v>213</v>
      </c>
      <c r="HZA1200" s="147">
        <v>104.09399999999999</v>
      </c>
      <c r="HZB1200" s="109" t="s">
        <v>39</v>
      </c>
      <c r="HZC1200" s="261" t="s">
        <v>26</v>
      </c>
      <c r="HZD1200" s="207">
        <v>7</v>
      </c>
      <c r="HZE1200" s="207">
        <v>2</v>
      </c>
      <c r="HZF1200" s="208" t="s">
        <v>238</v>
      </c>
      <c r="HZG1200" s="209">
        <v>119</v>
      </c>
      <c r="HZH1200" s="110">
        <v>213</v>
      </c>
      <c r="HZI1200" s="147">
        <v>104.09399999999999</v>
      </c>
      <c r="HZJ1200" s="109" t="s">
        <v>39</v>
      </c>
      <c r="HZK1200" s="261" t="s">
        <v>26</v>
      </c>
      <c r="HZL1200" s="207">
        <v>7</v>
      </c>
      <c r="HZM1200" s="207">
        <v>2</v>
      </c>
      <c r="HZN1200" s="208" t="s">
        <v>238</v>
      </c>
      <c r="HZO1200" s="209">
        <v>119</v>
      </c>
      <c r="HZP1200" s="110">
        <v>213</v>
      </c>
      <c r="HZQ1200" s="147">
        <v>104.09399999999999</v>
      </c>
      <c r="HZR1200" s="109" t="s">
        <v>39</v>
      </c>
      <c r="HZS1200" s="261" t="s">
        <v>26</v>
      </c>
      <c r="HZT1200" s="207">
        <v>7</v>
      </c>
      <c r="HZU1200" s="207">
        <v>2</v>
      </c>
      <c r="HZV1200" s="208" t="s">
        <v>238</v>
      </c>
      <c r="HZW1200" s="209">
        <v>119</v>
      </c>
      <c r="HZX1200" s="110">
        <v>213</v>
      </c>
      <c r="HZY1200" s="147">
        <v>104.09399999999999</v>
      </c>
      <c r="HZZ1200" s="109" t="s">
        <v>39</v>
      </c>
      <c r="IAA1200" s="261" t="s">
        <v>26</v>
      </c>
      <c r="IAB1200" s="207">
        <v>7</v>
      </c>
      <c r="IAC1200" s="207">
        <v>2</v>
      </c>
      <c r="IAD1200" s="208" t="s">
        <v>238</v>
      </c>
      <c r="IAE1200" s="209">
        <v>119</v>
      </c>
      <c r="IAF1200" s="110">
        <v>213</v>
      </c>
      <c r="IAG1200" s="147">
        <v>104.09399999999999</v>
      </c>
      <c r="IAH1200" s="109" t="s">
        <v>39</v>
      </c>
      <c r="IAI1200" s="261" t="s">
        <v>26</v>
      </c>
      <c r="IAJ1200" s="207">
        <v>7</v>
      </c>
      <c r="IAK1200" s="207">
        <v>2</v>
      </c>
      <c r="IAL1200" s="208" t="s">
        <v>238</v>
      </c>
      <c r="IAM1200" s="209">
        <v>119</v>
      </c>
      <c r="IAN1200" s="110">
        <v>213</v>
      </c>
      <c r="IAO1200" s="147">
        <v>104.09399999999999</v>
      </c>
      <c r="IAP1200" s="109" t="s">
        <v>39</v>
      </c>
      <c r="IAQ1200" s="261" t="s">
        <v>26</v>
      </c>
      <c r="IAR1200" s="207">
        <v>7</v>
      </c>
      <c r="IAS1200" s="207">
        <v>2</v>
      </c>
      <c r="IAT1200" s="208" t="s">
        <v>238</v>
      </c>
      <c r="IAU1200" s="209">
        <v>119</v>
      </c>
      <c r="IAV1200" s="110">
        <v>213</v>
      </c>
      <c r="IAW1200" s="147">
        <v>104.09399999999999</v>
      </c>
      <c r="IAX1200" s="109" t="s">
        <v>39</v>
      </c>
      <c r="IAY1200" s="261" t="s">
        <v>26</v>
      </c>
      <c r="IAZ1200" s="207">
        <v>7</v>
      </c>
      <c r="IBA1200" s="207">
        <v>2</v>
      </c>
      <c r="IBB1200" s="208" t="s">
        <v>238</v>
      </c>
      <c r="IBC1200" s="209">
        <v>119</v>
      </c>
      <c r="IBD1200" s="110">
        <v>213</v>
      </c>
      <c r="IBE1200" s="147">
        <v>104.09399999999999</v>
      </c>
      <c r="IBF1200" s="109" t="s">
        <v>39</v>
      </c>
      <c r="IBG1200" s="261" t="s">
        <v>26</v>
      </c>
      <c r="IBH1200" s="207">
        <v>7</v>
      </c>
      <c r="IBI1200" s="207">
        <v>2</v>
      </c>
      <c r="IBJ1200" s="208" t="s">
        <v>238</v>
      </c>
      <c r="IBK1200" s="209">
        <v>119</v>
      </c>
      <c r="IBL1200" s="110">
        <v>213</v>
      </c>
      <c r="IBM1200" s="147">
        <v>104.09399999999999</v>
      </c>
      <c r="IBN1200" s="109" t="s">
        <v>39</v>
      </c>
      <c r="IBO1200" s="261" t="s">
        <v>26</v>
      </c>
      <c r="IBP1200" s="207">
        <v>7</v>
      </c>
      <c r="IBQ1200" s="207">
        <v>2</v>
      </c>
      <c r="IBR1200" s="208" t="s">
        <v>238</v>
      </c>
      <c r="IBS1200" s="209">
        <v>119</v>
      </c>
      <c r="IBT1200" s="110">
        <v>213</v>
      </c>
      <c r="IBU1200" s="147">
        <v>104.09399999999999</v>
      </c>
      <c r="IBV1200" s="109" t="s">
        <v>39</v>
      </c>
      <c r="IBW1200" s="261" t="s">
        <v>26</v>
      </c>
      <c r="IBX1200" s="207">
        <v>7</v>
      </c>
      <c r="IBY1200" s="207">
        <v>2</v>
      </c>
      <c r="IBZ1200" s="208" t="s">
        <v>238</v>
      </c>
      <c r="ICA1200" s="209">
        <v>119</v>
      </c>
      <c r="ICB1200" s="110">
        <v>213</v>
      </c>
      <c r="ICC1200" s="147">
        <v>104.09399999999999</v>
      </c>
      <c r="ICD1200" s="109" t="s">
        <v>39</v>
      </c>
      <c r="ICE1200" s="261" t="s">
        <v>26</v>
      </c>
      <c r="ICF1200" s="207">
        <v>7</v>
      </c>
      <c r="ICG1200" s="207">
        <v>2</v>
      </c>
      <c r="ICH1200" s="208" t="s">
        <v>238</v>
      </c>
      <c r="ICI1200" s="209">
        <v>119</v>
      </c>
      <c r="ICJ1200" s="110">
        <v>213</v>
      </c>
      <c r="ICK1200" s="147">
        <v>104.09399999999999</v>
      </c>
      <c r="ICL1200" s="109" t="s">
        <v>39</v>
      </c>
      <c r="ICM1200" s="261" t="s">
        <v>26</v>
      </c>
      <c r="ICN1200" s="207">
        <v>7</v>
      </c>
      <c r="ICO1200" s="207">
        <v>2</v>
      </c>
      <c r="ICP1200" s="208" t="s">
        <v>238</v>
      </c>
      <c r="ICQ1200" s="209">
        <v>119</v>
      </c>
      <c r="ICR1200" s="110">
        <v>213</v>
      </c>
      <c r="ICS1200" s="147">
        <v>104.09399999999999</v>
      </c>
      <c r="ICT1200" s="109" t="s">
        <v>39</v>
      </c>
      <c r="ICU1200" s="261" t="s">
        <v>26</v>
      </c>
      <c r="ICV1200" s="207">
        <v>7</v>
      </c>
      <c r="ICW1200" s="207">
        <v>2</v>
      </c>
      <c r="ICX1200" s="208" t="s">
        <v>238</v>
      </c>
      <c r="ICY1200" s="209">
        <v>119</v>
      </c>
      <c r="ICZ1200" s="110">
        <v>213</v>
      </c>
      <c r="IDA1200" s="147">
        <v>104.09399999999999</v>
      </c>
      <c r="IDB1200" s="109" t="s">
        <v>39</v>
      </c>
      <c r="IDC1200" s="261" t="s">
        <v>26</v>
      </c>
      <c r="IDD1200" s="207">
        <v>7</v>
      </c>
      <c r="IDE1200" s="207">
        <v>2</v>
      </c>
      <c r="IDF1200" s="208" t="s">
        <v>238</v>
      </c>
      <c r="IDG1200" s="209">
        <v>119</v>
      </c>
      <c r="IDH1200" s="110">
        <v>213</v>
      </c>
      <c r="IDI1200" s="147">
        <v>104.09399999999999</v>
      </c>
      <c r="IDJ1200" s="109" t="s">
        <v>39</v>
      </c>
      <c r="IDK1200" s="261" t="s">
        <v>26</v>
      </c>
      <c r="IDL1200" s="207">
        <v>7</v>
      </c>
      <c r="IDM1200" s="207">
        <v>2</v>
      </c>
      <c r="IDN1200" s="208" t="s">
        <v>238</v>
      </c>
      <c r="IDO1200" s="209">
        <v>119</v>
      </c>
      <c r="IDP1200" s="110">
        <v>213</v>
      </c>
      <c r="IDQ1200" s="147">
        <v>104.09399999999999</v>
      </c>
      <c r="IDR1200" s="109" t="s">
        <v>39</v>
      </c>
      <c r="IDS1200" s="261" t="s">
        <v>26</v>
      </c>
      <c r="IDT1200" s="207">
        <v>7</v>
      </c>
      <c r="IDU1200" s="207">
        <v>2</v>
      </c>
      <c r="IDV1200" s="208" t="s">
        <v>238</v>
      </c>
      <c r="IDW1200" s="209">
        <v>119</v>
      </c>
      <c r="IDX1200" s="110">
        <v>213</v>
      </c>
      <c r="IDY1200" s="147">
        <v>104.09399999999999</v>
      </c>
      <c r="IDZ1200" s="109" t="s">
        <v>39</v>
      </c>
      <c r="IEA1200" s="261" t="s">
        <v>26</v>
      </c>
      <c r="IEB1200" s="207">
        <v>7</v>
      </c>
      <c r="IEC1200" s="207">
        <v>2</v>
      </c>
      <c r="IED1200" s="208" t="s">
        <v>238</v>
      </c>
      <c r="IEE1200" s="209">
        <v>119</v>
      </c>
      <c r="IEF1200" s="110">
        <v>213</v>
      </c>
      <c r="IEG1200" s="147">
        <v>104.09399999999999</v>
      </c>
      <c r="IEH1200" s="109" t="s">
        <v>39</v>
      </c>
      <c r="IEI1200" s="261" t="s">
        <v>26</v>
      </c>
      <c r="IEJ1200" s="207">
        <v>7</v>
      </c>
      <c r="IEK1200" s="207">
        <v>2</v>
      </c>
      <c r="IEL1200" s="208" t="s">
        <v>238</v>
      </c>
      <c r="IEM1200" s="209">
        <v>119</v>
      </c>
      <c r="IEN1200" s="110">
        <v>213</v>
      </c>
      <c r="IEO1200" s="147">
        <v>104.09399999999999</v>
      </c>
      <c r="IEP1200" s="109" t="s">
        <v>39</v>
      </c>
      <c r="IEQ1200" s="261" t="s">
        <v>26</v>
      </c>
      <c r="IER1200" s="207">
        <v>7</v>
      </c>
      <c r="IES1200" s="207">
        <v>2</v>
      </c>
      <c r="IET1200" s="208" t="s">
        <v>238</v>
      </c>
      <c r="IEU1200" s="209">
        <v>119</v>
      </c>
      <c r="IEV1200" s="110">
        <v>213</v>
      </c>
      <c r="IEW1200" s="147">
        <v>104.09399999999999</v>
      </c>
      <c r="IEX1200" s="109" t="s">
        <v>39</v>
      </c>
      <c r="IEY1200" s="261" t="s">
        <v>26</v>
      </c>
      <c r="IEZ1200" s="207">
        <v>7</v>
      </c>
      <c r="IFA1200" s="207">
        <v>2</v>
      </c>
      <c r="IFB1200" s="208" t="s">
        <v>238</v>
      </c>
      <c r="IFC1200" s="209">
        <v>119</v>
      </c>
      <c r="IFD1200" s="110">
        <v>213</v>
      </c>
      <c r="IFE1200" s="147">
        <v>104.09399999999999</v>
      </c>
      <c r="IFF1200" s="109" t="s">
        <v>39</v>
      </c>
      <c r="IFG1200" s="261" t="s">
        <v>26</v>
      </c>
      <c r="IFH1200" s="207">
        <v>7</v>
      </c>
      <c r="IFI1200" s="207">
        <v>2</v>
      </c>
      <c r="IFJ1200" s="208" t="s">
        <v>238</v>
      </c>
      <c r="IFK1200" s="209">
        <v>119</v>
      </c>
      <c r="IFL1200" s="110">
        <v>213</v>
      </c>
      <c r="IFM1200" s="147">
        <v>104.09399999999999</v>
      </c>
      <c r="IFN1200" s="109" t="s">
        <v>39</v>
      </c>
      <c r="IFO1200" s="261" t="s">
        <v>26</v>
      </c>
      <c r="IFP1200" s="207">
        <v>7</v>
      </c>
      <c r="IFQ1200" s="207">
        <v>2</v>
      </c>
      <c r="IFR1200" s="208" t="s">
        <v>238</v>
      </c>
      <c r="IFS1200" s="209">
        <v>119</v>
      </c>
      <c r="IFT1200" s="110">
        <v>213</v>
      </c>
      <c r="IFU1200" s="147">
        <v>104.09399999999999</v>
      </c>
      <c r="IFV1200" s="109" t="s">
        <v>39</v>
      </c>
      <c r="IFW1200" s="261" t="s">
        <v>26</v>
      </c>
      <c r="IFX1200" s="207">
        <v>7</v>
      </c>
      <c r="IFY1200" s="207">
        <v>2</v>
      </c>
      <c r="IFZ1200" s="208" t="s">
        <v>238</v>
      </c>
      <c r="IGA1200" s="209">
        <v>119</v>
      </c>
      <c r="IGB1200" s="110">
        <v>213</v>
      </c>
      <c r="IGC1200" s="147">
        <v>104.09399999999999</v>
      </c>
      <c r="IGD1200" s="109" t="s">
        <v>39</v>
      </c>
      <c r="IGE1200" s="261" t="s">
        <v>26</v>
      </c>
      <c r="IGF1200" s="207">
        <v>7</v>
      </c>
      <c r="IGG1200" s="207">
        <v>2</v>
      </c>
      <c r="IGH1200" s="208" t="s">
        <v>238</v>
      </c>
      <c r="IGI1200" s="209">
        <v>119</v>
      </c>
      <c r="IGJ1200" s="110">
        <v>213</v>
      </c>
      <c r="IGK1200" s="147">
        <v>104.09399999999999</v>
      </c>
      <c r="IGL1200" s="109" t="s">
        <v>39</v>
      </c>
      <c r="IGM1200" s="261" t="s">
        <v>26</v>
      </c>
      <c r="IGN1200" s="207">
        <v>7</v>
      </c>
      <c r="IGO1200" s="207">
        <v>2</v>
      </c>
      <c r="IGP1200" s="208" t="s">
        <v>238</v>
      </c>
      <c r="IGQ1200" s="209">
        <v>119</v>
      </c>
      <c r="IGR1200" s="110">
        <v>213</v>
      </c>
      <c r="IGS1200" s="147">
        <v>104.09399999999999</v>
      </c>
      <c r="IGT1200" s="109" t="s">
        <v>39</v>
      </c>
      <c r="IGU1200" s="261" t="s">
        <v>26</v>
      </c>
      <c r="IGV1200" s="207">
        <v>7</v>
      </c>
      <c r="IGW1200" s="207">
        <v>2</v>
      </c>
      <c r="IGX1200" s="208" t="s">
        <v>238</v>
      </c>
      <c r="IGY1200" s="209">
        <v>119</v>
      </c>
      <c r="IGZ1200" s="110">
        <v>213</v>
      </c>
      <c r="IHA1200" s="147">
        <v>104.09399999999999</v>
      </c>
      <c r="IHB1200" s="109" t="s">
        <v>39</v>
      </c>
      <c r="IHC1200" s="261" t="s">
        <v>26</v>
      </c>
      <c r="IHD1200" s="207">
        <v>7</v>
      </c>
      <c r="IHE1200" s="207">
        <v>2</v>
      </c>
      <c r="IHF1200" s="208" t="s">
        <v>238</v>
      </c>
      <c r="IHG1200" s="209">
        <v>119</v>
      </c>
      <c r="IHH1200" s="110">
        <v>213</v>
      </c>
      <c r="IHI1200" s="147">
        <v>104.09399999999999</v>
      </c>
      <c r="IHJ1200" s="109" t="s">
        <v>39</v>
      </c>
      <c r="IHK1200" s="261" t="s">
        <v>26</v>
      </c>
      <c r="IHL1200" s="207">
        <v>7</v>
      </c>
      <c r="IHM1200" s="207">
        <v>2</v>
      </c>
      <c r="IHN1200" s="208" t="s">
        <v>238</v>
      </c>
      <c r="IHO1200" s="209">
        <v>119</v>
      </c>
      <c r="IHP1200" s="110">
        <v>213</v>
      </c>
      <c r="IHQ1200" s="147">
        <v>104.09399999999999</v>
      </c>
      <c r="IHR1200" s="109" t="s">
        <v>39</v>
      </c>
      <c r="IHS1200" s="261" t="s">
        <v>26</v>
      </c>
      <c r="IHT1200" s="207">
        <v>7</v>
      </c>
      <c r="IHU1200" s="207">
        <v>2</v>
      </c>
      <c r="IHV1200" s="208" t="s">
        <v>238</v>
      </c>
      <c r="IHW1200" s="209">
        <v>119</v>
      </c>
      <c r="IHX1200" s="110">
        <v>213</v>
      </c>
      <c r="IHY1200" s="147">
        <v>104.09399999999999</v>
      </c>
      <c r="IHZ1200" s="109" t="s">
        <v>39</v>
      </c>
      <c r="IIA1200" s="261" t="s">
        <v>26</v>
      </c>
      <c r="IIB1200" s="207">
        <v>7</v>
      </c>
      <c r="IIC1200" s="207">
        <v>2</v>
      </c>
      <c r="IID1200" s="208" t="s">
        <v>238</v>
      </c>
      <c r="IIE1200" s="209">
        <v>119</v>
      </c>
      <c r="IIF1200" s="110">
        <v>213</v>
      </c>
      <c r="IIG1200" s="147">
        <v>104.09399999999999</v>
      </c>
      <c r="IIH1200" s="109" t="s">
        <v>39</v>
      </c>
      <c r="III1200" s="261" t="s">
        <v>26</v>
      </c>
      <c r="IIJ1200" s="207">
        <v>7</v>
      </c>
      <c r="IIK1200" s="207">
        <v>2</v>
      </c>
      <c r="IIL1200" s="208" t="s">
        <v>238</v>
      </c>
      <c r="IIM1200" s="209">
        <v>119</v>
      </c>
      <c r="IIN1200" s="110">
        <v>213</v>
      </c>
      <c r="IIO1200" s="147">
        <v>104.09399999999999</v>
      </c>
      <c r="IIP1200" s="109" t="s">
        <v>39</v>
      </c>
      <c r="IIQ1200" s="261" t="s">
        <v>26</v>
      </c>
      <c r="IIR1200" s="207">
        <v>7</v>
      </c>
      <c r="IIS1200" s="207">
        <v>2</v>
      </c>
      <c r="IIT1200" s="208" t="s">
        <v>238</v>
      </c>
      <c r="IIU1200" s="209">
        <v>119</v>
      </c>
      <c r="IIV1200" s="110">
        <v>213</v>
      </c>
      <c r="IIW1200" s="147">
        <v>104.09399999999999</v>
      </c>
      <c r="IIX1200" s="109" t="s">
        <v>39</v>
      </c>
      <c r="IIY1200" s="261" t="s">
        <v>26</v>
      </c>
      <c r="IIZ1200" s="207">
        <v>7</v>
      </c>
      <c r="IJA1200" s="207">
        <v>2</v>
      </c>
      <c r="IJB1200" s="208" t="s">
        <v>238</v>
      </c>
      <c r="IJC1200" s="209">
        <v>119</v>
      </c>
      <c r="IJD1200" s="110">
        <v>213</v>
      </c>
      <c r="IJE1200" s="147">
        <v>104.09399999999999</v>
      </c>
      <c r="IJF1200" s="109" t="s">
        <v>39</v>
      </c>
      <c r="IJG1200" s="261" t="s">
        <v>26</v>
      </c>
      <c r="IJH1200" s="207">
        <v>7</v>
      </c>
      <c r="IJI1200" s="207">
        <v>2</v>
      </c>
      <c r="IJJ1200" s="208" t="s">
        <v>238</v>
      </c>
      <c r="IJK1200" s="209">
        <v>119</v>
      </c>
      <c r="IJL1200" s="110">
        <v>213</v>
      </c>
      <c r="IJM1200" s="147">
        <v>104.09399999999999</v>
      </c>
      <c r="IJN1200" s="109" t="s">
        <v>39</v>
      </c>
      <c r="IJO1200" s="261" t="s">
        <v>26</v>
      </c>
      <c r="IJP1200" s="207">
        <v>7</v>
      </c>
      <c r="IJQ1200" s="207">
        <v>2</v>
      </c>
      <c r="IJR1200" s="208" t="s">
        <v>238</v>
      </c>
      <c r="IJS1200" s="209">
        <v>119</v>
      </c>
      <c r="IJT1200" s="110">
        <v>213</v>
      </c>
      <c r="IJU1200" s="147">
        <v>104.09399999999999</v>
      </c>
      <c r="IJV1200" s="109" t="s">
        <v>39</v>
      </c>
      <c r="IJW1200" s="261" t="s">
        <v>26</v>
      </c>
      <c r="IJX1200" s="207">
        <v>7</v>
      </c>
      <c r="IJY1200" s="207">
        <v>2</v>
      </c>
      <c r="IJZ1200" s="208" t="s">
        <v>238</v>
      </c>
      <c r="IKA1200" s="209">
        <v>119</v>
      </c>
      <c r="IKB1200" s="110">
        <v>213</v>
      </c>
      <c r="IKC1200" s="147">
        <v>104.09399999999999</v>
      </c>
      <c r="IKD1200" s="109" t="s">
        <v>39</v>
      </c>
      <c r="IKE1200" s="261" t="s">
        <v>26</v>
      </c>
      <c r="IKF1200" s="207">
        <v>7</v>
      </c>
      <c r="IKG1200" s="207">
        <v>2</v>
      </c>
      <c r="IKH1200" s="208" t="s">
        <v>238</v>
      </c>
      <c r="IKI1200" s="209">
        <v>119</v>
      </c>
      <c r="IKJ1200" s="110">
        <v>213</v>
      </c>
      <c r="IKK1200" s="147">
        <v>104.09399999999999</v>
      </c>
      <c r="IKL1200" s="109" t="s">
        <v>39</v>
      </c>
      <c r="IKM1200" s="261" t="s">
        <v>26</v>
      </c>
      <c r="IKN1200" s="207">
        <v>7</v>
      </c>
      <c r="IKO1200" s="207">
        <v>2</v>
      </c>
      <c r="IKP1200" s="208" t="s">
        <v>238</v>
      </c>
      <c r="IKQ1200" s="209">
        <v>119</v>
      </c>
      <c r="IKR1200" s="110">
        <v>213</v>
      </c>
      <c r="IKS1200" s="147">
        <v>104.09399999999999</v>
      </c>
      <c r="IKT1200" s="109" t="s">
        <v>39</v>
      </c>
      <c r="IKU1200" s="261" t="s">
        <v>26</v>
      </c>
      <c r="IKV1200" s="207">
        <v>7</v>
      </c>
      <c r="IKW1200" s="207">
        <v>2</v>
      </c>
      <c r="IKX1200" s="208" t="s">
        <v>238</v>
      </c>
      <c r="IKY1200" s="209">
        <v>119</v>
      </c>
      <c r="IKZ1200" s="110">
        <v>213</v>
      </c>
      <c r="ILA1200" s="147">
        <v>104.09399999999999</v>
      </c>
      <c r="ILB1200" s="109" t="s">
        <v>39</v>
      </c>
      <c r="ILC1200" s="261" t="s">
        <v>26</v>
      </c>
      <c r="ILD1200" s="207">
        <v>7</v>
      </c>
      <c r="ILE1200" s="207">
        <v>2</v>
      </c>
      <c r="ILF1200" s="208" t="s">
        <v>238</v>
      </c>
      <c r="ILG1200" s="209">
        <v>119</v>
      </c>
      <c r="ILH1200" s="110">
        <v>213</v>
      </c>
      <c r="ILI1200" s="147">
        <v>104.09399999999999</v>
      </c>
      <c r="ILJ1200" s="109" t="s">
        <v>39</v>
      </c>
      <c r="ILK1200" s="261" t="s">
        <v>26</v>
      </c>
      <c r="ILL1200" s="207">
        <v>7</v>
      </c>
      <c r="ILM1200" s="207">
        <v>2</v>
      </c>
      <c r="ILN1200" s="208" t="s">
        <v>238</v>
      </c>
      <c r="ILO1200" s="209">
        <v>119</v>
      </c>
      <c r="ILP1200" s="110">
        <v>213</v>
      </c>
      <c r="ILQ1200" s="147">
        <v>104.09399999999999</v>
      </c>
      <c r="ILR1200" s="109" t="s">
        <v>39</v>
      </c>
      <c r="ILS1200" s="261" t="s">
        <v>26</v>
      </c>
      <c r="ILT1200" s="207">
        <v>7</v>
      </c>
      <c r="ILU1200" s="207">
        <v>2</v>
      </c>
      <c r="ILV1200" s="208" t="s">
        <v>238</v>
      </c>
      <c r="ILW1200" s="209">
        <v>119</v>
      </c>
      <c r="ILX1200" s="110">
        <v>213</v>
      </c>
      <c r="ILY1200" s="147">
        <v>104.09399999999999</v>
      </c>
      <c r="ILZ1200" s="109" t="s">
        <v>39</v>
      </c>
      <c r="IMA1200" s="261" t="s">
        <v>26</v>
      </c>
      <c r="IMB1200" s="207">
        <v>7</v>
      </c>
      <c r="IMC1200" s="207">
        <v>2</v>
      </c>
      <c r="IMD1200" s="208" t="s">
        <v>238</v>
      </c>
      <c r="IME1200" s="209">
        <v>119</v>
      </c>
      <c r="IMF1200" s="110">
        <v>213</v>
      </c>
      <c r="IMG1200" s="147">
        <v>104.09399999999999</v>
      </c>
      <c r="IMH1200" s="109" t="s">
        <v>39</v>
      </c>
      <c r="IMI1200" s="261" t="s">
        <v>26</v>
      </c>
      <c r="IMJ1200" s="207">
        <v>7</v>
      </c>
      <c r="IMK1200" s="207">
        <v>2</v>
      </c>
      <c r="IML1200" s="208" t="s">
        <v>238</v>
      </c>
      <c r="IMM1200" s="209">
        <v>119</v>
      </c>
      <c r="IMN1200" s="110">
        <v>213</v>
      </c>
      <c r="IMO1200" s="147">
        <v>104.09399999999999</v>
      </c>
      <c r="IMP1200" s="109" t="s">
        <v>39</v>
      </c>
      <c r="IMQ1200" s="261" t="s">
        <v>26</v>
      </c>
      <c r="IMR1200" s="207">
        <v>7</v>
      </c>
      <c r="IMS1200" s="207">
        <v>2</v>
      </c>
      <c r="IMT1200" s="208" t="s">
        <v>238</v>
      </c>
      <c r="IMU1200" s="209">
        <v>119</v>
      </c>
      <c r="IMV1200" s="110">
        <v>213</v>
      </c>
      <c r="IMW1200" s="147">
        <v>104.09399999999999</v>
      </c>
      <c r="IMX1200" s="109" t="s">
        <v>39</v>
      </c>
      <c r="IMY1200" s="261" t="s">
        <v>26</v>
      </c>
      <c r="IMZ1200" s="207">
        <v>7</v>
      </c>
      <c r="INA1200" s="207">
        <v>2</v>
      </c>
      <c r="INB1200" s="208" t="s">
        <v>238</v>
      </c>
      <c r="INC1200" s="209">
        <v>119</v>
      </c>
      <c r="IND1200" s="110">
        <v>213</v>
      </c>
      <c r="INE1200" s="147">
        <v>104.09399999999999</v>
      </c>
      <c r="INF1200" s="109" t="s">
        <v>39</v>
      </c>
      <c r="ING1200" s="261" t="s">
        <v>26</v>
      </c>
      <c r="INH1200" s="207">
        <v>7</v>
      </c>
      <c r="INI1200" s="207">
        <v>2</v>
      </c>
      <c r="INJ1200" s="208" t="s">
        <v>238</v>
      </c>
      <c r="INK1200" s="209">
        <v>119</v>
      </c>
      <c r="INL1200" s="110">
        <v>213</v>
      </c>
      <c r="INM1200" s="147">
        <v>104.09399999999999</v>
      </c>
      <c r="INN1200" s="109" t="s">
        <v>39</v>
      </c>
      <c r="INO1200" s="261" t="s">
        <v>26</v>
      </c>
      <c r="INP1200" s="207">
        <v>7</v>
      </c>
      <c r="INQ1200" s="207">
        <v>2</v>
      </c>
      <c r="INR1200" s="208" t="s">
        <v>238</v>
      </c>
      <c r="INS1200" s="209">
        <v>119</v>
      </c>
      <c r="INT1200" s="110">
        <v>213</v>
      </c>
      <c r="INU1200" s="147">
        <v>104.09399999999999</v>
      </c>
      <c r="INV1200" s="109" t="s">
        <v>39</v>
      </c>
      <c r="INW1200" s="261" t="s">
        <v>26</v>
      </c>
      <c r="INX1200" s="207">
        <v>7</v>
      </c>
      <c r="INY1200" s="207">
        <v>2</v>
      </c>
      <c r="INZ1200" s="208" t="s">
        <v>238</v>
      </c>
      <c r="IOA1200" s="209">
        <v>119</v>
      </c>
      <c r="IOB1200" s="110">
        <v>213</v>
      </c>
      <c r="IOC1200" s="147">
        <v>104.09399999999999</v>
      </c>
      <c r="IOD1200" s="109" t="s">
        <v>39</v>
      </c>
      <c r="IOE1200" s="261" t="s">
        <v>26</v>
      </c>
      <c r="IOF1200" s="207">
        <v>7</v>
      </c>
      <c r="IOG1200" s="207">
        <v>2</v>
      </c>
      <c r="IOH1200" s="208" t="s">
        <v>238</v>
      </c>
      <c r="IOI1200" s="209">
        <v>119</v>
      </c>
      <c r="IOJ1200" s="110">
        <v>213</v>
      </c>
      <c r="IOK1200" s="147">
        <v>104.09399999999999</v>
      </c>
      <c r="IOL1200" s="109" t="s">
        <v>39</v>
      </c>
      <c r="IOM1200" s="261" t="s">
        <v>26</v>
      </c>
      <c r="ION1200" s="207">
        <v>7</v>
      </c>
      <c r="IOO1200" s="207">
        <v>2</v>
      </c>
      <c r="IOP1200" s="208" t="s">
        <v>238</v>
      </c>
      <c r="IOQ1200" s="209">
        <v>119</v>
      </c>
      <c r="IOR1200" s="110">
        <v>213</v>
      </c>
      <c r="IOS1200" s="147">
        <v>104.09399999999999</v>
      </c>
      <c r="IOT1200" s="109" t="s">
        <v>39</v>
      </c>
      <c r="IOU1200" s="261" t="s">
        <v>26</v>
      </c>
      <c r="IOV1200" s="207">
        <v>7</v>
      </c>
      <c r="IOW1200" s="207">
        <v>2</v>
      </c>
      <c r="IOX1200" s="208" t="s">
        <v>238</v>
      </c>
      <c r="IOY1200" s="209">
        <v>119</v>
      </c>
      <c r="IOZ1200" s="110">
        <v>213</v>
      </c>
      <c r="IPA1200" s="147">
        <v>104.09399999999999</v>
      </c>
      <c r="IPB1200" s="109" t="s">
        <v>39</v>
      </c>
      <c r="IPC1200" s="261" t="s">
        <v>26</v>
      </c>
      <c r="IPD1200" s="207">
        <v>7</v>
      </c>
      <c r="IPE1200" s="207">
        <v>2</v>
      </c>
      <c r="IPF1200" s="208" t="s">
        <v>238</v>
      </c>
      <c r="IPG1200" s="209">
        <v>119</v>
      </c>
      <c r="IPH1200" s="110">
        <v>213</v>
      </c>
      <c r="IPI1200" s="147">
        <v>104.09399999999999</v>
      </c>
      <c r="IPJ1200" s="109" t="s">
        <v>39</v>
      </c>
      <c r="IPK1200" s="261" t="s">
        <v>26</v>
      </c>
      <c r="IPL1200" s="207">
        <v>7</v>
      </c>
      <c r="IPM1200" s="207">
        <v>2</v>
      </c>
      <c r="IPN1200" s="208" t="s">
        <v>238</v>
      </c>
      <c r="IPO1200" s="209">
        <v>119</v>
      </c>
      <c r="IPP1200" s="110">
        <v>213</v>
      </c>
      <c r="IPQ1200" s="147">
        <v>104.09399999999999</v>
      </c>
      <c r="IPR1200" s="109" t="s">
        <v>39</v>
      </c>
      <c r="IPS1200" s="261" t="s">
        <v>26</v>
      </c>
      <c r="IPT1200" s="207">
        <v>7</v>
      </c>
      <c r="IPU1200" s="207">
        <v>2</v>
      </c>
      <c r="IPV1200" s="208" t="s">
        <v>238</v>
      </c>
      <c r="IPW1200" s="209">
        <v>119</v>
      </c>
      <c r="IPX1200" s="110">
        <v>213</v>
      </c>
      <c r="IPY1200" s="147">
        <v>104.09399999999999</v>
      </c>
      <c r="IPZ1200" s="109" t="s">
        <v>39</v>
      </c>
      <c r="IQA1200" s="261" t="s">
        <v>26</v>
      </c>
      <c r="IQB1200" s="207">
        <v>7</v>
      </c>
      <c r="IQC1200" s="207">
        <v>2</v>
      </c>
      <c r="IQD1200" s="208" t="s">
        <v>238</v>
      </c>
      <c r="IQE1200" s="209">
        <v>119</v>
      </c>
      <c r="IQF1200" s="110">
        <v>213</v>
      </c>
      <c r="IQG1200" s="147">
        <v>104.09399999999999</v>
      </c>
      <c r="IQH1200" s="109" t="s">
        <v>39</v>
      </c>
      <c r="IQI1200" s="261" t="s">
        <v>26</v>
      </c>
      <c r="IQJ1200" s="207">
        <v>7</v>
      </c>
      <c r="IQK1200" s="207">
        <v>2</v>
      </c>
      <c r="IQL1200" s="208" t="s">
        <v>238</v>
      </c>
      <c r="IQM1200" s="209">
        <v>119</v>
      </c>
      <c r="IQN1200" s="110">
        <v>213</v>
      </c>
      <c r="IQO1200" s="147">
        <v>104.09399999999999</v>
      </c>
      <c r="IQP1200" s="109" t="s">
        <v>39</v>
      </c>
      <c r="IQQ1200" s="261" t="s">
        <v>26</v>
      </c>
      <c r="IQR1200" s="207">
        <v>7</v>
      </c>
      <c r="IQS1200" s="207">
        <v>2</v>
      </c>
      <c r="IQT1200" s="208" t="s">
        <v>238</v>
      </c>
      <c r="IQU1200" s="209">
        <v>119</v>
      </c>
      <c r="IQV1200" s="110">
        <v>213</v>
      </c>
      <c r="IQW1200" s="147">
        <v>104.09399999999999</v>
      </c>
      <c r="IQX1200" s="109" t="s">
        <v>39</v>
      </c>
      <c r="IQY1200" s="261" t="s">
        <v>26</v>
      </c>
      <c r="IQZ1200" s="207">
        <v>7</v>
      </c>
      <c r="IRA1200" s="207">
        <v>2</v>
      </c>
      <c r="IRB1200" s="208" t="s">
        <v>238</v>
      </c>
      <c r="IRC1200" s="209">
        <v>119</v>
      </c>
      <c r="IRD1200" s="110">
        <v>213</v>
      </c>
      <c r="IRE1200" s="147">
        <v>104.09399999999999</v>
      </c>
      <c r="IRF1200" s="109" t="s">
        <v>39</v>
      </c>
      <c r="IRG1200" s="261" t="s">
        <v>26</v>
      </c>
      <c r="IRH1200" s="207">
        <v>7</v>
      </c>
      <c r="IRI1200" s="207">
        <v>2</v>
      </c>
      <c r="IRJ1200" s="208" t="s">
        <v>238</v>
      </c>
      <c r="IRK1200" s="209">
        <v>119</v>
      </c>
      <c r="IRL1200" s="110">
        <v>213</v>
      </c>
      <c r="IRM1200" s="147">
        <v>104.09399999999999</v>
      </c>
      <c r="IRN1200" s="109" t="s">
        <v>39</v>
      </c>
      <c r="IRO1200" s="261" t="s">
        <v>26</v>
      </c>
      <c r="IRP1200" s="207">
        <v>7</v>
      </c>
      <c r="IRQ1200" s="207">
        <v>2</v>
      </c>
      <c r="IRR1200" s="208" t="s">
        <v>238</v>
      </c>
      <c r="IRS1200" s="209">
        <v>119</v>
      </c>
      <c r="IRT1200" s="110">
        <v>213</v>
      </c>
      <c r="IRU1200" s="147">
        <v>104.09399999999999</v>
      </c>
      <c r="IRV1200" s="109" t="s">
        <v>39</v>
      </c>
      <c r="IRW1200" s="261" t="s">
        <v>26</v>
      </c>
      <c r="IRX1200" s="207">
        <v>7</v>
      </c>
      <c r="IRY1200" s="207">
        <v>2</v>
      </c>
      <c r="IRZ1200" s="208" t="s">
        <v>238</v>
      </c>
      <c r="ISA1200" s="209">
        <v>119</v>
      </c>
      <c r="ISB1200" s="110">
        <v>213</v>
      </c>
      <c r="ISC1200" s="147">
        <v>104.09399999999999</v>
      </c>
      <c r="ISD1200" s="109" t="s">
        <v>39</v>
      </c>
      <c r="ISE1200" s="261" t="s">
        <v>26</v>
      </c>
      <c r="ISF1200" s="207">
        <v>7</v>
      </c>
      <c r="ISG1200" s="207">
        <v>2</v>
      </c>
      <c r="ISH1200" s="208" t="s">
        <v>238</v>
      </c>
      <c r="ISI1200" s="209">
        <v>119</v>
      </c>
      <c r="ISJ1200" s="110">
        <v>213</v>
      </c>
      <c r="ISK1200" s="147">
        <v>104.09399999999999</v>
      </c>
      <c r="ISL1200" s="109" t="s">
        <v>39</v>
      </c>
      <c r="ISM1200" s="261" t="s">
        <v>26</v>
      </c>
      <c r="ISN1200" s="207">
        <v>7</v>
      </c>
      <c r="ISO1200" s="207">
        <v>2</v>
      </c>
      <c r="ISP1200" s="208" t="s">
        <v>238</v>
      </c>
      <c r="ISQ1200" s="209">
        <v>119</v>
      </c>
      <c r="ISR1200" s="110">
        <v>213</v>
      </c>
      <c r="ISS1200" s="147">
        <v>104.09399999999999</v>
      </c>
      <c r="IST1200" s="109" t="s">
        <v>39</v>
      </c>
      <c r="ISU1200" s="261" t="s">
        <v>26</v>
      </c>
      <c r="ISV1200" s="207">
        <v>7</v>
      </c>
      <c r="ISW1200" s="207">
        <v>2</v>
      </c>
      <c r="ISX1200" s="208" t="s">
        <v>238</v>
      </c>
      <c r="ISY1200" s="209">
        <v>119</v>
      </c>
      <c r="ISZ1200" s="110">
        <v>213</v>
      </c>
      <c r="ITA1200" s="147">
        <v>104.09399999999999</v>
      </c>
      <c r="ITB1200" s="109" t="s">
        <v>39</v>
      </c>
      <c r="ITC1200" s="261" t="s">
        <v>26</v>
      </c>
      <c r="ITD1200" s="207">
        <v>7</v>
      </c>
      <c r="ITE1200" s="207">
        <v>2</v>
      </c>
      <c r="ITF1200" s="208" t="s">
        <v>238</v>
      </c>
      <c r="ITG1200" s="209">
        <v>119</v>
      </c>
      <c r="ITH1200" s="110">
        <v>213</v>
      </c>
      <c r="ITI1200" s="147">
        <v>104.09399999999999</v>
      </c>
      <c r="ITJ1200" s="109" t="s">
        <v>39</v>
      </c>
      <c r="ITK1200" s="261" t="s">
        <v>26</v>
      </c>
      <c r="ITL1200" s="207">
        <v>7</v>
      </c>
      <c r="ITM1200" s="207">
        <v>2</v>
      </c>
      <c r="ITN1200" s="208" t="s">
        <v>238</v>
      </c>
      <c r="ITO1200" s="209">
        <v>119</v>
      </c>
      <c r="ITP1200" s="110">
        <v>213</v>
      </c>
      <c r="ITQ1200" s="147">
        <v>104.09399999999999</v>
      </c>
      <c r="ITR1200" s="109" t="s">
        <v>39</v>
      </c>
      <c r="ITS1200" s="261" t="s">
        <v>26</v>
      </c>
      <c r="ITT1200" s="207">
        <v>7</v>
      </c>
      <c r="ITU1200" s="207">
        <v>2</v>
      </c>
      <c r="ITV1200" s="208" t="s">
        <v>238</v>
      </c>
      <c r="ITW1200" s="209">
        <v>119</v>
      </c>
      <c r="ITX1200" s="110">
        <v>213</v>
      </c>
      <c r="ITY1200" s="147">
        <v>104.09399999999999</v>
      </c>
      <c r="ITZ1200" s="109" t="s">
        <v>39</v>
      </c>
      <c r="IUA1200" s="261" t="s">
        <v>26</v>
      </c>
      <c r="IUB1200" s="207">
        <v>7</v>
      </c>
      <c r="IUC1200" s="207">
        <v>2</v>
      </c>
      <c r="IUD1200" s="208" t="s">
        <v>238</v>
      </c>
      <c r="IUE1200" s="209">
        <v>119</v>
      </c>
      <c r="IUF1200" s="110">
        <v>213</v>
      </c>
      <c r="IUG1200" s="147">
        <v>104.09399999999999</v>
      </c>
      <c r="IUH1200" s="109" t="s">
        <v>39</v>
      </c>
      <c r="IUI1200" s="261" t="s">
        <v>26</v>
      </c>
      <c r="IUJ1200" s="207">
        <v>7</v>
      </c>
      <c r="IUK1200" s="207">
        <v>2</v>
      </c>
      <c r="IUL1200" s="208" t="s">
        <v>238</v>
      </c>
      <c r="IUM1200" s="209">
        <v>119</v>
      </c>
      <c r="IUN1200" s="110">
        <v>213</v>
      </c>
      <c r="IUO1200" s="147">
        <v>104.09399999999999</v>
      </c>
      <c r="IUP1200" s="109" t="s">
        <v>39</v>
      </c>
      <c r="IUQ1200" s="261" t="s">
        <v>26</v>
      </c>
      <c r="IUR1200" s="207">
        <v>7</v>
      </c>
      <c r="IUS1200" s="207">
        <v>2</v>
      </c>
      <c r="IUT1200" s="208" t="s">
        <v>238</v>
      </c>
      <c r="IUU1200" s="209">
        <v>119</v>
      </c>
      <c r="IUV1200" s="110">
        <v>213</v>
      </c>
      <c r="IUW1200" s="147">
        <v>104.09399999999999</v>
      </c>
      <c r="IUX1200" s="109" t="s">
        <v>39</v>
      </c>
      <c r="IUY1200" s="261" t="s">
        <v>26</v>
      </c>
      <c r="IUZ1200" s="207">
        <v>7</v>
      </c>
      <c r="IVA1200" s="207">
        <v>2</v>
      </c>
      <c r="IVB1200" s="208" t="s">
        <v>238</v>
      </c>
      <c r="IVC1200" s="209">
        <v>119</v>
      </c>
      <c r="IVD1200" s="110">
        <v>213</v>
      </c>
      <c r="IVE1200" s="147">
        <v>104.09399999999999</v>
      </c>
      <c r="IVF1200" s="109" t="s">
        <v>39</v>
      </c>
      <c r="IVG1200" s="261" t="s">
        <v>26</v>
      </c>
      <c r="IVH1200" s="207">
        <v>7</v>
      </c>
      <c r="IVI1200" s="207">
        <v>2</v>
      </c>
      <c r="IVJ1200" s="208" t="s">
        <v>238</v>
      </c>
      <c r="IVK1200" s="209">
        <v>119</v>
      </c>
      <c r="IVL1200" s="110">
        <v>213</v>
      </c>
      <c r="IVM1200" s="147">
        <v>104.09399999999999</v>
      </c>
      <c r="IVN1200" s="109" t="s">
        <v>39</v>
      </c>
      <c r="IVO1200" s="261" t="s">
        <v>26</v>
      </c>
      <c r="IVP1200" s="207">
        <v>7</v>
      </c>
      <c r="IVQ1200" s="207">
        <v>2</v>
      </c>
      <c r="IVR1200" s="208" t="s">
        <v>238</v>
      </c>
      <c r="IVS1200" s="209">
        <v>119</v>
      </c>
      <c r="IVT1200" s="110">
        <v>213</v>
      </c>
      <c r="IVU1200" s="147">
        <v>104.09399999999999</v>
      </c>
      <c r="IVV1200" s="109" t="s">
        <v>39</v>
      </c>
      <c r="IVW1200" s="261" t="s">
        <v>26</v>
      </c>
      <c r="IVX1200" s="207">
        <v>7</v>
      </c>
      <c r="IVY1200" s="207">
        <v>2</v>
      </c>
      <c r="IVZ1200" s="208" t="s">
        <v>238</v>
      </c>
      <c r="IWA1200" s="209">
        <v>119</v>
      </c>
      <c r="IWB1200" s="110">
        <v>213</v>
      </c>
      <c r="IWC1200" s="147">
        <v>104.09399999999999</v>
      </c>
      <c r="IWD1200" s="109" t="s">
        <v>39</v>
      </c>
      <c r="IWE1200" s="261" t="s">
        <v>26</v>
      </c>
      <c r="IWF1200" s="207">
        <v>7</v>
      </c>
      <c r="IWG1200" s="207">
        <v>2</v>
      </c>
      <c r="IWH1200" s="208" t="s">
        <v>238</v>
      </c>
      <c r="IWI1200" s="209">
        <v>119</v>
      </c>
      <c r="IWJ1200" s="110">
        <v>213</v>
      </c>
      <c r="IWK1200" s="147">
        <v>104.09399999999999</v>
      </c>
      <c r="IWL1200" s="109" t="s">
        <v>39</v>
      </c>
      <c r="IWM1200" s="261" t="s">
        <v>26</v>
      </c>
      <c r="IWN1200" s="207">
        <v>7</v>
      </c>
      <c r="IWO1200" s="207">
        <v>2</v>
      </c>
      <c r="IWP1200" s="208" t="s">
        <v>238</v>
      </c>
      <c r="IWQ1200" s="209">
        <v>119</v>
      </c>
      <c r="IWR1200" s="110">
        <v>213</v>
      </c>
      <c r="IWS1200" s="147">
        <v>104.09399999999999</v>
      </c>
      <c r="IWT1200" s="109" t="s">
        <v>39</v>
      </c>
      <c r="IWU1200" s="261" t="s">
        <v>26</v>
      </c>
      <c r="IWV1200" s="207">
        <v>7</v>
      </c>
      <c r="IWW1200" s="207">
        <v>2</v>
      </c>
      <c r="IWX1200" s="208" t="s">
        <v>238</v>
      </c>
      <c r="IWY1200" s="209">
        <v>119</v>
      </c>
      <c r="IWZ1200" s="110">
        <v>213</v>
      </c>
      <c r="IXA1200" s="147">
        <v>104.09399999999999</v>
      </c>
      <c r="IXB1200" s="109" t="s">
        <v>39</v>
      </c>
      <c r="IXC1200" s="261" t="s">
        <v>26</v>
      </c>
      <c r="IXD1200" s="207">
        <v>7</v>
      </c>
      <c r="IXE1200" s="207">
        <v>2</v>
      </c>
      <c r="IXF1200" s="208" t="s">
        <v>238</v>
      </c>
      <c r="IXG1200" s="209">
        <v>119</v>
      </c>
      <c r="IXH1200" s="110">
        <v>213</v>
      </c>
      <c r="IXI1200" s="147">
        <v>104.09399999999999</v>
      </c>
      <c r="IXJ1200" s="109" t="s">
        <v>39</v>
      </c>
      <c r="IXK1200" s="261" t="s">
        <v>26</v>
      </c>
      <c r="IXL1200" s="207">
        <v>7</v>
      </c>
      <c r="IXM1200" s="207">
        <v>2</v>
      </c>
      <c r="IXN1200" s="208" t="s">
        <v>238</v>
      </c>
      <c r="IXO1200" s="209">
        <v>119</v>
      </c>
      <c r="IXP1200" s="110">
        <v>213</v>
      </c>
      <c r="IXQ1200" s="147">
        <v>104.09399999999999</v>
      </c>
      <c r="IXR1200" s="109" t="s">
        <v>39</v>
      </c>
      <c r="IXS1200" s="261" t="s">
        <v>26</v>
      </c>
      <c r="IXT1200" s="207">
        <v>7</v>
      </c>
      <c r="IXU1200" s="207">
        <v>2</v>
      </c>
      <c r="IXV1200" s="208" t="s">
        <v>238</v>
      </c>
      <c r="IXW1200" s="209">
        <v>119</v>
      </c>
      <c r="IXX1200" s="110">
        <v>213</v>
      </c>
      <c r="IXY1200" s="147">
        <v>104.09399999999999</v>
      </c>
      <c r="IXZ1200" s="109" t="s">
        <v>39</v>
      </c>
      <c r="IYA1200" s="261" t="s">
        <v>26</v>
      </c>
      <c r="IYB1200" s="207">
        <v>7</v>
      </c>
      <c r="IYC1200" s="207">
        <v>2</v>
      </c>
      <c r="IYD1200" s="208" t="s">
        <v>238</v>
      </c>
      <c r="IYE1200" s="209">
        <v>119</v>
      </c>
      <c r="IYF1200" s="110">
        <v>213</v>
      </c>
      <c r="IYG1200" s="147">
        <v>104.09399999999999</v>
      </c>
      <c r="IYH1200" s="109" t="s">
        <v>39</v>
      </c>
      <c r="IYI1200" s="261" t="s">
        <v>26</v>
      </c>
      <c r="IYJ1200" s="207">
        <v>7</v>
      </c>
      <c r="IYK1200" s="207">
        <v>2</v>
      </c>
      <c r="IYL1200" s="208" t="s">
        <v>238</v>
      </c>
      <c r="IYM1200" s="209">
        <v>119</v>
      </c>
      <c r="IYN1200" s="110">
        <v>213</v>
      </c>
      <c r="IYO1200" s="147">
        <v>104.09399999999999</v>
      </c>
      <c r="IYP1200" s="109" t="s">
        <v>39</v>
      </c>
      <c r="IYQ1200" s="261" t="s">
        <v>26</v>
      </c>
      <c r="IYR1200" s="207">
        <v>7</v>
      </c>
      <c r="IYS1200" s="207">
        <v>2</v>
      </c>
      <c r="IYT1200" s="208" t="s">
        <v>238</v>
      </c>
      <c r="IYU1200" s="209">
        <v>119</v>
      </c>
      <c r="IYV1200" s="110">
        <v>213</v>
      </c>
      <c r="IYW1200" s="147">
        <v>104.09399999999999</v>
      </c>
      <c r="IYX1200" s="109" t="s">
        <v>39</v>
      </c>
      <c r="IYY1200" s="261" t="s">
        <v>26</v>
      </c>
      <c r="IYZ1200" s="207">
        <v>7</v>
      </c>
      <c r="IZA1200" s="207">
        <v>2</v>
      </c>
      <c r="IZB1200" s="208" t="s">
        <v>238</v>
      </c>
      <c r="IZC1200" s="209">
        <v>119</v>
      </c>
      <c r="IZD1200" s="110">
        <v>213</v>
      </c>
      <c r="IZE1200" s="147">
        <v>104.09399999999999</v>
      </c>
      <c r="IZF1200" s="109" t="s">
        <v>39</v>
      </c>
      <c r="IZG1200" s="261" t="s">
        <v>26</v>
      </c>
      <c r="IZH1200" s="207">
        <v>7</v>
      </c>
      <c r="IZI1200" s="207">
        <v>2</v>
      </c>
      <c r="IZJ1200" s="208" t="s">
        <v>238</v>
      </c>
      <c r="IZK1200" s="209">
        <v>119</v>
      </c>
      <c r="IZL1200" s="110">
        <v>213</v>
      </c>
      <c r="IZM1200" s="147">
        <v>104.09399999999999</v>
      </c>
      <c r="IZN1200" s="109" t="s">
        <v>39</v>
      </c>
      <c r="IZO1200" s="261" t="s">
        <v>26</v>
      </c>
      <c r="IZP1200" s="207">
        <v>7</v>
      </c>
      <c r="IZQ1200" s="207">
        <v>2</v>
      </c>
      <c r="IZR1200" s="208" t="s">
        <v>238</v>
      </c>
      <c r="IZS1200" s="209">
        <v>119</v>
      </c>
      <c r="IZT1200" s="110">
        <v>213</v>
      </c>
      <c r="IZU1200" s="147">
        <v>104.09399999999999</v>
      </c>
      <c r="IZV1200" s="109" t="s">
        <v>39</v>
      </c>
      <c r="IZW1200" s="261" t="s">
        <v>26</v>
      </c>
      <c r="IZX1200" s="207">
        <v>7</v>
      </c>
      <c r="IZY1200" s="207">
        <v>2</v>
      </c>
      <c r="IZZ1200" s="208" t="s">
        <v>238</v>
      </c>
      <c r="JAA1200" s="209">
        <v>119</v>
      </c>
      <c r="JAB1200" s="110">
        <v>213</v>
      </c>
      <c r="JAC1200" s="147">
        <v>104.09399999999999</v>
      </c>
      <c r="JAD1200" s="109" t="s">
        <v>39</v>
      </c>
      <c r="JAE1200" s="261" t="s">
        <v>26</v>
      </c>
      <c r="JAF1200" s="207">
        <v>7</v>
      </c>
      <c r="JAG1200" s="207">
        <v>2</v>
      </c>
      <c r="JAH1200" s="208" t="s">
        <v>238</v>
      </c>
      <c r="JAI1200" s="209">
        <v>119</v>
      </c>
      <c r="JAJ1200" s="110">
        <v>213</v>
      </c>
      <c r="JAK1200" s="147">
        <v>104.09399999999999</v>
      </c>
      <c r="JAL1200" s="109" t="s">
        <v>39</v>
      </c>
      <c r="JAM1200" s="261" t="s">
        <v>26</v>
      </c>
      <c r="JAN1200" s="207">
        <v>7</v>
      </c>
      <c r="JAO1200" s="207">
        <v>2</v>
      </c>
      <c r="JAP1200" s="208" t="s">
        <v>238</v>
      </c>
      <c r="JAQ1200" s="209">
        <v>119</v>
      </c>
      <c r="JAR1200" s="110">
        <v>213</v>
      </c>
      <c r="JAS1200" s="147">
        <v>104.09399999999999</v>
      </c>
      <c r="JAT1200" s="109" t="s">
        <v>39</v>
      </c>
      <c r="JAU1200" s="261" t="s">
        <v>26</v>
      </c>
      <c r="JAV1200" s="207">
        <v>7</v>
      </c>
      <c r="JAW1200" s="207">
        <v>2</v>
      </c>
      <c r="JAX1200" s="208" t="s">
        <v>238</v>
      </c>
      <c r="JAY1200" s="209">
        <v>119</v>
      </c>
      <c r="JAZ1200" s="110">
        <v>213</v>
      </c>
      <c r="JBA1200" s="147">
        <v>104.09399999999999</v>
      </c>
      <c r="JBB1200" s="109" t="s">
        <v>39</v>
      </c>
      <c r="JBC1200" s="261" t="s">
        <v>26</v>
      </c>
      <c r="JBD1200" s="207">
        <v>7</v>
      </c>
      <c r="JBE1200" s="207">
        <v>2</v>
      </c>
      <c r="JBF1200" s="208" t="s">
        <v>238</v>
      </c>
      <c r="JBG1200" s="209">
        <v>119</v>
      </c>
      <c r="JBH1200" s="110">
        <v>213</v>
      </c>
      <c r="JBI1200" s="147">
        <v>104.09399999999999</v>
      </c>
      <c r="JBJ1200" s="109" t="s">
        <v>39</v>
      </c>
      <c r="JBK1200" s="261" t="s">
        <v>26</v>
      </c>
      <c r="JBL1200" s="207">
        <v>7</v>
      </c>
      <c r="JBM1200" s="207">
        <v>2</v>
      </c>
      <c r="JBN1200" s="208" t="s">
        <v>238</v>
      </c>
      <c r="JBO1200" s="209">
        <v>119</v>
      </c>
      <c r="JBP1200" s="110">
        <v>213</v>
      </c>
      <c r="JBQ1200" s="147">
        <v>104.09399999999999</v>
      </c>
      <c r="JBR1200" s="109" t="s">
        <v>39</v>
      </c>
      <c r="JBS1200" s="261" t="s">
        <v>26</v>
      </c>
      <c r="JBT1200" s="207">
        <v>7</v>
      </c>
      <c r="JBU1200" s="207">
        <v>2</v>
      </c>
      <c r="JBV1200" s="208" t="s">
        <v>238</v>
      </c>
      <c r="JBW1200" s="209">
        <v>119</v>
      </c>
      <c r="JBX1200" s="110">
        <v>213</v>
      </c>
      <c r="JBY1200" s="147">
        <v>104.09399999999999</v>
      </c>
      <c r="JBZ1200" s="109" t="s">
        <v>39</v>
      </c>
      <c r="JCA1200" s="261" t="s">
        <v>26</v>
      </c>
      <c r="JCB1200" s="207">
        <v>7</v>
      </c>
      <c r="JCC1200" s="207">
        <v>2</v>
      </c>
      <c r="JCD1200" s="208" t="s">
        <v>238</v>
      </c>
      <c r="JCE1200" s="209">
        <v>119</v>
      </c>
      <c r="JCF1200" s="110">
        <v>213</v>
      </c>
      <c r="JCG1200" s="147">
        <v>104.09399999999999</v>
      </c>
      <c r="JCH1200" s="109" t="s">
        <v>39</v>
      </c>
      <c r="JCI1200" s="261" t="s">
        <v>26</v>
      </c>
      <c r="JCJ1200" s="207">
        <v>7</v>
      </c>
      <c r="JCK1200" s="207">
        <v>2</v>
      </c>
      <c r="JCL1200" s="208" t="s">
        <v>238</v>
      </c>
      <c r="JCM1200" s="209">
        <v>119</v>
      </c>
      <c r="JCN1200" s="110">
        <v>213</v>
      </c>
      <c r="JCO1200" s="147">
        <v>104.09399999999999</v>
      </c>
      <c r="JCP1200" s="109" t="s">
        <v>39</v>
      </c>
      <c r="JCQ1200" s="261" t="s">
        <v>26</v>
      </c>
      <c r="JCR1200" s="207">
        <v>7</v>
      </c>
      <c r="JCS1200" s="207">
        <v>2</v>
      </c>
      <c r="JCT1200" s="208" t="s">
        <v>238</v>
      </c>
      <c r="JCU1200" s="209">
        <v>119</v>
      </c>
      <c r="JCV1200" s="110">
        <v>213</v>
      </c>
      <c r="JCW1200" s="147">
        <v>104.09399999999999</v>
      </c>
      <c r="JCX1200" s="109" t="s">
        <v>39</v>
      </c>
      <c r="JCY1200" s="261" t="s">
        <v>26</v>
      </c>
      <c r="JCZ1200" s="207">
        <v>7</v>
      </c>
      <c r="JDA1200" s="207">
        <v>2</v>
      </c>
      <c r="JDB1200" s="208" t="s">
        <v>238</v>
      </c>
      <c r="JDC1200" s="209">
        <v>119</v>
      </c>
      <c r="JDD1200" s="110">
        <v>213</v>
      </c>
      <c r="JDE1200" s="147">
        <v>104.09399999999999</v>
      </c>
      <c r="JDF1200" s="109" t="s">
        <v>39</v>
      </c>
      <c r="JDG1200" s="261" t="s">
        <v>26</v>
      </c>
      <c r="JDH1200" s="207">
        <v>7</v>
      </c>
      <c r="JDI1200" s="207">
        <v>2</v>
      </c>
      <c r="JDJ1200" s="208" t="s">
        <v>238</v>
      </c>
      <c r="JDK1200" s="209">
        <v>119</v>
      </c>
      <c r="JDL1200" s="110">
        <v>213</v>
      </c>
      <c r="JDM1200" s="147">
        <v>104.09399999999999</v>
      </c>
      <c r="JDN1200" s="109" t="s">
        <v>39</v>
      </c>
      <c r="JDO1200" s="261" t="s">
        <v>26</v>
      </c>
      <c r="JDP1200" s="207">
        <v>7</v>
      </c>
      <c r="JDQ1200" s="207">
        <v>2</v>
      </c>
      <c r="JDR1200" s="208" t="s">
        <v>238</v>
      </c>
      <c r="JDS1200" s="209">
        <v>119</v>
      </c>
      <c r="JDT1200" s="110">
        <v>213</v>
      </c>
      <c r="JDU1200" s="147">
        <v>104.09399999999999</v>
      </c>
      <c r="JDV1200" s="109" t="s">
        <v>39</v>
      </c>
      <c r="JDW1200" s="261" t="s">
        <v>26</v>
      </c>
      <c r="JDX1200" s="207">
        <v>7</v>
      </c>
      <c r="JDY1200" s="207">
        <v>2</v>
      </c>
      <c r="JDZ1200" s="208" t="s">
        <v>238</v>
      </c>
      <c r="JEA1200" s="209">
        <v>119</v>
      </c>
      <c r="JEB1200" s="110">
        <v>213</v>
      </c>
      <c r="JEC1200" s="147">
        <v>104.09399999999999</v>
      </c>
      <c r="JED1200" s="109" t="s">
        <v>39</v>
      </c>
      <c r="JEE1200" s="261" t="s">
        <v>26</v>
      </c>
      <c r="JEF1200" s="207">
        <v>7</v>
      </c>
      <c r="JEG1200" s="207">
        <v>2</v>
      </c>
      <c r="JEH1200" s="208" t="s">
        <v>238</v>
      </c>
      <c r="JEI1200" s="209">
        <v>119</v>
      </c>
      <c r="JEJ1200" s="110">
        <v>213</v>
      </c>
      <c r="JEK1200" s="147">
        <v>104.09399999999999</v>
      </c>
      <c r="JEL1200" s="109" t="s">
        <v>39</v>
      </c>
      <c r="JEM1200" s="261" t="s">
        <v>26</v>
      </c>
      <c r="JEN1200" s="207">
        <v>7</v>
      </c>
      <c r="JEO1200" s="207">
        <v>2</v>
      </c>
      <c r="JEP1200" s="208" t="s">
        <v>238</v>
      </c>
      <c r="JEQ1200" s="209">
        <v>119</v>
      </c>
      <c r="JER1200" s="110">
        <v>213</v>
      </c>
      <c r="JES1200" s="147">
        <v>104.09399999999999</v>
      </c>
      <c r="JET1200" s="109" t="s">
        <v>39</v>
      </c>
      <c r="JEU1200" s="261" t="s">
        <v>26</v>
      </c>
      <c r="JEV1200" s="207">
        <v>7</v>
      </c>
      <c r="JEW1200" s="207">
        <v>2</v>
      </c>
      <c r="JEX1200" s="208" t="s">
        <v>238</v>
      </c>
      <c r="JEY1200" s="209">
        <v>119</v>
      </c>
      <c r="JEZ1200" s="110">
        <v>213</v>
      </c>
      <c r="JFA1200" s="147">
        <v>104.09399999999999</v>
      </c>
      <c r="JFB1200" s="109" t="s">
        <v>39</v>
      </c>
      <c r="JFC1200" s="261" t="s">
        <v>26</v>
      </c>
      <c r="JFD1200" s="207">
        <v>7</v>
      </c>
      <c r="JFE1200" s="207">
        <v>2</v>
      </c>
      <c r="JFF1200" s="208" t="s">
        <v>238</v>
      </c>
      <c r="JFG1200" s="209">
        <v>119</v>
      </c>
      <c r="JFH1200" s="110">
        <v>213</v>
      </c>
      <c r="JFI1200" s="147">
        <v>104.09399999999999</v>
      </c>
      <c r="JFJ1200" s="109" t="s">
        <v>39</v>
      </c>
      <c r="JFK1200" s="261" t="s">
        <v>26</v>
      </c>
      <c r="JFL1200" s="207">
        <v>7</v>
      </c>
      <c r="JFM1200" s="207">
        <v>2</v>
      </c>
      <c r="JFN1200" s="208" t="s">
        <v>238</v>
      </c>
      <c r="JFO1200" s="209">
        <v>119</v>
      </c>
      <c r="JFP1200" s="110">
        <v>213</v>
      </c>
      <c r="JFQ1200" s="147">
        <v>104.09399999999999</v>
      </c>
      <c r="JFR1200" s="109" t="s">
        <v>39</v>
      </c>
      <c r="JFS1200" s="261" t="s">
        <v>26</v>
      </c>
      <c r="JFT1200" s="207">
        <v>7</v>
      </c>
      <c r="JFU1200" s="207">
        <v>2</v>
      </c>
      <c r="JFV1200" s="208" t="s">
        <v>238</v>
      </c>
      <c r="JFW1200" s="209">
        <v>119</v>
      </c>
      <c r="JFX1200" s="110">
        <v>213</v>
      </c>
      <c r="JFY1200" s="147">
        <v>104.09399999999999</v>
      </c>
      <c r="JFZ1200" s="109" t="s">
        <v>39</v>
      </c>
      <c r="JGA1200" s="261" t="s">
        <v>26</v>
      </c>
      <c r="JGB1200" s="207">
        <v>7</v>
      </c>
      <c r="JGC1200" s="207">
        <v>2</v>
      </c>
      <c r="JGD1200" s="208" t="s">
        <v>238</v>
      </c>
      <c r="JGE1200" s="209">
        <v>119</v>
      </c>
      <c r="JGF1200" s="110">
        <v>213</v>
      </c>
      <c r="JGG1200" s="147">
        <v>104.09399999999999</v>
      </c>
      <c r="JGH1200" s="109" t="s">
        <v>39</v>
      </c>
      <c r="JGI1200" s="261" t="s">
        <v>26</v>
      </c>
      <c r="JGJ1200" s="207">
        <v>7</v>
      </c>
      <c r="JGK1200" s="207">
        <v>2</v>
      </c>
      <c r="JGL1200" s="208" t="s">
        <v>238</v>
      </c>
      <c r="JGM1200" s="209">
        <v>119</v>
      </c>
      <c r="JGN1200" s="110">
        <v>213</v>
      </c>
      <c r="JGO1200" s="147">
        <v>104.09399999999999</v>
      </c>
      <c r="JGP1200" s="109" t="s">
        <v>39</v>
      </c>
      <c r="JGQ1200" s="261" t="s">
        <v>26</v>
      </c>
      <c r="JGR1200" s="207">
        <v>7</v>
      </c>
      <c r="JGS1200" s="207">
        <v>2</v>
      </c>
      <c r="JGT1200" s="208" t="s">
        <v>238</v>
      </c>
      <c r="JGU1200" s="209">
        <v>119</v>
      </c>
      <c r="JGV1200" s="110">
        <v>213</v>
      </c>
      <c r="JGW1200" s="147">
        <v>104.09399999999999</v>
      </c>
      <c r="JGX1200" s="109" t="s">
        <v>39</v>
      </c>
      <c r="JGY1200" s="261" t="s">
        <v>26</v>
      </c>
      <c r="JGZ1200" s="207">
        <v>7</v>
      </c>
      <c r="JHA1200" s="207">
        <v>2</v>
      </c>
      <c r="JHB1200" s="208" t="s">
        <v>238</v>
      </c>
      <c r="JHC1200" s="209">
        <v>119</v>
      </c>
      <c r="JHD1200" s="110">
        <v>213</v>
      </c>
      <c r="JHE1200" s="147">
        <v>104.09399999999999</v>
      </c>
      <c r="JHF1200" s="109" t="s">
        <v>39</v>
      </c>
      <c r="JHG1200" s="261" t="s">
        <v>26</v>
      </c>
      <c r="JHH1200" s="207">
        <v>7</v>
      </c>
      <c r="JHI1200" s="207">
        <v>2</v>
      </c>
      <c r="JHJ1200" s="208" t="s">
        <v>238</v>
      </c>
      <c r="JHK1200" s="209">
        <v>119</v>
      </c>
      <c r="JHL1200" s="110">
        <v>213</v>
      </c>
      <c r="JHM1200" s="147">
        <v>104.09399999999999</v>
      </c>
      <c r="JHN1200" s="109" t="s">
        <v>39</v>
      </c>
      <c r="JHO1200" s="261" t="s">
        <v>26</v>
      </c>
      <c r="JHP1200" s="207">
        <v>7</v>
      </c>
      <c r="JHQ1200" s="207">
        <v>2</v>
      </c>
      <c r="JHR1200" s="208" t="s">
        <v>238</v>
      </c>
      <c r="JHS1200" s="209">
        <v>119</v>
      </c>
      <c r="JHT1200" s="110">
        <v>213</v>
      </c>
      <c r="JHU1200" s="147">
        <v>104.09399999999999</v>
      </c>
      <c r="JHV1200" s="109" t="s">
        <v>39</v>
      </c>
      <c r="JHW1200" s="261" t="s">
        <v>26</v>
      </c>
      <c r="JHX1200" s="207">
        <v>7</v>
      </c>
      <c r="JHY1200" s="207">
        <v>2</v>
      </c>
      <c r="JHZ1200" s="208" t="s">
        <v>238</v>
      </c>
      <c r="JIA1200" s="209">
        <v>119</v>
      </c>
      <c r="JIB1200" s="110">
        <v>213</v>
      </c>
      <c r="JIC1200" s="147">
        <v>104.09399999999999</v>
      </c>
      <c r="JID1200" s="109" t="s">
        <v>39</v>
      </c>
      <c r="JIE1200" s="261" t="s">
        <v>26</v>
      </c>
      <c r="JIF1200" s="207">
        <v>7</v>
      </c>
      <c r="JIG1200" s="207">
        <v>2</v>
      </c>
      <c r="JIH1200" s="208" t="s">
        <v>238</v>
      </c>
      <c r="JII1200" s="209">
        <v>119</v>
      </c>
      <c r="JIJ1200" s="110">
        <v>213</v>
      </c>
      <c r="JIK1200" s="147">
        <v>104.09399999999999</v>
      </c>
      <c r="JIL1200" s="109" t="s">
        <v>39</v>
      </c>
      <c r="JIM1200" s="261" t="s">
        <v>26</v>
      </c>
      <c r="JIN1200" s="207">
        <v>7</v>
      </c>
      <c r="JIO1200" s="207">
        <v>2</v>
      </c>
      <c r="JIP1200" s="208" t="s">
        <v>238</v>
      </c>
      <c r="JIQ1200" s="209">
        <v>119</v>
      </c>
      <c r="JIR1200" s="110">
        <v>213</v>
      </c>
      <c r="JIS1200" s="147">
        <v>104.09399999999999</v>
      </c>
      <c r="JIT1200" s="109" t="s">
        <v>39</v>
      </c>
      <c r="JIU1200" s="261" t="s">
        <v>26</v>
      </c>
      <c r="JIV1200" s="207">
        <v>7</v>
      </c>
      <c r="JIW1200" s="207">
        <v>2</v>
      </c>
      <c r="JIX1200" s="208" t="s">
        <v>238</v>
      </c>
      <c r="JIY1200" s="209">
        <v>119</v>
      </c>
      <c r="JIZ1200" s="110">
        <v>213</v>
      </c>
      <c r="JJA1200" s="147">
        <v>104.09399999999999</v>
      </c>
      <c r="JJB1200" s="109" t="s">
        <v>39</v>
      </c>
      <c r="JJC1200" s="261" t="s">
        <v>26</v>
      </c>
      <c r="JJD1200" s="207">
        <v>7</v>
      </c>
      <c r="JJE1200" s="207">
        <v>2</v>
      </c>
      <c r="JJF1200" s="208" t="s">
        <v>238</v>
      </c>
      <c r="JJG1200" s="209">
        <v>119</v>
      </c>
      <c r="JJH1200" s="110">
        <v>213</v>
      </c>
      <c r="JJI1200" s="147">
        <v>104.09399999999999</v>
      </c>
      <c r="JJJ1200" s="109" t="s">
        <v>39</v>
      </c>
      <c r="JJK1200" s="261" t="s">
        <v>26</v>
      </c>
      <c r="JJL1200" s="207">
        <v>7</v>
      </c>
      <c r="JJM1200" s="207">
        <v>2</v>
      </c>
      <c r="JJN1200" s="208" t="s">
        <v>238</v>
      </c>
      <c r="JJO1200" s="209">
        <v>119</v>
      </c>
      <c r="JJP1200" s="110">
        <v>213</v>
      </c>
      <c r="JJQ1200" s="147">
        <v>104.09399999999999</v>
      </c>
      <c r="JJR1200" s="109" t="s">
        <v>39</v>
      </c>
      <c r="JJS1200" s="261" t="s">
        <v>26</v>
      </c>
      <c r="JJT1200" s="207">
        <v>7</v>
      </c>
      <c r="JJU1200" s="207">
        <v>2</v>
      </c>
      <c r="JJV1200" s="208" t="s">
        <v>238</v>
      </c>
      <c r="JJW1200" s="209">
        <v>119</v>
      </c>
      <c r="JJX1200" s="110">
        <v>213</v>
      </c>
      <c r="JJY1200" s="147">
        <v>104.09399999999999</v>
      </c>
      <c r="JJZ1200" s="109" t="s">
        <v>39</v>
      </c>
      <c r="JKA1200" s="261" t="s">
        <v>26</v>
      </c>
      <c r="JKB1200" s="207">
        <v>7</v>
      </c>
      <c r="JKC1200" s="207">
        <v>2</v>
      </c>
      <c r="JKD1200" s="208" t="s">
        <v>238</v>
      </c>
      <c r="JKE1200" s="209">
        <v>119</v>
      </c>
      <c r="JKF1200" s="110">
        <v>213</v>
      </c>
      <c r="JKG1200" s="147">
        <v>104.09399999999999</v>
      </c>
      <c r="JKH1200" s="109" t="s">
        <v>39</v>
      </c>
      <c r="JKI1200" s="261" t="s">
        <v>26</v>
      </c>
      <c r="JKJ1200" s="207">
        <v>7</v>
      </c>
      <c r="JKK1200" s="207">
        <v>2</v>
      </c>
      <c r="JKL1200" s="208" t="s">
        <v>238</v>
      </c>
      <c r="JKM1200" s="209">
        <v>119</v>
      </c>
      <c r="JKN1200" s="110">
        <v>213</v>
      </c>
      <c r="JKO1200" s="147">
        <v>104.09399999999999</v>
      </c>
      <c r="JKP1200" s="109" t="s">
        <v>39</v>
      </c>
      <c r="JKQ1200" s="261" t="s">
        <v>26</v>
      </c>
      <c r="JKR1200" s="207">
        <v>7</v>
      </c>
      <c r="JKS1200" s="207">
        <v>2</v>
      </c>
      <c r="JKT1200" s="208" t="s">
        <v>238</v>
      </c>
      <c r="JKU1200" s="209">
        <v>119</v>
      </c>
      <c r="JKV1200" s="110">
        <v>213</v>
      </c>
      <c r="JKW1200" s="147">
        <v>104.09399999999999</v>
      </c>
      <c r="JKX1200" s="109" t="s">
        <v>39</v>
      </c>
      <c r="JKY1200" s="261" t="s">
        <v>26</v>
      </c>
      <c r="JKZ1200" s="207">
        <v>7</v>
      </c>
      <c r="JLA1200" s="207">
        <v>2</v>
      </c>
      <c r="JLB1200" s="208" t="s">
        <v>238</v>
      </c>
      <c r="JLC1200" s="209">
        <v>119</v>
      </c>
      <c r="JLD1200" s="110">
        <v>213</v>
      </c>
      <c r="JLE1200" s="147">
        <v>104.09399999999999</v>
      </c>
      <c r="JLF1200" s="109" t="s">
        <v>39</v>
      </c>
      <c r="JLG1200" s="261" t="s">
        <v>26</v>
      </c>
      <c r="JLH1200" s="207">
        <v>7</v>
      </c>
      <c r="JLI1200" s="207">
        <v>2</v>
      </c>
      <c r="JLJ1200" s="208" t="s">
        <v>238</v>
      </c>
      <c r="JLK1200" s="209">
        <v>119</v>
      </c>
      <c r="JLL1200" s="110">
        <v>213</v>
      </c>
      <c r="JLM1200" s="147">
        <v>104.09399999999999</v>
      </c>
      <c r="JLN1200" s="109" t="s">
        <v>39</v>
      </c>
      <c r="JLO1200" s="261" t="s">
        <v>26</v>
      </c>
      <c r="JLP1200" s="207">
        <v>7</v>
      </c>
      <c r="JLQ1200" s="207">
        <v>2</v>
      </c>
      <c r="JLR1200" s="208" t="s">
        <v>238</v>
      </c>
      <c r="JLS1200" s="209">
        <v>119</v>
      </c>
      <c r="JLT1200" s="110">
        <v>213</v>
      </c>
      <c r="JLU1200" s="147">
        <v>104.09399999999999</v>
      </c>
      <c r="JLV1200" s="109" t="s">
        <v>39</v>
      </c>
      <c r="JLW1200" s="261" t="s">
        <v>26</v>
      </c>
      <c r="JLX1200" s="207">
        <v>7</v>
      </c>
      <c r="JLY1200" s="207">
        <v>2</v>
      </c>
      <c r="JLZ1200" s="208" t="s">
        <v>238</v>
      </c>
      <c r="JMA1200" s="209">
        <v>119</v>
      </c>
      <c r="JMB1200" s="110">
        <v>213</v>
      </c>
      <c r="JMC1200" s="147">
        <v>104.09399999999999</v>
      </c>
      <c r="JMD1200" s="109" t="s">
        <v>39</v>
      </c>
      <c r="JME1200" s="261" t="s">
        <v>26</v>
      </c>
      <c r="JMF1200" s="207">
        <v>7</v>
      </c>
      <c r="JMG1200" s="207">
        <v>2</v>
      </c>
      <c r="JMH1200" s="208" t="s">
        <v>238</v>
      </c>
      <c r="JMI1200" s="209">
        <v>119</v>
      </c>
      <c r="JMJ1200" s="110">
        <v>213</v>
      </c>
      <c r="JMK1200" s="147">
        <v>104.09399999999999</v>
      </c>
      <c r="JML1200" s="109" t="s">
        <v>39</v>
      </c>
      <c r="JMM1200" s="261" t="s">
        <v>26</v>
      </c>
      <c r="JMN1200" s="207">
        <v>7</v>
      </c>
      <c r="JMO1200" s="207">
        <v>2</v>
      </c>
      <c r="JMP1200" s="208" t="s">
        <v>238</v>
      </c>
      <c r="JMQ1200" s="209">
        <v>119</v>
      </c>
      <c r="JMR1200" s="110">
        <v>213</v>
      </c>
      <c r="JMS1200" s="147">
        <v>104.09399999999999</v>
      </c>
      <c r="JMT1200" s="109" t="s">
        <v>39</v>
      </c>
      <c r="JMU1200" s="261" t="s">
        <v>26</v>
      </c>
      <c r="JMV1200" s="207">
        <v>7</v>
      </c>
      <c r="JMW1200" s="207">
        <v>2</v>
      </c>
      <c r="JMX1200" s="208" t="s">
        <v>238</v>
      </c>
      <c r="JMY1200" s="209">
        <v>119</v>
      </c>
      <c r="JMZ1200" s="110">
        <v>213</v>
      </c>
      <c r="JNA1200" s="147">
        <v>104.09399999999999</v>
      </c>
      <c r="JNB1200" s="109" t="s">
        <v>39</v>
      </c>
      <c r="JNC1200" s="261" t="s">
        <v>26</v>
      </c>
      <c r="JND1200" s="207">
        <v>7</v>
      </c>
      <c r="JNE1200" s="207">
        <v>2</v>
      </c>
      <c r="JNF1200" s="208" t="s">
        <v>238</v>
      </c>
      <c r="JNG1200" s="209">
        <v>119</v>
      </c>
      <c r="JNH1200" s="110">
        <v>213</v>
      </c>
      <c r="JNI1200" s="147">
        <v>104.09399999999999</v>
      </c>
      <c r="JNJ1200" s="109" t="s">
        <v>39</v>
      </c>
      <c r="JNK1200" s="261" t="s">
        <v>26</v>
      </c>
      <c r="JNL1200" s="207">
        <v>7</v>
      </c>
      <c r="JNM1200" s="207">
        <v>2</v>
      </c>
      <c r="JNN1200" s="208" t="s">
        <v>238</v>
      </c>
      <c r="JNO1200" s="209">
        <v>119</v>
      </c>
      <c r="JNP1200" s="110">
        <v>213</v>
      </c>
      <c r="JNQ1200" s="147">
        <v>104.09399999999999</v>
      </c>
      <c r="JNR1200" s="109" t="s">
        <v>39</v>
      </c>
      <c r="JNS1200" s="261" t="s">
        <v>26</v>
      </c>
      <c r="JNT1200" s="207">
        <v>7</v>
      </c>
      <c r="JNU1200" s="207">
        <v>2</v>
      </c>
      <c r="JNV1200" s="208" t="s">
        <v>238</v>
      </c>
      <c r="JNW1200" s="209">
        <v>119</v>
      </c>
      <c r="JNX1200" s="110">
        <v>213</v>
      </c>
      <c r="JNY1200" s="147">
        <v>104.09399999999999</v>
      </c>
      <c r="JNZ1200" s="109" t="s">
        <v>39</v>
      </c>
      <c r="JOA1200" s="261" t="s">
        <v>26</v>
      </c>
      <c r="JOB1200" s="207">
        <v>7</v>
      </c>
      <c r="JOC1200" s="207">
        <v>2</v>
      </c>
      <c r="JOD1200" s="208" t="s">
        <v>238</v>
      </c>
      <c r="JOE1200" s="209">
        <v>119</v>
      </c>
      <c r="JOF1200" s="110">
        <v>213</v>
      </c>
      <c r="JOG1200" s="147">
        <v>104.09399999999999</v>
      </c>
      <c r="JOH1200" s="109" t="s">
        <v>39</v>
      </c>
      <c r="JOI1200" s="261" t="s">
        <v>26</v>
      </c>
      <c r="JOJ1200" s="207">
        <v>7</v>
      </c>
      <c r="JOK1200" s="207">
        <v>2</v>
      </c>
      <c r="JOL1200" s="208" t="s">
        <v>238</v>
      </c>
      <c r="JOM1200" s="209">
        <v>119</v>
      </c>
      <c r="JON1200" s="110">
        <v>213</v>
      </c>
      <c r="JOO1200" s="147">
        <v>104.09399999999999</v>
      </c>
      <c r="JOP1200" s="109" t="s">
        <v>39</v>
      </c>
      <c r="JOQ1200" s="261" t="s">
        <v>26</v>
      </c>
      <c r="JOR1200" s="207">
        <v>7</v>
      </c>
      <c r="JOS1200" s="207">
        <v>2</v>
      </c>
      <c r="JOT1200" s="208" t="s">
        <v>238</v>
      </c>
      <c r="JOU1200" s="209">
        <v>119</v>
      </c>
      <c r="JOV1200" s="110">
        <v>213</v>
      </c>
      <c r="JOW1200" s="147">
        <v>104.09399999999999</v>
      </c>
      <c r="JOX1200" s="109" t="s">
        <v>39</v>
      </c>
      <c r="JOY1200" s="261" t="s">
        <v>26</v>
      </c>
      <c r="JOZ1200" s="207">
        <v>7</v>
      </c>
      <c r="JPA1200" s="207">
        <v>2</v>
      </c>
      <c r="JPB1200" s="208" t="s">
        <v>238</v>
      </c>
      <c r="JPC1200" s="209">
        <v>119</v>
      </c>
      <c r="JPD1200" s="110">
        <v>213</v>
      </c>
      <c r="JPE1200" s="147">
        <v>104.09399999999999</v>
      </c>
      <c r="JPF1200" s="109" t="s">
        <v>39</v>
      </c>
      <c r="JPG1200" s="261" t="s">
        <v>26</v>
      </c>
      <c r="JPH1200" s="207">
        <v>7</v>
      </c>
      <c r="JPI1200" s="207">
        <v>2</v>
      </c>
      <c r="JPJ1200" s="208" t="s">
        <v>238</v>
      </c>
      <c r="JPK1200" s="209">
        <v>119</v>
      </c>
      <c r="JPL1200" s="110">
        <v>213</v>
      </c>
      <c r="JPM1200" s="147">
        <v>104.09399999999999</v>
      </c>
      <c r="JPN1200" s="109" t="s">
        <v>39</v>
      </c>
      <c r="JPO1200" s="261" t="s">
        <v>26</v>
      </c>
      <c r="JPP1200" s="207">
        <v>7</v>
      </c>
      <c r="JPQ1200" s="207">
        <v>2</v>
      </c>
      <c r="JPR1200" s="208" t="s">
        <v>238</v>
      </c>
      <c r="JPS1200" s="209">
        <v>119</v>
      </c>
      <c r="JPT1200" s="110">
        <v>213</v>
      </c>
      <c r="JPU1200" s="147">
        <v>104.09399999999999</v>
      </c>
      <c r="JPV1200" s="109" t="s">
        <v>39</v>
      </c>
      <c r="JPW1200" s="261" t="s">
        <v>26</v>
      </c>
      <c r="JPX1200" s="207">
        <v>7</v>
      </c>
      <c r="JPY1200" s="207">
        <v>2</v>
      </c>
      <c r="JPZ1200" s="208" t="s">
        <v>238</v>
      </c>
      <c r="JQA1200" s="209">
        <v>119</v>
      </c>
      <c r="JQB1200" s="110">
        <v>213</v>
      </c>
      <c r="JQC1200" s="147">
        <v>104.09399999999999</v>
      </c>
      <c r="JQD1200" s="109" t="s">
        <v>39</v>
      </c>
      <c r="JQE1200" s="261" t="s">
        <v>26</v>
      </c>
      <c r="JQF1200" s="207">
        <v>7</v>
      </c>
      <c r="JQG1200" s="207">
        <v>2</v>
      </c>
      <c r="JQH1200" s="208" t="s">
        <v>238</v>
      </c>
      <c r="JQI1200" s="209">
        <v>119</v>
      </c>
      <c r="JQJ1200" s="110">
        <v>213</v>
      </c>
      <c r="JQK1200" s="147">
        <v>104.09399999999999</v>
      </c>
      <c r="JQL1200" s="109" t="s">
        <v>39</v>
      </c>
      <c r="JQM1200" s="261" t="s">
        <v>26</v>
      </c>
      <c r="JQN1200" s="207">
        <v>7</v>
      </c>
      <c r="JQO1200" s="207">
        <v>2</v>
      </c>
      <c r="JQP1200" s="208" t="s">
        <v>238</v>
      </c>
      <c r="JQQ1200" s="209">
        <v>119</v>
      </c>
      <c r="JQR1200" s="110">
        <v>213</v>
      </c>
      <c r="JQS1200" s="147">
        <v>104.09399999999999</v>
      </c>
      <c r="JQT1200" s="109" t="s">
        <v>39</v>
      </c>
      <c r="JQU1200" s="261" t="s">
        <v>26</v>
      </c>
      <c r="JQV1200" s="207">
        <v>7</v>
      </c>
      <c r="JQW1200" s="207">
        <v>2</v>
      </c>
      <c r="JQX1200" s="208" t="s">
        <v>238</v>
      </c>
      <c r="JQY1200" s="209">
        <v>119</v>
      </c>
      <c r="JQZ1200" s="110">
        <v>213</v>
      </c>
      <c r="JRA1200" s="147">
        <v>104.09399999999999</v>
      </c>
      <c r="JRB1200" s="109" t="s">
        <v>39</v>
      </c>
      <c r="JRC1200" s="261" t="s">
        <v>26</v>
      </c>
      <c r="JRD1200" s="207">
        <v>7</v>
      </c>
      <c r="JRE1200" s="207">
        <v>2</v>
      </c>
      <c r="JRF1200" s="208" t="s">
        <v>238</v>
      </c>
      <c r="JRG1200" s="209">
        <v>119</v>
      </c>
      <c r="JRH1200" s="110">
        <v>213</v>
      </c>
      <c r="JRI1200" s="147">
        <v>104.09399999999999</v>
      </c>
      <c r="JRJ1200" s="109" t="s">
        <v>39</v>
      </c>
      <c r="JRK1200" s="261" t="s">
        <v>26</v>
      </c>
      <c r="JRL1200" s="207">
        <v>7</v>
      </c>
      <c r="JRM1200" s="207">
        <v>2</v>
      </c>
      <c r="JRN1200" s="208" t="s">
        <v>238</v>
      </c>
      <c r="JRO1200" s="209">
        <v>119</v>
      </c>
      <c r="JRP1200" s="110">
        <v>213</v>
      </c>
      <c r="JRQ1200" s="147">
        <v>104.09399999999999</v>
      </c>
      <c r="JRR1200" s="109" t="s">
        <v>39</v>
      </c>
      <c r="JRS1200" s="261" t="s">
        <v>26</v>
      </c>
      <c r="JRT1200" s="207">
        <v>7</v>
      </c>
      <c r="JRU1200" s="207">
        <v>2</v>
      </c>
      <c r="JRV1200" s="208" t="s">
        <v>238</v>
      </c>
      <c r="JRW1200" s="209">
        <v>119</v>
      </c>
      <c r="JRX1200" s="110">
        <v>213</v>
      </c>
      <c r="JRY1200" s="147">
        <v>104.09399999999999</v>
      </c>
      <c r="JRZ1200" s="109" t="s">
        <v>39</v>
      </c>
      <c r="JSA1200" s="261" t="s">
        <v>26</v>
      </c>
      <c r="JSB1200" s="207">
        <v>7</v>
      </c>
      <c r="JSC1200" s="207">
        <v>2</v>
      </c>
      <c r="JSD1200" s="208" t="s">
        <v>238</v>
      </c>
      <c r="JSE1200" s="209">
        <v>119</v>
      </c>
      <c r="JSF1200" s="110">
        <v>213</v>
      </c>
      <c r="JSG1200" s="147">
        <v>104.09399999999999</v>
      </c>
      <c r="JSH1200" s="109" t="s">
        <v>39</v>
      </c>
      <c r="JSI1200" s="261" t="s">
        <v>26</v>
      </c>
      <c r="JSJ1200" s="207">
        <v>7</v>
      </c>
      <c r="JSK1200" s="207">
        <v>2</v>
      </c>
      <c r="JSL1200" s="208" t="s">
        <v>238</v>
      </c>
      <c r="JSM1200" s="209">
        <v>119</v>
      </c>
      <c r="JSN1200" s="110">
        <v>213</v>
      </c>
      <c r="JSO1200" s="147">
        <v>104.09399999999999</v>
      </c>
      <c r="JSP1200" s="109" t="s">
        <v>39</v>
      </c>
      <c r="JSQ1200" s="261" t="s">
        <v>26</v>
      </c>
      <c r="JSR1200" s="207">
        <v>7</v>
      </c>
      <c r="JSS1200" s="207">
        <v>2</v>
      </c>
      <c r="JST1200" s="208" t="s">
        <v>238</v>
      </c>
      <c r="JSU1200" s="209">
        <v>119</v>
      </c>
      <c r="JSV1200" s="110">
        <v>213</v>
      </c>
      <c r="JSW1200" s="147">
        <v>104.09399999999999</v>
      </c>
      <c r="JSX1200" s="109" t="s">
        <v>39</v>
      </c>
      <c r="JSY1200" s="261" t="s">
        <v>26</v>
      </c>
      <c r="JSZ1200" s="207">
        <v>7</v>
      </c>
      <c r="JTA1200" s="207">
        <v>2</v>
      </c>
      <c r="JTB1200" s="208" t="s">
        <v>238</v>
      </c>
      <c r="JTC1200" s="209">
        <v>119</v>
      </c>
      <c r="JTD1200" s="110">
        <v>213</v>
      </c>
      <c r="JTE1200" s="147">
        <v>104.09399999999999</v>
      </c>
      <c r="JTF1200" s="109" t="s">
        <v>39</v>
      </c>
      <c r="JTG1200" s="261" t="s">
        <v>26</v>
      </c>
      <c r="JTH1200" s="207">
        <v>7</v>
      </c>
      <c r="JTI1200" s="207">
        <v>2</v>
      </c>
      <c r="JTJ1200" s="208" t="s">
        <v>238</v>
      </c>
      <c r="JTK1200" s="209">
        <v>119</v>
      </c>
      <c r="JTL1200" s="110">
        <v>213</v>
      </c>
      <c r="JTM1200" s="147">
        <v>104.09399999999999</v>
      </c>
      <c r="JTN1200" s="109" t="s">
        <v>39</v>
      </c>
      <c r="JTO1200" s="261" t="s">
        <v>26</v>
      </c>
      <c r="JTP1200" s="207">
        <v>7</v>
      </c>
      <c r="JTQ1200" s="207">
        <v>2</v>
      </c>
      <c r="JTR1200" s="208" t="s">
        <v>238</v>
      </c>
      <c r="JTS1200" s="209">
        <v>119</v>
      </c>
      <c r="JTT1200" s="110">
        <v>213</v>
      </c>
      <c r="JTU1200" s="147">
        <v>104.09399999999999</v>
      </c>
      <c r="JTV1200" s="109" t="s">
        <v>39</v>
      </c>
      <c r="JTW1200" s="261" t="s">
        <v>26</v>
      </c>
      <c r="JTX1200" s="207">
        <v>7</v>
      </c>
      <c r="JTY1200" s="207">
        <v>2</v>
      </c>
      <c r="JTZ1200" s="208" t="s">
        <v>238</v>
      </c>
      <c r="JUA1200" s="209">
        <v>119</v>
      </c>
      <c r="JUB1200" s="110">
        <v>213</v>
      </c>
      <c r="JUC1200" s="147">
        <v>104.09399999999999</v>
      </c>
      <c r="JUD1200" s="109" t="s">
        <v>39</v>
      </c>
      <c r="JUE1200" s="261" t="s">
        <v>26</v>
      </c>
      <c r="JUF1200" s="207">
        <v>7</v>
      </c>
      <c r="JUG1200" s="207">
        <v>2</v>
      </c>
      <c r="JUH1200" s="208" t="s">
        <v>238</v>
      </c>
      <c r="JUI1200" s="209">
        <v>119</v>
      </c>
      <c r="JUJ1200" s="110">
        <v>213</v>
      </c>
      <c r="JUK1200" s="147">
        <v>104.09399999999999</v>
      </c>
      <c r="JUL1200" s="109" t="s">
        <v>39</v>
      </c>
      <c r="JUM1200" s="261" t="s">
        <v>26</v>
      </c>
      <c r="JUN1200" s="207">
        <v>7</v>
      </c>
      <c r="JUO1200" s="207">
        <v>2</v>
      </c>
      <c r="JUP1200" s="208" t="s">
        <v>238</v>
      </c>
      <c r="JUQ1200" s="209">
        <v>119</v>
      </c>
      <c r="JUR1200" s="110">
        <v>213</v>
      </c>
      <c r="JUS1200" s="147">
        <v>104.09399999999999</v>
      </c>
      <c r="JUT1200" s="109" t="s">
        <v>39</v>
      </c>
      <c r="JUU1200" s="261" t="s">
        <v>26</v>
      </c>
      <c r="JUV1200" s="207">
        <v>7</v>
      </c>
      <c r="JUW1200" s="207">
        <v>2</v>
      </c>
      <c r="JUX1200" s="208" t="s">
        <v>238</v>
      </c>
      <c r="JUY1200" s="209">
        <v>119</v>
      </c>
      <c r="JUZ1200" s="110">
        <v>213</v>
      </c>
      <c r="JVA1200" s="147">
        <v>104.09399999999999</v>
      </c>
      <c r="JVB1200" s="109" t="s">
        <v>39</v>
      </c>
      <c r="JVC1200" s="261" t="s">
        <v>26</v>
      </c>
      <c r="JVD1200" s="207">
        <v>7</v>
      </c>
      <c r="JVE1200" s="207">
        <v>2</v>
      </c>
      <c r="JVF1200" s="208" t="s">
        <v>238</v>
      </c>
      <c r="JVG1200" s="209">
        <v>119</v>
      </c>
      <c r="JVH1200" s="110">
        <v>213</v>
      </c>
      <c r="JVI1200" s="147">
        <v>104.09399999999999</v>
      </c>
      <c r="JVJ1200" s="109" t="s">
        <v>39</v>
      </c>
      <c r="JVK1200" s="261" t="s">
        <v>26</v>
      </c>
      <c r="JVL1200" s="207">
        <v>7</v>
      </c>
      <c r="JVM1200" s="207">
        <v>2</v>
      </c>
      <c r="JVN1200" s="208" t="s">
        <v>238</v>
      </c>
      <c r="JVO1200" s="209">
        <v>119</v>
      </c>
      <c r="JVP1200" s="110">
        <v>213</v>
      </c>
      <c r="JVQ1200" s="147">
        <v>104.09399999999999</v>
      </c>
      <c r="JVR1200" s="109" t="s">
        <v>39</v>
      </c>
      <c r="JVS1200" s="261" t="s">
        <v>26</v>
      </c>
      <c r="JVT1200" s="207">
        <v>7</v>
      </c>
      <c r="JVU1200" s="207">
        <v>2</v>
      </c>
      <c r="JVV1200" s="208" t="s">
        <v>238</v>
      </c>
      <c r="JVW1200" s="209">
        <v>119</v>
      </c>
      <c r="JVX1200" s="110">
        <v>213</v>
      </c>
      <c r="JVY1200" s="147">
        <v>104.09399999999999</v>
      </c>
      <c r="JVZ1200" s="109" t="s">
        <v>39</v>
      </c>
      <c r="JWA1200" s="261" t="s">
        <v>26</v>
      </c>
      <c r="JWB1200" s="207">
        <v>7</v>
      </c>
      <c r="JWC1200" s="207">
        <v>2</v>
      </c>
      <c r="JWD1200" s="208" t="s">
        <v>238</v>
      </c>
      <c r="JWE1200" s="209">
        <v>119</v>
      </c>
      <c r="JWF1200" s="110">
        <v>213</v>
      </c>
      <c r="JWG1200" s="147">
        <v>104.09399999999999</v>
      </c>
      <c r="JWH1200" s="109" t="s">
        <v>39</v>
      </c>
      <c r="JWI1200" s="261" t="s">
        <v>26</v>
      </c>
      <c r="JWJ1200" s="207">
        <v>7</v>
      </c>
      <c r="JWK1200" s="207">
        <v>2</v>
      </c>
      <c r="JWL1200" s="208" t="s">
        <v>238</v>
      </c>
      <c r="JWM1200" s="209">
        <v>119</v>
      </c>
      <c r="JWN1200" s="110">
        <v>213</v>
      </c>
      <c r="JWO1200" s="147">
        <v>104.09399999999999</v>
      </c>
      <c r="JWP1200" s="109" t="s">
        <v>39</v>
      </c>
      <c r="JWQ1200" s="261" t="s">
        <v>26</v>
      </c>
      <c r="JWR1200" s="207">
        <v>7</v>
      </c>
      <c r="JWS1200" s="207">
        <v>2</v>
      </c>
      <c r="JWT1200" s="208" t="s">
        <v>238</v>
      </c>
      <c r="JWU1200" s="209">
        <v>119</v>
      </c>
      <c r="JWV1200" s="110">
        <v>213</v>
      </c>
      <c r="JWW1200" s="147">
        <v>104.09399999999999</v>
      </c>
      <c r="JWX1200" s="109" t="s">
        <v>39</v>
      </c>
      <c r="JWY1200" s="261" t="s">
        <v>26</v>
      </c>
      <c r="JWZ1200" s="207">
        <v>7</v>
      </c>
      <c r="JXA1200" s="207">
        <v>2</v>
      </c>
      <c r="JXB1200" s="208" t="s">
        <v>238</v>
      </c>
      <c r="JXC1200" s="209">
        <v>119</v>
      </c>
      <c r="JXD1200" s="110">
        <v>213</v>
      </c>
      <c r="JXE1200" s="147">
        <v>104.09399999999999</v>
      </c>
      <c r="JXF1200" s="109" t="s">
        <v>39</v>
      </c>
      <c r="JXG1200" s="261" t="s">
        <v>26</v>
      </c>
      <c r="JXH1200" s="207">
        <v>7</v>
      </c>
      <c r="JXI1200" s="207">
        <v>2</v>
      </c>
      <c r="JXJ1200" s="208" t="s">
        <v>238</v>
      </c>
      <c r="JXK1200" s="209">
        <v>119</v>
      </c>
      <c r="JXL1200" s="110">
        <v>213</v>
      </c>
      <c r="JXM1200" s="147">
        <v>104.09399999999999</v>
      </c>
      <c r="JXN1200" s="109" t="s">
        <v>39</v>
      </c>
      <c r="JXO1200" s="261" t="s">
        <v>26</v>
      </c>
      <c r="JXP1200" s="207">
        <v>7</v>
      </c>
      <c r="JXQ1200" s="207">
        <v>2</v>
      </c>
      <c r="JXR1200" s="208" t="s">
        <v>238</v>
      </c>
      <c r="JXS1200" s="209">
        <v>119</v>
      </c>
      <c r="JXT1200" s="110">
        <v>213</v>
      </c>
      <c r="JXU1200" s="147">
        <v>104.09399999999999</v>
      </c>
      <c r="JXV1200" s="109" t="s">
        <v>39</v>
      </c>
      <c r="JXW1200" s="261" t="s">
        <v>26</v>
      </c>
      <c r="JXX1200" s="207">
        <v>7</v>
      </c>
      <c r="JXY1200" s="207">
        <v>2</v>
      </c>
      <c r="JXZ1200" s="208" t="s">
        <v>238</v>
      </c>
      <c r="JYA1200" s="209">
        <v>119</v>
      </c>
      <c r="JYB1200" s="110">
        <v>213</v>
      </c>
      <c r="JYC1200" s="147">
        <v>104.09399999999999</v>
      </c>
      <c r="JYD1200" s="109" t="s">
        <v>39</v>
      </c>
      <c r="JYE1200" s="261" t="s">
        <v>26</v>
      </c>
      <c r="JYF1200" s="207">
        <v>7</v>
      </c>
      <c r="JYG1200" s="207">
        <v>2</v>
      </c>
      <c r="JYH1200" s="208" t="s">
        <v>238</v>
      </c>
      <c r="JYI1200" s="209">
        <v>119</v>
      </c>
      <c r="JYJ1200" s="110">
        <v>213</v>
      </c>
      <c r="JYK1200" s="147">
        <v>104.09399999999999</v>
      </c>
      <c r="JYL1200" s="109" t="s">
        <v>39</v>
      </c>
      <c r="JYM1200" s="261" t="s">
        <v>26</v>
      </c>
      <c r="JYN1200" s="207">
        <v>7</v>
      </c>
      <c r="JYO1200" s="207">
        <v>2</v>
      </c>
      <c r="JYP1200" s="208" t="s">
        <v>238</v>
      </c>
      <c r="JYQ1200" s="209">
        <v>119</v>
      </c>
      <c r="JYR1200" s="110">
        <v>213</v>
      </c>
      <c r="JYS1200" s="147">
        <v>104.09399999999999</v>
      </c>
      <c r="JYT1200" s="109" t="s">
        <v>39</v>
      </c>
      <c r="JYU1200" s="261" t="s">
        <v>26</v>
      </c>
      <c r="JYV1200" s="207">
        <v>7</v>
      </c>
      <c r="JYW1200" s="207">
        <v>2</v>
      </c>
      <c r="JYX1200" s="208" t="s">
        <v>238</v>
      </c>
      <c r="JYY1200" s="209">
        <v>119</v>
      </c>
      <c r="JYZ1200" s="110">
        <v>213</v>
      </c>
      <c r="JZA1200" s="147">
        <v>104.09399999999999</v>
      </c>
      <c r="JZB1200" s="109" t="s">
        <v>39</v>
      </c>
      <c r="JZC1200" s="261" t="s">
        <v>26</v>
      </c>
      <c r="JZD1200" s="207">
        <v>7</v>
      </c>
      <c r="JZE1200" s="207">
        <v>2</v>
      </c>
      <c r="JZF1200" s="208" t="s">
        <v>238</v>
      </c>
      <c r="JZG1200" s="209">
        <v>119</v>
      </c>
      <c r="JZH1200" s="110">
        <v>213</v>
      </c>
      <c r="JZI1200" s="147">
        <v>104.09399999999999</v>
      </c>
      <c r="JZJ1200" s="109" t="s">
        <v>39</v>
      </c>
      <c r="JZK1200" s="261" t="s">
        <v>26</v>
      </c>
      <c r="JZL1200" s="207">
        <v>7</v>
      </c>
      <c r="JZM1200" s="207">
        <v>2</v>
      </c>
      <c r="JZN1200" s="208" t="s">
        <v>238</v>
      </c>
      <c r="JZO1200" s="209">
        <v>119</v>
      </c>
      <c r="JZP1200" s="110">
        <v>213</v>
      </c>
      <c r="JZQ1200" s="147">
        <v>104.09399999999999</v>
      </c>
      <c r="JZR1200" s="109" t="s">
        <v>39</v>
      </c>
      <c r="JZS1200" s="261" t="s">
        <v>26</v>
      </c>
      <c r="JZT1200" s="207">
        <v>7</v>
      </c>
      <c r="JZU1200" s="207">
        <v>2</v>
      </c>
      <c r="JZV1200" s="208" t="s">
        <v>238</v>
      </c>
      <c r="JZW1200" s="209">
        <v>119</v>
      </c>
      <c r="JZX1200" s="110">
        <v>213</v>
      </c>
      <c r="JZY1200" s="147">
        <v>104.09399999999999</v>
      </c>
      <c r="JZZ1200" s="109" t="s">
        <v>39</v>
      </c>
      <c r="KAA1200" s="261" t="s">
        <v>26</v>
      </c>
      <c r="KAB1200" s="207">
        <v>7</v>
      </c>
      <c r="KAC1200" s="207">
        <v>2</v>
      </c>
      <c r="KAD1200" s="208" t="s">
        <v>238</v>
      </c>
      <c r="KAE1200" s="209">
        <v>119</v>
      </c>
      <c r="KAF1200" s="110">
        <v>213</v>
      </c>
      <c r="KAG1200" s="147">
        <v>104.09399999999999</v>
      </c>
      <c r="KAH1200" s="109" t="s">
        <v>39</v>
      </c>
      <c r="KAI1200" s="261" t="s">
        <v>26</v>
      </c>
      <c r="KAJ1200" s="207">
        <v>7</v>
      </c>
      <c r="KAK1200" s="207">
        <v>2</v>
      </c>
      <c r="KAL1200" s="208" t="s">
        <v>238</v>
      </c>
      <c r="KAM1200" s="209">
        <v>119</v>
      </c>
      <c r="KAN1200" s="110">
        <v>213</v>
      </c>
      <c r="KAO1200" s="147">
        <v>104.09399999999999</v>
      </c>
      <c r="KAP1200" s="109" t="s">
        <v>39</v>
      </c>
      <c r="KAQ1200" s="261" t="s">
        <v>26</v>
      </c>
      <c r="KAR1200" s="207">
        <v>7</v>
      </c>
      <c r="KAS1200" s="207">
        <v>2</v>
      </c>
      <c r="KAT1200" s="208" t="s">
        <v>238</v>
      </c>
      <c r="KAU1200" s="209">
        <v>119</v>
      </c>
      <c r="KAV1200" s="110">
        <v>213</v>
      </c>
      <c r="KAW1200" s="147">
        <v>104.09399999999999</v>
      </c>
      <c r="KAX1200" s="109" t="s">
        <v>39</v>
      </c>
      <c r="KAY1200" s="261" t="s">
        <v>26</v>
      </c>
      <c r="KAZ1200" s="207">
        <v>7</v>
      </c>
      <c r="KBA1200" s="207">
        <v>2</v>
      </c>
      <c r="KBB1200" s="208" t="s">
        <v>238</v>
      </c>
      <c r="KBC1200" s="209">
        <v>119</v>
      </c>
      <c r="KBD1200" s="110">
        <v>213</v>
      </c>
      <c r="KBE1200" s="147">
        <v>104.09399999999999</v>
      </c>
      <c r="KBF1200" s="109" t="s">
        <v>39</v>
      </c>
      <c r="KBG1200" s="261" t="s">
        <v>26</v>
      </c>
      <c r="KBH1200" s="207">
        <v>7</v>
      </c>
      <c r="KBI1200" s="207">
        <v>2</v>
      </c>
      <c r="KBJ1200" s="208" t="s">
        <v>238</v>
      </c>
      <c r="KBK1200" s="209">
        <v>119</v>
      </c>
      <c r="KBL1200" s="110">
        <v>213</v>
      </c>
      <c r="KBM1200" s="147">
        <v>104.09399999999999</v>
      </c>
      <c r="KBN1200" s="109" t="s">
        <v>39</v>
      </c>
      <c r="KBO1200" s="261" t="s">
        <v>26</v>
      </c>
      <c r="KBP1200" s="207">
        <v>7</v>
      </c>
      <c r="KBQ1200" s="207">
        <v>2</v>
      </c>
      <c r="KBR1200" s="208" t="s">
        <v>238</v>
      </c>
      <c r="KBS1200" s="209">
        <v>119</v>
      </c>
      <c r="KBT1200" s="110">
        <v>213</v>
      </c>
      <c r="KBU1200" s="147">
        <v>104.09399999999999</v>
      </c>
      <c r="KBV1200" s="109" t="s">
        <v>39</v>
      </c>
      <c r="KBW1200" s="261" t="s">
        <v>26</v>
      </c>
      <c r="KBX1200" s="207">
        <v>7</v>
      </c>
      <c r="KBY1200" s="207">
        <v>2</v>
      </c>
      <c r="KBZ1200" s="208" t="s">
        <v>238</v>
      </c>
      <c r="KCA1200" s="209">
        <v>119</v>
      </c>
      <c r="KCB1200" s="110">
        <v>213</v>
      </c>
      <c r="KCC1200" s="147">
        <v>104.09399999999999</v>
      </c>
      <c r="KCD1200" s="109" t="s">
        <v>39</v>
      </c>
      <c r="KCE1200" s="261" t="s">
        <v>26</v>
      </c>
      <c r="KCF1200" s="207">
        <v>7</v>
      </c>
      <c r="KCG1200" s="207">
        <v>2</v>
      </c>
      <c r="KCH1200" s="208" t="s">
        <v>238</v>
      </c>
      <c r="KCI1200" s="209">
        <v>119</v>
      </c>
      <c r="KCJ1200" s="110">
        <v>213</v>
      </c>
      <c r="KCK1200" s="147">
        <v>104.09399999999999</v>
      </c>
      <c r="KCL1200" s="109" t="s">
        <v>39</v>
      </c>
      <c r="KCM1200" s="261" t="s">
        <v>26</v>
      </c>
      <c r="KCN1200" s="207">
        <v>7</v>
      </c>
      <c r="KCO1200" s="207">
        <v>2</v>
      </c>
      <c r="KCP1200" s="208" t="s">
        <v>238</v>
      </c>
      <c r="KCQ1200" s="209">
        <v>119</v>
      </c>
      <c r="KCR1200" s="110">
        <v>213</v>
      </c>
      <c r="KCS1200" s="147">
        <v>104.09399999999999</v>
      </c>
      <c r="KCT1200" s="109" t="s">
        <v>39</v>
      </c>
      <c r="KCU1200" s="261" t="s">
        <v>26</v>
      </c>
      <c r="KCV1200" s="207">
        <v>7</v>
      </c>
      <c r="KCW1200" s="207">
        <v>2</v>
      </c>
      <c r="KCX1200" s="208" t="s">
        <v>238</v>
      </c>
      <c r="KCY1200" s="209">
        <v>119</v>
      </c>
      <c r="KCZ1200" s="110">
        <v>213</v>
      </c>
      <c r="KDA1200" s="147">
        <v>104.09399999999999</v>
      </c>
      <c r="KDB1200" s="109" t="s">
        <v>39</v>
      </c>
      <c r="KDC1200" s="261" t="s">
        <v>26</v>
      </c>
      <c r="KDD1200" s="207">
        <v>7</v>
      </c>
      <c r="KDE1200" s="207">
        <v>2</v>
      </c>
      <c r="KDF1200" s="208" t="s">
        <v>238</v>
      </c>
      <c r="KDG1200" s="209">
        <v>119</v>
      </c>
      <c r="KDH1200" s="110">
        <v>213</v>
      </c>
      <c r="KDI1200" s="147">
        <v>104.09399999999999</v>
      </c>
      <c r="KDJ1200" s="109" t="s">
        <v>39</v>
      </c>
      <c r="KDK1200" s="261" t="s">
        <v>26</v>
      </c>
      <c r="KDL1200" s="207">
        <v>7</v>
      </c>
      <c r="KDM1200" s="207">
        <v>2</v>
      </c>
      <c r="KDN1200" s="208" t="s">
        <v>238</v>
      </c>
      <c r="KDO1200" s="209">
        <v>119</v>
      </c>
      <c r="KDP1200" s="110">
        <v>213</v>
      </c>
      <c r="KDQ1200" s="147">
        <v>104.09399999999999</v>
      </c>
      <c r="KDR1200" s="109" t="s">
        <v>39</v>
      </c>
      <c r="KDS1200" s="261" t="s">
        <v>26</v>
      </c>
      <c r="KDT1200" s="207">
        <v>7</v>
      </c>
      <c r="KDU1200" s="207">
        <v>2</v>
      </c>
      <c r="KDV1200" s="208" t="s">
        <v>238</v>
      </c>
      <c r="KDW1200" s="209">
        <v>119</v>
      </c>
      <c r="KDX1200" s="110">
        <v>213</v>
      </c>
      <c r="KDY1200" s="147">
        <v>104.09399999999999</v>
      </c>
      <c r="KDZ1200" s="109" t="s">
        <v>39</v>
      </c>
      <c r="KEA1200" s="261" t="s">
        <v>26</v>
      </c>
      <c r="KEB1200" s="207">
        <v>7</v>
      </c>
      <c r="KEC1200" s="207">
        <v>2</v>
      </c>
      <c r="KED1200" s="208" t="s">
        <v>238</v>
      </c>
      <c r="KEE1200" s="209">
        <v>119</v>
      </c>
      <c r="KEF1200" s="110">
        <v>213</v>
      </c>
      <c r="KEG1200" s="147">
        <v>104.09399999999999</v>
      </c>
      <c r="KEH1200" s="109" t="s">
        <v>39</v>
      </c>
      <c r="KEI1200" s="261" t="s">
        <v>26</v>
      </c>
      <c r="KEJ1200" s="207">
        <v>7</v>
      </c>
      <c r="KEK1200" s="207">
        <v>2</v>
      </c>
      <c r="KEL1200" s="208" t="s">
        <v>238</v>
      </c>
      <c r="KEM1200" s="209">
        <v>119</v>
      </c>
      <c r="KEN1200" s="110">
        <v>213</v>
      </c>
      <c r="KEO1200" s="147">
        <v>104.09399999999999</v>
      </c>
      <c r="KEP1200" s="109" t="s">
        <v>39</v>
      </c>
      <c r="KEQ1200" s="261" t="s">
        <v>26</v>
      </c>
      <c r="KER1200" s="207">
        <v>7</v>
      </c>
      <c r="KES1200" s="207">
        <v>2</v>
      </c>
      <c r="KET1200" s="208" t="s">
        <v>238</v>
      </c>
      <c r="KEU1200" s="209">
        <v>119</v>
      </c>
      <c r="KEV1200" s="110">
        <v>213</v>
      </c>
      <c r="KEW1200" s="147">
        <v>104.09399999999999</v>
      </c>
      <c r="KEX1200" s="109" t="s">
        <v>39</v>
      </c>
      <c r="KEY1200" s="261" t="s">
        <v>26</v>
      </c>
      <c r="KEZ1200" s="207">
        <v>7</v>
      </c>
      <c r="KFA1200" s="207">
        <v>2</v>
      </c>
      <c r="KFB1200" s="208" t="s">
        <v>238</v>
      </c>
      <c r="KFC1200" s="209">
        <v>119</v>
      </c>
      <c r="KFD1200" s="110">
        <v>213</v>
      </c>
      <c r="KFE1200" s="147">
        <v>104.09399999999999</v>
      </c>
      <c r="KFF1200" s="109" t="s">
        <v>39</v>
      </c>
      <c r="KFG1200" s="261" t="s">
        <v>26</v>
      </c>
      <c r="KFH1200" s="207">
        <v>7</v>
      </c>
      <c r="KFI1200" s="207">
        <v>2</v>
      </c>
      <c r="KFJ1200" s="208" t="s">
        <v>238</v>
      </c>
      <c r="KFK1200" s="209">
        <v>119</v>
      </c>
      <c r="KFL1200" s="110">
        <v>213</v>
      </c>
      <c r="KFM1200" s="147">
        <v>104.09399999999999</v>
      </c>
      <c r="KFN1200" s="109" t="s">
        <v>39</v>
      </c>
      <c r="KFO1200" s="261" t="s">
        <v>26</v>
      </c>
      <c r="KFP1200" s="207">
        <v>7</v>
      </c>
      <c r="KFQ1200" s="207">
        <v>2</v>
      </c>
      <c r="KFR1200" s="208" t="s">
        <v>238</v>
      </c>
      <c r="KFS1200" s="209">
        <v>119</v>
      </c>
      <c r="KFT1200" s="110">
        <v>213</v>
      </c>
      <c r="KFU1200" s="147">
        <v>104.09399999999999</v>
      </c>
      <c r="KFV1200" s="109" t="s">
        <v>39</v>
      </c>
      <c r="KFW1200" s="261" t="s">
        <v>26</v>
      </c>
      <c r="KFX1200" s="207">
        <v>7</v>
      </c>
      <c r="KFY1200" s="207">
        <v>2</v>
      </c>
      <c r="KFZ1200" s="208" t="s">
        <v>238</v>
      </c>
      <c r="KGA1200" s="209">
        <v>119</v>
      </c>
      <c r="KGB1200" s="110">
        <v>213</v>
      </c>
      <c r="KGC1200" s="147">
        <v>104.09399999999999</v>
      </c>
      <c r="KGD1200" s="109" t="s">
        <v>39</v>
      </c>
      <c r="KGE1200" s="261" t="s">
        <v>26</v>
      </c>
      <c r="KGF1200" s="207">
        <v>7</v>
      </c>
      <c r="KGG1200" s="207">
        <v>2</v>
      </c>
      <c r="KGH1200" s="208" t="s">
        <v>238</v>
      </c>
      <c r="KGI1200" s="209">
        <v>119</v>
      </c>
      <c r="KGJ1200" s="110">
        <v>213</v>
      </c>
      <c r="KGK1200" s="147">
        <v>104.09399999999999</v>
      </c>
      <c r="KGL1200" s="109" t="s">
        <v>39</v>
      </c>
      <c r="KGM1200" s="261" t="s">
        <v>26</v>
      </c>
      <c r="KGN1200" s="207">
        <v>7</v>
      </c>
      <c r="KGO1200" s="207">
        <v>2</v>
      </c>
      <c r="KGP1200" s="208" t="s">
        <v>238</v>
      </c>
      <c r="KGQ1200" s="209">
        <v>119</v>
      </c>
      <c r="KGR1200" s="110">
        <v>213</v>
      </c>
      <c r="KGS1200" s="147">
        <v>104.09399999999999</v>
      </c>
      <c r="KGT1200" s="109" t="s">
        <v>39</v>
      </c>
      <c r="KGU1200" s="261" t="s">
        <v>26</v>
      </c>
      <c r="KGV1200" s="207">
        <v>7</v>
      </c>
      <c r="KGW1200" s="207">
        <v>2</v>
      </c>
      <c r="KGX1200" s="208" t="s">
        <v>238</v>
      </c>
      <c r="KGY1200" s="209">
        <v>119</v>
      </c>
      <c r="KGZ1200" s="110">
        <v>213</v>
      </c>
      <c r="KHA1200" s="147">
        <v>104.09399999999999</v>
      </c>
      <c r="KHB1200" s="109" t="s">
        <v>39</v>
      </c>
      <c r="KHC1200" s="261" t="s">
        <v>26</v>
      </c>
      <c r="KHD1200" s="207">
        <v>7</v>
      </c>
      <c r="KHE1200" s="207">
        <v>2</v>
      </c>
      <c r="KHF1200" s="208" t="s">
        <v>238</v>
      </c>
      <c r="KHG1200" s="209">
        <v>119</v>
      </c>
      <c r="KHH1200" s="110">
        <v>213</v>
      </c>
      <c r="KHI1200" s="147">
        <v>104.09399999999999</v>
      </c>
      <c r="KHJ1200" s="109" t="s">
        <v>39</v>
      </c>
      <c r="KHK1200" s="261" t="s">
        <v>26</v>
      </c>
      <c r="KHL1200" s="207">
        <v>7</v>
      </c>
      <c r="KHM1200" s="207">
        <v>2</v>
      </c>
      <c r="KHN1200" s="208" t="s">
        <v>238</v>
      </c>
      <c r="KHO1200" s="209">
        <v>119</v>
      </c>
      <c r="KHP1200" s="110">
        <v>213</v>
      </c>
      <c r="KHQ1200" s="147">
        <v>104.09399999999999</v>
      </c>
      <c r="KHR1200" s="109" t="s">
        <v>39</v>
      </c>
      <c r="KHS1200" s="261" t="s">
        <v>26</v>
      </c>
      <c r="KHT1200" s="207">
        <v>7</v>
      </c>
      <c r="KHU1200" s="207">
        <v>2</v>
      </c>
      <c r="KHV1200" s="208" t="s">
        <v>238</v>
      </c>
      <c r="KHW1200" s="209">
        <v>119</v>
      </c>
      <c r="KHX1200" s="110">
        <v>213</v>
      </c>
      <c r="KHY1200" s="147">
        <v>104.09399999999999</v>
      </c>
      <c r="KHZ1200" s="109" t="s">
        <v>39</v>
      </c>
      <c r="KIA1200" s="261" t="s">
        <v>26</v>
      </c>
      <c r="KIB1200" s="207">
        <v>7</v>
      </c>
      <c r="KIC1200" s="207">
        <v>2</v>
      </c>
      <c r="KID1200" s="208" t="s">
        <v>238</v>
      </c>
      <c r="KIE1200" s="209">
        <v>119</v>
      </c>
      <c r="KIF1200" s="110">
        <v>213</v>
      </c>
      <c r="KIG1200" s="147">
        <v>104.09399999999999</v>
      </c>
      <c r="KIH1200" s="109" t="s">
        <v>39</v>
      </c>
      <c r="KII1200" s="261" t="s">
        <v>26</v>
      </c>
      <c r="KIJ1200" s="207">
        <v>7</v>
      </c>
      <c r="KIK1200" s="207">
        <v>2</v>
      </c>
      <c r="KIL1200" s="208" t="s">
        <v>238</v>
      </c>
      <c r="KIM1200" s="209">
        <v>119</v>
      </c>
      <c r="KIN1200" s="110">
        <v>213</v>
      </c>
      <c r="KIO1200" s="147">
        <v>104.09399999999999</v>
      </c>
      <c r="KIP1200" s="109" t="s">
        <v>39</v>
      </c>
      <c r="KIQ1200" s="261" t="s">
        <v>26</v>
      </c>
      <c r="KIR1200" s="207">
        <v>7</v>
      </c>
      <c r="KIS1200" s="207">
        <v>2</v>
      </c>
      <c r="KIT1200" s="208" t="s">
        <v>238</v>
      </c>
      <c r="KIU1200" s="209">
        <v>119</v>
      </c>
      <c r="KIV1200" s="110">
        <v>213</v>
      </c>
      <c r="KIW1200" s="147">
        <v>104.09399999999999</v>
      </c>
      <c r="KIX1200" s="109" t="s">
        <v>39</v>
      </c>
      <c r="KIY1200" s="261" t="s">
        <v>26</v>
      </c>
      <c r="KIZ1200" s="207">
        <v>7</v>
      </c>
      <c r="KJA1200" s="207">
        <v>2</v>
      </c>
      <c r="KJB1200" s="208" t="s">
        <v>238</v>
      </c>
      <c r="KJC1200" s="209">
        <v>119</v>
      </c>
      <c r="KJD1200" s="110">
        <v>213</v>
      </c>
      <c r="KJE1200" s="147">
        <v>104.09399999999999</v>
      </c>
      <c r="KJF1200" s="109" t="s">
        <v>39</v>
      </c>
      <c r="KJG1200" s="261" t="s">
        <v>26</v>
      </c>
      <c r="KJH1200" s="207">
        <v>7</v>
      </c>
      <c r="KJI1200" s="207">
        <v>2</v>
      </c>
      <c r="KJJ1200" s="208" t="s">
        <v>238</v>
      </c>
      <c r="KJK1200" s="209">
        <v>119</v>
      </c>
      <c r="KJL1200" s="110">
        <v>213</v>
      </c>
      <c r="KJM1200" s="147">
        <v>104.09399999999999</v>
      </c>
      <c r="KJN1200" s="109" t="s">
        <v>39</v>
      </c>
      <c r="KJO1200" s="261" t="s">
        <v>26</v>
      </c>
      <c r="KJP1200" s="207">
        <v>7</v>
      </c>
      <c r="KJQ1200" s="207">
        <v>2</v>
      </c>
      <c r="KJR1200" s="208" t="s">
        <v>238</v>
      </c>
      <c r="KJS1200" s="209">
        <v>119</v>
      </c>
      <c r="KJT1200" s="110">
        <v>213</v>
      </c>
      <c r="KJU1200" s="147">
        <v>104.09399999999999</v>
      </c>
      <c r="KJV1200" s="109" t="s">
        <v>39</v>
      </c>
      <c r="KJW1200" s="261" t="s">
        <v>26</v>
      </c>
      <c r="KJX1200" s="207">
        <v>7</v>
      </c>
      <c r="KJY1200" s="207">
        <v>2</v>
      </c>
      <c r="KJZ1200" s="208" t="s">
        <v>238</v>
      </c>
      <c r="KKA1200" s="209">
        <v>119</v>
      </c>
      <c r="KKB1200" s="110">
        <v>213</v>
      </c>
      <c r="KKC1200" s="147">
        <v>104.09399999999999</v>
      </c>
      <c r="KKD1200" s="109" t="s">
        <v>39</v>
      </c>
      <c r="KKE1200" s="261" t="s">
        <v>26</v>
      </c>
      <c r="KKF1200" s="207">
        <v>7</v>
      </c>
      <c r="KKG1200" s="207">
        <v>2</v>
      </c>
      <c r="KKH1200" s="208" t="s">
        <v>238</v>
      </c>
      <c r="KKI1200" s="209">
        <v>119</v>
      </c>
      <c r="KKJ1200" s="110">
        <v>213</v>
      </c>
      <c r="KKK1200" s="147">
        <v>104.09399999999999</v>
      </c>
      <c r="KKL1200" s="109" t="s">
        <v>39</v>
      </c>
      <c r="KKM1200" s="261" t="s">
        <v>26</v>
      </c>
      <c r="KKN1200" s="207">
        <v>7</v>
      </c>
      <c r="KKO1200" s="207">
        <v>2</v>
      </c>
      <c r="KKP1200" s="208" t="s">
        <v>238</v>
      </c>
      <c r="KKQ1200" s="209">
        <v>119</v>
      </c>
      <c r="KKR1200" s="110">
        <v>213</v>
      </c>
      <c r="KKS1200" s="147">
        <v>104.09399999999999</v>
      </c>
      <c r="KKT1200" s="109" t="s">
        <v>39</v>
      </c>
      <c r="KKU1200" s="261" t="s">
        <v>26</v>
      </c>
      <c r="KKV1200" s="207">
        <v>7</v>
      </c>
      <c r="KKW1200" s="207">
        <v>2</v>
      </c>
      <c r="KKX1200" s="208" t="s">
        <v>238</v>
      </c>
      <c r="KKY1200" s="209">
        <v>119</v>
      </c>
      <c r="KKZ1200" s="110">
        <v>213</v>
      </c>
      <c r="KLA1200" s="147">
        <v>104.09399999999999</v>
      </c>
      <c r="KLB1200" s="109" t="s">
        <v>39</v>
      </c>
      <c r="KLC1200" s="261" t="s">
        <v>26</v>
      </c>
      <c r="KLD1200" s="207">
        <v>7</v>
      </c>
      <c r="KLE1200" s="207">
        <v>2</v>
      </c>
      <c r="KLF1200" s="208" t="s">
        <v>238</v>
      </c>
      <c r="KLG1200" s="209">
        <v>119</v>
      </c>
      <c r="KLH1200" s="110">
        <v>213</v>
      </c>
      <c r="KLI1200" s="147">
        <v>104.09399999999999</v>
      </c>
      <c r="KLJ1200" s="109" t="s">
        <v>39</v>
      </c>
      <c r="KLK1200" s="261" t="s">
        <v>26</v>
      </c>
      <c r="KLL1200" s="207">
        <v>7</v>
      </c>
      <c r="KLM1200" s="207">
        <v>2</v>
      </c>
      <c r="KLN1200" s="208" t="s">
        <v>238</v>
      </c>
      <c r="KLO1200" s="209">
        <v>119</v>
      </c>
      <c r="KLP1200" s="110">
        <v>213</v>
      </c>
      <c r="KLQ1200" s="147">
        <v>104.09399999999999</v>
      </c>
      <c r="KLR1200" s="109" t="s">
        <v>39</v>
      </c>
      <c r="KLS1200" s="261" t="s">
        <v>26</v>
      </c>
      <c r="KLT1200" s="207">
        <v>7</v>
      </c>
      <c r="KLU1200" s="207">
        <v>2</v>
      </c>
      <c r="KLV1200" s="208" t="s">
        <v>238</v>
      </c>
      <c r="KLW1200" s="209">
        <v>119</v>
      </c>
      <c r="KLX1200" s="110">
        <v>213</v>
      </c>
      <c r="KLY1200" s="147">
        <v>104.09399999999999</v>
      </c>
      <c r="KLZ1200" s="109" t="s">
        <v>39</v>
      </c>
      <c r="KMA1200" s="261" t="s">
        <v>26</v>
      </c>
      <c r="KMB1200" s="207">
        <v>7</v>
      </c>
      <c r="KMC1200" s="207">
        <v>2</v>
      </c>
      <c r="KMD1200" s="208" t="s">
        <v>238</v>
      </c>
      <c r="KME1200" s="209">
        <v>119</v>
      </c>
      <c r="KMF1200" s="110">
        <v>213</v>
      </c>
      <c r="KMG1200" s="147">
        <v>104.09399999999999</v>
      </c>
      <c r="KMH1200" s="109" t="s">
        <v>39</v>
      </c>
      <c r="KMI1200" s="261" t="s">
        <v>26</v>
      </c>
      <c r="KMJ1200" s="207">
        <v>7</v>
      </c>
      <c r="KMK1200" s="207">
        <v>2</v>
      </c>
      <c r="KML1200" s="208" t="s">
        <v>238</v>
      </c>
      <c r="KMM1200" s="209">
        <v>119</v>
      </c>
      <c r="KMN1200" s="110">
        <v>213</v>
      </c>
      <c r="KMO1200" s="147">
        <v>104.09399999999999</v>
      </c>
      <c r="KMP1200" s="109" t="s">
        <v>39</v>
      </c>
      <c r="KMQ1200" s="261" t="s">
        <v>26</v>
      </c>
      <c r="KMR1200" s="207">
        <v>7</v>
      </c>
      <c r="KMS1200" s="207">
        <v>2</v>
      </c>
      <c r="KMT1200" s="208" t="s">
        <v>238</v>
      </c>
      <c r="KMU1200" s="209">
        <v>119</v>
      </c>
      <c r="KMV1200" s="110">
        <v>213</v>
      </c>
      <c r="KMW1200" s="147">
        <v>104.09399999999999</v>
      </c>
      <c r="KMX1200" s="109" t="s">
        <v>39</v>
      </c>
      <c r="KMY1200" s="261" t="s">
        <v>26</v>
      </c>
      <c r="KMZ1200" s="207">
        <v>7</v>
      </c>
      <c r="KNA1200" s="207">
        <v>2</v>
      </c>
      <c r="KNB1200" s="208" t="s">
        <v>238</v>
      </c>
      <c r="KNC1200" s="209">
        <v>119</v>
      </c>
      <c r="KND1200" s="110">
        <v>213</v>
      </c>
      <c r="KNE1200" s="147">
        <v>104.09399999999999</v>
      </c>
      <c r="KNF1200" s="109" t="s">
        <v>39</v>
      </c>
      <c r="KNG1200" s="261" t="s">
        <v>26</v>
      </c>
      <c r="KNH1200" s="207">
        <v>7</v>
      </c>
      <c r="KNI1200" s="207">
        <v>2</v>
      </c>
      <c r="KNJ1200" s="208" t="s">
        <v>238</v>
      </c>
      <c r="KNK1200" s="209">
        <v>119</v>
      </c>
      <c r="KNL1200" s="110">
        <v>213</v>
      </c>
      <c r="KNM1200" s="147">
        <v>104.09399999999999</v>
      </c>
      <c r="KNN1200" s="109" t="s">
        <v>39</v>
      </c>
      <c r="KNO1200" s="261" t="s">
        <v>26</v>
      </c>
      <c r="KNP1200" s="207">
        <v>7</v>
      </c>
      <c r="KNQ1200" s="207">
        <v>2</v>
      </c>
      <c r="KNR1200" s="208" t="s">
        <v>238</v>
      </c>
      <c r="KNS1200" s="209">
        <v>119</v>
      </c>
      <c r="KNT1200" s="110">
        <v>213</v>
      </c>
      <c r="KNU1200" s="147">
        <v>104.09399999999999</v>
      </c>
      <c r="KNV1200" s="109" t="s">
        <v>39</v>
      </c>
      <c r="KNW1200" s="261" t="s">
        <v>26</v>
      </c>
      <c r="KNX1200" s="207">
        <v>7</v>
      </c>
      <c r="KNY1200" s="207">
        <v>2</v>
      </c>
      <c r="KNZ1200" s="208" t="s">
        <v>238</v>
      </c>
      <c r="KOA1200" s="209">
        <v>119</v>
      </c>
      <c r="KOB1200" s="110">
        <v>213</v>
      </c>
      <c r="KOC1200" s="147">
        <v>104.09399999999999</v>
      </c>
      <c r="KOD1200" s="109" t="s">
        <v>39</v>
      </c>
      <c r="KOE1200" s="261" t="s">
        <v>26</v>
      </c>
      <c r="KOF1200" s="207">
        <v>7</v>
      </c>
      <c r="KOG1200" s="207">
        <v>2</v>
      </c>
      <c r="KOH1200" s="208" t="s">
        <v>238</v>
      </c>
      <c r="KOI1200" s="209">
        <v>119</v>
      </c>
      <c r="KOJ1200" s="110">
        <v>213</v>
      </c>
      <c r="KOK1200" s="147">
        <v>104.09399999999999</v>
      </c>
      <c r="KOL1200" s="109" t="s">
        <v>39</v>
      </c>
      <c r="KOM1200" s="261" t="s">
        <v>26</v>
      </c>
      <c r="KON1200" s="207">
        <v>7</v>
      </c>
      <c r="KOO1200" s="207">
        <v>2</v>
      </c>
      <c r="KOP1200" s="208" t="s">
        <v>238</v>
      </c>
      <c r="KOQ1200" s="209">
        <v>119</v>
      </c>
      <c r="KOR1200" s="110">
        <v>213</v>
      </c>
      <c r="KOS1200" s="147">
        <v>104.09399999999999</v>
      </c>
      <c r="KOT1200" s="109" t="s">
        <v>39</v>
      </c>
      <c r="KOU1200" s="261" t="s">
        <v>26</v>
      </c>
      <c r="KOV1200" s="207">
        <v>7</v>
      </c>
      <c r="KOW1200" s="207">
        <v>2</v>
      </c>
      <c r="KOX1200" s="208" t="s">
        <v>238</v>
      </c>
      <c r="KOY1200" s="209">
        <v>119</v>
      </c>
      <c r="KOZ1200" s="110">
        <v>213</v>
      </c>
      <c r="KPA1200" s="147">
        <v>104.09399999999999</v>
      </c>
      <c r="KPB1200" s="109" t="s">
        <v>39</v>
      </c>
      <c r="KPC1200" s="261" t="s">
        <v>26</v>
      </c>
      <c r="KPD1200" s="207">
        <v>7</v>
      </c>
      <c r="KPE1200" s="207">
        <v>2</v>
      </c>
      <c r="KPF1200" s="208" t="s">
        <v>238</v>
      </c>
      <c r="KPG1200" s="209">
        <v>119</v>
      </c>
      <c r="KPH1200" s="110">
        <v>213</v>
      </c>
      <c r="KPI1200" s="147">
        <v>104.09399999999999</v>
      </c>
      <c r="KPJ1200" s="109" t="s">
        <v>39</v>
      </c>
      <c r="KPK1200" s="261" t="s">
        <v>26</v>
      </c>
      <c r="KPL1200" s="207">
        <v>7</v>
      </c>
      <c r="KPM1200" s="207">
        <v>2</v>
      </c>
      <c r="KPN1200" s="208" t="s">
        <v>238</v>
      </c>
      <c r="KPO1200" s="209">
        <v>119</v>
      </c>
      <c r="KPP1200" s="110">
        <v>213</v>
      </c>
      <c r="KPQ1200" s="147">
        <v>104.09399999999999</v>
      </c>
      <c r="KPR1200" s="109" t="s">
        <v>39</v>
      </c>
      <c r="KPS1200" s="261" t="s">
        <v>26</v>
      </c>
      <c r="KPT1200" s="207">
        <v>7</v>
      </c>
      <c r="KPU1200" s="207">
        <v>2</v>
      </c>
      <c r="KPV1200" s="208" t="s">
        <v>238</v>
      </c>
      <c r="KPW1200" s="209">
        <v>119</v>
      </c>
      <c r="KPX1200" s="110">
        <v>213</v>
      </c>
      <c r="KPY1200" s="147">
        <v>104.09399999999999</v>
      </c>
      <c r="KPZ1200" s="109" t="s">
        <v>39</v>
      </c>
      <c r="KQA1200" s="261" t="s">
        <v>26</v>
      </c>
      <c r="KQB1200" s="207">
        <v>7</v>
      </c>
      <c r="KQC1200" s="207">
        <v>2</v>
      </c>
      <c r="KQD1200" s="208" t="s">
        <v>238</v>
      </c>
      <c r="KQE1200" s="209">
        <v>119</v>
      </c>
      <c r="KQF1200" s="110">
        <v>213</v>
      </c>
      <c r="KQG1200" s="147">
        <v>104.09399999999999</v>
      </c>
      <c r="KQH1200" s="109" t="s">
        <v>39</v>
      </c>
      <c r="KQI1200" s="261" t="s">
        <v>26</v>
      </c>
      <c r="KQJ1200" s="207">
        <v>7</v>
      </c>
      <c r="KQK1200" s="207">
        <v>2</v>
      </c>
      <c r="KQL1200" s="208" t="s">
        <v>238</v>
      </c>
      <c r="KQM1200" s="209">
        <v>119</v>
      </c>
      <c r="KQN1200" s="110">
        <v>213</v>
      </c>
      <c r="KQO1200" s="147">
        <v>104.09399999999999</v>
      </c>
      <c r="KQP1200" s="109" t="s">
        <v>39</v>
      </c>
      <c r="KQQ1200" s="261" t="s">
        <v>26</v>
      </c>
      <c r="KQR1200" s="207">
        <v>7</v>
      </c>
      <c r="KQS1200" s="207">
        <v>2</v>
      </c>
      <c r="KQT1200" s="208" t="s">
        <v>238</v>
      </c>
      <c r="KQU1200" s="209">
        <v>119</v>
      </c>
      <c r="KQV1200" s="110">
        <v>213</v>
      </c>
      <c r="KQW1200" s="147">
        <v>104.09399999999999</v>
      </c>
      <c r="KQX1200" s="109" t="s">
        <v>39</v>
      </c>
      <c r="KQY1200" s="261" t="s">
        <v>26</v>
      </c>
      <c r="KQZ1200" s="207">
        <v>7</v>
      </c>
      <c r="KRA1200" s="207">
        <v>2</v>
      </c>
      <c r="KRB1200" s="208" t="s">
        <v>238</v>
      </c>
      <c r="KRC1200" s="209">
        <v>119</v>
      </c>
      <c r="KRD1200" s="110">
        <v>213</v>
      </c>
      <c r="KRE1200" s="147">
        <v>104.09399999999999</v>
      </c>
      <c r="KRF1200" s="109" t="s">
        <v>39</v>
      </c>
      <c r="KRG1200" s="261" t="s">
        <v>26</v>
      </c>
      <c r="KRH1200" s="207">
        <v>7</v>
      </c>
      <c r="KRI1200" s="207">
        <v>2</v>
      </c>
      <c r="KRJ1200" s="208" t="s">
        <v>238</v>
      </c>
      <c r="KRK1200" s="209">
        <v>119</v>
      </c>
      <c r="KRL1200" s="110">
        <v>213</v>
      </c>
      <c r="KRM1200" s="147">
        <v>104.09399999999999</v>
      </c>
      <c r="KRN1200" s="109" t="s">
        <v>39</v>
      </c>
      <c r="KRO1200" s="261" t="s">
        <v>26</v>
      </c>
      <c r="KRP1200" s="207">
        <v>7</v>
      </c>
      <c r="KRQ1200" s="207">
        <v>2</v>
      </c>
      <c r="KRR1200" s="208" t="s">
        <v>238</v>
      </c>
      <c r="KRS1200" s="209">
        <v>119</v>
      </c>
      <c r="KRT1200" s="110">
        <v>213</v>
      </c>
      <c r="KRU1200" s="147">
        <v>104.09399999999999</v>
      </c>
      <c r="KRV1200" s="109" t="s">
        <v>39</v>
      </c>
      <c r="KRW1200" s="261" t="s">
        <v>26</v>
      </c>
      <c r="KRX1200" s="207">
        <v>7</v>
      </c>
      <c r="KRY1200" s="207">
        <v>2</v>
      </c>
      <c r="KRZ1200" s="208" t="s">
        <v>238</v>
      </c>
      <c r="KSA1200" s="209">
        <v>119</v>
      </c>
      <c r="KSB1200" s="110">
        <v>213</v>
      </c>
      <c r="KSC1200" s="147">
        <v>104.09399999999999</v>
      </c>
      <c r="KSD1200" s="109" t="s">
        <v>39</v>
      </c>
      <c r="KSE1200" s="261" t="s">
        <v>26</v>
      </c>
      <c r="KSF1200" s="207">
        <v>7</v>
      </c>
      <c r="KSG1200" s="207">
        <v>2</v>
      </c>
      <c r="KSH1200" s="208" t="s">
        <v>238</v>
      </c>
      <c r="KSI1200" s="209">
        <v>119</v>
      </c>
      <c r="KSJ1200" s="110">
        <v>213</v>
      </c>
      <c r="KSK1200" s="147">
        <v>104.09399999999999</v>
      </c>
      <c r="KSL1200" s="109" t="s">
        <v>39</v>
      </c>
      <c r="KSM1200" s="261" t="s">
        <v>26</v>
      </c>
      <c r="KSN1200" s="207">
        <v>7</v>
      </c>
      <c r="KSO1200" s="207">
        <v>2</v>
      </c>
      <c r="KSP1200" s="208" t="s">
        <v>238</v>
      </c>
      <c r="KSQ1200" s="209">
        <v>119</v>
      </c>
      <c r="KSR1200" s="110">
        <v>213</v>
      </c>
      <c r="KSS1200" s="147">
        <v>104.09399999999999</v>
      </c>
      <c r="KST1200" s="109" t="s">
        <v>39</v>
      </c>
      <c r="KSU1200" s="261" t="s">
        <v>26</v>
      </c>
      <c r="KSV1200" s="207">
        <v>7</v>
      </c>
      <c r="KSW1200" s="207">
        <v>2</v>
      </c>
      <c r="KSX1200" s="208" t="s">
        <v>238</v>
      </c>
      <c r="KSY1200" s="209">
        <v>119</v>
      </c>
      <c r="KSZ1200" s="110">
        <v>213</v>
      </c>
      <c r="KTA1200" s="147">
        <v>104.09399999999999</v>
      </c>
      <c r="KTB1200" s="109" t="s">
        <v>39</v>
      </c>
      <c r="KTC1200" s="261" t="s">
        <v>26</v>
      </c>
      <c r="KTD1200" s="207">
        <v>7</v>
      </c>
      <c r="KTE1200" s="207">
        <v>2</v>
      </c>
      <c r="KTF1200" s="208" t="s">
        <v>238</v>
      </c>
      <c r="KTG1200" s="209">
        <v>119</v>
      </c>
      <c r="KTH1200" s="110">
        <v>213</v>
      </c>
      <c r="KTI1200" s="147">
        <v>104.09399999999999</v>
      </c>
      <c r="KTJ1200" s="109" t="s">
        <v>39</v>
      </c>
      <c r="KTK1200" s="261" t="s">
        <v>26</v>
      </c>
      <c r="KTL1200" s="207">
        <v>7</v>
      </c>
      <c r="KTM1200" s="207">
        <v>2</v>
      </c>
      <c r="KTN1200" s="208" t="s">
        <v>238</v>
      </c>
      <c r="KTO1200" s="209">
        <v>119</v>
      </c>
      <c r="KTP1200" s="110">
        <v>213</v>
      </c>
      <c r="KTQ1200" s="147">
        <v>104.09399999999999</v>
      </c>
      <c r="KTR1200" s="109" t="s">
        <v>39</v>
      </c>
      <c r="KTS1200" s="261" t="s">
        <v>26</v>
      </c>
      <c r="KTT1200" s="207">
        <v>7</v>
      </c>
      <c r="KTU1200" s="207">
        <v>2</v>
      </c>
      <c r="KTV1200" s="208" t="s">
        <v>238</v>
      </c>
      <c r="KTW1200" s="209">
        <v>119</v>
      </c>
      <c r="KTX1200" s="110">
        <v>213</v>
      </c>
      <c r="KTY1200" s="147">
        <v>104.09399999999999</v>
      </c>
      <c r="KTZ1200" s="109" t="s">
        <v>39</v>
      </c>
      <c r="KUA1200" s="261" t="s">
        <v>26</v>
      </c>
      <c r="KUB1200" s="207">
        <v>7</v>
      </c>
      <c r="KUC1200" s="207">
        <v>2</v>
      </c>
      <c r="KUD1200" s="208" t="s">
        <v>238</v>
      </c>
      <c r="KUE1200" s="209">
        <v>119</v>
      </c>
      <c r="KUF1200" s="110">
        <v>213</v>
      </c>
      <c r="KUG1200" s="147">
        <v>104.09399999999999</v>
      </c>
      <c r="KUH1200" s="109" t="s">
        <v>39</v>
      </c>
      <c r="KUI1200" s="261" t="s">
        <v>26</v>
      </c>
      <c r="KUJ1200" s="207">
        <v>7</v>
      </c>
      <c r="KUK1200" s="207">
        <v>2</v>
      </c>
      <c r="KUL1200" s="208" t="s">
        <v>238</v>
      </c>
      <c r="KUM1200" s="209">
        <v>119</v>
      </c>
      <c r="KUN1200" s="110">
        <v>213</v>
      </c>
      <c r="KUO1200" s="147">
        <v>104.09399999999999</v>
      </c>
      <c r="KUP1200" s="109" t="s">
        <v>39</v>
      </c>
      <c r="KUQ1200" s="261" t="s">
        <v>26</v>
      </c>
      <c r="KUR1200" s="207">
        <v>7</v>
      </c>
      <c r="KUS1200" s="207">
        <v>2</v>
      </c>
      <c r="KUT1200" s="208" t="s">
        <v>238</v>
      </c>
      <c r="KUU1200" s="209">
        <v>119</v>
      </c>
      <c r="KUV1200" s="110">
        <v>213</v>
      </c>
      <c r="KUW1200" s="147">
        <v>104.09399999999999</v>
      </c>
      <c r="KUX1200" s="109" t="s">
        <v>39</v>
      </c>
      <c r="KUY1200" s="261" t="s">
        <v>26</v>
      </c>
      <c r="KUZ1200" s="207">
        <v>7</v>
      </c>
      <c r="KVA1200" s="207">
        <v>2</v>
      </c>
      <c r="KVB1200" s="208" t="s">
        <v>238</v>
      </c>
      <c r="KVC1200" s="209">
        <v>119</v>
      </c>
      <c r="KVD1200" s="110">
        <v>213</v>
      </c>
      <c r="KVE1200" s="147">
        <v>104.09399999999999</v>
      </c>
      <c r="KVF1200" s="109" t="s">
        <v>39</v>
      </c>
      <c r="KVG1200" s="261" t="s">
        <v>26</v>
      </c>
      <c r="KVH1200" s="207">
        <v>7</v>
      </c>
      <c r="KVI1200" s="207">
        <v>2</v>
      </c>
      <c r="KVJ1200" s="208" t="s">
        <v>238</v>
      </c>
      <c r="KVK1200" s="209">
        <v>119</v>
      </c>
      <c r="KVL1200" s="110">
        <v>213</v>
      </c>
      <c r="KVM1200" s="147">
        <v>104.09399999999999</v>
      </c>
      <c r="KVN1200" s="109" t="s">
        <v>39</v>
      </c>
      <c r="KVO1200" s="261" t="s">
        <v>26</v>
      </c>
      <c r="KVP1200" s="207">
        <v>7</v>
      </c>
      <c r="KVQ1200" s="207">
        <v>2</v>
      </c>
      <c r="KVR1200" s="208" t="s">
        <v>238</v>
      </c>
      <c r="KVS1200" s="209">
        <v>119</v>
      </c>
      <c r="KVT1200" s="110">
        <v>213</v>
      </c>
      <c r="KVU1200" s="147">
        <v>104.09399999999999</v>
      </c>
      <c r="KVV1200" s="109" t="s">
        <v>39</v>
      </c>
      <c r="KVW1200" s="261" t="s">
        <v>26</v>
      </c>
      <c r="KVX1200" s="207">
        <v>7</v>
      </c>
      <c r="KVY1200" s="207">
        <v>2</v>
      </c>
      <c r="KVZ1200" s="208" t="s">
        <v>238</v>
      </c>
      <c r="KWA1200" s="209">
        <v>119</v>
      </c>
      <c r="KWB1200" s="110">
        <v>213</v>
      </c>
      <c r="KWC1200" s="147">
        <v>104.09399999999999</v>
      </c>
      <c r="KWD1200" s="109" t="s">
        <v>39</v>
      </c>
      <c r="KWE1200" s="261" t="s">
        <v>26</v>
      </c>
      <c r="KWF1200" s="207">
        <v>7</v>
      </c>
      <c r="KWG1200" s="207">
        <v>2</v>
      </c>
      <c r="KWH1200" s="208" t="s">
        <v>238</v>
      </c>
      <c r="KWI1200" s="209">
        <v>119</v>
      </c>
      <c r="KWJ1200" s="110">
        <v>213</v>
      </c>
      <c r="KWK1200" s="147">
        <v>104.09399999999999</v>
      </c>
      <c r="KWL1200" s="109" t="s">
        <v>39</v>
      </c>
      <c r="KWM1200" s="261" t="s">
        <v>26</v>
      </c>
      <c r="KWN1200" s="207">
        <v>7</v>
      </c>
      <c r="KWO1200" s="207">
        <v>2</v>
      </c>
      <c r="KWP1200" s="208" t="s">
        <v>238</v>
      </c>
      <c r="KWQ1200" s="209">
        <v>119</v>
      </c>
      <c r="KWR1200" s="110">
        <v>213</v>
      </c>
      <c r="KWS1200" s="147">
        <v>104.09399999999999</v>
      </c>
      <c r="KWT1200" s="109" t="s">
        <v>39</v>
      </c>
      <c r="KWU1200" s="261" t="s">
        <v>26</v>
      </c>
      <c r="KWV1200" s="207">
        <v>7</v>
      </c>
      <c r="KWW1200" s="207">
        <v>2</v>
      </c>
      <c r="KWX1200" s="208" t="s">
        <v>238</v>
      </c>
      <c r="KWY1200" s="209">
        <v>119</v>
      </c>
      <c r="KWZ1200" s="110">
        <v>213</v>
      </c>
      <c r="KXA1200" s="147">
        <v>104.09399999999999</v>
      </c>
      <c r="KXB1200" s="109" t="s">
        <v>39</v>
      </c>
      <c r="KXC1200" s="261" t="s">
        <v>26</v>
      </c>
      <c r="KXD1200" s="207">
        <v>7</v>
      </c>
      <c r="KXE1200" s="207">
        <v>2</v>
      </c>
      <c r="KXF1200" s="208" t="s">
        <v>238</v>
      </c>
      <c r="KXG1200" s="209">
        <v>119</v>
      </c>
      <c r="KXH1200" s="110">
        <v>213</v>
      </c>
      <c r="KXI1200" s="147">
        <v>104.09399999999999</v>
      </c>
      <c r="KXJ1200" s="109" t="s">
        <v>39</v>
      </c>
      <c r="KXK1200" s="261" t="s">
        <v>26</v>
      </c>
      <c r="KXL1200" s="207">
        <v>7</v>
      </c>
      <c r="KXM1200" s="207">
        <v>2</v>
      </c>
      <c r="KXN1200" s="208" t="s">
        <v>238</v>
      </c>
      <c r="KXO1200" s="209">
        <v>119</v>
      </c>
      <c r="KXP1200" s="110">
        <v>213</v>
      </c>
      <c r="KXQ1200" s="147">
        <v>104.09399999999999</v>
      </c>
      <c r="KXR1200" s="109" t="s">
        <v>39</v>
      </c>
      <c r="KXS1200" s="261" t="s">
        <v>26</v>
      </c>
      <c r="KXT1200" s="207">
        <v>7</v>
      </c>
      <c r="KXU1200" s="207">
        <v>2</v>
      </c>
      <c r="KXV1200" s="208" t="s">
        <v>238</v>
      </c>
      <c r="KXW1200" s="209">
        <v>119</v>
      </c>
      <c r="KXX1200" s="110">
        <v>213</v>
      </c>
      <c r="KXY1200" s="147">
        <v>104.09399999999999</v>
      </c>
      <c r="KXZ1200" s="109" t="s">
        <v>39</v>
      </c>
      <c r="KYA1200" s="261" t="s">
        <v>26</v>
      </c>
      <c r="KYB1200" s="207">
        <v>7</v>
      </c>
      <c r="KYC1200" s="207">
        <v>2</v>
      </c>
      <c r="KYD1200" s="208" t="s">
        <v>238</v>
      </c>
      <c r="KYE1200" s="209">
        <v>119</v>
      </c>
      <c r="KYF1200" s="110">
        <v>213</v>
      </c>
      <c r="KYG1200" s="147">
        <v>104.09399999999999</v>
      </c>
      <c r="KYH1200" s="109" t="s">
        <v>39</v>
      </c>
      <c r="KYI1200" s="261" t="s">
        <v>26</v>
      </c>
      <c r="KYJ1200" s="207">
        <v>7</v>
      </c>
      <c r="KYK1200" s="207">
        <v>2</v>
      </c>
      <c r="KYL1200" s="208" t="s">
        <v>238</v>
      </c>
      <c r="KYM1200" s="209">
        <v>119</v>
      </c>
      <c r="KYN1200" s="110">
        <v>213</v>
      </c>
      <c r="KYO1200" s="147">
        <v>104.09399999999999</v>
      </c>
      <c r="KYP1200" s="109" t="s">
        <v>39</v>
      </c>
      <c r="KYQ1200" s="261" t="s">
        <v>26</v>
      </c>
      <c r="KYR1200" s="207">
        <v>7</v>
      </c>
      <c r="KYS1200" s="207">
        <v>2</v>
      </c>
      <c r="KYT1200" s="208" t="s">
        <v>238</v>
      </c>
      <c r="KYU1200" s="209">
        <v>119</v>
      </c>
      <c r="KYV1200" s="110">
        <v>213</v>
      </c>
      <c r="KYW1200" s="147">
        <v>104.09399999999999</v>
      </c>
      <c r="KYX1200" s="109" t="s">
        <v>39</v>
      </c>
      <c r="KYY1200" s="261" t="s">
        <v>26</v>
      </c>
      <c r="KYZ1200" s="207">
        <v>7</v>
      </c>
      <c r="KZA1200" s="207">
        <v>2</v>
      </c>
      <c r="KZB1200" s="208" t="s">
        <v>238</v>
      </c>
      <c r="KZC1200" s="209">
        <v>119</v>
      </c>
      <c r="KZD1200" s="110">
        <v>213</v>
      </c>
      <c r="KZE1200" s="147">
        <v>104.09399999999999</v>
      </c>
      <c r="KZF1200" s="109" t="s">
        <v>39</v>
      </c>
      <c r="KZG1200" s="261" t="s">
        <v>26</v>
      </c>
      <c r="KZH1200" s="207">
        <v>7</v>
      </c>
      <c r="KZI1200" s="207">
        <v>2</v>
      </c>
      <c r="KZJ1200" s="208" t="s">
        <v>238</v>
      </c>
      <c r="KZK1200" s="209">
        <v>119</v>
      </c>
      <c r="KZL1200" s="110">
        <v>213</v>
      </c>
      <c r="KZM1200" s="147">
        <v>104.09399999999999</v>
      </c>
      <c r="KZN1200" s="109" t="s">
        <v>39</v>
      </c>
      <c r="KZO1200" s="261" t="s">
        <v>26</v>
      </c>
      <c r="KZP1200" s="207">
        <v>7</v>
      </c>
      <c r="KZQ1200" s="207">
        <v>2</v>
      </c>
      <c r="KZR1200" s="208" t="s">
        <v>238</v>
      </c>
      <c r="KZS1200" s="209">
        <v>119</v>
      </c>
      <c r="KZT1200" s="110">
        <v>213</v>
      </c>
      <c r="KZU1200" s="147">
        <v>104.09399999999999</v>
      </c>
      <c r="KZV1200" s="109" t="s">
        <v>39</v>
      </c>
      <c r="KZW1200" s="261" t="s">
        <v>26</v>
      </c>
      <c r="KZX1200" s="207">
        <v>7</v>
      </c>
      <c r="KZY1200" s="207">
        <v>2</v>
      </c>
      <c r="KZZ1200" s="208" t="s">
        <v>238</v>
      </c>
      <c r="LAA1200" s="209">
        <v>119</v>
      </c>
      <c r="LAB1200" s="110">
        <v>213</v>
      </c>
      <c r="LAC1200" s="147">
        <v>104.09399999999999</v>
      </c>
      <c r="LAD1200" s="109" t="s">
        <v>39</v>
      </c>
      <c r="LAE1200" s="261" t="s">
        <v>26</v>
      </c>
      <c r="LAF1200" s="207">
        <v>7</v>
      </c>
      <c r="LAG1200" s="207">
        <v>2</v>
      </c>
      <c r="LAH1200" s="208" t="s">
        <v>238</v>
      </c>
      <c r="LAI1200" s="209">
        <v>119</v>
      </c>
      <c r="LAJ1200" s="110">
        <v>213</v>
      </c>
      <c r="LAK1200" s="147">
        <v>104.09399999999999</v>
      </c>
      <c r="LAL1200" s="109" t="s">
        <v>39</v>
      </c>
      <c r="LAM1200" s="261" t="s">
        <v>26</v>
      </c>
      <c r="LAN1200" s="207">
        <v>7</v>
      </c>
      <c r="LAO1200" s="207">
        <v>2</v>
      </c>
      <c r="LAP1200" s="208" t="s">
        <v>238</v>
      </c>
      <c r="LAQ1200" s="209">
        <v>119</v>
      </c>
      <c r="LAR1200" s="110">
        <v>213</v>
      </c>
      <c r="LAS1200" s="147">
        <v>104.09399999999999</v>
      </c>
      <c r="LAT1200" s="109" t="s">
        <v>39</v>
      </c>
      <c r="LAU1200" s="261" t="s">
        <v>26</v>
      </c>
      <c r="LAV1200" s="207">
        <v>7</v>
      </c>
      <c r="LAW1200" s="207">
        <v>2</v>
      </c>
      <c r="LAX1200" s="208" t="s">
        <v>238</v>
      </c>
      <c r="LAY1200" s="209">
        <v>119</v>
      </c>
      <c r="LAZ1200" s="110">
        <v>213</v>
      </c>
      <c r="LBA1200" s="147">
        <v>104.09399999999999</v>
      </c>
      <c r="LBB1200" s="109" t="s">
        <v>39</v>
      </c>
      <c r="LBC1200" s="261" t="s">
        <v>26</v>
      </c>
      <c r="LBD1200" s="207">
        <v>7</v>
      </c>
      <c r="LBE1200" s="207">
        <v>2</v>
      </c>
      <c r="LBF1200" s="208" t="s">
        <v>238</v>
      </c>
      <c r="LBG1200" s="209">
        <v>119</v>
      </c>
      <c r="LBH1200" s="110">
        <v>213</v>
      </c>
      <c r="LBI1200" s="147">
        <v>104.09399999999999</v>
      </c>
      <c r="LBJ1200" s="109" t="s">
        <v>39</v>
      </c>
      <c r="LBK1200" s="261" t="s">
        <v>26</v>
      </c>
      <c r="LBL1200" s="207">
        <v>7</v>
      </c>
      <c r="LBM1200" s="207">
        <v>2</v>
      </c>
      <c r="LBN1200" s="208" t="s">
        <v>238</v>
      </c>
      <c r="LBO1200" s="209">
        <v>119</v>
      </c>
      <c r="LBP1200" s="110">
        <v>213</v>
      </c>
      <c r="LBQ1200" s="147">
        <v>104.09399999999999</v>
      </c>
      <c r="LBR1200" s="109" t="s">
        <v>39</v>
      </c>
      <c r="LBS1200" s="261" t="s">
        <v>26</v>
      </c>
      <c r="LBT1200" s="207">
        <v>7</v>
      </c>
      <c r="LBU1200" s="207">
        <v>2</v>
      </c>
      <c r="LBV1200" s="208" t="s">
        <v>238</v>
      </c>
      <c r="LBW1200" s="209">
        <v>119</v>
      </c>
      <c r="LBX1200" s="110">
        <v>213</v>
      </c>
      <c r="LBY1200" s="147">
        <v>104.09399999999999</v>
      </c>
      <c r="LBZ1200" s="109" t="s">
        <v>39</v>
      </c>
      <c r="LCA1200" s="261" t="s">
        <v>26</v>
      </c>
      <c r="LCB1200" s="207">
        <v>7</v>
      </c>
      <c r="LCC1200" s="207">
        <v>2</v>
      </c>
      <c r="LCD1200" s="208" t="s">
        <v>238</v>
      </c>
      <c r="LCE1200" s="209">
        <v>119</v>
      </c>
      <c r="LCF1200" s="110">
        <v>213</v>
      </c>
      <c r="LCG1200" s="147">
        <v>104.09399999999999</v>
      </c>
      <c r="LCH1200" s="109" t="s">
        <v>39</v>
      </c>
      <c r="LCI1200" s="261" t="s">
        <v>26</v>
      </c>
      <c r="LCJ1200" s="207">
        <v>7</v>
      </c>
      <c r="LCK1200" s="207">
        <v>2</v>
      </c>
      <c r="LCL1200" s="208" t="s">
        <v>238</v>
      </c>
      <c r="LCM1200" s="209">
        <v>119</v>
      </c>
      <c r="LCN1200" s="110">
        <v>213</v>
      </c>
      <c r="LCO1200" s="147">
        <v>104.09399999999999</v>
      </c>
      <c r="LCP1200" s="109" t="s">
        <v>39</v>
      </c>
      <c r="LCQ1200" s="261" t="s">
        <v>26</v>
      </c>
      <c r="LCR1200" s="207">
        <v>7</v>
      </c>
      <c r="LCS1200" s="207">
        <v>2</v>
      </c>
      <c r="LCT1200" s="208" t="s">
        <v>238</v>
      </c>
      <c r="LCU1200" s="209">
        <v>119</v>
      </c>
      <c r="LCV1200" s="110">
        <v>213</v>
      </c>
      <c r="LCW1200" s="147">
        <v>104.09399999999999</v>
      </c>
      <c r="LCX1200" s="109" t="s">
        <v>39</v>
      </c>
      <c r="LCY1200" s="261" t="s">
        <v>26</v>
      </c>
      <c r="LCZ1200" s="207">
        <v>7</v>
      </c>
      <c r="LDA1200" s="207">
        <v>2</v>
      </c>
      <c r="LDB1200" s="208" t="s">
        <v>238</v>
      </c>
      <c r="LDC1200" s="209">
        <v>119</v>
      </c>
      <c r="LDD1200" s="110">
        <v>213</v>
      </c>
      <c r="LDE1200" s="147">
        <v>104.09399999999999</v>
      </c>
      <c r="LDF1200" s="109" t="s">
        <v>39</v>
      </c>
      <c r="LDG1200" s="261" t="s">
        <v>26</v>
      </c>
      <c r="LDH1200" s="207">
        <v>7</v>
      </c>
      <c r="LDI1200" s="207">
        <v>2</v>
      </c>
      <c r="LDJ1200" s="208" t="s">
        <v>238</v>
      </c>
      <c r="LDK1200" s="209">
        <v>119</v>
      </c>
      <c r="LDL1200" s="110">
        <v>213</v>
      </c>
      <c r="LDM1200" s="147">
        <v>104.09399999999999</v>
      </c>
      <c r="LDN1200" s="109" t="s">
        <v>39</v>
      </c>
      <c r="LDO1200" s="261" t="s">
        <v>26</v>
      </c>
      <c r="LDP1200" s="207">
        <v>7</v>
      </c>
      <c r="LDQ1200" s="207">
        <v>2</v>
      </c>
      <c r="LDR1200" s="208" t="s">
        <v>238</v>
      </c>
      <c r="LDS1200" s="209">
        <v>119</v>
      </c>
      <c r="LDT1200" s="110">
        <v>213</v>
      </c>
      <c r="LDU1200" s="147">
        <v>104.09399999999999</v>
      </c>
      <c r="LDV1200" s="109" t="s">
        <v>39</v>
      </c>
      <c r="LDW1200" s="261" t="s">
        <v>26</v>
      </c>
      <c r="LDX1200" s="207">
        <v>7</v>
      </c>
      <c r="LDY1200" s="207">
        <v>2</v>
      </c>
      <c r="LDZ1200" s="208" t="s">
        <v>238</v>
      </c>
      <c r="LEA1200" s="209">
        <v>119</v>
      </c>
      <c r="LEB1200" s="110">
        <v>213</v>
      </c>
      <c r="LEC1200" s="147">
        <v>104.09399999999999</v>
      </c>
      <c r="LED1200" s="109" t="s">
        <v>39</v>
      </c>
      <c r="LEE1200" s="261" t="s">
        <v>26</v>
      </c>
      <c r="LEF1200" s="207">
        <v>7</v>
      </c>
      <c r="LEG1200" s="207">
        <v>2</v>
      </c>
      <c r="LEH1200" s="208" t="s">
        <v>238</v>
      </c>
      <c r="LEI1200" s="209">
        <v>119</v>
      </c>
      <c r="LEJ1200" s="110">
        <v>213</v>
      </c>
      <c r="LEK1200" s="147">
        <v>104.09399999999999</v>
      </c>
      <c r="LEL1200" s="109" t="s">
        <v>39</v>
      </c>
      <c r="LEM1200" s="261" t="s">
        <v>26</v>
      </c>
      <c r="LEN1200" s="207">
        <v>7</v>
      </c>
      <c r="LEO1200" s="207">
        <v>2</v>
      </c>
      <c r="LEP1200" s="208" t="s">
        <v>238</v>
      </c>
      <c r="LEQ1200" s="209">
        <v>119</v>
      </c>
      <c r="LER1200" s="110">
        <v>213</v>
      </c>
      <c r="LES1200" s="147">
        <v>104.09399999999999</v>
      </c>
      <c r="LET1200" s="109" t="s">
        <v>39</v>
      </c>
      <c r="LEU1200" s="261" t="s">
        <v>26</v>
      </c>
      <c r="LEV1200" s="207">
        <v>7</v>
      </c>
      <c r="LEW1200" s="207">
        <v>2</v>
      </c>
      <c r="LEX1200" s="208" t="s">
        <v>238</v>
      </c>
      <c r="LEY1200" s="209">
        <v>119</v>
      </c>
      <c r="LEZ1200" s="110">
        <v>213</v>
      </c>
      <c r="LFA1200" s="147">
        <v>104.09399999999999</v>
      </c>
      <c r="LFB1200" s="109" t="s">
        <v>39</v>
      </c>
      <c r="LFC1200" s="261" t="s">
        <v>26</v>
      </c>
      <c r="LFD1200" s="207">
        <v>7</v>
      </c>
      <c r="LFE1200" s="207">
        <v>2</v>
      </c>
      <c r="LFF1200" s="208" t="s">
        <v>238</v>
      </c>
      <c r="LFG1200" s="209">
        <v>119</v>
      </c>
      <c r="LFH1200" s="110">
        <v>213</v>
      </c>
      <c r="LFI1200" s="147">
        <v>104.09399999999999</v>
      </c>
      <c r="LFJ1200" s="109" t="s">
        <v>39</v>
      </c>
      <c r="LFK1200" s="261" t="s">
        <v>26</v>
      </c>
      <c r="LFL1200" s="207">
        <v>7</v>
      </c>
      <c r="LFM1200" s="207">
        <v>2</v>
      </c>
      <c r="LFN1200" s="208" t="s">
        <v>238</v>
      </c>
      <c r="LFO1200" s="209">
        <v>119</v>
      </c>
      <c r="LFP1200" s="110">
        <v>213</v>
      </c>
      <c r="LFQ1200" s="147">
        <v>104.09399999999999</v>
      </c>
      <c r="LFR1200" s="109" t="s">
        <v>39</v>
      </c>
      <c r="LFS1200" s="261" t="s">
        <v>26</v>
      </c>
      <c r="LFT1200" s="207">
        <v>7</v>
      </c>
      <c r="LFU1200" s="207">
        <v>2</v>
      </c>
      <c r="LFV1200" s="208" t="s">
        <v>238</v>
      </c>
      <c r="LFW1200" s="209">
        <v>119</v>
      </c>
      <c r="LFX1200" s="110">
        <v>213</v>
      </c>
      <c r="LFY1200" s="147">
        <v>104.09399999999999</v>
      </c>
      <c r="LFZ1200" s="109" t="s">
        <v>39</v>
      </c>
      <c r="LGA1200" s="261" t="s">
        <v>26</v>
      </c>
      <c r="LGB1200" s="207">
        <v>7</v>
      </c>
      <c r="LGC1200" s="207">
        <v>2</v>
      </c>
      <c r="LGD1200" s="208" t="s">
        <v>238</v>
      </c>
      <c r="LGE1200" s="209">
        <v>119</v>
      </c>
      <c r="LGF1200" s="110">
        <v>213</v>
      </c>
      <c r="LGG1200" s="147">
        <v>104.09399999999999</v>
      </c>
      <c r="LGH1200" s="109" t="s">
        <v>39</v>
      </c>
      <c r="LGI1200" s="261" t="s">
        <v>26</v>
      </c>
      <c r="LGJ1200" s="207">
        <v>7</v>
      </c>
      <c r="LGK1200" s="207">
        <v>2</v>
      </c>
      <c r="LGL1200" s="208" t="s">
        <v>238</v>
      </c>
      <c r="LGM1200" s="209">
        <v>119</v>
      </c>
      <c r="LGN1200" s="110">
        <v>213</v>
      </c>
      <c r="LGO1200" s="147">
        <v>104.09399999999999</v>
      </c>
      <c r="LGP1200" s="109" t="s">
        <v>39</v>
      </c>
      <c r="LGQ1200" s="261" t="s">
        <v>26</v>
      </c>
      <c r="LGR1200" s="207">
        <v>7</v>
      </c>
      <c r="LGS1200" s="207">
        <v>2</v>
      </c>
      <c r="LGT1200" s="208" t="s">
        <v>238</v>
      </c>
      <c r="LGU1200" s="209">
        <v>119</v>
      </c>
      <c r="LGV1200" s="110">
        <v>213</v>
      </c>
      <c r="LGW1200" s="147">
        <v>104.09399999999999</v>
      </c>
      <c r="LGX1200" s="109" t="s">
        <v>39</v>
      </c>
      <c r="LGY1200" s="261" t="s">
        <v>26</v>
      </c>
      <c r="LGZ1200" s="207">
        <v>7</v>
      </c>
      <c r="LHA1200" s="207">
        <v>2</v>
      </c>
      <c r="LHB1200" s="208" t="s">
        <v>238</v>
      </c>
      <c r="LHC1200" s="209">
        <v>119</v>
      </c>
      <c r="LHD1200" s="110">
        <v>213</v>
      </c>
      <c r="LHE1200" s="147">
        <v>104.09399999999999</v>
      </c>
      <c r="LHF1200" s="109" t="s">
        <v>39</v>
      </c>
      <c r="LHG1200" s="261" t="s">
        <v>26</v>
      </c>
      <c r="LHH1200" s="207">
        <v>7</v>
      </c>
      <c r="LHI1200" s="207">
        <v>2</v>
      </c>
      <c r="LHJ1200" s="208" t="s">
        <v>238</v>
      </c>
      <c r="LHK1200" s="209">
        <v>119</v>
      </c>
      <c r="LHL1200" s="110">
        <v>213</v>
      </c>
      <c r="LHM1200" s="147">
        <v>104.09399999999999</v>
      </c>
      <c r="LHN1200" s="109" t="s">
        <v>39</v>
      </c>
      <c r="LHO1200" s="261" t="s">
        <v>26</v>
      </c>
      <c r="LHP1200" s="207">
        <v>7</v>
      </c>
      <c r="LHQ1200" s="207">
        <v>2</v>
      </c>
      <c r="LHR1200" s="208" t="s">
        <v>238</v>
      </c>
      <c r="LHS1200" s="209">
        <v>119</v>
      </c>
      <c r="LHT1200" s="110">
        <v>213</v>
      </c>
      <c r="LHU1200" s="147">
        <v>104.09399999999999</v>
      </c>
      <c r="LHV1200" s="109" t="s">
        <v>39</v>
      </c>
      <c r="LHW1200" s="261" t="s">
        <v>26</v>
      </c>
      <c r="LHX1200" s="207">
        <v>7</v>
      </c>
      <c r="LHY1200" s="207">
        <v>2</v>
      </c>
      <c r="LHZ1200" s="208" t="s">
        <v>238</v>
      </c>
      <c r="LIA1200" s="209">
        <v>119</v>
      </c>
      <c r="LIB1200" s="110">
        <v>213</v>
      </c>
      <c r="LIC1200" s="147">
        <v>104.09399999999999</v>
      </c>
      <c r="LID1200" s="109" t="s">
        <v>39</v>
      </c>
      <c r="LIE1200" s="261" t="s">
        <v>26</v>
      </c>
      <c r="LIF1200" s="207">
        <v>7</v>
      </c>
      <c r="LIG1200" s="207">
        <v>2</v>
      </c>
      <c r="LIH1200" s="208" t="s">
        <v>238</v>
      </c>
      <c r="LII1200" s="209">
        <v>119</v>
      </c>
      <c r="LIJ1200" s="110">
        <v>213</v>
      </c>
      <c r="LIK1200" s="147">
        <v>104.09399999999999</v>
      </c>
      <c r="LIL1200" s="109" t="s">
        <v>39</v>
      </c>
      <c r="LIM1200" s="261" t="s">
        <v>26</v>
      </c>
      <c r="LIN1200" s="207">
        <v>7</v>
      </c>
      <c r="LIO1200" s="207">
        <v>2</v>
      </c>
      <c r="LIP1200" s="208" t="s">
        <v>238</v>
      </c>
      <c r="LIQ1200" s="209">
        <v>119</v>
      </c>
      <c r="LIR1200" s="110">
        <v>213</v>
      </c>
      <c r="LIS1200" s="147">
        <v>104.09399999999999</v>
      </c>
      <c r="LIT1200" s="109" t="s">
        <v>39</v>
      </c>
      <c r="LIU1200" s="261" t="s">
        <v>26</v>
      </c>
      <c r="LIV1200" s="207">
        <v>7</v>
      </c>
      <c r="LIW1200" s="207">
        <v>2</v>
      </c>
      <c r="LIX1200" s="208" t="s">
        <v>238</v>
      </c>
      <c r="LIY1200" s="209">
        <v>119</v>
      </c>
      <c r="LIZ1200" s="110">
        <v>213</v>
      </c>
      <c r="LJA1200" s="147">
        <v>104.09399999999999</v>
      </c>
      <c r="LJB1200" s="109" t="s">
        <v>39</v>
      </c>
      <c r="LJC1200" s="261" t="s">
        <v>26</v>
      </c>
      <c r="LJD1200" s="207">
        <v>7</v>
      </c>
      <c r="LJE1200" s="207">
        <v>2</v>
      </c>
      <c r="LJF1200" s="208" t="s">
        <v>238</v>
      </c>
      <c r="LJG1200" s="209">
        <v>119</v>
      </c>
      <c r="LJH1200" s="110">
        <v>213</v>
      </c>
      <c r="LJI1200" s="147">
        <v>104.09399999999999</v>
      </c>
      <c r="LJJ1200" s="109" t="s">
        <v>39</v>
      </c>
      <c r="LJK1200" s="261" t="s">
        <v>26</v>
      </c>
      <c r="LJL1200" s="207">
        <v>7</v>
      </c>
      <c r="LJM1200" s="207">
        <v>2</v>
      </c>
      <c r="LJN1200" s="208" t="s">
        <v>238</v>
      </c>
      <c r="LJO1200" s="209">
        <v>119</v>
      </c>
      <c r="LJP1200" s="110">
        <v>213</v>
      </c>
      <c r="LJQ1200" s="147">
        <v>104.09399999999999</v>
      </c>
      <c r="LJR1200" s="109" t="s">
        <v>39</v>
      </c>
      <c r="LJS1200" s="261" t="s">
        <v>26</v>
      </c>
      <c r="LJT1200" s="207">
        <v>7</v>
      </c>
      <c r="LJU1200" s="207">
        <v>2</v>
      </c>
      <c r="LJV1200" s="208" t="s">
        <v>238</v>
      </c>
      <c r="LJW1200" s="209">
        <v>119</v>
      </c>
      <c r="LJX1200" s="110">
        <v>213</v>
      </c>
      <c r="LJY1200" s="147">
        <v>104.09399999999999</v>
      </c>
      <c r="LJZ1200" s="109" t="s">
        <v>39</v>
      </c>
      <c r="LKA1200" s="261" t="s">
        <v>26</v>
      </c>
      <c r="LKB1200" s="207">
        <v>7</v>
      </c>
      <c r="LKC1200" s="207">
        <v>2</v>
      </c>
      <c r="LKD1200" s="208" t="s">
        <v>238</v>
      </c>
      <c r="LKE1200" s="209">
        <v>119</v>
      </c>
      <c r="LKF1200" s="110">
        <v>213</v>
      </c>
      <c r="LKG1200" s="147">
        <v>104.09399999999999</v>
      </c>
      <c r="LKH1200" s="109" t="s">
        <v>39</v>
      </c>
      <c r="LKI1200" s="261" t="s">
        <v>26</v>
      </c>
      <c r="LKJ1200" s="207">
        <v>7</v>
      </c>
      <c r="LKK1200" s="207">
        <v>2</v>
      </c>
      <c r="LKL1200" s="208" t="s">
        <v>238</v>
      </c>
      <c r="LKM1200" s="209">
        <v>119</v>
      </c>
      <c r="LKN1200" s="110">
        <v>213</v>
      </c>
      <c r="LKO1200" s="147">
        <v>104.09399999999999</v>
      </c>
      <c r="LKP1200" s="109" t="s">
        <v>39</v>
      </c>
      <c r="LKQ1200" s="261" t="s">
        <v>26</v>
      </c>
      <c r="LKR1200" s="207">
        <v>7</v>
      </c>
      <c r="LKS1200" s="207">
        <v>2</v>
      </c>
      <c r="LKT1200" s="208" t="s">
        <v>238</v>
      </c>
      <c r="LKU1200" s="209">
        <v>119</v>
      </c>
      <c r="LKV1200" s="110">
        <v>213</v>
      </c>
      <c r="LKW1200" s="147">
        <v>104.09399999999999</v>
      </c>
      <c r="LKX1200" s="109" t="s">
        <v>39</v>
      </c>
      <c r="LKY1200" s="261" t="s">
        <v>26</v>
      </c>
      <c r="LKZ1200" s="207">
        <v>7</v>
      </c>
      <c r="LLA1200" s="207">
        <v>2</v>
      </c>
      <c r="LLB1200" s="208" t="s">
        <v>238</v>
      </c>
      <c r="LLC1200" s="209">
        <v>119</v>
      </c>
      <c r="LLD1200" s="110">
        <v>213</v>
      </c>
      <c r="LLE1200" s="147">
        <v>104.09399999999999</v>
      </c>
      <c r="LLF1200" s="109" t="s">
        <v>39</v>
      </c>
      <c r="LLG1200" s="261" t="s">
        <v>26</v>
      </c>
      <c r="LLH1200" s="207">
        <v>7</v>
      </c>
      <c r="LLI1200" s="207">
        <v>2</v>
      </c>
      <c r="LLJ1200" s="208" t="s">
        <v>238</v>
      </c>
      <c r="LLK1200" s="209">
        <v>119</v>
      </c>
      <c r="LLL1200" s="110">
        <v>213</v>
      </c>
      <c r="LLM1200" s="147">
        <v>104.09399999999999</v>
      </c>
      <c r="LLN1200" s="109" t="s">
        <v>39</v>
      </c>
      <c r="LLO1200" s="261" t="s">
        <v>26</v>
      </c>
      <c r="LLP1200" s="207">
        <v>7</v>
      </c>
      <c r="LLQ1200" s="207">
        <v>2</v>
      </c>
      <c r="LLR1200" s="208" t="s">
        <v>238</v>
      </c>
      <c r="LLS1200" s="209">
        <v>119</v>
      </c>
      <c r="LLT1200" s="110">
        <v>213</v>
      </c>
      <c r="LLU1200" s="147">
        <v>104.09399999999999</v>
      </c>
      <c r="LLV1200" s="109" t="s">
        <v>39</v>
      </c>
      <c r="LLW1200" s="261" t="s">
        <v>26</v>
      </c>
      <c r="LLX1200" s="207">
        <v>7</v>
      </c>
      <c r="LLY1200" s="207">
        <v>2</v>
      </c>
      <c r="LLZ1200" s="208" t="s">
        <v>238</v>
      </c>
      <c r="LMA1200" s="209">
        <v>119</v>
      </c>
      <c r="LMB1200" s="110">
        <v>213</v>
      </c>
      <c r="LMC1200" s="147">
        <v>104.09399999999999</v>
      </c>
      <c r="LMD1200" s="109" t="s">
        <v>39</v>
      </c>
      <c r="LME1200" s="261" t="s">
        <v>26</v>
      </c>
      <c r="LMF1200" s="207">
        <v>7</v>
      </c>
      <c r="LMG1200" s="207">
        <v>2</v>
      </c>
      <c r="LMH1200" s="208" t="s">
        <v>238</v>
      </c>
      <c r="LMI1200" s="209">
        <v>119</v>
      </c>
      <c r="LMJ1200" s="110">
        <v>213</v>
      </c>
      <c r="LMK1200" s="147">
        <v>104.09399999999999</v>
      </c>
      <c r="LML1200" s="109" t="s">
        <v>39</v>
      </c>
      <c r="LMM1200" s="261" t="s">
        <v>26</v>
      </c>
      <c r="LMN1200" s="207">
        <v>7</v>
      </c>
      <c r="LMO1200" s="207">
        <v>2</v>
      </c>
      <c r="LMP1200" s="208" t="s">
        <v>238</v>
      </c>
      <c r="LMQ1200" s="209">
        <v>119</v>
      </c>
      <c r="LMR1200" s="110">
        <v>213</v>
      </c>
      <c r="LMS1200" s="147">
        <v>104.09399999999999</v>
      </c>
      <c r="LMT1200" s="109" t="s">
        <v>39</v>
      </c>
      <c r="LMU1200" s="261" t="s">
        <v>26</v>
      </c>
      <c r="LMV1200" s="207">
        <v>7</v>
      </c>
      <c r="LMW1200" s="207">
        <v>2</v>
      </c>
      <c r="LMX1200" s="208" t="s">
        <v>238</v>
      </c>
      <c r="LMY1200" s="209">
        <v>119</v>
      </c>
      <c r="LMZ1200" s="110">
        <v>213</v>
      </c>
      <c r="LNA1200" s="147">
        <v>104.09399999999999</v>
      </c>
      <c r="LNB1200" s="109" t="s">
        <v>39</v>
      </c>
      <c r="LNC1200" s="261" t="s">
        <v>26</v>
      </c>
      <c r="LND1200" s="207">
        <v>7</v>
      </c>
      <c r="LNE1200" s="207">
        <v>2</v>
      </c>
      <c r="LNF1200" s="208" t="s">
        <v>238</v>
      </c>
      <c r="LNG1200" s="209">
        <v>119</v>
      </c>
      <c r="LNH1200" s="110">
        <v>213</v>
      </c>
      <c r="LNI1200" s="147">
        <v>104.09399999999999</v>
      </c>
      <c r="LNJ1200" s="109" t="s">
        <v>39</v>
      </c>
      <c r="LNK1200" s="261" t="s">
        <v>26</v>
      </c>
      <c r="LNL1200" s="207">
        <v>7</v>
      </c>
      <c r="LNM1200" s="207">
        <v>2</v>
      </c>
      <c r="LNN1200" s="208" t="s">
        <v>238</v>
      </c>
      <c r="LNO1200" s="209">
        <v>119</v>
      </c>
      <c r="LNP1200" s="110">
        <v>213</v>
      </c>
      <c r="LNQ1200" s="147">
        <v>104.09399999999999</v>
      </c>
      <c r="LNR1200" s="109" t="s">
        <v>39</v>
      </c>
      <c r="LNS1200" s="261" t="s">
        <v>26</v>
      </c>
      <c r="LNT1200" s="207">
        <v>7</v>
      </c>
      <c r="LNU1200" s="207">
        <v>2</v>
      </c>
      <c r="LNV1200" s="208" t="s">
        <v>238</v>
      </c>
      <c r="LNW1200" s="209">
        <v>119</v>
      </c>
      <c r="LNX1200" s="110">
        <v>213</v>
      </c>
      <c r="LNY1200" s="147">
        <v>104.09399999999999</v>
      </c>
      <c r="LNZ1200" s="109" t="s">
        <v>39</v>
      </c>
      <c r="LOA1200" s="261" t="s">
        <v>26</v>
      </c>
      <c r="LOB1200" s="207">
        <v>7</v>
      </c>
      <c r="LOC1200" s="207">
        <v>2</v>
      </c>
      <c r="LOD1200" s="208" t="s">
        <v>238</v>
      </c>
      <c r="LOE1200" s="209">
        <v>119</v>
      </c>
      <c r="LOF1200" s="110">
        <v>213</v>
      </c>
      <c r="LOG1200" s="147">
        <v>104.09399999999999</v>
      </c>
      <c r="LOH1200" s="109" t="s">
        <v>39</v>
      </c>
      <c r="LOI1200" s="261" t="s">
        <v>26</v>
      </c>
      <c r="LOJ1200" s="207">
        <v>7</v>
      </c>
      <c r="LOK1200" s="207">
        <v>2</v>
      </c>
      <c r="LOL1200" s="208" t="s">
        <v>238</v>
      </c>
      <c r="LOM1200" s="209">
        <v>119</v>
      </c>
      <c r="LON1200" s="110">
        <v>213</v>
      </c>
      <c r="LOO1200" s="147">
        <v>104.09399999999999</v>
      </c>
      <c r="LOP1200" s="109" t="s">
        <v>39</v>
      </c>
      <c r="LOQ1200" s="261" t="s">
        <v>26</v>
      </c>
      <c r="LOR1200" s="207">
        <v>7</v>
      </c>
      <c r="LOS1200" s="207">
        <v>2</v>
      </c>
      <c r="LOT1200" s="208" t="s">
        <v>238</v>
      </c>
      <c r="LOU1200" s="209">
        <v>119</v>
      </c>
      <c r="LOV1200" s="110">
        <v>213</v>
      </c>
      <c r="LOW1200" s="147">
        <v>104.09399999999999</v>
      </c>
      <c r="LOX1200" s="109" t="s">
        <v>39</v>
      </c>
      <c r="LOY1200" s="261" t="s">
        <v>26</v>
      </c>
      <c r="LOZ1200" s="207">
        <v>7</v>
      </c>
      <c r="LPA1200" s="207">
        <v>2</v>
      </c>
      <c r="LPB1200" s="208" t="s">
        <v>238</v>
      </c>
      <c r="LPC1200" s="209">
        <v>119</v>
      </c>
      <c r="LPD1200" s="110">
        <v>213</v>
      </c>
      <c r="LPE1200" s="147">
        <v>104.09399999999999</v>
      </c>
      <c r="LPF1200" s="109" t="s">
        <v>39</v>
      </c>
      <c r="LPG1200" s="261" t="s">
        <v>26</v>
      </c>
      <c r="LPH1200" s="207">
        <v>7</v>
      </c>
      <c r="LPI1200" s="207">
        <v>2</v>
      </c>
      <c r="LPJ1200" s="208" t="s">
        <v>238</v>
      </c>
      <c r="LPK1200" s="209">
        <v>119</v>
      </c>
      <c r="LPL1200" s="110">
        <v>213</v>
      </c>
      <c r="LPM1200" s="147">
        <v>104.09399999999999</v>
      </c>
      <c r="LPN1200" s="109" t="s">
        <v>39</v>
      </c>
      <c r="LPO1200" s="261" t="s">
        <v>26</v>
      </c>
      <c r="LPP1200" s="207">
        <v>7</v>
      </c>
      <c r="LPQ1200" s="207">
        <v>2</v>
      </c>
      <c r="LPR1200" s="208" t="s">
        <v>238</v>
      </c>
      <c r="LPS1200" s="209">
        <v>119</v>
      </c>
      <c r="LPT1200" s="110">
        <v>213</v>
      </c>
      <c r="LPU1200" s="147">
        <v>104.09399999999999</v>
      </c>
      <c r="LPV1200" s="109" t="s">
        <v>39</v>
      </c>
      <c r="LPW1200" s="261" t="s">
        <v>26</v>
      </c>
      <c r="LPX1200" s="207">
        <v>7</v>
      </c>
      <c r="LPY1200" s="207">
        <v>2</v>
      </c>
      <c r="LPZ1200" s="208" t="s">
        <v>238</v>
      </c>
      <c r="LQA1200" s="209">
        <v>119</v>
      </c>
      <c r="LQB1200" s="110">
        <v>213</v>
      </c>
      <c r="LQC1200" s="147">
        <v>104.09399999999999</v>
      </c>
      <c r="LQD1200" s="109" t="s">
        <v>39</v>
      </c>
      <c r="LQE1200" s="261" t="s">
        <v>26</v>
      </c>
      <c r="LQF1200" s="207">
        <v>7</v>
      </c>
      <c r="LQG1200" s="207">
        <v>2</v>
      </c>
      <c r="LQH1200" s="208" t="s">
        <v>238</v>
      </c>
      <c r="LQI1200" s="209">
        <v>119</v>
      </c>
      <c r="LQJ1200" s="110">
        <v>213</v>
      </c>
      <c r="LQK1200" s="147">
        <v>104.09399999999999</v>
      </c>
      <c r="LQL1200" s="109" t="s">
        <v>39</v>
      </c>
      <c r="LQM1200" s="261" t="s">
        <v>26</v>
      </c>
      <c r="LQN1200" s="207">
        <v>7</v>
      </c>
      <c r="LQO1200" s="207">
        <v>2</v>
      </c>
      <c r="LQP1200" s="208" t="s">
        <v>238</v>
      </c>
      <c r="LQQ1200" s="209">
        <v>119</v>
      </c>
      <c r="LQR1200" s="110">
        <v>213</v>
      </c>
      <c r="LQS1200" s="147">
        <v>104.09399999999999</v>
      </c>
      <c r="LQT1200" s="109" t="s">
        <v>39</v>
      </c>
      <c r="LQU1200" s="261" t="s">
        <v>26</v>
      </c>
      <c r="LQV1200" s="207">
        <v>7</v>
      </c>
      <c r="LQW1200" s="207">
        <v>2</v>
      </c>
      <c r="LQX1200" s="208" t="s">
        <v>238</v>
      </c>
      <c r="LQY1200" s="209">
        <v>119</v>
      </c>
      <c r="LQZ1200" s="110">
        <v>213</v>
      </c>
      <c r="LRA1200" s="147">
        <v>104.09399999999999</v>
      </c>
      <c r="LRB1200" s="109" t="s">
        <v>39</v>
      </c>
      <c r="LRC1200" s="261" t="s">
        <v>26</v>
      </c>
      <c r="LRD1200" s="207">
        <v>7</v>
      </c>
      <c r="LRE1200" s="207">
        <v>2</v>
      </c>
      <c r="LRF1200" s="208" t="s">
        <v>238</v>
      </c>
      <c r="LRG1200" s="209">
        <v>119</v>
      </c>
      <c r="LRH1200" s="110">
        <v>213</v>
      </c>
      <c r="LRI1200" s="147">
        <v>104.09399999999999</v>
      </c>
      <c r="LRJ1200" s="109" t="s">
        <v>39</v>
      </c>
      <c r="LRK1200" s="261" t="s">
        <v>26</v>
      </c>
      <c r="LRL1200" s="207">
        <v>7</v>
      </c>
      <c r="LRM1200" s="207">
        <v>2</v>
      </c>
      <c r="LRN1200" s="208" t="s">
        <v>238</v>
      </c>
      <c r="LRO1200" s="209">
        <v>119</v>
      </c>
      <c r="LRP1200" s="110">
        <v>213</v>
      </c>
      <c r="LRQ1200" s="147">
        <v>104.09399999999999</v>
      </c>
      <c r="LRR1200" s="109" t="s">
        <v>39</v>
      </c>
      <c r="LRS1200" s="261" t="s">
        <v>26</v>
      </c>
      <c r="LRT1200" s="207">
        <v>7</v>
      </c>
      <c r="LRU1200" s="207">
        <v>2</v>
      </c>
      <c r="LRV1200" s="208" t="s">
        <v>238</v>
      </c>
      <c r="LRW1200" s="209">
        <v>119</v>
      </c>
      <c r="LRX1200" s="110">
        <v>213</v>
      </c>
      <c r="LRY1200" s="147">
        <v>104.09399999999999</v>
      </c>
      <c r="LRZ1200" s="109" t="s">
        <v>39</v>
      </c>
      <c r="LSA1200" s="261" t="s">
        <v>26</v>
      </c>
      <c r="LSB1200" s="207">
        <v>7</v>
      </c>
      <c r="LSC1200" s="207">
        <v>2</v>
      </c>
      <c r="LSD1200" s="208" t="s">
        <v>238</v>
      </c>
      <c r="LSE1200" s="209">
        <v>119</v>
      </c>
      <c r="LSF1200" s="110">
        <v>213</v>
      </c>
      <c r="LSG1200" s="147">
        <v>104.09399999999999</v>
      </c>
      <c r="LSH1200" s="109" t="s">
        <v>39</v>
      </c>
      <c r="LSI1200" s="261" t="s">
        <v>26</v>
      </c>
      <c r="LSJ1200" s="207">
        <v>7</v>
      </c>
      <c r="LSK1200" s="207">
        <v>2</v>
      </c>
      <c r="LSL1200" s="208" t="s">
        <v>238</v>
      </c>
      <c r="LSM1200" s="209">
        <v>119</v>
      </c>
      <c r="LSN1200" s="110">
        <v>213</v>
      </c>
      <c r="LSO1200" s="147">
        <v>104.09399999999999</v>
      </c>
      <c r="LSP1200" s="109" t="s">
        <v>39</v>
      </c>
      <c r="LSQ1200" s="261" t="s">
        <v>26</v>
      </c>
      <c r="LSR1200" s="207">
        <v>7</v>
      </c>
      <c r="LSS1200" s="207">
        <v>2</v>
      </c>
      <c r="LST1200" s="208" t="s">
        <v>238</v>
      </c>
      <c r="LSU1200" s="209">
        <v>119</v>
      </c>
      <c r="LSV1200" s="110">
        <v>213</v>
      </c>
      <c r="LSW1200" s="147">
        <v>104.09399999999999</v>
      </c>
      <c r="LSX1200" s="109" t="s">
        <v>39</v>
      </c>
      <c r="LSY1200" s="261" t="s">
        <v>26</v>
      </c>
      <c r="LSZ1200" s="207">
        <v>7</v>
      </c>
      <c r="LTA1200" s="207">
        <v>2</v>
      </c>
      <c r="LTB1200" s="208" t="s">
        <v>238</v>
      </c>
      <c r="LTC1200" s="209">
        <v>119</v>
      </c>
      <c r="LTD1200" s="110">
        <v>213</v>
      </c>
      <c r="LTE1200" s="147">
        <v>104.09399999999999</v>
      </c>
      <c r="LTF1200" s="109" t="s">
        <v>39</v>
      </c>
      <c r="LTG1200" s="261" t="s">
        <v>26</v>
      </c>
      <c r="LTH1200" s="207">
        <v>7</v>
      </c>
      <c r="LTI1200" s="207">
        <v>2</v>
      </c>
      <c r="LTJ1200" s="208" t="s">
        <v>238</v>
      </c>
      <c r="LTK1200" s="209">
        <v>119</v>
      </c>
      <c r="LTL1200" s="110">
        <v>213</v>
      </c>
      <c r="LTM1200" s="147">
        <v>104.09399999999999</v>
      </c>
      <c r="LTN1200" s="109" t="s">
        <v>39</v>
      </c>
      <c r="LTO1200" s="261" t="s">
        <v>26</v>
      </c>
      <c r="LTP1200" s="207">
        <v>7</v>
      </c>
      <c r="LTQ1200" s="207">
        <v>2</v>
      </c>
      <c r="LTR1200" s="208" t="s">
        <v>238</v>
      </c>
      <c r="LTS1200" s="209">
        <v>119</v>
      </c>
      <c r="LTT1200" s="110">
        <v>213</v>
      </c>
      <c r="LTU1200" s="147">
        <v>104.09399999999999</v>
      </c>
      <c r="LTV1200" s="109" t="s">
        <v>39</v>
      </c>
      <c r="LTW1200" s="261" t="s">
        <v>26</v>
      </c>
      <c r="LTX1200" s="207">
        <v>7</v>
      </c>
      <c r="LTY1200" s="207">
        <v>2</v>
      </c>
      <c r="LTZ1200" s="208" t="s">
        <v>238</v>
      </c>
      <c r="LUA1200" s="209">
        <v>119</v>
      </c>
      <c r="LUB1200" s="110">
        <v>213</v>
      </c>
      <c r="LUC1200" s="147">
        <v>104.09399999999999</v>
      </c>
      <c r="LUD1200" s="109" t="s">
        <v>39</v>
      </c>
      <c r="LUE1200" s="261" t="s">
        <v>26</v>
      </c>
      <c r="LUF1200" s="207">
        <v>7</v>
      </c>
      <c r="LUG1200" s="207">
        <v>2</v>
      </c>
      <c r="LUH1200" s="208" t="s">
        <v>238</v>
      </c>
      <c r="LUI1200" s="209">
        <v>119</v>
      </c>
      <c r="LUJ1200" s="110">
        <v>213</v>
      </c>
      <c r="LUK1200" s="147">
        <v>104.09399999999999</v>
      </c>
      <c r="LUL1200" s="109" t="s">
        <v>39</v>
      </c>
      <c r="LUM1200" s="261" t="s">
        <v>26</v>
      </c>
      <c r="LUN1200" s="207">
        <v>7</v>
      </c>
      <c r="LUO1200" s="207">
        <v>2</v>
      </c>
      <c r="LUP1200" s="208" t="s">
        <v>238</v>
      </c>
      <c r="LUQ1200" s="209">
        <v>119</v>
      </c>
      <c r="LUR1200" s="110">
        <v>213</v>
      </c>
      <c r="LUS1200" s="147">
        <v>104.09399999999999</v>
      </c>
      <c r="LUT1200" s="109" t="s">
        <v>39</v>
      </c>
      <c r="LUU1200" s="261" t="s">
        <v>26</v>
      </c>
      <c r="LUV1200" s="207">
        <v>7</v>
      </c>
      <c r="LUW1200" s="207">
        <v>2</v>
      </c>
      <c r="LUX1200" s="208" t="s">
        <v>238</v>
      </c>
      <c r="LUY1200" s="209">
        <v>119</v>
      </c>
      <c r="LUZ1200" s="110">
        <v>213</v>
      </c>
      <c r="LVA1200" s="147">
        <v>104.09399999999999</v>
      </c>
      <c r="LVB1200" s="109" t="s">
        <v>39</v>
      </c>
      <c r="LVC1200" s="261" t="s">
        <v>26</v>
      </c>
      <c r="LVD1200" s="207">
        <v>7</v>
      </c>
      <c r="LVE1200" s="207">
        <v>2</v>
      </c>
      <c r="LVF1200" s="208" t="s">
        <v>238</v>
      </c>
      <c r="LVG1200" s="209">
        <v>119</v>
      </c>
      <c r="LVH1200" s="110">
        <v>213</v>
      </c>
      <c r="LVI1200" s="147">
        <v>104.09399999999999</v>
      </c>
      <c r="LVJ1200" s="109" t="s">
        <v>39</v>
      </c>
      <c r="LVK1200" s="261" t="s">
        <v>26</v>
      </c>
      <c r="LVL1200" s="207">
        <v>7</v>
      </c>
      <c r="LVM1200" s="207">
        <v>2</v>
      </c>
      <c r="LVN1200" s="208" t="s">
        <v>238</v>
      </c>
      <c r="LVO1200" s="209">
        <v>119</v>
      </c>
      <c r="LVP1200" s="110">
        <v>213</v>
      </c>
      <c r="LVQ1200" s="147">
        <v>104.09399999999999</v>
      </c>
      <c r="LVR1200" s="109" t="s">
        <v>39</v>
      </c>
      <c r="LVS1200" s="261" t="s">
        <v>26</v>
      </c>
      <c r="LVT1200" s="207">
        <v>7</v>
      </c>
      <c r="LVU1200" s="207">
        <v>2</v>
      </c>
      <c r="LVV1200" s="208" t="s">
        <v>238</v>
      </c>
      <c r="LVW1200" s="209">
        <v>119</v>
      </c>
      <c r="LVX1200" s="110">
        <v>213</v>
      </c>
      <c r="LVY1200" s="147">
        <v>104.09399999999999</v>
      </c>
      <c r="LVZ1200" s="109" t="s">
        <v>39</v>
      </c>
      <c r="LWA1200" s="261" t="s">
        <v>26</v>
      </c>
      <c r="LWB1200" s="207">
        <v>7</v>
      </c>
      <c r="LWC1200" s="207">
        <v>2</v>
      </c>
      <c r="LWD1200" s="208" t="s">
        <v>238</v>
      </c>
      <c r="LWE1200" s="209">
        <v>119</v>
      </c>
      <c r="LWF1200" s="110">
        <v>213</v>
      </c>
      <c r="LWG1200" s="147">
        <v>104.09399999999999</v>
      </c>
      <c r="LWH1200" s="109" t="s">
        <v>39</v>
      </c>
      <c r="LWI1200" s="261" t="s">
        <v>26</v>
      </c>
      <c r="LWJ1200" s="207">
        <v>7</v>
      </c>
      <c r="LWK1200" s="207">
        <v>2</v>
      </c>
      <c r="LWL1200" s="208" t="s">
        <v>238</v>
      </c>
      <c r="LWM1200" s="209">
        <v>119</v>
      </c>
      <c r="LWN1200" s="110">
        <v>213</v>
      </c>
      <c r="LWO1200" s="147">
        <v>104.09399999999999</v>
      </c>
      <c r="LWP1200" s="109" t="s">
        <v>39</v>
      </c>
      <c r="LWQ1200" s="261" t="s">
        <v>26</v>
      </c>
      <c r="LWR1200" s="207">
        <v>7</v>
      </c>
      <c r="LWS1200" s="207">
        <v>2</v>
      </c>
      <c r="LWT1200" s="208" t="s">
        <v>238</v>
      </c>
      <c r="LWU1200" s="209">
        <v>119</v>
      </c>
      <c r="LWV1200" s="110">
        <v>213</v>
      </c>
      <c r="LWW1200" s="147">
        <v>104.09399999999999</v>
      </c>
      <c r="LWX1200" s="109" t="s">
        <v>39</v>
      </c>
      <c r="LWY1200" s="261" t="s">
        <v>26</v>
      </c>
      <c r="LWZ1200" s="207">
        <v>7</v>
      </c>
      <c r="LXA1200" s="207">
        <v>2</v>
      </c>
      <c r="LXB1200" s="208" t="s">
        <v>238</v>
      </c>
      <c r="LXC1200" s="209">
        <v>119</v>
      </c>
      <c r="LXD1200" s="110">
        <v>213</v>
      </c>
      <c r="LXE1200" s="147">
        <v>104.09399999999999</v>
      </c>
      <c r="LXF1200" s="109" t="s">
        <v>39</v>
      </c>
      <c r="LXG1200" s="261" t="s">
        <v>26</v>
      </c>
      <c r="LXH1200" s="207">
        <v>7</v>
      </c>
      <c r="LXI1200" s="207">
        <v>2</v>
      </c>
      <c r="LXJ1200" s="208" t="s">
        <v>238</v>
      </c>
      <c r="LXK1200" s="209">
        <v>119</v>
      </c>
      <c r="LXL1200" s="110">
        <v>213</v>
      </c>
      <c r="LXM1200" s="147">
        <v>104.09399999999999</v>
      </c>
      <c r="LXN1200" s="109" t="s">
        <v>39</v>
      </c>
      <c r="LXO1200" s="261" t="s">
        <v>26</v>
      </c>
      <c r="LXP1200" s="207">
        <v>7</v>
      </c>
      <c r="LXQ1200" s="207">
        <v>2</v>
      </c>
      <c r="LXR1200" s="208" t="s">
        <v>238</v>
      </c>
      <c r="LXS1200" s="209">
        <v>119</v>
      </c>
      <c r="LXT1200" s="110">
        <v>213</v>
      </c>
      <c r="LXU1200" s="147">
        <v>104.09399999999999</v>
      </c>
      <c r="LXV1200" s="109" t="s">
        <v>39</v>
      </c>
      <c r="LXW1200" s="261" t="s">
        <v>26</v>
      </c>
      <c r="LXX1200" s="207">
        <v>7</v>
      </c>
      <c r="LXY1200" s="207">
        <v>2</v>
      </c>
      <c r="LXZ1200" s="208" t="s">
        <v>238</v>
      </c>
      <c r="LYA1200" s="209">
        <v>119</v>
      </c>
      <c r="LYB1200" s="110">
        <v>213</v>
      </c>
      <c r="LYC1200" s="147">
        <v>104.09399999999999</v>
      </c>
      <c r="LYD1200" s="109" t="s">
        <v>39</v>
      </c>
      <c r="LYE1200" s="261" t="s">
        <v>26</v>
      </c>
      <c r="LYF1200" s="207">
        <v>7</v>
      </c>
      <c r="LYG1200" s="207">
        <v>2</v>
      </c>
      <c r="LYH1200" s="208" t="s">
        <v>238</v>
      </c>
      <c r="LYI1200" s="209">
        <v>119</v>
      </c>
      <c r="LYJ1200" s="110">
        <v>213</v>
      </c>
      <c r="LYK1200" s="147">
        <v>104.09399999999999</v>
      </c>
      <c r="LYL1200" s="109" t="s">
        <v>39</v>
      </c>
      <c r="LYM1200" s="261" t="s">
        <v>26</v>
      </c>
      <c r="LYN1200" s="207">
        <v>7</v>
      </c>
      <c r="LYO1200" s="207">
        <v>2</v>
      </c>
      <c r="LYP1200" s="208" t="s">
        <v>238</v>
      </c>
      <c r="LYQ1200" s="209">
        <v>119</v>
      </c>
      <c r="LYR1200" s="110">
        <v>213</v>
      </c>
      <c r="LYS1200" s="147">
        <v>104.09399999999999</v>
      </c>
      <c r="LYT1200" s="109" t="s">
        <v>39</v>
      </c>
      <c r="LYU1200" s="261" t="s">
        <v>26</v>
      </c>
      <c r="LYV1200" s="207">
        <v>7</v>
      </c>
      <c r="LYW1200" s="207">
        <v>2</v>
      </c>
      <c r="LYX1200" s="208" t="s">
        <v>238</v>
      </c>
      <c r="LYY1200" s="209">
        <v>119</v>
      </c>
      <c r="LYZ1200" s="110">
        <v>213</v>
      </c>
      <c r="LZA1200" s="147">
        <v>104.09399999999999</v>
      </c>
      <c r="LZB1200" s="109" t="s">
        <v>39</v>
      </c>
      <c r="LZC1200" s="261" t="s">
        <v>26</v>
      </c>
      <c r="LZD1200" s="207">
        <v>7</v>
      </c>
      <c r="LZE1200" s="207">
        <v>2</v>
      </c>
      <c r="LZF1200" s="208" t="s">
        <v>238</v>
      </c>
      <c r="LZG1200" s="209">
        <v>119</v>
      </c>
      <c r="LZH1200" s="110">
        <v>213</v>
      </c>
      <c r="LZI1200" s="147">
        <v>104.09399999999999</v>
      </c>
      <c r="LZJ1200" s="109" t="s">
        <v>39</v>
      </c>
      <c r="LZK1200" s="261" t="s">
        <v>26</v>
      </c>
      <c r="LZL1200" s="207">
        <v>7</v>
      </c>
      <c r="LZM1200" s="207">
        <v>2</v>
      </c>
      <c r="LZN1200" s="208" t="s">
        <v>238</v>
      </c>
      <c r="LZO1200" s="209">
        <v>119</v>
      </c>
      <c r="LZP1200" s="110">
        <v>213</v>
      </c>
      <c r="LZQ1200" s="147">
        <v>104.09399999999999</v>
      </c>
      <c r="LZR1200" s="109" t="s">
        <v>39</v>
      </c>
      <c r="LZS1200" s="261" t="s">
        <v>26</v>
      </c>
      <c r="LZT1200" s="207">
        <v>7</v>
      </c>
      <c r="LZU1200" s="207">
        <v>2</v>
      </c>
      <c r="LZV1200" s="208" t="s">
        <v>238</v>
      </c>
      <c r="LZW1200" s="209">
        <v>119</v>
      </c>
      <c r="LZX1200" s="110">
        <v>213</v>
      </c>
      <c r="LZY1200" s="147">
        <v>104.09399999999999</v>
      </c>
      <c r="LZZ1200" s="109" t="s">
        <v>39</v>
      </c>
      <c r="MAA1200" s="261" t="s">
        <v>26</v>
      </c>
      <c r="MAB1200" s="207">
        <v>7</v>
      </c>
      <c r="MAC1200" s="207">
        <v>2</v>
      </c>
      <c r="MAD1200" s="208" t="s">
        <v>238</v>
      </c>
      <c r="MAE1200" s="209">
        <v>119</v>
      </c>
      <c r="MAF1200" s="110">
        <v>213</v>
      </c>
      <c r="MAG1200" s="147">
        <v>104.09399999999999</v>
      </c>
      <c r="MAH1200" s="109" t="s">
        <v>39</v>
      </c>
      <c r="MAI1200" s="261" t="s">
        <v>26</v>
      </c>
      <c r="MAJ1200" s="207">
        <v>7</v>
      </c>
      <c r="MAK1200" s="207">
        <v>2</v>
      </c>
      <c r="MAL1200" s="208" t="s">
        <v>238</v>
      </c>
      <c r="MAM1200" s="209">
        <v>119</v>
      </c>
      <c r="MAN1200" s="110">
        <v>213</v>
      </c>
      <c r="MAO1200" s="147">
        <v>104.09399999999999</v>
      </c>
      <c r="MAP1200" s="109" t="s">
        <v>39</v>
      </c>
      <c r="MAQ1200" s="261" t="s">
        <v>26</v>
      </c>
      <c r="MAR1200" s="207">
        <v>7</v>
      </c>
      <c r="MAS1200" s="207">
        <v>2</v>
      </c>
      <c r="MAT1200" s="208" t="s">
        <v>238</v>
      </c>
      <c r="MAU1200" s="209">
        <v>119</v>
      </c>
      <c r="MAV1200" s="110">
        <v>213</v>
      </c>
      <c r="MAW1200" s="147">
        <v>104.09399999999999</v>
      </c>
      <c r="MAX1200" s="109" t="s">
        <v>39</v>
      </c>
      <c r="MAY1200" s="261" t="s">
        <v>26</v>
      </c>
      <c r="MAZ1200" s="207">
        <v>7</v>
      </c>
      <c r="MBA1200" s="207">
        <v>2</v>
      </c>
      <c r="MBB1200" s="208" t="s">
        <v>238</v>
      </c>
      <c r="MBC1200" s="209">
        <v>119</v>
      </c>
      <c r="MBD1200" s="110">
        <v>213</v>
      </c>
      <c r="MBE1200" s="147">
        <v>104.09399999999999</v>
      </c>
      <c r="MBF1200" s="109" t="s">
        <v>39</v>
      </c>
      <c r="MBG1200" s="261" t="s">
        <v>26</v>
      </c>
      <c r="MBH1200" s="207">
        <v>7</v>
      </c>
      <c r="MBI1200" s="207">
        <v>2</v>
      </c>
      <c r="MBJ1200" s="208" t="s">
        <v>238</v>
      </c>
      <c r="MBK1200" s="209">
        <v>119</v>
      </c>
      <c r="MBL1200" s="110">
        <v>213</v>
      </c>
      <c r="MBM1200" s="147">
        <v>104.09399999999999</v>
      </c>
      <c r="MBN1200" s="109" t="s">
        <v>39</v>
      </c>
      <c r="MBO1200" s="261" t="s">
        <v>26</v>
      </c>
      <c r="MBP1200" s="207">
        <v>7</v>
      </c>
      <c r="MBQ1200" s="207">
        <v>2</v>
      </c>
      <c r="MBR1200" s="208" t="s">
        <v>238</v>
      </c>
      <c r="MBS1200" s="209">
        <v>119</v>
      </c>
      <c r="MBT1200" s="110">
        <v>213</v>
      </c>
      <c r="MBU1200" s="147">
        <v>104.09399999999999</v>
      </c>
      <c r="MBV1200" s="109" t="s">
        <v>39</v>
      </c>
      <c r="MBW1200" s="261" t="s">
        <v>26</v>
      </c>
      <c r="MBX1200" s="207">
        <v>7</v>
      </c>
      <c r="MBY1200" s="207">
        <v>2</v>
      </c>
      <c r="MBZ1200" s="208" t="s">
        <v>238</v>
      </c>
      <c r="MCA1200" s="209">
        <v>119</v>
      </c>
      <c r="MCB1200" s="110">
        <v>213</v>
      </c>
      <c r="MCC1200" s="147">
        <v>104.09399999999999</v>
      </c>
      <c r="MCD1200" s="109" t="s">
        <v>39</v>
      </c>
      <c r="MCE1200" s="261" t="s">
        <v>26</v>
      </c>
      <c r="MCF1200" s="207">
        <v>7</v>
      </c>
      <c r="MCG1200" s="207">
        <v>2</v>
      </c>
      <c r="MCH1200" s="208" t="s">
        <v>238</v>
      </c>
      <c r="MCI1200" s="209">
        <v>119</v>
      </c>
      <c r="MCJ1200" s="110">
        <v>213</v>
      </c>
      <c r="MCK1200" s="147">
        <v>104.09399999999999</v>
      </c>
      <c r="MCL1200" s="109" t="s">
        <v>39</v>
      </c>
      <c r="MCM1200" s="261" t="s">
        <v>26</v>
      </c>
      <c r="MCN1200" s="207">
        <v>7</v>
      </c>
      <c r="MCO1200" s="207">
        <v>2</v>
      </c>
      <c r="MCP1200" s="208" t="s">
        <v>238</v>
      </c>
      <c r="MCQ1200" s="209">
        <v>119</v>
      </c>
      <c r="MCR1200" s="110">
        <v>213</v>
      </c>
      <c r="MCS1200" s="147">
        <v>104.09399999999999</v>
      </c>
      <c r="MCT1200" s="109" t="s">
        <v>39</v>
      </c>
      <c r="MCU1200" s="261" t="s">
        <v>26</v>
      </c>
      <c r="MCV1200" s="207">
        <v>7</v>
      </c>
      <c r="MCW1200" s="207">
        <v>2</v>
      </c>
      <c r="MCX1200" s="208" t="s">
        <v>238</v>
      </c>
      <c r="MCY1200" s="209">
        <v>119</v>
      </c>
      <c r="MCZ1200" s="110">
        <v>213</v>
      </c>
      <c r="MDA1200" s="147">
        <v>104.09399999999999</v>
      </c>
      <c r="MDB1200" s="109" t="s">
        <v>39</v>
      </c>
      <c r="MDC1200" s="261" t="s">
        <v>26</v>
      </c>
      <c r="MDD1200" s="207">
        <v>7</v>
      </c>
      <c r="MDE1200" s="207">
        <v>2</v>
      </c>
      <c r="MDF1200" s="208" t="s">
        <v>238</v>
      </c>
      <c r="MDG1200" s="209">
        <v>119</v>
      </c>
      <c r="MDH1200" s="110">
        <v>213</v>
      </c>
      <c r="MDI1200" s="147">
        <v>104.09399999999999</v>
      </c>
      <c r="MDJ1200" s="109" t="s">
        <v>39</v>
      </c>
      <c r="MDK1200" s="261" t="s">
        <v>26</v>
      </c>
      <c r="MDL1200" s="207">
        <v>7</v>
      </c>
      <c r="MDM1200" s="207">
        <v>2</v>
      </c>
      <c r="MDN1200" s="208" t="s">
        <v>238</v>
      </c>
      <c r="MDO1200" s="209">
        <v>119</v>
      </c>
      <c r="MDP1200" s="110">
        <v>213</v>
      </c>
      <c r="MDQ1200" s="147">
        <v>104.09399999999999</v>
      </c>
      <c r="MDR1200" s="109" t="s">
        <v>39</v>
      </c>
      <c r="MDS1200" s="261" t="s">
        <v>26</v>
      </c>
      <c r="MDT1200" s="207">
        <v>7</v>
      </c>
      <c r="MDU1200" s="207">
        <v>2</v>
      </c>
      <c r="MDV1200" s="208" t="s">
        <v>238</v>
      </c>
      <c r="MDW1200" s="209">
        <v>119</v>
      </c>
      <c r="MDX1200" s="110">
        <v>213</v>
      </c>
      <c r="MDY1200" s="147">
        <v>104.09399999999999</v>
      </c>
      <c r="MDZ1200" s="109" t="s">
        <v>39</v>
      </c>
      <c r="MEA1200" s="261" t="s">
        <v>26</v>
      </c>
      <c r="MEB1200" s="207">
        <v>7</v>
      </c>
      <c r="MEC1200" s="207">
        <v>2</v>
      </c>
      <c r="MED1200" s="208" t="s">
        <v>238</v>
      </c>
      <c r="MEE1200" s="209">
        <v>119</v>
      </c>
      <c r="MEF1200" s="110">
        <v>213</v>
      </c>
      <c r="MEG1200" s="147">
        <v>104.09399999999999</v>
      </c>
      <c r="MEH1200" s="109" t="s">
        <v>39</v>
      </c>
      <c r="MEI1200" s="261" t="s">
        <v>26</v>
      </c>
      <c r="MEJ1200" s="207">
        <v>7</v>
      </c>
      <c r="MEK1200" s="207">
        <v>2</v>
      </c>
      <c r="MEL1200" s="208" t="s">
        <v>238</v>
      </c>
      <c r="MEM1200" s="209">
        <v>119</v>
      </c>
      <c r="MEN1200" s="110">
        <v>213</v>
      </c>
      <c r="MEO1200" s="147">
        <v>104.09399999999999</v>
      </c>
      <c r="MEP1200" s="109" t="s">
        <v>39</v>
      </c>
      <c r="MEQ1200" s="261" t="s">
        <v>26</v>
      </c>
      <c r="MER1200" s="207">
        <v>7</v>
      </c>
      <c r="MES1200" s="207">
        <v>2</v>
      </c>
      <c r="MET1200" s="208" t="s">
        <v>238</v>
      </c>
      <c r="MEU1200" s="209">
        <v>119</v>
      </c>
      <c r="MEV1200" s="110">
        <v>213</v>
      </c>
      <c r="MEW1200" s="147">
        <v>104.09399999999999</v>
      </c>
      <c r="MEX1200" s="109" t="s">
        <v>39</v>
      </c>
      <c r="MEY1200" s="261" t="s">
        <v>26</v>
      </c>
      <c r="MEZ1200" s="207">
        <v>7</v>
      </c>
      <c r="MFA1200" s="207">
        <v>2</v>
      </c>
      <c r="MFB1200" s="208" t="s">
        <v>238</v>
      </c>
      <c r="MFC1200" s="209">
        <v>119</v>
      </c>
      <c r="MFD1200" s="110">
        <v>213</v>
      </c>
      <c r="MFE1200" s="147">
        <v>104.09399999999999</v>
      </c>
      <c r="MFF1200" s="109" t="s">
        <v>39</v>
      </c>
      <c r="MFG1200" s="261" t="s">
        <v>26</v>
      </c>
      <c r="MFH1200" s="207">
        <v>7</v>
      </c>
      <c r="MFI1200" s="207">
        <v>2</v>
      </c>
      <c r="MFJ1200" s="208" t="s">
        <v>238</v>
      </c>
      <c r="MFK1200" s="209">
        <v>119</v>
      </c>
      <c r="MFL1200" s="110">
        <v>213</v>
      </c>
      <c r="MFM1200" s="147">
        <v>104.09399999999999</v>
      </c>
      <c r="MFN1200" s="109" t="s">
        <v>39</v>
      </c>
      <c r="MFO1200" s="261" t="s">
        <v>26</v>
      </c>
      <c r="MFP1200" s="207">
        <v>7</v>
      </c>
      <c r="MFQ1200" s="207">
        <v>2</v>
      </c>
      <c r="MFR1200" s="208" t="s">
        <v>238</v>
      </c>
      <c r="MFS1200" s="209">
        <v>119</v>
      </c>
      <c r="MFT1200" s="110">
        <v>213</v>
      </c>
      <c r="MFU1200" s="147">
        <v>104.09399999999999</v>
      </c>
      <c r="MFV1200" s="109" t="s">
        <v>39</v>
      </c>
      <c r="MFW1200" s="261" t="s">
        <v>26</v>
      </c>
      <c r="MFX1200" s="207">
        <v>7</v>
      </c>
      <c r="MFY1200" s="207">
        <v>2</v>
      </c>
      <c r="MFZ1200" s="208" t="s">
        <v>238</v>
      </c>
      <c r="MGA1200" s="209">
        <v>119</v>
      </c>
      <c r="MGB1200" s="110">
        <v>213</v>
      </c>
      <c r="MGC1200" s="147">
        <v>104.09399999999999</v>
      </c>
      <c r="MGD1200" s="109" t="s">
        <v>39</v>
      </c>
      <c r="MGE1200" s="261" t="s">
        <v>26</v>
      </c>
      <c r="MGF1200" s="207">
        <v>7</v>
      </c>
      <c r="MGG1200" s="207">
        <v>2</v>
      </c>
      <c r="MGH1200" s="208" t="s">
        <v>238</v>
      </c>
      <c r="MGI1200" s="209">
        <v>119</v>
      </c>
      <c r="MGJ1200" s="110">
        <v>213</v>
      </c>
      <c r="MGK1200" s="147">
        <v>104.09399999999999</v>
      </c>
      <c r="MGL1200" s="109" t="s">
        <v>39</v>
      </c>
      <c r="MGM1200" s="261" t="s">
        <v>26</v>
      </c>
      <c r="MGN1200" s="207">
        <v>7</v>
      </c>
      <c r="MGO1200" s="207">
        <v>2</v>
      </c>
      <c r="MGP1200" s="208" t="s">
        <v>238</v>
      </c>
      <c r="MGQ1200" s="209">
        <v>119</v>
      </c>
      <c r="MGR1200" s="110">
        <v>213</v>
      </c>
      <c r="MGS1200" s="147">
        <v>104.09399999999999</v>
      </c>
      <c r="MGT1200" s="109" t="s">
        <v>39</v>
      </c>
      <c r="MGU1200" s="261" t="s">
        <v>26</v>
      </c>
      <c r="MGV1200" s="207">
        <v>7</v>
      </c>
      <c r="MGW1200" s="207">
        <v>2</v>
      </c>
      <c r="MGX1200" s="208" t="s">
        <v>238</v>
      </c>
      <c r="MGY1200" s="209">
        <v>119</v>
      </c>
      <c r="MGZ1200" s="110">
        <v>213</v>
      </c>
      <c r="MHA1200" s="147">
        <v>104.09399999999999</v>
      </c>
      <c r="MHB1200" s="109" t="s">
        <v>39</v>
      </c>
      <c r="MHC1200" s="261" t="s">
        <v>26</v>
      </c>
      <c r="MHD1200" s="207">
        <v>7</v>
      </c>
      <c r="MHE1200" s="207">
        <v>2</v>
      </c>
      <c r="MHF1200" s="208" t="s">
        <v>238</v>
      </c>
      <c r="MHG1200" s="209">
        <v>119</v>
      </c>
      <c r="MHH1200" s="110">
        <v>213</v>
      </c>
      <c r="MHI1200" s="147">
        <v>104.09399999999999</v>
      </c>
      <c r="MHJ1200" s="109" t="s">
        <v>39</v>
      </c>
      <c r="MHK1200" s="261" t="s">
        <v>26</v>
      </c>
      <c r="MHL1200" s="207">
        <v>7</v>
      </c>
      <c r="MHM1200" s="207">
        <v>2</v>
      </c>
      <c r="MHN1200" s="208" t="s">
        <v>238</v>
      </c>
      <c r="MHO1200" s="209">
        <v>119</v>
      </c>
      <c r="MHP1200" s="110">
        <v>213</v>
      </c>
      <c r="MHQ1200" s="147">
        <v>104.09399999999999</v>
      </c>
      <c r="MHR1200" s="109" t="s">
        <v>39</v>
      </c>
      <c r="MHS1200" s="261" t="s">
        <v>26</v>
      </c>
      <c r="MHT1200" s="207">
        <v>7</v>
      </c>
      <c r="MHU1200" s="207">
        <v>2</v>
      </c>
      <c r="MHV1200" s="208" t="s">
        <v>238</v>
      </c>
      <c r="MHW1200" s="209">
        <v>119</v>
      </c>
      <c r="MHX1200" s="110">
        <v>213</v>
      </c>
      <c r="MHY1200" s="147">
        <v>104.09399999999999</v>
      </c>
      <c r="MHZ1200" s="109" t="s">
        <v>39</v>
      </c>
      <c r="MIA1200" s="261" t="s">
        <v>26</v>
      </c>
      <c r="MIB1200" s="207">
        <v>7</v>
      </c>
      <c r="MIC1200" s="207">
        <v>2</v>
      </c>
      <c r="MID1200" s="208" t="s">
        <v>238</v>
      </c>
      <c r="MIE1200" s="209">
        <v>119</v>
      </c>
      <c r="MIF1200" s="110">
        <v>213</v>
      </c>
      <c r="MIG1200" s="147">
        <v>104.09399999999999</v>
      </c>
      <c r="MIH1200" s="109" t="s">
        <v>39</v>
      </c>
      <c r="MII1200" s="261" t="s">
        <v>26</v>
      </c>
      <c r="MIJ1200" s="207">
        <v>7</v>
      </c>
      <c r="MIK1200" s="207">
        <v>2</v>
      </c>
      <c r="MIL1200" s="208" t="s">
        <v>238</v>
      </c>
      <c r="MIM1200" s="209">
        <v>119</v>
      </c>
      <c r="MIN1200" s="110">
        <v>213</v>
      </c>
      <c r="MIO1200" s="147">
        <v>104.09399999999999</v>
      </c>
      <c r="MIP1200" s="109" t="s">
        <v>39</v>
      </c>
      <c r="MIQ1200" s="261" t="s">
        <v>26</v>
      </c>
      <c r="MIR1200" s="207">
        <v>7</v>
      </c>
      <c r="MIS1200" s="207">
        <v>2</v>
      </c>
      <c r="MIT1200" s="208" t="s">
        <v>238</v>
      </c>
      <c r="MIU1200" s="209">
        <v>119</v>
      </c>
      <c r="MIV1200" s="110">
        <v>213</v>
      </c>
      <c r="MIW1200" s="147">
        <v>104.09399999999999</v>
      </c>
      <c r="MIX1200" s="109" t="s">
        <v>39</v>
      </c>
      <c r="MIY1200" s="261" t="s">
        <v>26</v>
      </c>
      <c r="MIZ1200" s="207">
        <v>7</v>
      </c>
      <c r="MJA1200" s="207">
        <v>2</v>
      </c>
      <c r="MJB1200" s="208" t="s">
        <v>238</v>
      </c>
      <c r="MJC1200" s="209">
        <v>119</v>
      </c>
      <c r="MJD1200" s="110">
        <v>213</v>
      </c>
      <c r="MJE1200" s="147">
        <v>104.09399999999999</v>
      </c>
      <c r="MJF1200" s="109" t="s">
        <v>39</v>
      </c>
      <c r="MJG1200" s="261" t="s">
        <v>26</v>
      </c>
      <c r="MJH1200" s="207">
        <v>7</v>
      </c>
      <c r="MJI1200" s="207">
        <v>2</v>
      </c>
      <c r="MJJ1200" s="208" t="s">
        <v>238</v>
      </c>
      <c r="MJK1200" s="209">
        <v>119</v>
      </c>
      <c r="MJL1200" s="110">
        <v>213</v>
      </c>
      <c r="MJM1200" s="147">
        <v>104.09399999999999</v>
      </c>
      <c r="MJN1200" s="109" t="s">
        <v>39</v>
      </c>
      <c r="MJO1200" s="261" t="s">
        <v>26</v>
      </c>
      <c r="MJP1200" s="207">
        <v>7</v>
      </c>
      <c r="MJQ1200" s="207">
        <v>2</v>
      </c>
      <c r="MJR1200" s="208" t="s">
        <v>238</v>
      </c>
      <c r="MJS1200" s="209">
        <v>119</v>
      </c>
      <c r="MJT1200" s="110">
        <v>213</v>
      </c>
      <c r="MJU1200" s="147">
        <v>104.09399999999999</v>
      </c>
      <c r="MJV1200" s="109" t="s">
        <v>39</v>
      </c>
      <c r="MJW1200" s="261" t="s">
        <v>26</v>
      </c>
      <c r="MJX1200" s="207">
        <v>7</v>
      </c>
      <c r="MJY1200" s="207">
        <v>2</v>
      </c>
      <c r="MJZ1200" s="208" t="s">
        <v>238</v>
      </c>
      <c r="MKA1200" s="209">
        <v>119</v>
      </c>
      <c r="MKB1200" s="110">
        <v>213</v>
      </c>
      <c r="MKC1200" s="147">
        <v>104.09399999999999</v>
      </c>
      <c r="MKD1200" s="109" t="s">
        <v>39</v>
      </c>
      <c r="MKE1200" s="261" t="s">
        <v>26</v>
      </c>
      <c r="MKF1200" s="207">
        <v>7</v>
      </c>
      <c r="MKG1200" s="207">
        <v>2</v>
      </c>
      <c r="MKH1200" s="208" t="s">
        <v>238</v>
      </c>
      <c r="MKI1200" s="209">
        <v>119</v>
      </c>
      <c r="MKJ1200" s="110">
        <v>213</v>
      </c>
      <c r="MKK1200" s="147">
        <v>104.09399999999999</v>
      </c>
      <c r="MKL1200" s="109" t="s">
        <v>39</v>
      </c>
      <c r="MKM1200" s="261" t="s">
        <v>26</v>
      </c>
      <c r="MKN1200" s="207">
        <v>7</v>
      </c>
      <c r="MKO1200" s="207">
        <v>2</v>
      </c>
      <c r="MKP1200" s="208" t="s">
        <v>238</v>
      </c>
      <c r="MKQ1200" s="209">
        <v>119</v>
      </c>
      <c r="MKR1200" s="110">
        <v>213</v>
      </c>
      <c r="MKS1200" s="147">
        <v>104.09399999999999</v>
      </c>
      <c r="MKT1200" s="109" t="s">
        <v>39</v>
      </c>
      <c r="MKU1200" s="261" t="s">
        <v>26</v>
      </c>
      <c r="MKV1200" s="207">
        <v>7</v>
      </c>
      <c r="MKW1200" s="207">
        <v>2</v>
      </c>
      <c r="MKX1200" s="208" t="s">
        <v>238</v>
      </c>
      <c r="MKY1200" s="209">
        <v>119</v>
      </c>
      <c r="MKZ1200" s="110">
        <v>213</v>
      </c>
      <c r="MLA1200" s="147">
        <v>104.09399999999999</v>
      </c>
      <c r="MLB1200" s="109" t="s">
        <v>39</v>
      </c>
      <c r="MLC1200" s="261" t="s">
        <v>26</v>
      </c>
      <c r="MLD1200" s="207">
        <v>7</v>
      </c>
      <c r="MLE1200" s="207">
        <v>2</v>
      </c>
      <c r="MLF1200" s="208" t="s">
        <v>238</v>
      </c>
      <c r="MLG1200" s="209">
        <v>119</v>
      </c>
      <c r="MLH1200" s="110">
        <v>213</v>
      </c>
      <c r="MLI1200" s="147">
        <v>104.09399999999999</v>
      </c>
      <c r="MLJ1200" s="109" t="s">
        <v>39</v>
      </c>
      <c r="MLK1200" s="261" t="s">
        <v>26</v>
      </c>
      <c r="MLL1200" s="207">
        <v>7</v>
      </c>
      <c r="MLM1200" s="207">
        <v>2</v>
      </c>
      <c r="MLN1200" s="208" t="s">
        <v>238</v>
      </c>
      <c r="MLO1200" s="209">
        <v>119</v>
      </c>
      <c r="MLP1200" s="110">
        <v>213</v>
      </c>
      <c r="MLQ1200" s="147">
        <v>104.09399999999999</v>
      </c>
      <c r="MLR1200" s="109" t="s">
        <v>39</v>
      </c>
      <c r="MLS1200" s="261" t="s">
        <v>26</v>
      </c>
      <c r="MLT1200" s="207">
        <v>7</v>
      </c>
      <c r="MLU1200" s="207">
        <v>2</v>
      </c>
      <c r="MLV1200" s="208" t="s">
        <v>238</v>
      </c>
      <c r="MLW1200" s="209">
        <v>119</v>
      </c>
      <c r="MLX1200" s="110">
        <v>213</v>
      </c>
      <c r="MLY1200" s="147">
        <v>104.09399999999999</v>
      </c>
      <c r="MLZ1200" s="109" t="s">
        <v>39</v>
      </c>
      <c r="MMA1200" s="261" t="s">
        <v>26</v>
      </c>
      <c r="MMB1200" s="207">
        <v>7</v>
      </c>
      <c r="MMC1200" s="207">
        <v>2</v>
      </c>
      <c r="MMD1200" s="208" t="s">
        <v>238</v>
      </c>
      <c r="MME1200" s="209">
        <v>119</v>
      </c>
      <c r="MMF1200" s="110">
        <v>213</v>
      </c>
      <c r="MMG1200" s="147">
        <v>104.09399999999999</v>
      </c>
      <c r="MMH1200" s="109" t="s">
        <v>39</v>
      </c>
      <c r="MMI1200" s="261" t="s">
        <v>26</v>
      </c>
      <c r="MMJ1200" s="207">
        <v>7</v>
      </c>
      <c r="MMK1200" s="207">
        <v>2</v>
      </c>
      <c r="MML1200" s="208" t="s">
        <v>238</v>
      </c>
      <c r="MMM1200" s="209">
        <v>119</v>
      </c>
      <c r="MMN1200" s="110">
        <v>213</v>
      </c>
      <c r="MMO1200" s="147">
        <v>104.09399999999999</v>
      </c>
      <c r="MMP1200" s="109" t="s">
        <v>39</v>
      </c>
      <c r="MMQ1200" s="261" t="s">
        <v>26</v>
      </c>
      <c r="MMR1200" s="207">
        <v>7</v>
      </c>
      <c r="MMS1200" s="207">
        <v>2</v>
      </c>
      <c r="MMT1200" s="208" t="s">
        <v>238</v>
      </c>
      <c r="MMU1200" s="209">
        <v>119</v>
      </c>
      <c r="MMV1200" s="110">
        <v>213</v>
      </c>
      <c r="MMW1200" s="147">
        <v>104.09399999999999</v>
      </c>
      <c r="MMX1200" s="109" t="s">
        <v>39</v>
      </c>
      <c r="MMY1200" s="261" t="s">
        <v>26</v>
      </c>
      <c r="MMZ1200" s="207">
        <v>7</v>
      </c>
      <c r="MNA1200" s="207">
        <v>2</v>
      </c>
      <c r="MNB1200" s="208" t="s">
        <v>238</v>
      </c>
      <c r="MNC1200" s="209">
        <v>119</v>
      </c>
      <c r="MND1200" s="110">
        <v>213</v>
      </c>
      <c r="MNE1200" s="147">
        <v>104.09399999999999</v>
      </c>
      <c r="MNF1200" s="109" t="s">
        <v>39</v>
      </c>
      <c r="MNG1200" s="261" t="s">
        <v>26</v>
      </c>
      <c r="MNH1200" s="207">
        <v>7</v>
      </c>
      <c r="MNI1200" s="207">
        <v>2</v>
      </c>
      <c r="MNJ1200" s="208" t="s">
        <v>238</v>
      </c>
      <c r="MNK1200" s="209">
        <v>119</v>
      </c>
      <c r="MNL1200" s="110">
        <v>213</v>
      </c>
      <c r="MNM1200" s="147">
        <v>104.09399999999999</v>
      </c>
      <c r="MNN1200" s="109" t="s">
        <v>39</v>
      </c>
      <c r="MNO1200" s="261" t="s">
        <v>26</v>
      </c>
      <c r="MNP1200" s="207">
        <v>7</v>
      </c>
      <c r="MNQ1200" s="207">
        <v>2</v>
      </c>
      <c r="MNR1200" s="208" t="s">
        <v>238</v>
      </c>
      <c r="MNS1200" s="209">
        <v>119</v>
      </c>
      <c r="MNT1200" s="110">
        <v>213</v>
      </c>
      <c r="MNU1200" s="147">
        <v>104.09399999999999</v>
      </c>
      <c r="MNV1200" s="109" t="s">
        <v>39</v>
      </c>
      <c r="MNW1200" s="261" t="s">
        <v>26</v>
      </c>
      <c r="MNX1200" s="207">
        <v>7</v>
      </c>
      <c r="MNY1200" s="207">
        <v>2</v>
      </c>
      <c r="MNZ1200" s="208" t="s">
        <v>238</v>
      </c>
      <c r="MOA1200" s="209">
        <v>119</v>
      </c>
      <c r="MOB1200" s="110">
        <v>213</v>
      </c>
      <c r="MOC1200" s="147">
        <v>104.09399999999999</v>
      </c>
      <c r="MOD1200" s="109" t="s">
        <v>39</v>
      </c>
      <c r="MOE1200" s="261" t="s">
        <v>26</v>
      </c>
      <c r="MOF1200" s="207">
        <v>7</v>
      </c>
      <c r="MOG1200" s="207">
        <v>2</v>
      </c>
      <c r="MOH1200" s="208" t="s">
        <v>238</v>
      </c>
      <c r="MOI1200" s="209">
        <v>119</v>
      </c>
      <c r="MOJ1200" s="110">
        <v>213</v>
      </c>
      <c r="MOK1200" s="147">
        <v>104.09399999999999</v>
      </c>
      <c r="MOL1200" s="109" t="s">
        <v>39</v>
      </c>
      <c r="MOM1200" s="261" t="s">
        <v>26</v>
      </c>
      <c r="MON1200" s="207">
        <v>7</v>
      </c>
      <c r="MOO1200" s="207">
        <v>2</v>
      </c>
      <c r="MOP1200" s="208" t="s">
        <v>238</v>
      </c>
      <c r="MOQ1200" s="209">
        <v>119</v>
      </c>
      <c r="MOR1200" s="110">
        <v>213</v>
      </c>
      <c r="MOS1200" s="147">
        <v>104.09399999999999</v>
      </c>
      <c r="MOT1200" s="109" t="s">
        <v>39</v>
      </c>
      <c r="MOU1200" s="261" t="s">
        <v>26</v>
      </c>
      <c r="MOV1200" s="207">
        <v>7</v>
      </c>
      <c r="MOW1200" s="207">
        <v>2</v>
      </c>
      <c r="MOX1200" s="208" t="s">
        <v>238</v>
      </c>
      <c r="MOY1200" s="209">
        <v>119</v>
      </c>
      <c r="MOZ1200" s="110">
        <v>213</v>
      </c>
      <c r="MPA1200" s="147">
        <v>104.09399999999999</v>
      </c>
      <c r="MPB1200" s="109" t="s">
        <v>39</v>
      </c>
      <c r="MPC1200" s="261" t="s">
        <v>26</v>
      </c>
      <c r="MPD1200" s="207">
        <v>7</v>
      </c>
      <c r="MPE1200" s="207">
        <v>2</v>
      </c>
      <c r="MPF1200" s="208" t="s">
        <v>238</v>
      </c>
      <c r="MPG1200" s="209">
        <v>119</v>
      </c>
      <c r="MPH1200" s="110">
        <v>213</v>
      </c>
      <c r="MPI1200" s="147">
        <v>104.09399999999999</v>
      </c>
      <c r="MPJ1200" s="109" t="s">
        <v>39</v>
      </c>
      <c r="MPK1200" s="261" t="s">
        <v>26</v>
      </c>
      <c r="MPL1200" s="207">
        <v>7</v>
      </c>
      <c r="MPM1200" s="207">
        <v>2</v>
      </c>
      <c r="MPN1200" s="208" t="s">
        <v>238</v>
      </c>
      <c r="MPO1200" s="209">
        <v>119</v>
      </c>
      <c r="MPP1200" s="110">
        <v>213</v>
      </c>
      <c r="MPQ1200" s="147">
        <v>104.09399999999999</v>
      </c>
      <c r="MPR1200" s="109" t="s">
        <v>39</v>
      </c>
      <c r="MPS1200" s="261" t="s">
        <v>26</v>
      </c>
      <c r="MPT1200" s="207">
        <v>7</v>
      </c>
      <c r="MPU1200" s="207">
        <v>2</v>
      </c>
      <c r="MPV1200" s="208" t="s">
        <v>238</v>
      </c>
      <c r="MPW1200" s="209">
        <v>119</v>
      </c>
      <c r="MPX1200" s="110">
        <v>213</v>
      </c>
      <c r="MPY1200" s="147">
        <v>104.09399999999999</v>
      </c>
      <c r="MPZ1200" s="109" t="s">
        <v>39</v>
      </c>
      <c r="MQA1200" s="261" t="s">
        <v>26</v>
      </c>
      <c r="MQB1200" s="207">
        <v>7</v>
      </c>
      <c r="MQC1200" s="207">
        <v>2</v>
      </c>
      <c r="MQD1200" s="208" t="s">
        <v>238</v>
      </c>
      <c r="MQE1200" s="209">
        <v>119</v>
      </c>
      <c r="MQF1200" s="110">
        <v>213</v>
      </c>
      <c r="MQG1200" s="147">
        <v>104.09399999999999</v>
      </c>
      <c r="MQH1200" s="109" t="s">
        <v>39</v>
      </c>
      <c r="MQI1200" s="261" t="s">
        <v>26</v>
      </c>
      <c r="MQJ1200" s="207">
        <v>7</v>
      </c>
      <c r="MQK1200" s="207">
        <v>2</v>
      </c>
      <c r="MQL1200" s="208" t="s">
        <v>238</v>
      </c>
      <c r="MQM1200" s="209">
        <v>119</v>
      </c>
      <c r="MQN1200" s="110">
        <v>213</v>
      </c>
      <c r="MQO1200" s="147">
        <v>104.09399999999999</v>
      </c>
      <c r="MQP1200" s="109" t="s">
        <v>39</v>
      </c>
      <c r="MQQ1200" s="261" t="s">
        <v>26</v>
      </c>
      <c r="MQR1200" s="207">
        <v>7</v>
      </c>
      <c r="MQS1200" s="207">
        <v>2</v>
      </c>
      <c r="MQT1200" s="208" t="s">
        <v>238</v>
      </c>
      <c r="MQU1200" s="209">
        <v>119</v>
      </c>
      <c r="MQV1200" s="110">
        <v>213</v>
      </c>
      <c r="MQW1200" s="147">
        <v>104.09399999999999</v>
      </c>
      <c r="MQX1200" s="109" t="s">
        <v>39</v>
      </c>
      <c r="MQY1200" s="261" t="s">
        <v>26</v>
      </c>
      <c r="MQZ1200" s="207">
        <v>7</v>
      </c>
      <c r="MRA1200" s="207">
        <v>2</v>
      </c>
      <c r="MRB1200" s="208" t="s">
        <v>238</v>
      </c>
      <c r="MRC1200" s="209">
        <v>119</v>
      </c>
      <c r="MRD1200" s="110">
        <v>213</v>
      </c>
      <c r="MRE1200" s="147">
        <v>104.09399999999999</v>
      </c>
      <c r="MRF1200" s="109" t="s">
        <v>39</v>
      </c>
      <c r="MRG1200" s="261" t="s">
        <v>26</v>
      </c>
      <c r="MRH1200" s="207">
        <v>7</v>
      </c>
      <c r="MRI1200" s="207">
        <v>2</v>
      </c>
      <c r="MRJ1200" s="208" t="s">
        <v>238</v>
      </c>
      <c r="MRK1200" s="209">
        <v>119</v>
      </c>
      <c r="MRL1200" s="110">
        <v>213</v>
      </c>
      <c r="MRM1200" s="147">
        <v>104.09399999999999</v>
      </c>
      <c r="MRN1200" s="109" t="s">
        <v>39</v>
      </c>
      <c r="MRO1200" s="261" t="s">
        <v>26</v>
      </c>
      <c r="MRP1200" s="207">
        <v>7</v>
      </c>
      <c r="MRQ1200" s="207">
        <v>2</v>
      </c>
      <c r="MRR1200" s="208" t="s">
        <v>238</v>
      </c>
      <c r="MRS1200" s="209">
        <v>119</v>
      </c>
      <c r="MRT1200" s="110">
        <v>213</v>
      </c>
      <c r="MRU1200" s="147">
        <v>104.09399999999999</v>
      </c>
      <c r="MRV1200" s="109" t="s">
        <v>39</v>
      </c>
      <c r="MRW1200" s="261" t="s">
        <v>26</v>
      </c>
      <c r="MRX1200" s="207">
        <v>7</v>
      </c>
      <c r="MRY1200" s="207">
        <v>2</v>
      </c>
      <c r="MRZ1200" s="208" t="s">
        <v>238</v>
      </c>
      <c r="MSA1200" s="209">
        <v>119</v>
      </c>
      <c r="MSB1200" s="110">
        <v>213</v>
      </c>
      <c r="MSC1200" s="147">
        <v>104.09399999999999</v>
      </c>
      <c r="MSD1200" s="109" t="s">
        <v>39</v>
      </c>
      <c r="MSE1200" s="261" t="s">
        <v>26</v>
      </c>
      <c r="MSF1200" s="207">
        <v>7</v>
      </c>
      <c r="MSG1200" s="207">
        <v>2</v>
      </c>
      <c r="MSH1200" s="208" t="s">
        <v>238</v>
      </c>
      <c r="MSI1200" s="209">
        <v>119</v>
      </c>
      <c r="MSJ1200" s="110">
        <v>213</v>
      </c>
      <c r="MSK1200" s="147">
        <v>104.09399999999999</v>
      </c>
      <c r="MSL1200" s="109" t="s">
        <v>39</v>
      </c>
      <c r="MSM1200" s="261" t="s">
        <v>26</v>
      </c>
      <c r="MSN1200" s="207">
        <v>7</v>
      </c>
      <c r="MSO1200" s="207">
        <v>2</v>
      </c>
      <c r="MSP1200" s="208" t="s">
        <v>238</v>
      </c>
      <c r="MSQ1200" s="209">
        <v>119</v>
      </c>
      <c r="MSR1200" s="110">
        <v>213</v>
      </c>
      <c r="MSS1200" s="147">
        <v>104.09399999999999</v>
      </c>
      <c r="MST1200" s="109" t="s">
        <v>39</v>
      </c>
      <c r="MSU1200" s="261" t="s">
        <v>26</v>
      </c>
      <c r="MSV1200" s="207">
        <v>7</v>
      </c>
      <c r="MSW1200" s="207">
        <v>2</v>
      </c>
      <c r="MSX1200" s="208" t="s">
        <v>238</v>
      </c>
      <c r="MSY1200" s="209">
        <v>119</v>
      </c>
      <c r="MSZ1200" s="110">
        <v>213</v>
      </c>
      <c r="MTA1200" s="147">
        <v>104.09399999999999</v>
      </c>
      <c r="MTB1200" s="109" t="s">
        <v>39</v>
      </c>
      <c r="MTC1200" s="261" t="s">
        <v>26</v>
      </c>
      <c r="MTD1200" s="207">
        <v>7</v>
      </c>
      <c r="MTE1200" s="207">
        <v>2</v>
      </c>
      <c r="MTF1200" s="208" t="s">
        <v>238</v>
      </c>
      <c r="MTG1200" s="209">
        <v>119</v>
      </c>
      <c r="MTH1200" s="110">
        <v>213</v>
      </c>
      <c r="MTI1200" s="147">
        <v>104.09399999999999</v>
      </c>
      <c r="MTJ1200" s="109" t="s">
        <v>39</v>
      </c>
      <c r="MTK1200" s="261" t="s">
        <v>26</v>
      </c>
      <c r="MTL1200" s="207">
        <v>7</v>
      </c>
      <c r="MTM1200" s="207">
        <v>2</v>
      </c>
      <c r="MTN1200" s="208" t="s">
        <v>238</v>
      </c>
      <c r="MTO1200" s="209">
        <v>119</v>
      </c>
      <c r="MTP1200" s="110">
        <v>213</v>
      </c>
      <c r="MTQ1200" s="147">
        <v>104.09399999999999</v>
      </c>
      <c r="MTR1200" s="109" t="s">
        <v>39</v>
      </c>
      <c r="MTS1200" s="261" t="s">
        <v>26</v>
      </c>
      <c r="MTT1200" s="207">
        <v>7</v>
      </c>
      <c r="MTU1200" s="207">
        <v>2</v>
      </c>
      <c r="MTV1200" s="208" t="s">
        <v>238</v>
      </c>
      <c r="MTW1200" s="209">
        <v>119</v>
      </c>
      <c r="MTX1200" s="110">
        <v>213</v>
      </c>
      <c r="MTY1200" s="147">
        <v>104.09399999999999</v>
      </c>
      <c r="MTZ1200" s="109" t="s">
        <v>39</v>
      </c>
      <c r="MUA1200" s="261" t="s">
        <v>26</v>
      </c>
      <c r="MUB1200" s="207">
        <v>7</v>
      </c>
      <c r="MUC1200" s="207">
        <v>2</v>
      </c>
      <c r="MUD1200" s="208" t="s">
        <v>238</v>
      </c>
      <c r="MUE1200" s="209">
        <v>119</v>
      </c>
      <c r="MUF1200" s="110">
        <v>213</v>
      </c>
      <c r="MUG1200" s="147">
        <v>104.09399999999999</v>
      </c>
      <c r="MUH1200" s="109" t="s">
        <v>39</v>
      </c>
      <c r="MUI1200" s="261" t="s">
        <v>26</v>
      </c>
      <c r="MUJ1200" s="207">
        <v>7</v>
      </c>
      <c r="MUK1200" s="207">
        <v>2</v>
      </c>
      <c r="MUL1200" s="208" t="s">
        <v>238</v>
      </c>
      <c r="MUM1200" s="209">
        <v>119</v>
      </c>
      <c r="MUN1200" s="110">
        <v>213</v>
      </c>
      <c r="MUO1200" s="147">
        <v>104.09399999999999</v>
      </c>
      <c r="MUP1200" s="109" t="s">
        <v>39</v>
      </c>
      <c r="MUQ1200" s="261" t="s">
        <v>26</v>
      </c>
      <c r="MUR1200" s="207">
        <v>7</v>
      </c>
      <c r="MUS1200" s="207">
        <v>2</v>
      </c>
      <c r="MUT1200" s="208" t="s">
        <v>238</v>
      </c>
      <c r="MUU1200" s="209">
        <v>119</v>
      </c>
      <c r="MUV1200" s="110">
        <v>213</v>
      </c>
      <c r="MUW1200" s="147">
        <v>104.09399999999999</v>
      </c>
      <c r="MUX1200" s="109" t="s">
        <v>39</v>
      </c>
      <c r="MUY1200" s="261" t="s">
        <v>26</v>
      </c>
      <c r="MUZ1200" s="207">
        <v>7</v>
      </c>
      <c r="MVA1200" s="207">
        <v>2</v>
      </c>
      <c r="MVB1200" s="208" t="s">
        <v>238</v>
      </c>
      <c r="MVC1200" s="209">
        <v>119</v>
      </c>
      <c r="MVD1200" s="110">
        <v>213</v>
      </c>
      <c r="MVE1200" s="147">
        <v>104.09399999999999</v>
      </c>
      <c r="MVF1200" s="109" t="s">
        <v>39</v>
      </c>
      <c r="MVG1200" s="261" t="s">
        <v>26</v>
      </c>
      <c r="MVH1200" s="207">
        <v>7</v>
      </c>
      <c r="MVI1200" s="207">
        <v>2</v>
      </c>
      <c r="MVJ1200" s="208" t="s">
        <v>238</v>
      </c>
      <c r="MVK1200" s="209">
        <v>119</v>
      </c>
      <c r="MVL1200" s="110">
        <v>213</v>
      </c>
      <c r="MVM1200" s="147">
        <v>104.09399999999999</v>
      </c>
      <c r="MVN1200" s="109" t="s">
        <v>39</v>
      </c>
      <c r="MVO1200" s="261" t="s">
        <v>26</v>
      </c>
      <c r="MVP1200" s="207">
        <v>7</v>
      </c>
      <c r="MVQ1200" s="207">
        <v>2</v>
      </c>
      <c r="MVR1200" s="208" t="s">
        <v>238</v>
      </c>
      <c r="MVS1200" s="209">
        <v>119</v>
      </c>
      <c r="MVT1200" s="110">
        <v>213</v>
      </c>
      <c r="MVU1200" s="147">
        <v>104.09399999999999</v>
      </c>
      <c r="MVV1200" s="109" t="s">
        <v>39</v>
      </c>
      <c r="MVW1200" s="261" t="s">
        <v>26</v>
      </c>
      <c r="MVX1200" s="207">
        <v>7</v>
      </c>
      <c r="MVY1200" s="207">
        <v>2</v>
      </c>
      <c r="MVZ1200" s="208" t="s">
        <v>238</v>
      </c>
      <c r="MWA1200" s="209">
        <v>119</v>
      </c>
      <c r="MWB1200" s="110">
        <v>213</v>
      </c>
      <c r="MWC1200" s="147">
        <v>104.09399999999999</v>
      </c>
      <c r="MWD1200" s="109" t="s">
        <v>39</v>
      </c>
      <c r="MWE1200" s="261" t="s">
        <v>26</v>
      </c>
      <c r="MWF1200" s="207">
        <v>7</v>
      </c>
      <c r="MWG1200" s="207">
        <v>2</v>
      </c>
      <c r="MWH1200" s="208" t="s">
        <v>238</v>
      </c>
      <c r="MWI1200" s="209">
        <v>119</v>
      </c>
      <c r="MWJ1200" s="110">
        <v>213</v>
      </c>
      <c r="MWK1200" s="147">
        <v>104.09399999999999</v>
      </c>
      <c r="MWL1200" s="109" t="s">
        <v>39</v>
      </c>
      <c r="MWM1200" s="261" t="s">
        <v>26</v>
      </c>
      <c r="MWN1200" s="207">
        <v>7</v>
      </c>
      <c r="MWO1200" s="207">
        <v>2</v>
      </c>
      <c r="MWP1200" s="208" t="s">
        <v>238</v>
      </c>
      <c r="MWQ1200" s="209">
        <v>119</v>
      </c>
      <c r="MWR1200" s="110">
        <v>213</v>
      </c>
      <c r="MWS1200" s="147">
        <v>104.09399999999999</v>
      </c>
      <c r="MWT1200" s="109" t="s">
        <v>39</v>
      </c>
      <c r="MWU1200" s="261" t="s">
        <v>26</v>
      </c>
      <c r="MWV1200" s="207">
        <v>7</v>
      </c>
      <c r="MWW1200" s="207">
        <v>2</v>
      </c>
      <c r="MWX1200" s="208" t="s">
        <v>238</v>
      </c>
      <c r="MWY1200" s="209">
        <v>119</v>
      </c>
      <c r="MWZ1200" s="110">
        <v>213</v>
      </c>
      <c r="MXA1200" s="147">
        <v>104.09399999999999</v>
      </c>
      <c r="MXB1200" s="109" t="s">
        <v>39</v>
      </c>
      <c r="MXC1200" s="261" t="s">
        <v>26</v>
      </c>
      <c r="MXD1200" s="207">
        <v>7</v>
      </c>
      <c r="MXE1200" s="207">
        <v>2</v>
      </c>
      <c r="MXF1200" s="208" t="s">
        <v>238</v>
      </c>
      <c r="MXG1200" s="209">
        <v>119</v>
      </c>
      <c r="MXH1200" s="110">
        <v>213</v>
      </c>
      <c r="MXI1200" s="147">
        <v>104.09399999999999</v>
      </c>
      <c r="MXJ1200" s="109" t="s">
        <v>39</v>
      </c>
      <c r="MXK1200" s="261" t="s">
        <v>26</v>
      </c>
      <c r="MXL1200" s="207">
        <v>7</v>
      </c>
      <c r="MXM1200" s="207">
        <v>2</v>
      </c>
      <c r="MXN1200" s="208" t="s">
        <v>238</v>
      </c>
      <c r="MXO1200" s="209">
        <v>119</v>
      </c>
      <c r="MXP1200" s="110">
        <v>213</v>
      </c>
      <c r="MXQ1200" s="147">
        <v>104.09399999999999</v>
      </c>
      <c r="MXR1200" s="109" t="s">
        <v>39</v>
      </c>
      <c r="MXS1200" s="261" t="s">
        <v>26</v>
      </c>
      <c r="MXT1200" s="207">
        <v>7</v>
      </c>
      <c r="MXU1200" s="207">
        <v>2</v>
      </c>
      <c r="MXV1200" s="208" t="s">
        <v>238</v>
      </c>
      <c r="MXW1200" s="209">
        <v>119</v>
      </c>
      <c r="MXX1200" s="110">
        <v>213</v>
      </c>
      <c r="MXY1200" s="147">
        <v>104.09399999999999</v>
      </c>
      <c r="MXZ1200" s="109" t="s">
        <v>39</v>
      </c>
      <c r="MYA1200" s="261" t="s">
        <v>26</v>
      </c>
      <c r="MYB1200" s="207">
        <v>7</v>
      </c>
      <c r="MYC1200" s="207">
        <v>2</v>
      </c>
      <c r="MYD1200" s="208" t="s">
        <v>238</v>
      </c>
      <c r="MYE1200" s="209">
        <v>119</v>
      </c>
      <c r="MYF1200" s="110">
        <v>213</v>
      </c>
      <c r="MYG1200" s="147">
        <v>104.09399999999999</v>
      </c>
      <c r="MYH1200" s="109" t="s">
        <v>39</v>
      </c>
      <c r="MYI1200" s="261" t="s">
        <v>26</v>
      </c>
      <c r="MYJ1200" s="207">
        <v>7</v>
      </c>
      <c r="MYK1200" s="207">
        <v>2</v>
      </c>
      <c r="MYL1200" s="208" t="s">
        <v>238</v>
      </c>
      <c r="MYM1200" s="209">
        <v>119</v>
      </c>
      <c r="MYN1200" s="110">
        <v>213</v>
      </c>
      <c r="MYO1200" s="147">
        <v>104.09399999999999</v>
      </c>
      <c r="MYP1200" s="109" t="s">
        <v>39</v>
      </c>
      <c r="MYQ1200" s="261" t="s">
        <v>26</v>
      </c>
      <c r="MYR1200" s="207">
        <v>7</v>
      </c>
      <c r="MYS1200" s="207">
        <v>2</v>
      </c>
      <c r="MYT1200" s="208" t="s">
        <v>238</v>
      </c>
      <c r="MYU1200" s="209">
        <v>119</v>
      </c>
      <c r="MYV1200" s="110">
        <v>213</v>
      </c>
      <c r="MYW1200" s="147">
        <v>104.09399999999999</v>
      </c>
      <c r="MYX1200" s="109" t="s">
        <v>39</v>
      </c>
      <c r="MYY1200" s="261" t="s">
        <v>26</v>
      </c>
      <c r="MYZ1200" s="207">
        <v>7</v>
      </c>
      <c r="MZA1200" s="207">
        <v>2</v>
      </c>
      <c r="MZB1200" s="208" t="s">
        <v>238</v>
      </c>
      <c r="MZC1200" s="209">
        <v>119</v>
      </c>
      <c r="MZD1200" s="110">
        <v>213</v>
      </c>
      <c r="MZE1200" s="147">
        <v>104.09399999999999</v>
      </c>
      <c r="MZF1200" s="109" t="s">
        <v>39</v>
      </c>
      <c r="MZG1200" s="261" t="s">
        <v>26</v>
      </c>
      <c r="MZH1200" s="207">
        <v>7</v>
      </c>
      <c r="MZI1200" s="207">
        <v>2</v>
      </c>
      <c r="MZJ1200" s="208" t="s">
        <v>238</v>
      </c>
      <c r="MZK1200" s="209">
        <v>119</v>
      </c>
      <c r="MZL1200" s="110">
        <v>213</v>
      </c>
      <c r="MZM1200" s="147">
        <v>104.09399999999999</v>
      </c>
      <c r="MZN1200" s="109" t="s">
        <v>39</v>
      </c>
      <c r="MZO1200" s="261" t="s">
        <v>26</v>
      </c>
      <c r="MZP1200" s="207">
        <v>7</v>
      </c>
      <c r="MZQ1200" s="207">
        <v>2</v>
      </c>
      <c r="MZR1200" s="208" t="s">
        <v>238</v>
      </c>
      <c r="MZS1200" s="209">
        <v>119</v>
      </c>
      <c r="MZT1200" s="110">
        <v>213</v>
      </c>
      <c r="MZU1200" s="147">
        <v>104.09399999999999</v>
      </c>
      <c r="MZV1200" s="109" t="s">
        <v>39</v>
      </c>
      <c r="MZW1200" s="261" t="s">
        <v>26</v>
      </c>
      <c r="MZX1200" s="207">
        <v>7</v>
      </c>
      <c r="MZY1200" s="207">
        <v>2</v>
      </c>
      <c r="MZZ1200" s="208" t="s">
        <v>238</v>
      </c>
      <c r="NAA1200" s="209">
        <v>119</v>
      </c>
      <c r="NAB1200" s="110">
        <v>213</v>
      </c>
      <c r="NAC1200" s="147">
        <v>104.09399999999999</v>
      </c>
      <c r="NAD1200" s="109" t="s">
        <v>39</v>
      </c>
      <c r="NAE1200" s="261" t="s">
        <v>26</v>
      </c>
      <c r="NAF1200" s="207">
        <v>7</v>
      </c>
      <c r="NAG1200" s="207">
        <v>2</v>
      </c>
      <c r="NAH1200" s="208" t="s">
        <v>238</v>
      </c>
      <c r="NAI1200" s="209">
        <v>119</v>
      </c>
      <c r="NAJ1200" s="110">
        <v>213</v>
      </c>
      <c r="NAK1200" s="147">
        <v>104.09399999999999</v>
      </c>
      <c r="NAL1200" s="109" t="s">
        <v>39</v>
      </c>
      <c r="NAM1200" s="261" t="s">
        <v>26</v>
      </c>
      <c r="NAN1200" s="207">
        <v>7</v>
      </c>
      <c r="NAO1200" s="207">
        <v>2</v>
      </c>
      <c r="NAP1200" s="208" t="s">
        <v>238</v>
      </c>
      <c r="NAQ1200" s="209">
        <v>119</v>
      </c>
      <c r="NAR1200" s="110">
        <v>213</v>
      </c>
      <c r="NAS1200" s="147">
        <v>104.09399999999999</v>
      </c>
      <c r="NAT1200" s="109" t="s">
        <v>39</v>
      </c>
      <c r="NAU1200" s="261" t="s">
        <v>26</v>
      </c>
      <c r="NAV1200" s="207">
        <v>7</v>
      </c>
      <c r="NAW1200" s="207">
        <v>2</v>
      </c>
      <c r="NAX1200" s="208" t="s">
        <v>238</v>
      </c>
      <c r="NAY1200" s="209">
        <v>119</v>
      </c>
      <c r="NAZ1200" s="110">
        <v>213</v>
      </c>
      <c r="NBA1200" s="147">
        <v>104.09399999999999</v>
      </c>
      <c r="NBB1200" s="109" t="s">
        <v>39</v>
      </c>
      <c r="NBC1200" s="261" t="s">
        <v>26</v>
      </c>
      <c r="NBD1200" s="207">
        <v>7</v>
      </c>
      <c r="NBE1200" s="207">
        <v>2</v>
      </c>
      <c r="NBF1200" s="208" t="s">
        <v>238</v>
      </c>
      <c r="NBG1200" s="209">
        <v>119</v>
      </c>
      <c r="NBH1200" s="110">
        <v>213</v>
      </c>
      <c r="NBI1200" s="147">
        <v>104.09399999999999</v>
      </c>
      <c r="NBJ1200" s="109" t="s">
        <v>39</v>
      </c>
      <c r="NBK1200" s="261" t="s">
        <v>26</v>
      </c>
      <c r="NBL1200" s="207">
        <v>7</v>
      </c>
      <c r="NBM1200" s="207">
        <v>2</v>
      </c>
      <c r="NBN1200" s="208" t="s">
        <v>238</v>
      </c>
      <c r="NBO1200" s="209">
        <v>119</v>
      </c>
      <c r="NBP1200" s="110">
        <v>213</v>
      </c>
      <c r="NBQ1200" s="147">
        <v>104.09399999999999</v>
      </c>
      <c r="NBR1200" s="109" t="s">
        <v>39</v>
      </c>
      <c r="NBS1200" s="261" t="s">
        <v>26</v>
      </c>
      <c r="NBT1200" s="207">
        <v>7</v>
      </c>
      <c r="NBU1200" s="207">
        <v>2</v>
      </c>
      <c r="NBV1200" s="208" t="s">
        <v>238</v>
      </c>
      <c r="NBW1200" s="209">
        <v>119</v>
      </c>
      <c r="NBX1200" s="110">
        <v>213</v>
      </c>
      <c r="NBY1200" s="147">
        <v>104.09399999999999</v>
      </c>
      <c r="NBZ1200" s="109" t="s">
        <v>39</v>
      </c>
      <c r="NCA1200" s="261" t="s">
        <v>26</v>
      </c>
      <c r="NCB1200" s="207">
        <v>7</v>
      </c>
      <c r="NCC1200" s="207">
        <v>2</v>
      </c>
      <c r="NCD1200" s="208" t="s">
        <v>238</v>
      </c>
      <c r="NCE1200" s="209">
        <v>119</v>
      </c>
      <c r="NCF1200" s="110">
        <v>213</v>
      </c>
      <c r="NCG1200" s="147">
        <v>104.09399999999999</v>
      </c>
      <c r="NCH1200" s="109" t="s">
        <v>39</v>
      </c>
      <c r="NCI1200" s="261" t="s">
        <v>26</v>
      </c>
      <c r="NCJ1200" s="207">
        <v>7</v>
      </c>
      <c r="NCK1200" s="207">
        <v>2</v>
      </c>
      <c r="NCL1200" s="208" t="s">
        <v>238</v>
      </c>
      <c r="NCM1200" s="209">
        <v>119</v>
      </c>
      <c r="NCN1200" s="110">
        <v>213</v>
      </c>
      <c r="NCO1200" s="147">
        <v>104.09399999999999</v>
      </c>
      <c r="NCP1200" s="109" t="s">
        <v>39</v>
      </c>
      <c r="NCQ1200" s="261" t="s">
        <v>26</v>
      </c>
      <c r="NCR1200" s="207">
        <v>7</v>
      </c>
      <c r="NCS1200" s="207">
        <v>2</v>
      </c>
      <c r="NCT1200" s="208" t="s">
        <v>238</v>
      </c>
      <c r="NCU1200" s="209">
        <v>119</v>
      </c>
      <c r="NCV1200" s="110">
        <v>213</v>
      </c>
      <c r="NCW1200" s="147">
        <v>104.09399999999999</v>
      </c>
      <c r="NCX1200" s="109" t="s">
        <v>39</v>
      </c>
      <c r="NCY1200" s="261" t="s">
        <v>26</v>
      </c>
      <c r="NCZ1200" s="207">
        <v>7</v>
      </c>
      <c r="NDA1200" s="207">
        <v>2</v>
      </c>
      <c r="NDB1200" s="208" t="s">
        <v>238</v>
      </c>
      <c r="NDC1200" s="209">
        <v>119</v>
      </c>
      <c r="NDD1200" s="110">
        <v>213</v>
      </c>
      <c r="NDE1200" s="147">
        <v>104.09399999999999</v>
      </c>
      <c r="NDF1200" s="109" t="s">
        <v>39</v>
      </c>
      <c r="NDG1200" s="261" t="s">
        <v>26</v>
      </c>
      <c r="NDH1200" s="207">
        <v>7</v>
      </c>
      <c r="NDI1200" s="207">
        <v>2</v>
      </c>
      <c r="NDJ1200" s="208" t="s">
        <v>238</v>
      </c>
      <c r="NDK1200" s="209">
        <v>119</v>
      </c>
      <c r="NDL1200" s="110">
        <v>213</v>
      </c>
      <c r="NDM1200" s="147">
        <v>104.09399999999999</v>
      </c>
      <c r="NDN1200" s="109" t="s">
        <v>39</v>
      </c>
      <c r="NDO1200" s="261" t="s">
        <v>26</v>
      </c>
      <c r="NDP1200" s="207">
        <v>7</v>
      </c>
      <c r="NDQ1200" s="207">
        <v>2</v>
      </c>
      <c r="NDR1200" s="208" t="s">
        <v>238</v>
      </c>
      <c r="NDS1200" s="209">
        <v>119</v>
      </c>
      <c r="NDT1200" s="110">
        <v>213</v>
      </c>
      <c r="NDU1200" s="147">
        <v>104.09399999999999</v>
      </c>
      <c r="NDV1200" s="109" t="s">
        <v>39</v>
      </c>
      <c r="NDW1200" s="261" t="s">
        <v>26</v>
      </c>
      <c r="NDX1200" s="207">
        <v>7</v>
      </c>
      <c r="NDY1200" s="207">
        <v>2</v>
      </c>
      <c r="NDZ1200" s="208" t="s">
        <v>238</v>
      </c>
      <c r="NEA1200" s="209">
        <v>119</v>
      </c>
      <c r="NEB1200" s="110">
        <v>213</v>
      </c>
      <c r="NEC1200" s="147">
        <v>104.09399999999999</v>
      </c>
      <c r="NED1200" s="109" t="s">
        <v>39</v>
      </c>
      <c r="NEE1200" s="261" t="s">
        <v>26</v>
      </c>
      <c r="NEF1200" s="207">
        <v>7</v>
      </c>
      <c r="NEG1200" s="207">
        <v>2</v>
      </c>
      <c r="NEH1200" s="208" t="s">
        <v>238</v>
      </c>
      <c r="NEI1200" s="209">
        <v>119</v>
      </c>
      <c r="NEJ1200" s="110">
        <v>213</v>
      </c>
      <c r="NEK1200" s="147">
        <v>104.09399999999999</v>
      </c>
      <c r="NEL1200" s="109" t="s">
        <v>39</v>
      </c>
      <c r="NEM1200" s="261" t="s">
        <v>26</v>
      </c>
      <c r="NEN1200" s="207">
        <v>7</v>
      </c>
      <c r="NEO1200" s="207">
        <v>2</v>
      </c>
      <c r="NEP1200" s="208" t="s">
        <v>238</v>
      </c>
      <c r="NEQ1200" s="209">
        <v>119</v>
      </c>
      <c r="NER1200" s="110">
        <v>213</v>
      </c>
      <c r="NES1200" s="147">
        <v>104.09399999999999</v>
      </c>
      <c r="NET1200" s="109" t="s">
        <v>39</v>
      </c>
      <c r="NEU1200" s="261" t="s">
        <v>26</v>
      </c>
      <c r="NEV1200" s="207">
        <v>7</v>
      </c>
      <c r="NEW1200" s="207">
        <v>2</v>
      </c>
      <c r="NEX1200" s="208" t="s">
        <v>238</v>
      </c>
      <c r="NEY1200" s="209">
        <v>119</v>
      </c>
      <c r="NEZ1200" s="110">
        <v>213</v>
      </c>
      <c r="NFA1200" s="147">
        <v>104.09399999999999</v>
      </c>
      <c r="NFB1200" s="109" t="s">
        <v>39</v>
      </c>
      <c r="NFC1200" s="261" t="s">
        <v>26</v>
      </c>
      <c r="NFD1200" s="207">
        <v>7</v>
      </c>
      <c r="NFE1200" s="207">
        <v>2</v>
      </c>
      <c r="NFF1200" s="208" t="s">
        <v>238</v>
      </c>
      <c r="NFG1200" s="209">
        <v>119</v>
      </c>
      <c r="NFH1200" s="110">
        <v>213</v>
      </c>
      <c r="NFI1200" s="147">
        <v>104.09399999999999</v>
      </c>
      <c r="NFJ1200" s="109" t="s">
        <v>39</v>
      </c>
      <c r="NFK1200" s="261" t="s">
        <v>26</v>
      </c>
      <c r="NFL1200" s="207">
        <v>7</v>
      </c>
      <c r="NFM1200" s="207">
        <v>2</v>
      </c>
      <c r="NFN1200" s="208" t="s">
        <v>238</v>
      </c>
      <c r="NFO1200" s="209">
        <v>119</v>
      </c>
      <c r="NFP1200" s="110">
        <v>213</v>
      </c>
      <c r="NFQ1200" s="147">
        <v>104.09399999999999</v>
      </c>
      <c r="NFR1200" s="109" t="s">
        <v>39</v>
      </c>
      <c r="NFS1200" s="261" t="s">
        <v>26</v>
      </c>
      <c r="NFT1200" s="207">
        <v>7</v>
      </c>
      <c r="NFU1200" s="207">
        <v>2</v>
      </c>
      <c r="NFV1200" s="208" t="s">
        <v>238</v>
      </c>
      <c r="NFW1200" s="209">
        <v>119</v>
      </c>
      <c r="NFX1200" s="110">
        <v>213</v>
      </c>
      <c r="NFY1200" s="147">
        <v>104.09399999999999</v>
      </c>
      <c r="NFZ1200" s="109" t="s">
        <v>39</v>
      </c>
      <c r="NGA1200" s="261" t="s">
        <v>26</v>
      </c>
      <c r="NGB1200" s="207">
        <v>7</v>
      </c>
      <c r="NGC1200" s="207">
        <v>2</v>
      </c>
      <c r="NGD1200" s="208" t="s">
        <v>238</v>
      </c>
      <c r="NGE1200" s="209">
        <v>119</v>
      </c>
      <c r="NGF1200" s="110">
        <v>213</v>
      </c>
      <c r="NGG1200" s="147">
        <v>104.09399999999999</v>
      </c>
      <c r="NGH1200" s="109" t="s">
        <v>39</v>
      </c>
      <c r="NGI1200" s="261" t="s">
        <v>26</v>
      </c>
      <c r="NGJ1200" s="207">
        <v>7</v>
      </c>
      <c r="NGK1200" s="207">
        <v>2</v>
      </c>
      <c r="NGL1200" s="208" t="s">
        <v>238</v>
      </c>
      <c r="NGM1200" s="209">
        <v>119</v>
      </c>
      <c r="NGN1200" s="110">
        <v>213</v>
      </c>
      <c r="NGO1200" s="147">
        <v>104.09399999999999</v>
      </c>
      <c r="NGP1200" s="109" t="s">
        <v>39</v>
      </c>
      <c r="NGQ1200" s="261" t="s">
        <v>26</v>
      </c>
      <c r="NGR1200" s="207">
        <v>7</v>
      </c>
      <c r="NGS1200" s="207">
        <v>2</v>
      </c>
      <c r="NGT1200" s="208" t="s">
        <v>238</v>
      </c>
      <c r="NGU1200" s="209">
        <v>119</v>
      </c>
      <c r="NGV1200" s="110">
        <v>213</v>
      </c>
      <c r="NGW1200" s="147">
        <v>104.09399999999999</v>
      </c>
      <c r="NGX1200" s="109" t="s">
        <v>39</v>
      </c>
      <c r="NGY1200" s="261" t="s">
        <v>26</v>
      </c>
      <c r="NGZ1200" s="207">
        <v>7</v>
      </c>
      <c r="NHA1200" s="207">
        <v>2</v>
      </c>
      <c r="NHB1200" s="208" t="s">
        <v>238</v>
      </c>
      <c r="NHC1200" s="209">
        <v>119</v>
      </c>
      <c r="NHD1200" s="110">
        <v>213</v>
      </c>
      <c r="NHE1200" s="147">
        <v>104.09399999999999</v>
      </c>
      <c r="NHF1200" s="109" t="s">
        <v>39</v>
      </c>
      <c r="NHG1200" s="261" t="s">
        <v>26</v>
      </c>
      <c r="NHH1200" s="207">
        <v>7</v>
      </c>
      <c r="NHI1200" s="207">
        <v>2</v>
      </c>
      <c r="NHJ1200" s="208" t="s">
        <v>238</v>
      </c>
      <c r="NHK1200" s="209">
        <v>119</v>
      </c>
      <c r="NHL1200" s="110">
        <v>213</v>
      </c>
      <c r="NHM1200" s="147">
        <v>104.09399999999999</v>
      </c>
      <c r="NHN1200" s="109" t="s">
        <v>39</v>
      </c>
      <c r="NHO1200" s="261" t="s">
        <v>26</v>
      </c>
      <c r="NHP1200" s="207">
        <v>7</v>
      </c>
      <c r="NHQ1200" s="207">
        <v>2</v>
      </c>
      <c r="NHR1200" s="208" t="s">
        <v>238</v>
      </c>
      <c r="NHS1200" s="209">
        <v>119</v>
      </c>
      <c r="NHT1200" s="110">
        <v>213</v>
      </c>
      <c r="NHU1200" s="147">
        <v>104.09399999999999</v>
      </c>
      <c r="NHV1200" s="109" t="s">
        <v>39</v>
      </c>
      <c r="NHW1200" s="261" t="s">
        <v>26</v>
      </c>
      <c r="NHX1200" s="207">
        <v>7</v>
      </c>
      <c r="NHY1200" s="207">
        <v>2</v>
      </c>
      <c r="NHZ1200" s="208" t="s">
        <v>238</v>
      </c>
      <c r="NIA1200" s="209">
        <v>119</v>
      </c>
      <c r="NIB1200" s="110">
        <v>213</v>
      </c>
      <c r="NIC1200" s="147">
        <v>104.09399999999999</v>
      </c>
      <c r="NID1200" s="109" t="s">
        <v>39</v>
      </c>
      <c r="NIE1200" s="261" t="s">
        <v>26</v>
      </c>
      <c r="NIF1200" s="207">
        <v>7</v>
      </c>
      <c r="NIG1200" s="207">
        <v>2</v>
      </c>
      <c r="NIH1200" s="208" t="s">
        <v>238</v>
      </c>
      <c r="NII1200" s="209">
        <v>119</v>
      </c>
      <c r="NIJ1200" s="110">
        <v>213</v>
      </c>
      <c r="NIK1200" s="147">
        <v>104.09399999999999</v>
      </c>
      <c r="NIL1200" s="109" t="s">
        <v>39</v>
      </c>
      <c r="NIM1200" s="261" t="s">
        <v>26</v>
      </c>
      <c r="NIN1200" s="207">
        <v>7</v>
      </c>
      <c r="NIO1200" s="207">
        <v>2</v>
      </c>
      <c r="NIP1200" s="208" t="s">
        <v>238</v>
      </c>
      <c r="NIQ1200" s="209">
        <v>119</v>
      </c>
      <c r="NIR1200" s="110">
        <v>213</v>
      </c>
      <c r="NIS1200" s="147">
        <v>104.09399999999999</v>
      </c>
      <c r="NIT1200" s="109" t="s">
        <v>39</v>
      </c>
      <c r="NIU1200" s="261" t="s">
        <v>26</v>
      </c>
      <c r="NIV1200" s="207">
        <v>7</v>
      </c>
      <c r="NIW1200" s="207">
        <v>2</v>
      </c>
      <c r="NIX1200" s="208" t="s">
        <v>238</v>
      </c>
      <c r="NIY1200" s="209">
        <v>119</v>
      </c>
      <c r="NIZ1200" s="110">
        <v>213</v>
      </c>
      <c r="NJA1200" s="147">
        <v>104.09399999999999</v>
      </c>
      <c r="NJB1200" s="109" t="s">
        <v>39</v>
      </c>
      <c r="NJC1200" s="261" t="s">
        <v>26</v>
      </c>
      <c r="NJD1200" s="207">
        <v>7</v>
      </c>
      <c r="NJE1200" s="207">
        <v>2</v>
      </c>
      <c r="NJF1200" s="208" t="s">
        <v>238</v>
      </c>
      <c r="NJG1200" s="209">
        <v>119</v>
      </c>
      <c r="NJH1200" s="110">
        <v>213</v>
      </c>
      <c r="NJI1200" s="147">
        <v>104.09399999999999</v>
      </c>
      <c r="NJJ1200" s="109" t="s">
        <v>39</v>
      </c>
      <c r="NJK1200" s="261" t="s">
        <v>26</v>
      </c>
      <c r="NJL1200" s="207">
        <v>7</v>
      </c>
      <c r="NJM1200" s="207">
        <v>2</v>
      </c>
      <c r="NJN1200" s="208" t="s">
        <v>238</v>
      </c>
      <c r="NJO1200" s="209">
        <v>119</v>
      </c>
      <c r="NJP1200" s="110">
        <v>213</v>
      </c>
      <c r="NJQ1200" s="147">
        <v>104.09399999999999</v>
      </c>
      <c r="NJR1200" s="109" t="s">
        <v>39</v>
      </c>
      <c r="NJS1200" s="261" t="s">
        <v>26</v>
      </c>
      <c r="NJT1200" s="207">
        <v>7</v>
      </c>
      <c r="NJU1200" s="207">
        <v>2</v>
      </c>
      <c r="NJV1200" s="208" t="s">
        <v>238</v>
      </c>
      <c r="NJW1200" s="209">
        <v>119</v>
      </c>
      <c r="NJX1200" s="110">
        <v>213</v>
      </c>
      <c r="NJY1200" s="147">
        <v>104.09399999999999</v>
      </c>
      <c r="NJZ1200" s="109" t="s">
        <v>39</v>
      </c>
      <c r="NKA1200" s="261" t="s">
        <v>26</v>
      </c>
      <c r="NKB1200" s="207">
        <v>7</v>
      </c>
      <c r="NKC1200" s="207">
        <v>2</v>
      </c>
      <c r="NKD1200" s="208" t="s">
        <v>238</v>
      </c>
      <c r="NKE1200" s="209">
        <v>119</v>
      </c>
      <c r="NKF1200" s="110">
        <v>213</v>
      </c>
      <c r="NKG1200" s="147">
        <v>104.09399999999999</v>
      </c>
      <c r="NKH1200" s="109" t="s">
        <v>39</v>
      </c>
      <c r="NKI1200" s="261" t="s">
        <v>26</v>
      </c>
      <c r="NKJ1200" s="207">
        <v>7</v>
      </c>
      <c r="NKK1200" s="207">
        <v>2</v>
      </c>
      <c r="NKL1200" s="208" t="s">
        <v>238</v>
      </c>
      <c r="NKM1200" s="209">
        <v>119</v>
      </c>
      <c r="NKN1200" s="110">
        <v>213</v>
      </c>
      <c r="NKO1200" s="147">
        <v>104.09399999999999</v>
      </c>
      <c r="NKP1200" s="109" t="s">
        <v>39</v>
      </c>
      <c r="NKQ1200" s="261" t="s">
        <v>26</v>
      </c>
      <c r="NKR1200" s="207">
        <v>7</v>
      </c>
      <c r="NKS1200" s="207">
        <v>2</v>
      </c>
      <c r="NKT1200" s="208" t="s">
        <v>238</v>
      </c>
      <c r="NKU1200" s="209">
        <v>119</v>
      </c>
      <c r="NKV1200" s="110">
        <v>213</v>
      </c>
      <c r="NKW1200" s="147">
        <v>104.09399999999999</v>
      </c>
      <c r="NKX1200" s="109" t="s">
        <v>39</v>
      </c>
      <c r="NKY1200" s="261" t="s">
        <v>26</v>
      </c>
      <c r="NKZ1200" s="207">
        <v>7</v>
      </c>
      <c r="NLA1200" s="207">
        <v>2</v>
      </c>
      <c r="NLB1200" s="208" t="s">
        <v>238</v>
      </c>
      <c r="NLC1200" s="209">
        <v>119</v>
      </c>
      <c r="NLD1200" s="110">
        <v>213</v>
      </c>
      <c r="NLE1200" s="147">
        <v>104.09399999999999</v>
      </c>
      <c r="NLF1200" s="109" t="s">
        <v>39</v>
      </c>
      <c r="NLG1200" s="261" t="s">
        <v>26</v>
      </c>
      <c r="NLH1200" s="207">
        <v>7</v>
      </c>
      <c r="NLI1200" s="207">
        <v>2</v>
      </c>
      <c r="NLJ1200" s="208" t="s">
        <v>238</v>
      </c>
      <c r="NLK1200" s="209">
        <v>119</v>
      </c>
      <c r="NLL1200" s="110">
        <v>213</v>
      </c>
      <c r="NLM1200" s="147">
        <v>104.09399999999999</v>
      </c>
      <c r="NLN1200" s="109" t="s">
        <v>39</v>
      </c>
      <c r="NLO1200" s="261" t="s">
        <v>26</v>
      </c>
      <c r="NLP1200" s="207">
        <v>7</v>
      </c>
      <c r="NLQ1200" s="207">
        <v>2</v>
      </c>
      <c r="NLR1200" s="208" t="s">
        <v>238</v>
      </c>
      <c r="NLS1200" s="209">
        <v>119</v>
      </c>
      <c r="NLT1200" s="110">
        <v>213</v>
      </c>
      <c r="NLU1200" s="147">
        <v>104.09399999999999</v>
      </c>
      <c r="NLV1200" s="109" t="s">
        <v>39</v>
      </c>
      <c r="NLW1200" s="261" t="s">
        <v>26</v>
      </c>
      <c r="NLX1200" s="207">
        <v>7</v>
      </c>
      <c r="NLY1200" s="207">
        <v>2</v>
      </c>
      <c r="NLZ1200" s="208" t="s">
        <v>238</v>
      </c>
      <c r="NMA1200" s="209">
        <v>119</v>
      </c>
      <c r="NMB1200" s="110">
        <v>213</v>
      </c>
      <c r="NMC1200" s="147">
        <v>104.09399999999999</v>
      </c>
      <c r="NMD1200" s="109" t="s">
        <v>39</v>
      </c>
      <c r="NME1200" s="261" t="s">
        <v>26</v>
      </c>
      <c r="NMF1200" s="207">
        <v>7</v>
      </c>
      <c r="NMG1200" s="207">
        <v>2</v>
      </c>
      <c r="NMH1200" s="208" t="s">
        <v>238</v>
      </c>
      <c r="NMI1200" s="209">
        <v>119</v>
      </c>
      <c r="NMJ1200" s="110">
        <v>213</v>
      </c>
      <c r="NMK1200" s="147">
        <v>104.09399999999999</v>
      </c>
      <c r="NML1200" s="109" t="s">
        <v>39</v>
      </c>
      <c r="NMM1200" s="261" t="s">
        <v>26</v>
      </c>
      <c r="NMN1200" s="207">
        <v>7</v>
      </c>
      <c r="NMO1200" s="207">
        <v>2</v>
      </c>
      <c r="NMP1200" s="208" t="s">
        <v>238</v>
      </c>
      <c r="NMQ1200" s="209">
        <v>119</v>
      </c>
      <c r="NMR1200" s="110">
        <v>213</v>
      </c>
      <c r="NMS1200" s="147">
        <v>104.09399999999999</v>
      </c>
      <c r="NMT1200" s="109" t="s">
        <v>39</v>
      </c>
      <c r="NMU1200" s="261" t="s">
        <v>26</v>
      </c>
      <c r="NMV1200" s="207">
        <v>7</v>
      </c>
      <c r="NMW1200" s="207">
        <v>2</v>
      </c>
      <c r="NMX1200" s="208" t="s">
        <v>238</v>
      </c>
      <c r="NMY1200" s="209">
        <v>119</v>
      </c>
      <c r="NMZ1200" s="110">
        <v>213</v>
      </c>
      <c r="NNA1200" s="147">
        <v>104.09399999999999</v>
      </c>
      <c r="NNB1200" s="109" t="s">
        <v>39</v>
      </c>
      <c r="NNC1200" s="261" t="s">
        <v>26</v>
      </c>
      <c r="NND1200" s="207">
        <v>7</v>
      </c>
      <c r="NNE1200" s="207">
        <v>2</v>
      </c>
      <c r="NNF1200" s="208" t="s">
        <v>238</v>
      </c>
      <c r="NNG1200" s="209">
        <v>119</v>
      </c>
      <c r="NNH1200" s="110">
        <v>213</v>
      </c>
      <c r="NNI1200" s="147">
        <v>104.09399999999999</v>
      </c>
      <c r="NNJ1200" s="109" t="s">
        <v>39</v>
      </c>
      <c r="NNK1200" s="261" t="s">
        <v>26</v>
      </c>
      <c r="NNL1200" s="207">
        <v>7</v>
      </c>
      <c r="NNM1200" s="207">
        <v>2</v>
      </c>
      <c r="NNN1200" s="208" t="s">
        <v>238</v>
      </c>
      <c r="NNO1200" s="209">
        <v>119</v>
      </c>
      <c r="NNP1200" s="110">
        <v>213</v>
      </c>
      <c r="NNQ1200" s="147">
        <v>104.09399999999999</v>
      </c>
      <c r="NNR1200" s="109" t="s">
        <v>39</v>
      </c>
      <c r="NNS1200" s="261" t="s">
        <v>26</v>
      </c>
      <c r="NNT1200" s="207">
        <v>7</v>
      </c>
      <c r="NNU1200" s="207">
        <v>2</v>
      </c>
      <c r="NNV1200" s="208" t="s">
        <v>238</v>
      </c>
      <c r="NNW1200" s="209">
        <v>119</v>
      </c>
      <c r="NNX1200" s="110">
        <v>213</v>
      </c>
      <c r="NNY1200" s="147">
        <v>104.09399999999999</v>
      </c>
      <c r="NNZ1200" s="109" t="s">
        <v>39</v>
      </c>
      <c r="NOA1200" s="261" t="s">
        <v>26</v>
      </c>
      <c r="NOB1200" s="207">
        <v>7</v>
      </c>
      <c r="NOC1200" s="207">
        <v>2</v>
      </c>
      <c r="NOD1200" s="208" t="s">
        <v>238</v>
      </c>
      <c r="NOE1200" s="209">
        <v>119</v>
      </c>
      <c r="NOF1200" s="110">
        <v>213</v>
      </c>
      <c r="NOG1200" s="147">
        <v>104.09399999999999</v>
      </c>
      <c r="NOH1200" s="109" t="s">
        <v>39</v>
      </c>
      <c r="NOI1200" s="261" t="s">
        <v>26</v>
      </c>
      <c r="NOJ1200" s="207">
        <v>7</v>
      </c>
      <c r="NOK1200" s="207">
        <v>2</v>
      </c>
      <c r="NOL1200" s="208" t="s">
        <v>238</v>
      </c>
      <c r="NOM1200" s="209">
        <v>119</v>
      </c>
      <c r="NON1200" s="110">
        <v>213</v>
      </c>
      <c r="NOO1200" s="147">
        <v>104.09399999999999</v>
      </c>
      <c r="NOP1200" s="109" t="s">
        <v>39</v>
      </c>
      <c r="NOQ1200" s="261" t="s">
        <v>26</v>
      </c>
      <c r="NOR1200" s="207">
        <v>7</v>
      </c>
      <c r="NOS1200" s="207">
        <v>2</v>
      </c>
      <c r="NOT1200" s="208" t="s">
        <v>238</v>
      </c>
      <c r="NOU1200" s="209">
        <v>119</v>
      </c>
      <c r="NOV1200" s="110">
        <v>213</v>
      </c>
      <c r="NOW1200" s="147">
        <v>104.09399999999999</v>
      </c>
      <c r="NOX1200" s="109" t="s">
        <v>39</v>
      </c>
      <c r="NOY1200" s="261" t="s">
        <v>26</v>
      </c>
      <c r="NOZ1200" s="207">
        <v>7</v>
      </c>
      <c r="NPA1200" s="207">
        <v>2</v>
      </c>
      <c r="NPB1200" s="208" t="s">
        <v>238</v>
      </c>
      <c r="NPC1200" s="209">
        <v>119</v>
      </c>
      <c r="NPD1200" s="110">
        <v>213</v>
      </c>
      <c r="NPE1200" s="147">
        <v>104.09399999999999</v>
      </c>
      <c r="NPF1200" s="109" t="s">
        <v>39</v>
      </c>
      <c r="NPG1200" s="261" t="s">
        <v>26</v>
      </c>
      <c r="NPH1200" s="207">
        <v>7</v>
      </c>
      <c r="NPI1200" s="207">
        <v>2</v>
      </c>
      <c r="NPJ1200" s="208" t="s">
        <v>238</v>
      </c>
      <c r="NPK1200" s="209">
        <v>119</v>
      </c>
      <c r="NPL1200" s="110">
        <v>213</v>
      </c>
      <c r="NPM1200" s="147">
        <v>104.09399999999999</v>
      </c>
      <c r="NPN1200" s="109" t="s">
        <v>39</v>
      </c>
      <c r="NPO1200" s="261" t="s">
        <v>26</v>
      </c>
      <c r="NPP1200" s="207">
        <v>7</v>
      </c>
      <c r="NPQ1200" s="207">
        <v>2</v>
      </c>
      <c r="NPR1200" s="208" t="s">
        <v>238</v>
      </c>
      <c r="NPS1200" s="209">
        <v>119</v>
      </c>
      <c r="NPT1200" s="110">
        <v>213</v>
      </c>
      <c r="NPU1200" s="147">
        <v>104.09399999999999</v>
      </c>
      <c r="NPV1200" s="109" t="s">
        <v>39</v>
      </c>
      <c r="NPW1200" s="261" t="s">
        <v>26</v>
      </c>
      <c r="NPX1200" s="207">
        <v>7</v>
      </c>
      <c r="NPY1200" s="207">
        <v>2</v>
      </c>
      <c r="NPZ1200" s="208" t="s">
        <v>238</v>
      </c>
      <c r="NQA1200" s="209">
        <v>119</v>
      </c>
      <c r="NQB1200" s="110">
        <v>213</v>
      </c>
      <c r="NQC1200" s="147">
        <v>104.09399999999999</v>
      </c>
      <c r="NQD1200" s="109" t="s">
        <v>39</v>
      </c>
      <c r="NQE1200" s="261" t="s">
        <v>26</v>
      </c>
      <c r="NQF1200" s="207">
        <v>7</v>
      </c>
      <c r="NQG1200" s="207">
        <v>2</v>
      </c>
      <c r="NQH1200" s="208" t="s">
        <v>238</v>
      </c>
      <c r="NQI1200" s="209">
        <v>119</v>
      </c>
      <c r="NQJ1200" s="110">
        <v>213</v>
      </c>
      <c r="NQK1200" s="147">
        <v>104.09399999999999</v>
      </c>
      <c r="NQL1200" s="109" t="s">
        <v>39</v>
      </c>
      <c r="NQM1200" s="261" t="s">
        <v>26</v>
      </c>
      <c r="NQN1200" s="207">
        <v>7</v>
      </c>
      <c r="NQO1200" s="207">
        <v>2</v>
      </c>
      <c r="NQP1200" s="208" t="s">
        <v>238</v>
      </c>
      <c r="NQQ1200" s="209">
        <v>119</v>
      </c>
      <c r="NQR1200" s="110">
        <v>213</v>
      </c>
      <c r="NQS1200" s="147">
        <v>104.09399999999999</v>
      </c>
      <c r="NQT1200" s="109" t="s">
        <v>39</v>
      </c>
      <c r="NQU1200" s="261" t="s">
        <v>26</v>
      </c>
      <c r="NQV1200" s="207">
        <v>7</v>
      </c>
      <c r="NQW1200" s="207">
        <v>2</v>
      </c>
      <c r="NQX1200" s="208" t="s">
        <v>238</v>
      </c>
      <c r="NQY1200" s="209">
        <v>119</v>
      </c>
      <c r="NQZ1200" s="110">
        <v>213</v>
      </c>
      <c r="NRA1200" s="147">
        <v>104.09399999999999</v>
      </c>
      <c r="NRB1200" s="109" t="s">
        <v>39</v>
      </c>
      <c r="NRC1200" s="261" t="s">
        <v>26</v>
      </c>
      <c r="NRD1200" s="207">
        <v>7</v>
      </c>
      <c r="NRE1200" s="207">
        <v>2</v>
      </c>
      <c r="NRF1200" s="208" t="s">
        <v>238</v>
      </c>
      <c r="NRG1200" s="209">
        <v>119</v>
      </c>
      <c r="NRH1200" s="110">
        <v>213</v>
      </c>
      <c r="NRI1200" s="147">
        <v>104.09399999999999</v>
      </c>
      <c r="NRJ1200" s="109" t="s">
        <v>39</v>
      </c>
      <c r="NRK1200" s="261" t="s">
        <v>26</v>
      </c>
      <c r="NRL1200" s="207">
        <v>7</v>
      </c>
      <c r="NRM1200" s="207">
        <v>2</v>
      </c>
      <c r="NRN1200" s="208" t="s">
        <v>238</v>
      </c>
      <c r="NRO1200" s="209">
        <v>119</v>
      </c>
      <c r="NRP1200" s="110">
        <v>213</v>
      </c>
      <c r="NRQ1200" s="147">
        <v>104.09399999999999</v>
      </c>
      <c r="NRR1200" s="109" t="s">
        <v>39</v>
      </c>
      <c r="NRS1200" s="261" t="s">
        <v>26</v>
      </c>
      <c r="NRT1200" s="207">
        <v>7</v>
      </c>
      <c r="NRU1200" s="207">
        <v>2</v>
      </c>
      <c r="NRV1200" s="208" t="s">
        <v>238</v>
      </c>
      <c r="NRW1200" s="209">
        <v>119</v>
      </c>
      <c r="NRX1200" s="110">
        <v>213</v>
      </c>
      <c r="NRY1200" s="147">
        <v>104.09399999999999</v>
      </c>
      <c r="NRZ1200" s="109" t="s">
        <v>39</v>
      </c>
      <c r="NSA1200" s="261" t="s">
        <v>26</v>
      </c>
      <c r="NSB1200" s="207">
        <v>7</v>
      </c>
      <c r="NSC1200" s="207">
        <v>2</v>
      </c>
      <c r="NSD1200" s="208" t="s">
        <v>238</v>
      </c>
      <c r="NSE1200" s="209">
        <v>119</v>
      </c>
      <c r="NSF1200" s="110">
        <v>213</v>
      </c>
      <c r="NSG1200" s="147">
        <v>104.09399999999999</v>
      </c>
      <c r="NSH1200" s="109" t="s">
        <v>39</v>
      </c>
      <c r="NSI1200" s="261" t="s">
        <v>26</v>
      </c>
      <c r="NSJ1200" s="207">
        <v>7</v>
      </c>
      <c r="NSK1200" s="207">
        <v>2</v>
      </c>
      <c r="NSL1200" s="208" t="s">
        <v>238</v>
      </c>
      <c r="NSM1200" s="209">
        <v>119</v>
      </c>
      <c r="NSN1200" s="110">
        <v>213</v>
      </c>
      <c r="NSO1200" s="147">
        <v>104.09399999999999</v>
      </c>
      <c r="NSP1200" s="109" t="s">
        <v>39</v>
      </c>
      <c r="NSQ1200" s="261" t="s">
        <v>26</v>
      </c>
      <c r="NSR1200" s="207">
        <v>7</v>
      </c>
      <c r="NSS1200" s="207">
        <v>2</v>
      </c>
      <c r="NST1200" s="208" t="s">
        <v>238</v>
      </c>
      <c r="NSU1200" s="209">
        <v>119</v>
      </c>
      <c r="NSV1200" s="110">
        <v>213</v>
      </c>
      <c r="NSW1200" s="147">
        <v>104.09399999999999</v>
      </c>
      <c r="NSX1200" s="109" t="s">
        <v>39</v>
      </c>
      <c r="NSY1200" s="261" t="s">
        <v>26</v>
      </c>
      <c r="NSZ1200" s="207">
        <v>7</v>
      </c>
      <c r="NTA1200" s="207">
        <v>2</v>
      </c>
      <c r="NTB1200" s="208" t="s">
        <v>238</v>
      </c>
      <c r="NTC1200" s="209">
        <v>119</v>
      </c>
      <c r="NTD1200" s="110">
        <v>213</v>
      </c>
      <c r="NTE1200" s="147">
        <v>104.09399999999999</v>
      </c>
      <c r="NTF1200" s="109" t="s">
        <v>39</v>
      </c>
      <c r="NTG1200" s="261" t="s">
        <v>26</v>
      </c>
      <c r="NTH1200" s="207">
        <v>7</v>
      </c>
      <c r="NTI1200" s="207">
        <v>2</v>
      </c>
      <c r="NTJ1200" s="208" t="s">
        <v>238</v>
      </c>
      <c r="NTK1200" s="209">
        <v>119</v>
      </c>
      <c r="NTL1200" s="110">
        <v>213</v>
      </c>
      <c r="NTM1200" s="147">
        <v>104.09399999999999</v>
      </c>
      <c r="NTN1200" s="109" t="s">
        <v>39</v>
      </c>
      <c r="NTO1200" s="261" t="s">
        <v>26</v>
      </c>
      <c r="NTP1200" s="207">
        <v>7</v>
      </c>
      <c r="NTQ1200" s="207">
        <v>2</v>
      </c>
      <c r="NTR1200" s="208" t="s">
        <v>238</v>
      </c>
      <c r="NTS1200" s="209">
        <v>119</v>
      </c>
      <c r="NTT1200" s="110">
        <v>213</v>
      </c>
      <c r="NTU1200" s="147">
        <v>104.09399999999999</v>
      </c>
      <c r="NTV1200" s="109" t="s">
        <v>39</v>
      </c>
      <c r="NTW1200" s="261" t="s">
        <v>26</v>
      </c>
      <c r="NTX1200" s="207">
        <v>7</v>
      </c>
      <c r="NTY1200" s="207">
        <v>2</v>
      </c>
      <c r="NTZ1200" s="208" t="s">
        <v>238</v>
      </c>
      <c r="NUA1200" s="209">
        <v>119</v>
      </c>
      <c r="NUB1200" s="110">
        <v>213</v>
      </c>
      <c r="NUC1200" s="147">
        <v>104.09399999999999</v>
      </c>
      <c r="NUD1200" s="109" t="s">
        <v>39</v>
      </c>
      <c r="NUE1200" s="261" t="s">
        <v>26</v>
      </c>
      <c r="NUF1200" s="207">
        <v>7</v>
      </c>
      <c r="NUG1200" s="207">
        <v>2</v>
      </c>
      <c r="NUH1200" s="208" t="s">
        <v>238</v>
      </c>
      <c r="NUI1200" s="209">
        <v>119</v>
      </c>
      <c r="NUJ1200" s="110">
        <v>213</v>
      </c>
      <c r="NUK1200" s="147">
        <v>104.09399999999999</v>
      </c>
      <c r="NUL1200" s="109" t="s">
        <v>39</v>
      </c>
      <c r="NUM1200" s="261" t="s">
        <v>26</v>
      </c>
      <c r="NUN1200" s="207">
        <v>7</v>
      </c>
      <c r="NUO1200" s="207">
        <v>2</v>
      </c>
      <c r="NUP1200" s="208" t="s">
        <v>238</v>
      </c>
      <c r="NUQ1200" s="209">
        <v>119</v>
      </c>
      <c r="NUR1200" s="110">
        <v>213</v>
      </c>
      <c r="NUS1200" s="147">
        <v>104.09399999999999</v>
      </c>
      <c r="NUT1200" s="109" t="s">
        <v>39</v>
      </c>
      <c r="NUU1200" s="261" t="s">
        <v>26</v>
      </c>
      <c r="NUV1200" s="207">
        <v>7</v>
      </c>
      <c r="NUW1200" s="207">
        <v>2</v>
      </c>
      <c r="NUX1200" s="208" t="s">
        <v>238</v>
      </c>
      <c r="NUY1200" s="209">
        <v>119</v>
      </c>
      <c r="NUZ1200" s="110">
        <v>213</v>
      </c>
      <c r="NVA1200" s="147">
        <v>104.09399999999999</v>
      </c>
      <c r="NVB1200" s="109" t="s">
        <v>39</v>
      </c>
      <c r="NVC1200" s="261" t="s">
        <v>26</v>
      </c>
      <c r="NVD1200" s="207">
        <v>7</v>
      </c>
      <c r="NVE1200" s="207">
        <v>2</v>
      </c>
      <c r="NVF1200" s="208" t="s">
        <v>238</v>
      </c>
      <c r="NVG1200" s="209">
        <v>119</v>
      </c>
      <c r="NVH1200" s="110">
        <v>213</v>
      </c>
      <c r="NVI1200" s="147">
        <v>104.09399999999999</v>
      </c>
      <c r="NVJ1200" s="109" t="s">
        <v>39</v>
      </c>
      <c r="NVK1200" s="261" t="s">
        <v>26</v>
      </c>
      <c r="NVL1200" s="207">
        <v>7</v>
      </c>
      <c r="NVM1200" s="207">
        <v>2</v>
      </c>
      <c r="NVN1200" s="208" t="s">
        <v>238</v>
      </c>
      <c r="NVO1200" s="209">
        <v>119</v>
      </c>
      <c r="NVP1200" s="110">
        <v>213</v>
      </c>
      <c r="NVQ1200" s="147">
        <v>104.09399999999999</v>
      </c>
      <c r="NVR1200" s="109" t="s">
        <v>39</v>
      </c>
      <c r="NVS1200" s="261" t="s">
        <v>26</v>
      </c>
      <c r="NVT1200" s="207">
        <v>7</v>
      </c>
      <c r="NVU1200" s="207">
        <v>2</v>
      </c>
      <c r="NVV1200" s="208" t="s">
        <v>238</v>
      </c>
      <c r="NVW1200" s="209">
        <v>119</v>
      </c>
      <c r="NVX1200" s="110">
        <v>213</v>
      </c>
      <c r="NVY1200" s="147">
        <v>104.09399999999999</v>
      </c>
      <c r="NVZ1200" s="109" t="s">
        <v>39</v>
      </c>
      <c r="NWA1200" s="261" t="s">
        <v>26</v>
      </c>
      <c r="NWB1200" s="207">
        <v>7</v>
      </c>
      <c r="NWC1200" s="207">
        <v>2</v>
      </c>
      <c r="NWD1200" s="208" t="s">
        <v>238</v>
      </c>
      <c r="NWE1200" s="209">
        <v>119</v>
      </c>
      <c r="NWF1200" s="110">
        <v>213</v>
      </c>
      <c r="NWG1200" s="147">
        <v>104.09399999999999</v>
      </c>
      <c r="NWH1200" s="109" t="s">
        <v>39</v>
      </c>
      <c r="NWI1200" s="261" t="s">
        <v>26</v>
      </c>
      <c r="NWJ1200" s="207">
        <v>7</v>
      </c>
      <c r="NWK1200" s="207">
        <v>2</v>
      </c>
      <c r="NWL1200" s="208" t="s">
        <v>238</v>
      </c>
      <c r="NWM1200" s="209">
        <v>119</v>
      </c>
      <c r="NWN1200" s="110">
        <v>213</v>
      </c>
      <c r="NWO1200" s="147">
        <v>104.09399999999999</v>
      </c>
      <c r="NWP1200" s="109" t="s">
        <v>39</v>
      </c>
      <c r="NWQ1200" s="261" t="s">
        <v>26</v>
      </c>
      <c r="NWR1200" s="207">
        <v>7</v>
      </c>
      <c r="NWS1200" s="207">
        <v>2</v>
      </c>
      <c r="NWT1200" s="208" t="s">
        <v>238</v>
      </c>
      <c r="NWU1200" s="209">
        <v>119</v>
      </c>
      <c r="NWV1200" s="110">
        <v>213</v>
      </c>
      <c r="NWW1200" s="147">
        <v>104.09399999999999</v>
      </c>
      <c r="NWX1200" s="109" t="s">
        <v>39</v>
      </c>
      <c r="NWY1200" s="261" t="s">
        <v>26</v>
      </c>
      <c r="NWZ1200" s="207">
        <v>7</v>
      </c>
      <c r="NXA1200" s="207">
        <v>2</v>
      </c>
      <c r="NXB1200" s="208" t="s">
        <v>238</v>
      </c>
      <c r="NXC1200" s="209">
        <v>119</v>
      </c>
      <c r="NXD1200" s="110">
        <v>213</v>
      </c>
      <c r="NXE1200" s="147">
        <v>104.09399999999999</v>
      </c>
      <c r="NXF1200" s="109" t="s">
        <v>39</v>
      </c>
      <c r="NXG1200" s="261" t="s">
        <v>26</v>
      </c>
      <c r="NXH1200" s="207">
        <v>7</v>
      </c>
      <c r="NXI1200" s="207">
        <v>2</v>
      </c>
      <c r="NXJ1200" s="208" t="s">
        <v>238</v>
      </c>
      <c r="NXK1200" s="209">
        <v>119</v>
      </c>
      <c r="NXL1200" s="110">
        <v>213</v>
      </c>
      <c r="NXM1200" s="147">
        <v>104.09399999999999</v>
      </c>
      <c r="NXN1200" s="109" t="s">
        <v>39</v>
      </c>
      <c r="NXO1200" s="261" t="s">
        <v>26</v>
      </c>
      <c r="NXP1200" s="207">
        <v>7</v>
      </c>
      <c r="NXQ1200" s="207">
        <v>2</v>
      </c>
      <c r="NXR1200" s="208" t="s">
        <v>238</v>
      </c>
      <c r="NXS1200" s="209">
        <v>119</v>
      </c>
      <c r="NXT1200" s="110">
        <v>213</v>
      </c>
      <c r="NXU1200" s="147">
        <v>104.09399999999999</v>
      </c>
      <c r="NXV1200" s="109" t="s">
        <v>39</v>
      </c>
      <c r="NXW1200" s="261" t="s">
        <v>26</v>
      </c>
      <c r="NXX1200" s="207">
        <v>7</v>
      </c>
      <c r="NXY1200" s="207">
        <v>2</v>
      </c>
      <c r="NXZ1200" s="208" t="s">
        <v>238</v>
      </c>
      <c r="NYA1200" s="209">
        <v>119</v>
      </c>
      <c r="NYB1200" s="110">
        <v>213</v>
      </c>
      <c r="NYC1200" s="147">
        <v>104.09399999999999</v>
      </c>
      <c r="NYD1200" s="109" t="s">
        <v>39</v>
      </c>
      <c r="NYE1200" s="261" t="s">
        <v>26</v>
      </c>
      <c r="NYF1200" s="207">
        <v>7</v>
      </c>
      <c r="NYG1200" s="207">
        <v>2</v>
      </c>
      <c r="NYH1200" s="208" t="s">
        <v>238</v>
      </c>
      <c r="NYI1200" s="209">
        <v>119</v>
      </c>
      <c r="NYJ1200" s="110">
        <v>213</v>
      </c>
      <c r="NYK1200" s="147">
        <v>104.09399999999999</v>
      </c>
      <c r="NYL1200" s="109" t="s">
        <v>39</v>
      </c>
      <c r="NYM1200" s="261" t="s">
        <v>26</v>
      </c>
      <c r="NYN1200" s="207">
        <v>7</v>
      </c>
      <c r="NYO1200" s="207">
        <v>2</v>
      </c>
      <c r="NYP1200" s="208" t="s">
        <v>238</v>
      </c>
      <c r="NYQ1200" s="209">
        <v>119</v>
      </c>
      <c r="NYR1200" s="110">
        <v>213</v>
      </c>
      <c r="NYS1200" s="147">
        <v>104.09399999999999</v>
      </c>
      <c r="NYT1200" s="109" t="s">
        <v>39</v>
      </c>
      <c r="NYU1200" s="261" t="s">
        <v>26</v>
      </c>
      <c r="NYV1200" s="207">
        <v>7</v>
      </c>
      <c r="NYW1200" s="207">
        <v>2</v>
      </c>
      <c r="NYX1200" s="208" t="s">
        <v>238</v>
      </c>
      <c r="NYY1200" s="209">
        <v>119</v>
      </c>
      <c r="NYZ1200" s="110">
        <v>213</v>
      </c>
      <c r="NZA1200" s="147">
        <v>104.09399999999999</v>
      </c>
      <c r="NZB1200" s="109" t="s">
        <v>39</v>
      </c>
      <c r="NZC1200" s="261" t="s">
        <v>26</v>
      </c>
      <c r="NZD1200" s="207">
        <v>7</v>
      </c>
      <c r="NZE1200" s="207">
        <v>2</v>
      </c>
      <c r="NZF1200" s="208" t="s">
        <v>238</v>
      </c>
      <c r="NZG1200" s="209">
        <v>119</v>
      </c>
      <c r="NZH1200" s="110">
        <v>213</v>
      </c>
      <c r="NZI1200" s="147">
        <v>104.09399999999999</v>
      </c>
      <c r="NZJ1200" s="109" t="s">
        <v>39</v>
      </c>
      <c r="NZK1200" s="261" t="s">
        <v>26</v>
      </c>
      <c r="NZL1200" s="207">
        <v>7</v>
      </c>
      <c r="NZM1200" s="207">
        <v>2</v>
      </c>
      <c r="NZN1200" s="208" t="s">
        <v>238</v>
      </c>
      <c r="NZO1200" s="209">
        <v>119</v>
      </c>
      <c r="NZP1200" s="110">
        <v>213</v>
      </c>
      <c r="NZQ1200" s="147">
        <v>104.09399999999999</v>
      </c>
      <c r="NZR1200" s="109" t="s">
        <v>39</v>
      </c>
      <c r="NZS1200" s="261" t="s">
        <v>26</v>
      </c>
      <c r="NZT1200" s="207">
        <v>7</v>
      </c>
      <c r="NZU1200" s="207">
        <v>2</v>
      </c>
      <c r="NZV1200" s="208" t="s">
        <v>238</v>
      </c>
      <c r="NZW1200" s="209">
        <v>119</v>
      </c>
      <c r="NZX1200" s="110">
        <v>213</v>
      </c>
      <c r="NZY1200" s="147">
        <v>104.09399999999999</v>
      </c>
      <c r="NZZ1200" s="109" t="s">
        <v>39</v>
      </c>
      <c r="OAA1200" s="261" t="s">
        <v>26</v>
      </c>
      <c r="OAB1200" s="207">
        <v>7</v>
      </c>
      <c r="OAC1200" s="207">
        <v>2</v>
      </c>
      <c r="OAD1200" s="208" t="s">
        <v>238</v>
      </c>
      <c r="OAE1200" s="209">
        <v>119</v>
      </c>
      <c r="OAF1200" s="110">
        <v>213</v>
      </c>
      <c r="OAG1200" s="147">
        <v>104.09399999999999</v>
      </c>
      <c r="OAH1200" s="109" t="s">
        <v>39</v>
      </c>
      <c r="OAI1200" s="261" t="s">
        <v>26</v>
      </c>
      <c r="OAJ1200" s="207">
        <v>7</v>
      </c>
      <c r="OAK1200" s="207">
        <v>2</v>
      </c>
      <c r="OAL1200" s="208" t="s">
        <v>238</v>
      </c>
      <c r="OAM1200" s="209">
        <v>119</v>
      </c>
      <c r="OAN1200" s="110">
        <v>213</v>
      </c>
      <c r="OAO1200" s="147">
        <v>104.09399999999999</v>
      </c>
      <c r="OAP1200" s="109" t="s">
        <v>39</v>
      </c>
      <c r="OAQ1200" s="261" t="s">
        <v>26</v>
      </c>
      <c r="OAR1200" s="207">
        <v>7</v>
      </c>
      <c r="OAS1200" s="207">
        <v>2</v>
      </c>
      <c r="OAT1200" s="208" t="s">
        <v>238</v>
      </c>
      <c r="OAU1200" s="209">
        <v>119</v>
      </c>
      <c r="OAV1200" s="110">
        <v>213</v>
      </c>
      <c r="OAW1200" s="147">
        <v>104.09399999999999</v>
      </c>
      <c r="OAX1200" s="109" t="s">
        <v>39</v>
      </c>
      <c r="OAY1200" s="261" t="s">
        <v>26</v>
      </c>
      <c r="OAZ1200" s="207">
        <v>7</v>
      </c>
      <c r="OBA1200" s="207">
        <v>2</v>
      </c>
      <c r="OBB1200" s="208" t="s">
        <v>238</v>
      </c>
      <c r="OBC1200" s="209">
        <v>119</v>
      </c>
      <c r="OBD1200" s="110">
        <v>213</v>
      </c>
      <c r="OBE1200" s="147">
        <v>104.09399999999999</v>
      </c>
      <c r="OBF1200" s="109" t="s">
        <v>39</v>
      </c>
      <c r="OBG1200" s="261" t="s">
        <v>26</v>
      </c>
      <c r="OBH1200" s="207">
        <v>7</v>
      </c>
      <c r="OBI1200" s="207">
        <v>2</v>
      </c>
      <c r="OBJ1200" s="208" t="s">
        <v>238</v>
      </c>
      <c r="OBK1200" s="209">
        <v>119</v>
      </c>
      <c r="OBL1200" s="110">
        <v>213</v>
      </c>
      <c r="OBM1200" s="147">
        <v>104.09399999999999</v>
      </c>
      <c r="OBN1200" s="109" t="s">
        <v>39</v>
      </c>
      <c r="OBO1200" s="261" t="s">
        <v>26</v>
      </c>
      <c r="OBP1200" s="207">
        <v>7</v>
      </c>
      <c r="OBQ1200" s="207">
        <v>2</v>
      </c>
      <c r="OBR1200" s="208" t="s">
        <v>238</v>
      </c>
      <c r="OBS1200" s="209">
        <v>119</v>
      </c>
      <c r="OBT1200" s="110">
        <v>213</v>
      </c>
      <c r="OBU1200" s="147">
        <v>104.09399999999999</v>
      </c>
      <c r="OBV1200" s="109" t="s">
        <v>39</v>
      </c>
      <c r="OBW1200" s="261" t="s">
        <v>26</v>
      </c>
      <c r="OBX1200" s="207">
        <v>7</v>
      </c>
      <c r="OBY1200" s="207">
        <v>2</v>
      </c>
      <c r="OBZ1200" s="208" t="s">
        <v>238</v>
      </c>
      <c r="OCA1200" s="209">
        <v>119</v>
      </c>
      <c r="OCB1200" s="110">
        <v>213</v>
      </c>
      <c r="OCC1200" s="147">
        <v>104.09399999999999</v>
      </c>
      <c r="OCD1200" s="109" t="s">
        <v>39</v>
      </c>
      <c r="OCE1200" s="261" t="s">
        <v>26</v>
      </c>
      <c r="OCF1200" s="207">
        <v>7</v>
      </c>
      <c r="OCG1200" s="207">
        <v>2</v>
      </c>
      <c r="OCH1200" s="208" t="s">
        <v>238</v>
      </c>
      <c r="OCI1200" s="209">
        <v>119</v>
      </c>
      <c r="OCJ1200" s="110">
        <v>213</v>
      </c>
      <c r="OCK1200" s="147">
        <v>104.09399999999999</v>
      </c>
      <c r="OCL1200" s="109" t="s">
        <v>39</v>
      </c>
      <c r="OCM1200" s="261" t="s">
        <v>26</v>
      </c>
      <c r="OCN1200" s="207">
        <v>7</v>
      </c>
      <c r="OCO1200" s="207">
        <v>2</v>
      </c>
      <c r="OCP1200" s="208" t="s">
        <v>238</v>
      </c>
      <c r="OCQ1200" s="209">
        <v>119</v>
      </c>
      <c r="OCR1200" s="110">
        <v>213</v>
      </c>
      <c r="OCS1200" s="147">
        <v>104.09399999999999</v>
      </c>
      <c r="OCT1200" s="109" t="s">
        <v>39</v>
      </c>
      <c r="OCU1200" s="261" t="s">
        <v>26</v>
      </c>
      <c r="OCV1200" s="207">
        <v>7</v>
      </c>
      <c r="OCW1200" s="207">
        <v>2</v>
      </c>
      <c r="OCX1200" s="208" t="s">
        <v>238</v>
      </c>
      <c r="OCY1200" s="209">
        <v>119</v>
      </c>
      <c r="OCZ1200" s="110">
        <v>213</v>
      </c>
      <c r="ODA1200" s="147">
        <v>104.09399999999999</v>
      </c>
      <c r="ODB1200" s="109" t="s">
        <v>39</v>
      </c>
      <c r="ODC1200" s="261" t="s">
        <v>26</v>
      </c>
      <c r="ODD1200" s="207">
        <v>7</v>
      </c>
      <c r="ODE1200" s="207">
        <v>2</v>
      </c>
      <c r="ODF1200" s="208" t="s">
        <v>238</v>
      </c>
      <c r="ODG1200" s="209">
        <v>119</v>
      </c>
      <c r="ODH1200" s="110">
        <v>213</v>
      </c>
      <c r="ODI1200" s="147">
        <v>104.09399999999999</v>
      </c>
      <c r="ODJ1200" s="109" t="s">
        <v>39</v>
      </c>
      <c r="ODK1200" s="261" t="s">
        <v>26</v>
      </c>
      <c r="ODL1200" s="207">
        <v>7</v>
      </c>
      <c r="ODM1200" s="207">
        <v>2</v>
      </c>
      <c r="ODN1200" s="208" t="s">
        <v>238</v>
      </c>
      <c r="ODO1200" s="209">
        <v>119</v>
      </c>
      <c r="ODP1200" s="110">
        <v>213</v>
      </c>
      <c r="ODQ1200" s="147">
        <v>104.09399999999999</v>
      </c>
      <c r="ODR1200" s="109" t="s">
        <v>39</v>
      </c>
      <c r="ODS1200" s="261" t="s">
        <v>26</v>
      </c>
      <c r="ODT1200" s="207">
        <v>7</v>
      </c>
      <c r="ODU1200" s="207">
        <v>2</v>
      </c>
      <c r="ODV1200" s="208" t="s">
        <v>238</v>
      </c>
      <c r="ODW1200" s="209">
        <v>119</v>
      </c>
      <c r="ODX1200" s="110">
        <v>213</v>
      </c>
      <c r="ODY1200" s="147">
        <v>104.09399999999999</v>
      </c>
      <c r="ODZ1200" s="109" t="s">
        <v>39</v>
      </c>
      <c r="OEA1200" s="261" t="s">
        <v>26</v>
      </c>
      <c r="OEB1200" s="207">
        <v>7</v>
      </c>
      <c r="OEC1200" s="207">
        <v>2</v>
      </c>
      <c r="OED1200" s="208" t="s">
        <v>238</v>
      </c>
      <c r="OEE1200" s="209">
        <v>119</v>
      </c>
      <c r="OEF1200" s="110">
        <v>213</v>
      </c>
      <c r="OEG1200" s="147">
        <v>104.09399999999999</v>
      </c>
      <c r="OEH1200" s="109" t="s">
        <v>39</v>
      </c>
      <c r="OEI1200" s="261" t="s">
        <v>26</v>
      </c>
      <c r="OEJ1200" s="207">
        <v>7</v>
      </c>
      <c r="OEK1200" s="207">
        <v>2</v>
      </c>
      <c r="OEL1200" s="208" t="s">
        <v>238</v>
      </c>
      <c r="OEM1200" s="209">
        <v>119</v>
      </c>
      <c r="OEN1200" s="110">
        <v>213</v>
      </c>
      <c r="OEO1200" s="147">
        <v>104.09399999999999</v>
      </c>
      <c r="OEP1200" s="109" t="s">
        <v>39</v>
      </c>
      <c r="OEQ1200" s="261" t="s">
        <v>26</v>
      </c>
      <c r="OER1200" s="207">
        <v>7</v>
      </c>
      <c r="OES1200" s="207">
        <v>2</v>
      </c>
      <c r="OET1200" s="208" t="s">
        <v>238</v>
      </c>
      <c r="OEU1200" s="209">
        <v>119</v>
      </c>
      <c r="OEV1200" s="110">
        <v>213</v>
      </c>
      <c r="OEW1200" s="147">
        <v>104.09399999999999</v>
      </c>
      <c r="OEX1200" s="109" t="s">
        <v>39</v>
      </c>
      <c r="OEY1200" s="261" t="s">
        <v>26</v>
      </c>
      <c r="OEZ1200" s="207">
        <v>7</v>
      </c>
      <c r="OFA1200" s="207">
        <v>2</v>
      </c>
      <c r="OFB1200" s="208" t="s">
        <v>238</v>
      </c>
      <c r="OFC1200" s="209">
        <v>119</v>
      </c>
      <c r="OFD1200" s="110">
        <v>213</v>
      </c>
      <c r="OFE1200" s="147">
        <v>104.09399999999999</v>
      </c>
      <c r="OFF1200" s="109" t="s">
        <v>39</v>
      </c>
      <c r="OFG1200" s="261" t="s">
        <v>26</v>
      </c>
      <c r="OFH1200" s="207">
        <v>7</v>
      </c>
      <c r="OFI1200" s="207">
        <v>2</v>
      </c>
      <c r="OFJ1200" s="208" t="s">
        <v>238</v>
      </c>
      <c r="OFK1200" s="209">
        <v>119</v>
      </c>
      <c r="OFL1200" s="110">
        <v>213</v>
      </c>
      <c r="OFM1200" s="147">
        <v>104.09399999999999</v>
      </c>
      <c r="OFN1200" s="109" t="s">
        <v>39</v>
      </c>
      <c r="OFO1200" s="261" t="s">
        <v>26</v>
      </c>
      <c r="OFP1200" s="207">
        <v>7</v>
      </c>
      <c r="OFQ1200" s="207">
        <v>2</v>
      </c>
      <c r="OFR1200" s="208" t="s">
        <v>238</v>
      </c>
      <c r="OFS1200" s="209">
        <v>119</v>
      </c>
      <c r="OFT1200" s="110">
        <v>213</v>
      </c>
      <c r="OFU1200" s="147">
        <v>104.09399999999999</v>
      </c>
      <c r="OFV1200" s="109" t="s">
        <v>39</v>
      </c>
      <c r="OFW1200" s="261" t="s">
        <v>26</v>
      </c>
      <c r="OFX1200" s="207">
        <v>7</v>
      </c>
      <c r="OFY1200" s="207">
        <v>2</v>
      </c>
      <c r="OFZ1200" s="208" t="s">
        <v>238</v>
      </c>
      <c r="OGA1200" s="209">
        <v>119</v>
      </c>
      <c r="OGB1200" s="110">
        <v>213</v>
      </c>
      <c r="OGC1200" s="147">
        <v>104.09399999999999</v>
      </c>
      <c r="OGD1200" s="109" t="s">
        <v>39</v>
      </c>
      <c r="OGE1200" s="261" t="s">
        <v>26</v>
      </c>
      <c r="OGF1200" s="207">
        <v>7</v>
      </c>
      <c r="OGG1200" s="207">
        <v>2</v>
      </c>
      <c r="OGH1200" s="208" t="s">
        <v>238</v>
      </c>
      <c r="OGI1200" s="209">
        <v>119</v>
      </c>
      <c r="OGJ1200" s="110">
        <v>213</v>
      </c>
      <c r="OGK1200" s="147">
        <v>104.09399999999999</v>
      </c>
      <c r="OGL1200" s="109" t="s">
        <v>39</v>
      </c>
      <c r="OGM1200" s="261" t="s">
        <v>26</v>
      </c>
      <c r="OGN1200" s="207">
        <v>7</v>
      </c>
      <c r="OGO1200" s="207">
        <v>2</v>
      </c>
      <c r="OGP1200" s="208" t="s">
        <v>238</v>
      </c>
      <c r="OGQ1200" s="209">
        <v>119</v>
      </c>
      <c r="OGR1200" s="110">
        <v>213</v>
      </c>
      <c r="OGS1200" s="147">
        <v>104.09399999999999</v>
      </c>
      <c r="OGT1200" s="109" t="s">
        <v>39</v>
      </c>
      <c r="OGU1200" s="261" t="s">
        <v>26</v>
      </c>
      <c r="OGV1200" s="207">
        <v>7</v>
      </c>
      <c r="OGW1200" s="207">
        <v>2</v>
      </c>
      <c r="OGX1200" s="208" t="s">
        <v>238</v>
      </c>
      <c r="OGY1200" s="209">
        <v>119</v>
      </c>
      <c r="OGZ1200" s="110">
        <v>213</v>
      </c>
      <c r="OHA1200" s="147">
        <v>104.09399999999999</v>
      </c>
      <c r="OHB1200" s="109" t="s">
        <v>39</v>
      </c>
      <c r="OHC1200" s="261" t="s">
        <v>26</v>
      </c>
      <c r="OHD1200" s="207">
        <v>7</v>
      </c>
      <c r="OHE1200" s="207">
        <v>2</v>
      </c>
      <c r="OHF1200" s="208" t="s">
        <v>238</v>
      </c>
      <c r="OHG1200" s="209">
        <v>119</v>
      </c>
      <c r="OHH1200" s="110">
        <v>213</v>
      </c>
      <c r="OHI1200" s="147">
        <v>104.09399999999999</v>
      </c>
      <c r="OHJ1200" s="109" t="s">
        <v>39</v>
      </c>
      <c r="OHK1200" s="261" t="s">
        <v>26</v>
      </c>
      <c r="OHL1200" s="207">
        <v>7</v>
      </c>
      <c r="OHM1200" s="207">
        <v>2</v>
      </c>
      <c r="OHN1200" s="208" t="s">
        <v>238</v>
      </c>
      <c r="OHO1200" s="209">
        <v>119</v>
      </c>
      <c r="OHP1200" s="110">
        <v>213</v>
      </c>
      <c r="OHQ1200" s="147">
        <v>104.09399999999999</v>
      </c>
      <c r="OHR1200" s="109" t="s">
        <v>39</v>
      </c>
      <c r="OHS1200" s="261" t="s">
        <v>26</v>
      </c>
      <c r="OHT1200" s="207">
        <v>7</v>
      </c>
      <c r="OHU1200" s="207">
        <v>2</v>
      </c>
      <c r="OHV1200" s="208" t="s">
        <v>238</v>
      </c>
      <c r="OHW1200" s="209">
        <v>119</v>
      </c>
      <c r="OHX1200" s="110">
        <v>213</v>
      </c>
      <c r="OHY1200" s="147">
        <v>104.09399999999999</v>
      </c>
      <c r="OHZ1200" s="109" t="s">
        <v>39</v>
      </c>
      <c r="OIA1200" s="261" t="s">
        <v>26</v>
      </c>
      <c r="OIB1200" s="207">
        <v>7</v>
      </c>
      <c r="OIC1200" s="207">
        <v>2</v>
      </c>
      <c r="OID1200" s="208" t="s">
        <v>238</v>
      </c>
      <c r="OIE1200" s="209">
        <v>119</v>
      </c>
      <c r="OIF1200" s="110">
        <v>213</v>
      </c>
      <c r="OIG1200" s="147">
        <v>104.09399999999999</v>
      </c>
      <c r="OIH1200" s="109" t="s">
        <v>39</v>
      </c>
      <c r="OII1200" s="261" t="s">
        <v>26</v>
      </c>
      <c r="OIJ1200" s="207">
        <v>7</v>
      </c>
      <c r="OIK1200" s="207">
        <v>2</v>
      </c>
      <c r="OIL1200" s="208" t="s">
        <v>238</v>
      </c>
      <c r="OIM1200" s="209">
        <v>119</v>
      </c>
      <c r="OIN1200" s="110">
        <v>213</v>
      </c>
      <c r="OIO1200" s="147">
        <v>104.09399999999999</v>
      </c>
      <c r="OIP1200" s="109" t="s">
        <v>39</v>
      </c>
      <c r="OIQ1200" s="261" t="s">
        <v>26</v>
      </c>
      <c r="OIR1200" s="207">
        <v>7</v>
      </c>
      <c r="OIS1200" s="207">
        <v>2</v>
      </c>
      <c r="OIT1200" s="208" t="s">
        <v>238</v>
      </c>
      <c r="OIU1200" s="209">
        <v>119</v>
      </c>
      <c r="OIV1200" s="110">
        <v>213</v>
      </c>
      <c r="OIW1200" s="147">
        <v>104.09399999999999</v>
      </c>
      <c r="OIX1200" s="109" t="s">
        <v>39</v>
      </c>
      <c r="OIY1200" s="261" t="s">
        <v>26</v>
      </c>
      <c r="OIZ1200" s="207">
        <v>7</v>
      </c>
      <c r="OJA1200" s="207">
        <v>2</v>
      </c>
      <c r="OJB1200" s="208" t="s">
        <v>238</v>
      </c>
      <c r="OJC1200" s="209">
        <v>119</v>
      </c>
      <c r="OJD1200" s="110">
        <v>213</v>
      </c>
      <c r="OJE1200" s="147">
        <v>104.09399999999999</v>
      </c>
      <c r="OJF1200" s="109" t="s">
        <v>39</v>
      </c>
      <c r="OJG1200" s="261" t="s">
        <v>26</v>
      </c>
      <c r="OJH1200" s="207">
        <v>7</v>
      </c>
      <c r="OJI1200" s="207">
        <v>2</v>
      </c>
      <c r="OJJ1200" s="208" t="s">
        <v>238</v>
      </c>
      <c r="OJK1200" s="209">
        <v>119</v>
      </c>
      <c r="OJL1200" s="110">
        <v>213</v>
      </c>
      <c r="OJM1200" s="147">
        <v>104.09399999999999</v>
      </c>
      <c r="OJN1200" s="109" t="s">
        <v>39</v>
      </c>
      <c r="OJO1200" s="261" t="s">
        <v>26</v>
      </c>
      <c r="OJP1200" s="207">
        <v>7</v>
      </c>
      <c r="OJQ1200" s="207">
        <v>2</v>
      </c>
      <c r="OJR1200" s="208" t="s">
        <v>238</v>
      </c>
      <c r="OJS1200" s="209">
        <v>119</v>
      </c>
      <c r="OJT1200" s="110">
        <v>213</v>
      </c>
      <c r="OJU1200" s="147">
        <v>104.09399999999999</v>
      </c>
      <c r="OJV1200" s="109" t="s">
        <v>39</v>
      </c>
      <c r="OJW1200" s="261" t="s">
        <v>26</v>
      </c>
      <c r="OJX1200" s="207">
        <v>7</v>
      </c>
      <c r="OJY1200" s="207">
        <v>2</v>
      </c>
      <c r="OJZ1200" s="208" t="s">
        <v>238</v>
      </c>
      <c r="OKA1200" s="209">
        <v>119</v>
      </c>
      <c r="OKB1200" s="110">
        <v>213</v>
      </c>
      <c r="OKC1200" s="147">
        <v>104.09399999999999</v>
      </c>
      <c r="OKD1200" s="109" t="s">
        <v>39</v>
      </c>
      <c r="OKE1200" s="261" t="s">
        <v>26</v>
      </c>
      <c r="OKF1200" s="207">
        <v>7</v>
      </c>
      <c r="OKG1200" s="207">
        <v>2</v>
      </c>
      <c r="OKH1200" s="208" t="s">
        <v>238</v>
      </c>
      <c r="OKI1200" s="209">
        <v>119</v>
      </c>
      <c r="OKJ1200" s="110">
        <v>213</v>
      </c>
      <c r="OKK1200" s="147">
        <v>104.09399999999999</v>
      </c>
      <c r="OKL1200" s="109" t="s">
        <v>39</v>
      </c>
      <c r="OKM1200" s="261" t="s">
        <v>26</v>
      </c>
      <c r="OKN1200" s="207">
        <v>7</v>
      </c>
      <c r="OKO1200" s="207">
        <v>2</v>
      </c>
      <c r="OKP1200" s="208" t="s">
        <v>238</v>
      </c>
      <c r="OKQ1200" s="209">
        <v>119</v>
      </c>
      <c r="OKR1200" s="110">
        <v>213</v>
      </c>
      <c r="OKS1200" s="147">
        <v>104.09399999999999</v>
      </c>
      <c r="OKT1200" s="109" t="s">
        <v>39</v>
      </c>
      <c r="OKU1200" s="261" t="s">
        <v>26</v>
      </c>
      <c r="OKV1200" s="207">
        <v>7</v>
      </c>
      <c r="OKW1200" s="207">
        <v>2</v>
      </c>
      <c r="OKX1200" s="208" t="s">
        <v>238</v>
      </c>
      <c r="OKY1200" s="209">
        <v>119</v>
      </c>
      <c r="OKZ1200" s="110">
        <v>213</v>
      </c>
      <c r="OLA1200" s="147">
        <v>104.09399999999999</v>
      </c>
      <c r="OLB1200" s="109" t="s">
        <v>39</v>
      </c>
      <c r="OLC1200" s="261" t="s">
        <v>26</v>
      </c>
      <c r="OLD1200" s="207">
        <v>7</v>
      </c>
      <c r="OLE1200" s="207">
        <v>2</v>
      </c>
      <c r="OLF1200" s="208" t="s">
        <v>238</v>
      </c>
      <c r="OLG1200" s="209">
        <v>119</v>
      </c>
      <c r="OLH1200" s="110">
        <v>213</v>
      </c>
      <c r="OLI1200" s="147">
        <v>104.09399999999999</v>
      </c>
      <c r="OLJ1200" s="109" t="s">
        <v>39</v>
      </c>
      <c r="OLK1200" s="261" t="s">
        <v>26</v>
      </c>
      <c r="OLL1200" s="207">
        <v>7</v>
      </c>
      <c r="OLM1200" s="207">
        <v>2</v>
      </c>
      <c r="OLN1200" s="208" t="s">
        <v>238</v>
      </c>
      <c r="OLO1200" s="209">
        <v>119</v>
      </c>
      <c r="OLP1200" s="110">
        <v>213</v>
      </c>
      <c r="OLQ1200" s="147">
        <v>104.09399999999999</v>
      </c>
      <c r="OLR1200" s="109" t="s">
        <v>39</v>
      </c>
      <c r="OLS1200" s="261" t="s">
        <v>26</v>
      </c>
      <c r="OLT1200" s="207">
        <v>7</v>
      </c>
      <c r="OLU1200" s="207">
        <v>2</v>
      </c>
      <c r="OLV1200" s="208" t="s">
        <v>238</v>
      </c>
      <c r="OLW1200" s="209">
        <v>119</v>
      </c>
      <c r="OLX1200" s="110">
        <v>213</v>
      </c>
      <c r="OLY1200" s="147">
        <v>104.09399999999999</v>
      </c>
      <c r="OLZ1200" s="109" t="s">
        <v>39</v>
      </c>
      <c r="OMA1200" s="261" t="s">
        <v>26</v>
      </c>
      <c r="OMB1200" s="207">
        <v>7</v>
      </c>
      <c r="OMC1200" s="207">
        <v>2</v>
      </c>
      <c r="OMD1200" s="208" t="s">
        <v>238</v>
      </c>
      <c r="OME1200" s="209">
        <v>119</v>
      </c>
      <c r="OMF1200" s="110">
        <v>213</v>
      </c>
      <c r="OMG1200" s="147">
        <v>104.09399999999999</v>
      </c>
      <c r="OMH1200" s="109" t="s">
        <v>39</v>
      </c>
      <c r="OMI1200" s="261" t="s">
        <v>26</v>
      </c>
      <c r="OMJ1200" s="207">
        <v>7</v>
      </c>
      <c r="OMK1200" s="207">
        <v>2</v>
      </c>
      <c r="OML1200" s="208" t="s">
        <v>238</v>
      </c>
      <c r="OMM1200" s="209">
        <v>119</v>
      </c>
      <c r="OMN1200" s="110">
        <v>213</v>
      </c>
      <c r="OMO1200" s="147">
        <v>104.09399999999999</v>
      </c>
      <c r="OMP1200" s="109" t="s">
        <v>39</v>
      </c>
      <c r="OMQ1200" s="261" t="s">
        <v>26</v>
      </c>
      <c r="OMR1200" s="207">
        <v>7</v>
      </c>
      <c r="OMS1200" s="207">
        <v>2</v>
      </c>
      <c r="OMT1200" s="208" t="s">
        <v>238</v>
      </c>
      <c r="OMU1200" s="209">
        <v>119</v>
      </c>
      <c r="OMV1200" s="110">
        <v>213</v>
      </c>
      <c r="OMW1200" s="147">
        <v>104.09399999999999</v>
      </c>
      <c r="OMX1200" s="109" t="s">
        <v>39</v>
      </c>
      <c r="OMY1200" s="261" t="s">
        <v>26</v>
      </c>
      <c r="OMZ1200" s="207">
        <v>7</v>
      </c>
      <c r="ONA1200" s="207">
        <v>2</v>
      </c>
      <c r="ONB1200" s="208" t="s">
        <v>238</v>
      </c>
      <c r="ONC1200" s="209">
        <v>119</v>
      </c>
      <c r="OND1200" s="110">
        <v>213</v>
      </c>
      <c r="ONE1200" s="147">
        <v>104.09399999999999</v>
      </c>
      <c r="ONF1200" s="109" t="s">
        <v>39</v>
      </c>
      <c r="ONG1200" s="261" t="s">
        <v>26</v>
      </c>
      <c r="ONH1200" s="207">
        <v>7</v>
      </c>
      <c r="ONI1200" s="207">
        <v>2</v>
      </c>
      <c r="ONJ1200" s="208" t="s">
        <v>238</v>
      </c>
      <c r="ONK1200" s="209">
        <v>119</v>
      </c>
      <c r="ONL1200" s="110">
        <v>213</v>
      </c>
      <c r="ONM1200" s="147">
        <v>104.09399999999999</v>
      </c>
      <c r="ONN1200" s="109" t="s">
        <v>39</v>
      </c>
      <c r="ONO1200" s="261" t="s">
        <v>26</v>
      </c>
      <c r="ONP1200" s="207">
        <v>7</v>
      </c>
      <c r="ONQ1200" s="207">
        <v>2</v>
      </c>
      <c r="ONR1200" s="208" t="s">
        <v>238</v>
      </c>
      <c r="ONS1200" s="209">
        <v>119</v>
      </c>
      <c r="ONT1200" s="110">
        <v>213</v>
      </c>
      <c r="ONU1200" s="147">
        <v>104.09399999999999</v>
      </c>
      <c r="ONV1200" s="109" t="s">
        <v>39</v>
      </c>
      <c r="ONW1200" s="261" t="s">
        <v>26</v>
      </c>
      <c r="ONX1200" s="207">
        <v>7</v>
      </c>
      <c r="ONY1200" s="207">
        <v>2</v>
      </c>
      <c r="ONZ1200" s="208" t="s">
        <v>238</v>
      </c>
      <c r="OOA1200" s="209">
        <v>119</v>
      </c>
      <c r="OOB1200" s="110">
        <v>213</v>
      </c>
      <c r="OOC1200" s="147">
        <v>104.09399999999999</v>
      </c>
      <c r="OOD1200" s="109" t="s">
        <v>39</v>
      </c>
      <c r="OOE1200" s="261" t="s">
        <v>26</v>
      </c>
      <c r="OOF1200" s="207">
        <v>7</v>
      </c>
      <c r="OOG1200" s="207">
        <v>2</v>
      </c>
      <c r="OOH1200" s="208" t="s">
        <v>238</v>
      </c>
      <c r="OOI1200" s="209">
        <v>119</v>
      </c>
      <c r="OOJ1200" s="110">
        <v>213</v>
      </c>
      <c r="OOK1200" s="147">
        <v>104.09399999999999</v>
      </c>
      <c r="OOL1200" s="109" t="s">
        <v>39</v>
      </c>
      <c r="OOM1200" s="261" t="s">
        <v>26</v>
      </c>
      <c r="OON1200" s="207">
        <v>7</v>
      </c>
      <c r="OOO1200" s="207">
        <v>2</v>
      </c>
      <c r="OOP1200" s="208" t="s">
        <v>238</v>
      </c>
      <c r="OOQ1200" s="209">
        <v>119</v>
      </c>
      <c r="OOR1200" s="110">
        <v>213</v>
      </c>
      <c r="OOS1200" s="147">
        <v>104.09399999999999</v>
      </c>
      <c r="OOT1200" s="109" t="s">
        <v>39</v>
      </c>
      <c r="OOU1200" s="261" t="s">
        <v>26</v>
      </c>
      <c r="OOV1200" s="207">
        <v>7</v>
      </c>
      <c r="OOW1200" s="207">
        <v>2</v>
      </c>
      <c r="OOX1200" s="208" t="s">
        <v>238</v>
      </c>
      <c r="OOY1200" s="209">
        <v>119</v>
      </c>
      <c r="OOZ1200" s="110">
        <v>213</v>
      </c>
      <c r="OPA1200" s="147">
        <v>104.09399999999999</v>
      </c>
      <c r="OPB1200" s="109" t="s">
        <v>39</v>
      </c>
      <c r="OPC1200" s="261" t="s">
        <v>26</v>
      </c>
      <c r="OPD1200" s="207">
        <v>7</v>
      </c>
      <c r="OPE1200" s="207">
        <v>2</v>
      </c>
      <c r="OPF1200" s="208" t="s">
        <v>238</v>
      </c>
      <c r="OPG1200" s="209">
        <v>119</v>
      </c>
      <c r="OPH1200" s="110">
        <v>213</v>
      </c>
      <c r="OPI1200" s="147">
        <v>104.09399999999999</v>
      </c>
      <c r="OPJ1200" s="109" t="s">
        <v>39</v>
      </c>
      <c r="OPK1200" s="261" t="s">
        <v>26</v>
      </c>
      <c r="OPL1200" s="207">
        <v>7</v>
      </c>
      <c r="OPM1200" s="207">
        <v>2</v>
      </c>
      <c r="OPN1200" s="208" t="s">
        <v>238</v>
      </c>
      <c r="OPO1200" s="209">
        <v>119</v>
      </c>
      <c r="OPP1200" s="110">
        <v>213</v>
      </c>
      <c r="OPQ1200" s="147">
        <v>104.09399999999999</v>
      </c>
      <c r="OPR1200" s="109" t="s">
        <v>39</v>
      </c>
      <c r="OPS1200" s="261" t="s">
        <v>26</v>
      </c>
      <c r="OPT1200" s="207">
        <v>7</v>
      </c>
      <c r="OPU1200" s="207">
        <v>2</v>
      </c>
      <c r="OPV1200" s="208" t="s">
        <v>238</v>
      </c>
      <c r="OPW1200" s="209">
        <v>119</v>
      </c>
      <c r="OPX1200" s="110">
        <v>213</v>
      </c>
      <c r="OPY1200" s="147">
        <v>104.09399999999999</v>
      </c>
      <c r="OPZ1200" s="109" t="s">
        <v>39</v>
      </c>
      <c r="OQA1200" s="261" t="s">
        <v>26</v>
      </c>
      <c r="OQB1200" s="207">
        <v>7</v>
      </c>
      <c r="OQC1200" s="207">
        <v>2</v>
      </c>
      <c r="OQD1200" s="208" t="s">
        <v>238</v>
      </c>
      <c r="OQE1200" s="209">
        <v>119</v>
      </c>
      <c r="OQF1200" s="110">
        <v>213</v>
      </c>
      <c r="OQG1200" s="147">
        <v>104.09399999999999</v>
      </c>
      <c r="OQH1200" s="109" t="s">
        <v>39</v>
      </c>
      <c r="OQI1200" s="261" t="s">
        <v>26</v>
      </c>
      <c r="OQJ1200" s="207">
        <v>7</v>
      </c>
      <c r="OQK1200" s="207">
        <v>2</v>
      </c>
      <c r="OQL1200" s="208" t="s">
        <v>238</v>
      </c>
      <c r="OQM1200" s="209">
        <v>119</v>
      </c>
      <c r="OQN1200" s="110">
        <v>213</v>
      </c>
      <c r="OQO1200" s="147">
        <v>104.09399999999999</v>
      </c>
      <c r="OQP1200" s="109" t="s">
        <v>39</v>
      </c>
      <c r="OQQ1200" s="261" t="s">
        <v>26</v>
      </c>
      <c r="OQR1200" s="207">
        <v>7</v>
      </c>
      <c r="OQS1200" s="207">
        <v>2</v>
      </c>
      <c r="OQT1200" s="208" t="s">
        <v>238</v>
      </c>
      <c r="OQU1200" s="209">
        <v>119</v>
      </c>
      <c r="OQV1200" s="110">
        <v>213</v>
      </c>
      <c r="OQW1200" s="147">
        <v>104.09399999999999</v>
      </c>
      <c r="OQX1200" s="109" t="s">
        <v>39</v>
      </c>
      <c r="OQY1200" s="261" t="s">
        <v>26</v>
      </c>
      <c r="OQZ1200" s="207">
        <v>7</v>
      </c>
      <c r="ORA1200" s="207">
        <v>2</v>
      </c>
      <c r="ORB1200" s="208" t="s">
        <v>238</v>
      </c>
      <c r="ORC1200" s="209">
        <v>119</v>
      </c>
      <c r="ORD1200" s="110">
        <v>213</v>
      </c>
      <c r="ORE1200" s="147">
        <v>104.09399999999999</v>
      </c>
      <c r="ORF1200" s="109" t="s">
        <v>39</v>
      </c>
      <c r="ORG1200" s="261" t="s">
        <v>26</v>
      </c>
      <c r="ORH1200" s="207">
        <v>7</v>
      </c>
      <c r="ORI1200" s="207">
        <v>2</v>
      </c>
      <c r="ORJ1200" s="208" t="s">
        <v>238</v>
      </c>
      <c r="ORK1200" s="209">
        <v>119</v>
      </c>
      <c r="ORL1200" s="110">
        <v>213</v>
      </c>
      <c r="ORM1200" s="147">
        <v>104.09399999999999</v>
      </c>
      <c r="ORN1200" s="109" t="s">
        <v>39</v>
      </c>
      <c r="ORO1200" s="261" t="s">
        <v>26</v>
      </c>
      <c r="ORP1200" s="207">
        <v>7</v>
      </c>
      <c r="ORQ1200" s="207">
        <v>2</v>
      </c>
      <c r="ORR1200" s="208" t="s">
        <v>238</v>
      </c>
      <c r="ORS1200" s="209">
        <v>119</v>
      </c>
      <c r="ORT1200" s="110">
        <v>213</v>
      </c>
      <c r="ORU1200" s="147">
        <v>104.09399999999999</v>
      </c>
      <c r="ORV1200" s="109" t="s">
        <v>39</v>
      </c>
      <c r="ORW1200" s="261" t="s">
        <v>26</v>
      </c>
      <c r="ORX1200" s="207">
        <v>7</v>
      </c>
      <c r="ORY1200" s="207">
        <v>2</v>
      </c>
      <c r="ORZ1200" s="208" t="s">
        <v>238</v>
      </c>
      <c r="OSA1200" s="209">
        <v>119</v>
      </c>
      <c r="OSB1200" s="110">
        <v>213</v>
      </c>
      <c r="OSC1200" s="147">
        <v>104.09399999999999</v>
      </c>
      <c r="OSD1200" s="109" t="s">
        <v>39</v>
      </c>
      <c r="OSE1200" s="261" t="s">
        <v>26</v>
      </c>
      <c r="OSF1200" s="207">
        <v>7</v>
      </c>
      <c r="OSG1200" s="207">
        <v>2</v>
      </c>
      <c r="OSH1200" s="208" t="s">
        <v>238</v>
      </c>
      <c r="OSI1200" s="209">
        <v>119</v>
      </c>
      <c r="OSJ1200" s="110">
        <v>213</v>
      </c>
      <c r="OSK1200" s="147">
        <v>104.09399999999999</v>
      </c>
      <c r="OSL1200" s="109" t="s">
        <v>39</v>
      </c>
      <c r="OSM1200" s="261" t="s">
        <v>26</v>
      </c>
      <c r="OSN1200" s="207">
        <v>7</v>
      </c>
      <c r="OSO1200" s="207">
        <v>2</v>
      </c>
      <c r="OSP1200" s="208" t="s">
        <v>238</v>
      </c>
      <c r="OSQ1200" s="209">
        <v>119</v>
      </c>
      <c r="OSR1200" s="110">
        <v>213</v>
      </c>
      <c r="OSS1200" s="147">
        <v>104.09399999999999</v>
      </c>
      <c r="OST1200" s="109" t="s">
        <v>39</v>
      </c>
      <c r="OSU1200" s="261" t="s">
        <v>26</v>
      </c>
      <c r="OSV1200" s="207">
        <v>7</v>
      </c>
      <c r="OSW1200" s="207">
        <v>2</v>
      </c>
      <c r="OSX1200" s="208" t="s">
        <v>238</v>
      </c>
      <c r="OSY1200" s="209">
        <v>119</v>
      </c>
      <c r="OSZ1200" s="110">
        <v>213</v>
      </c>
      <c r="OTA1200" s="147">
        <v>104.09399999999999</v>
      </c>
      <c r="OTB1200" s="109" t="s">
        <v>39</v>
      </c>
      <c r="OTC1200" s="261" t="s">
        <v>26</v>
      </c>
      <c r="OTD1200" s="207">
        <v>7</v>
      </c>
      <c r="OTE1200" s="207">
        <v>2</v>
      </c>
      <c r="OTF1200" s="208" t="s">
        <v>238</v>
      </c>
      <c r="OTG1200" s="209">
        <v>119</v>
      </c>
      <c r="OTH1200" s="110">
        <v>213</v>
      </c>
      <c r="OTI1200" s="147">
        <v>104.09399999999999</v>
      </c>
      <c r="OTJ1200" s="109" t="s">
        <v>39</v>
      </c>
      <c r="OTK1200" s="261" t="s">
        <v>26</v>
      </c>
      <c r="OTL1200" s="207">
        <v>7</v>
      </c>
      <c r="OTM1200" s="207">
        <v>2</v>
      </c>
      <c r="OTN1200" s="208" t="s">
        <v>238</v>
      </c>
      <c r="OTO1200" s="209">
        <v>119</v>
      </c>
      <c r="OTP1200" s="110">
        <v>213</v>
      </c>
      <c r="OTQ1200" s="147">
        <v>104.09399999999999</v>
      </c>
      <c r="OTR1200" s="109" t="s">
        <v>39</v>
      </c>
      <c r="OTS1200" s="261" t="s">
        <v>26</v>
      </c>
      <c r="OTT1200" s="207">
        <v>7</v>
      </c>
      <c r="OTU1200" s="207">
        <v>2</v>
      </c>
      <c r="OTV1200" s="208" t="s">
        <v>238</v>
      </c>
      <c r="OTW1200" s="209">
        <v>119</v>
      </c>
      <c r="OTX1200" s="110">
        <v>213</v>
      </c>
      <c r="OTY1200" s="147">
        <v>104.09399999999999</v>
      </c>
      <c r="OTZ1200" s="109" t="s">
        <v>39</v>
      </c>
      <c r="OUA1200" s="261" t="s">
        <v>26</v>
      </c>
      <c r="OUB1200" s="207">
        <v>7</v>
      </c>
      <c r="OUC1200" s="207">
        <v>2</v>
      </c>
      <c r="OUD1200" s="208" t="s">
        <v>238</v>
      </c>
      <c r="OUE1200" s="209">
        <v>119</v>
      </c>
      <c r="OUF1200" s="110">
        <v>213</v>
      </c>
      <c r="OUG1200" s="147">
        <v>104.09399999999999</v>
      </c>
      <c r="OUH1200" s="109" t="s">
        <v>39</v>
      </c>
      <c r="OUI1200" s="261" t="s">
        <v>26</v>
      </c>
      <c r="OUJ1200" s="207">
        <v>7</v>
      </c>
      <c r="OUK1200" s="207">
        <v>2</v>
      </c>
      <c r="OUL1200" s="208" t="s">
        <v>238</v>
      </c>
      <c r="OUM1200" s="209">
        <v>119</v>
      </c>
      <c r="OUN1200" s="110">
        <v>213</v>
      </c>
      <c r="OUO1200" s="147">
        <v>104.09399999999999</v>
      </c>
      <c r="OUP1200" s="109" t="s">
        <v>39</v>
      </c>
      <c r="OUQ1200" s="261" t="s">
        <v>26</v>
      </c>
      <c r="OUR1200" s="207">
        <v>7</v>
      </c>
      <c r="OUS1200" s="207">
        <v>2</v>
      </c>
      <c r="OUT1200" s="208" t="s">
        <v>238</v>
      </c>
      <c r="OUU1200" s="209">
        <v>119</v>
      </c>
      <c r="OUV1200" s="110">
        <v>213</v>
      </c>
      <c r="OUW1200" s="147">
        <v>104.09399999999999</v>
      </c>
      <c r="OUX1200" s="109" t="s">
        <v>39</v>
      </c>
      <c r="OUY1200" s="261" t="s">
        <v>26</v>
      </c>
      <c r="OUZ1200" s="207">
        <v>7</v>
      </c>
      <c r="OVA1200" s="207">
        <v>2</v>
      </c>
      <c r="OVB1200" s="208" t="s">
        <v>238</v>
      </c>
      <c r="OVC1200" s="209">
        <v>119</v>
      </c>
      <c r="OVD1200" s="110">
        <v>213</v>
      </c>
      <c r="OVE1200" s="147">
        <v>104.09399999999999</v>
      </c>
      <c r="OVF1200" s="109" t="s">
        <v>39</v>
      </c>
      <c r="OVG1200" s="261" t="s">
        <v>26</v>
      </c>
      <c r="OVH1200" s="207">
        <v>7</v>
      </c>
      <c r="OVI1200" s="207">
        <v>2</v>
      </c>
      <c r="OVJ1200" s="208" t="s">
        <v>238</v>
      </c>
      <c r="OVK1200" s="209">
        <v>119</v>
      </c>
      <c r="OVL1200" s="110">
        <v>213</v>
      </c>
      <c r="OVM1200" s="147">
        <v>104.09399999999999</v>
      </c>
      <c r="OVN1200" s="109" t="s">
        <v>39</v>
      </c>
      <c r="OVO1200" s="261" t="s">
        <v>26</v>
      </c>
      <c r="OVP1200" s="207">
        <v>7</v>
      </c>
      <c r="OVQ1200" s="207">
        <v>2</v>
      </c>
      <c r="OVR1200" s="208" t="s">
        <v>238</v>
      </c>
      <c r="OVS1200" s="209">
        <v>119</v>
      </c>
      <c r="OVT1200" s="110">
        <v>213</v>
      </c>
      <c r="OVU1200" s="147">
        <v>104.09399999999999</v>
      </c>
      <c r="OVV1200" s="109" t="s">
        <v>39</v>
      </c>
      <c r="OVW1200" s="261" t="s">
        <v>26</v>
      </c>
      <c r="OVX1200" s="207">
        <v>7</v>
      </c>
      <c r="OVY1200" s="207">
        <v>2</v>
      </c>
      <c r="OVZ1200" s="208" t="s">
        <v>238</v>
      </c>
      <c r="OWA1200" s="209">
        <v>119</v>
      </c>
      <c r="OWB1200" s="110">
        <v>213</v>
      </c>
      <c r="OWC1200" s="147">
        <v>104.09399999999999</v>
      </c>
      <c r="OWD1200" s="109" t="s">
        <v>39</v>
      </c>
      <c r="OWE1200" s="261" t="s">
        <v>26</v>
      </c>
      <c r="OWF1200" s="207">
        <v>7</v>
      </c>
      <c r="OWG1200" s="207">
        <v>2</v>
      </c>
      <c r="OWH1200" s="208" t="s">
        <v>238</v>
      </c>
      <c r="OWI1200" s="209">
        <v>119</v>
      </c>
      <c r="OWJ1200" s="110">
        <v>213</v>
      </c>
      <c r="OWK1200" s="147">
        <v>104.09399999999999</v>
      </c>
      <c r="OWL1200" s="109" t="s">
        <v>39</v>
      </c>
      <c r="OWM1200" s="261" t="s">
        <v>26</v>
      </c>
      <c r="OWN1200" s="207">
        <v>7</v>
      </c>
      <c r="OWO1200" s="207">
        <v>2</v>
      </c>
      <c r="OWP1200" s="208" t="s">
        <v>238</v>
      </c>
      <c r="OWQ1200" s="209">
        <v>119</v>
      </c>
      <c r="OWR1200" s="110">
        <v>213</v>
      </c>
      <c r="OWS1200" s="147">
        <v>104.09399999999999</v>
      </c>
      <c r="OWT1200" s="109" t="s">
        <v>39</v>
      </c>
      <c r="OWU1200" s="261" t="s">
        <v>26</v>
      </c>
      <c r="OWV1200" s="207">
        <v>7</v>
      </c>
      <c r="OWW1200" s="207">
        <v>2</v>
      </c>
      <c r="OWX1200" s="208" t="s">
        <v>238</v>
      </c>
      <c r="OWY1200" s="209">
        <v>119</v>
      </c>
      <c r="OWZ1200" s="110">
        <v>213</v>
      </c>
      <c r="OXA1200" s="147">
        <v>104.09399999999999</v>
      </c>
      <c r="OXB1200" s="109" t="s">
        <v>39</v>
      </c>
      <c r="OXC1200" s="261" t="s">
        <v>26</v>
      </c>
      <c r="OXD1200" s="207">
        <v>7</v>
      </c>
      <c r="OXE1200" s="207">
        <v>2</v>
      </c>
      <c r="OXF1200" s="208" t="s">
        <v>238</v>
      </c>
      <c r="OXG1200" s="209">
        <v>119</v>
      </c>
      <c r="OXH1200" s="110">
        <v>213</v>
      </c>
      <c r="OXI1200" s="147">
        <v>104.09399999999999</v>
      </c>
      <c r="OXJ1200" s="109" t="s">
        <v>39</v>
      </c>
      <c r="OXK1200" s="261" t="s">
        <v>26</v>
      </c>
      <c r="OXL1200" s="207">
        <v>7</v>
      </c>
      <c r="OXM1200" s="207">
        <v>2</v>
      </c>
      <c r="OXN1200" s="208" t="s">
        <v>238</v>
      </c>
      <c r="OXO1200" s="209">
        <v>119</v>
      </c>
      <c r="OXP1200" s="110">
        <v>213</v>
      </c>
      <c r="OXQ1200" s="147">
        <v>104.09399999999999</v>
      </c>
      <c r="OXR1200" s="109" t="s">
        <v>39</v>
      </c>
      <c r="OXS1200" s="261" t="s">
        <v>26</v>
      </c>
      <c r="OXT1200" s="207">
        <v>7</v>
      </c>
      <c r="OXU1200" s="207">
        <v>2</v>
      </c>
      <c r="OXV1200" s="208" t="s">
        <v>238</v>
      </c>
      <c r="OXW1200" s="209">
        <v>119</v>
      </c>
      <c r="OXX1200" s="110">
        <v>213</v>
      </c>
      <c r="OXY1200" s="147">
        <v>104.09399999999999</v>
      </c>
      <c r="OXZ1200" s="109" t="s">
        <v>39</v>
      </c>
      <c r="OYA1200" s="261" t="s">
        <v>26</v>
      </c>
      <c r="OYB1200" s="207">
        <v>7</v>
      </c>
      <c r="OYC1200" s="207">
        <v>2</v>
      </c>
      <c r="OYD1200" s="208" t="s">
        <v>238</v>
      </c>
      <c r="OYE1200" s="209">
        <v>119</v>
      </c>
      <c r="OYF1200" s="110">
        <v>213</v>
      </c>
      <c r="OYG1200" s="147">
        <v>104.09399999999999</v>
      </c>
      <c r="OYH1200" s="109" t="s">
        <v>39</v>
      </c>
      <c r="OYI1200" s="261" t="s">
        <v>26</v>
      </c>
      <c r="OYJ1200" s="207">
        <v>7</v>
      </c>
      <c r="OYK1200" s="207">
        <v>2</v>
      </c>
      <c r="OYL1200" s="208" t="s">
        <v>238</v>
      </c>
      <c r="OYM1200" s="209">
        <v>119</v>
      </c>
      <c r="OYN1200" s="110">
        <v>213</v>
      </c>
      <c r="OYO1200" s="147">
        <v>104.09399999999999</v>
      </c>
      <c r="OYP1200" s="109" t="s">
        <v>39</v>
      </c>
      <c r="OYQ1200" s="261" t="s">
        <v>26</v>
      </c>
      <c r="OYR1200" s="207">
        <v>7</v>
      </c>
      <c r="OYS1200" s="207">
        <v>2</v>
      </c>
      <c r="OYT1200" s="208" t="s">
        <v>238</v>
      </c>
      <c r="OYU1200" s="209">
        <v>119</v>
      </c>
      <c r="OYV1200" s="110">
        <v>213</v>
      </c>
      <c r="OYW1200" s="147">
        <v>104.09399999999999</v>
      </c>
      <c r="OYX1200" s="109" t="s">
        <v>39</v>
      </c>
      <c r="OYY1200" s="261" t="s">
        <v>26</v>
      </c>
      <c r="OYZ1200" s="207">
        <v>7</v>
      </c>
      <c r="OZA1200" s="207">
        <v>2</v>
      </c>
      <c r="OZB1200" s="208" t="s">
        <v>238</v>
      </c>
      <c r="OZC1200" s="209">
        <v>119</v>
      </c>
      <c r="OZD1200" s="110">
        <v>213</v>
      </c>
      <c r="OZE1200" s="147">
        <v>104.09399999999999</v>
      </c>
      <c r="OZF1200" s="109" t="s">
        <v>39</v>
      </c>
      <c r="OZG1200" s="261" t="s">
        <v>26</v>
      </c>
      <c r="OZH1200" s="207">
        <v>7</v>
      </c>
      <c r="OZI1200" s="207">
        <v>2</v>
      </c>
      <c r="OZJ1200" s="208" t="s">
        <v>238</v>
      </c>
      <c r="OZK1200" s="209">
        <v>119</v>
      </c>
      <c r="OZL1200" s="110">
        <v>213</v>
      </c>
      <c r="OZM1200" s="147">
        <v>104.09399999999999</v>
      </c>
      <c r="OZN1200" s="109" t="s">
        <v>39</v>
      </c>
      <c r="OZO1200" s="261" t="s">
        <v>26</v>
      </c>
      <c r="OZP1200" s="207">
        <v>7</v>
      </c>
      <c r="OZQ1200" s="207">
        <v>2</v>
      </c>
      <c r="OZR1200" s="208" t="s">
        <v>238</v>
      </c>
      <c r="OZS1200" s="209">
        <v>119</v>
      </c>
      <c r="OZT1200" s="110">
        <v>213</v>
      </c>
      <c r="OZU1200" s="147">
        <v>104.09399999999999</v>
      </c>
      <c r="OZV1200" s="109" t="s">
        <v>39</v>
      </c>
      <c r="OZW1200" s="261" t="s">
        <v>26</v>
      </c>
      <c r="OZX1200" s="207">
        <v>7</v>
      </c>
      <c r="OZY1200" s="207">
        <v>2</v>
      </c>
      <c r="OZZ1200" s="208" t="s">
        <v>238</v>
      </c>
      <c r="PAA1200" s="209">
        <v>119</v>
      </c>
      <c r="PAB1200" s="110">
        <v>213</v>
      </c>
      <c r="PAC1200" s="147">
        <v>104.09399999999999</v>
      </c>
      <c r="PAD1200" s="109" t="s">
        <v>39</v>
      </c>
      <c r="PAE1200" s="261" t="s">
        <v>26</v>
      </c>
      <c r="PAF1200" s="207">
        <v>7</v>
      </c>
      <c r="PAG1200" s="207">
        <v>2</v>
      </c>
      <c r="PAH1200" s="208" t="s">
        <v>238</v>
      </c>
      <c r="PAI1200" s="209">
        <v>119</v>
      </c>
      <c r="PAJ1200" s="110">
        <v>213</v>
      </c>
      <c r="PAK1200" s="147">
        <v>104.09399999999999</v>
      </c>
      <c r="PAL1200" s="109" t="s">
        <v>39</v>
      </c>
      <c r="PAM1200" s="261" t="s">
        <v>26</v>
      </c>
      <c r="PAN1200" s="207">
        <v>7</v>
      </c>
      <c r="PAO1200" s="207">
        <v>2</v>
      </c>
      <c r="PAP1200" s="208" t="s">
        <v>238</v>
      </c>
      <c r="PAQ1200" s="209">
        <v>119</v>
      </c>
      <c r="PAR1200" s="110">
        <v>213</v>
      </c>
      <c r="PAS1200" s="147">
        <v>104.09399999999999</v>
      </c>
      <c r="PAT1200" s="109" t="s">
        <v>39</v>
      </c>
      <c r="PAU1200" s="261" t="s">
        <v>26</v>
      </c>
      <c r="PAV1200" s="207">
        <v>7</v>
      </c>
      <c r="PAW1200" s="207">
        <v>2</v>
      </c>
      <c r="PAX1200" s="208" t="s">
        <v>238</v>
      </c>
      <c r="PAY1200" s="209">
        <v>119</v>
      </c>
      <c r="PAZ1200" s="110">
        <v>213</v>
      </c>
      <c r="PBA1200" s="147">
        <v>104.09399999999999</v>
      </c>
      <c r="PBB1200" s="109" t="s">
        <v>39</v>
      </c>
      <c r="PBC1200" s="261" t="s">
        <v>26</v>
      </c>
      <c r="PBD1200" s="207">
        <v>7</v>
      </c>
      <c r="PBE1200" s="207">
        <v>2</v>
      </c>
      <c r="PBF1200" s="208" t="s">
        <v>238</v>
      </c>
      <c r="PBG1200" s="209">
        <v>119</v>
      </c>
      <c r="PBH1200" s="110">
        <v>213</v>
      </c>
      <c r="PBI1200" s="147">
        <v>104.09399999999999</v>
      </c>
      <c r="PBJ1200" s="109" t="s">
        <v>39</v>
      </c>
      <c r="PBK1200" s="261" t="s">
        <v>26</v>
      </c>
      <c r="PBL1200" s="207">
        <v>7</v>
      </c>
      <c r="PBM1200" s="207">
        <v>2</v>
      </c>
      <c r="PBN1200" s="208" t="s">
        <v>238</v>
      </c>
      <c r="PBO1200" s="209">
        <v>119</v>
      </c>
      <c r="PBP1200" s="110">
        <v>213</v>
      </c>
      <c r="PBQ1200" s="147">
        <v>104.09399999999999</v>
      </c>
      <c r="PBR1200" s="109" t="s">
        <v>39</v>
      </c>
      <c r="PBS1200" s="261" t="s">
        <v>26</v>
      </c>
      <c r="PBT1200" s="207">
        <v>7</v>
      </c>
      <c r="PBU1200" s="207">
        <v>2</v>
      </c>
      <c r="PBV1200" s="208" t="s">
        <v>238</v>
      </c>
      <c r="PBW1200" s="209">
        <v>119</v>
      </c>
      <c r="PBX1200" s="110">
        <v>213</v>
      </c>
      <c r="PBY1200" s="147">
        <v>104.09399999999999</v>
      </c>
      <c r="PBZ1200" s="109" t="s">
        <v>39</v>
      </c>
      <c r="PCA1200" s="261" t="s">
        <v>26</v>
      </c>
      <c r="PCB1200" s="207">
        <v>7</v>
      </c>
      <c r="PCC1200" s="207">
        <v>2</v>
      </c>
      <c r="PCD1200" s="208" t="s">
        <v>238</v>
      </c>
      <c r="PCE1200" s="209">
        <v>119</v>
      </c>
      <c r="PCF1200" s="110">
        <v>213</v>
      </c>
      <c r="PCG1200" s="147">
        <v>104.09399999999999</v>
      </c>
      <c r="PCH1200" s="109" t="s">
        <v>39</v>
      </c>
      <c r="PCI1200" s="261" t="s">
        <v>26</v>
      </c>
      <c r="PCJ1200" s="207">
        <v>7</v>
      </c>
      <c r="PCK1200" s="207">
        <v>2</v>
      </c>
      <c r="PCL1200" s="208" t="s">
        <v>238</v>
      </c>
      <c r="PCM1200" s="209">
        <v>119</v>
      </c>
      <c r="PCN1200" s="110">
        <v>213</v>
      </c>
      <c r="PCO1200" s="147">
        <v>104.09399999999999</v>
      </c>
      <c r="PCP1200" s="109" t="s">
        <v>39</v>
      </c>
      <c r="PCQ1200" s="261" t="s">
        <v>26</v>
      </c>
      <c r="PCR1200" s="207">
        <v>7</v>
      </c>
      <c r="PCS1200" s="207">
        <v>2</v>
      </c>
      <c r="PCT1200" s="208" t="s">
        <v>238</v>
      </c>
      <c r="PCU1200" s="209">
        <v>119</v>
      </c>
      <c r="PCV1200" s="110">
        <v>213</v>
      </c>
      <c r="PCW1200" s="147">
        <v>104.09399999999999</v>
      </c>
      <c r="PCX1200" s="109" t="s">
        <v>39</v>
      </c>
      <c r="PCY1200" s="261" t="s">
        <v>26</v>
      </c>
      <c r="PCZ1200" s="207">
        <v>7</v>
      </c>
      <c r="PDA1200" s="207">
        <v>2</v>
      </c>
      <c r="PDB1200" s="208" t="s">
        <v>238</v>
      </c>
      <c r="PDC1200" s="209">
        <v>119</v>
      </c>
      <c r="PDD1200" s="110">
        <v>213</v>
      </c>
      <c r="PDE1200" s="147">
        <v>104.09399999999999</v>
      </c>
      <c r="PDF1200" s="109" t="s">
        <v>39</v>
      </c>
      <c r="PDG1200" s="261" t="s">
        <v>26</v>
      </c>
      <c r="PDH1200" s="207">
        <v>7</v>
      </c>
      <c r="PDI1200" s="207">
        <v>2</v>
      </c>
      <c r="PDJ1200" s="208" t="s">
        <v>238</v>
      </c>
      <c r="PDK1200" s="209">
        <v>119</v>
      </c>
      <c r="PDL1200" s="110">
        <v>213</v>
      </c>
      <c r="PDM1200" s="147">
        <v>104.09399999999999</v>
      </c>
      <c r="PDN1200" s="109" t="s">
        <v>39</v>
      </c>
      <c r="PDO1200" s="261" t="s">
        <v>26</v>
      </c>
      <c r="PDP1200" s="207">
        <v>7</v>
      </c>
      <c r="PDQ1200" s="207">
        <v>2</v>
      </c>
      <c r="PDR1200" s="208" t="s">
        <v>238</v>
      </c>
      <c r="PDS1200" s="209">
        <v>119</v>
      </c>
      <c r="PDT1200" s="110">
        <v>213</v>
      </c>
      <c r="PDU1200" s="147">
        <v>104.09399999999999</v>
      </c>
      <c r="PDV1200" s="109" t="s">
        <v>39</v>
      </c>
      <c r="PDW1200" s="261" t="s">
        <v>26</v>
      </c>
      <c r="PDX1200" s="207">
        <v>7</v>
      </c>
      <c r="PDY1200" s="207">
        <v>2</v>
      </c>
      <c r="PDZ1200" s="208" t="s">
        <v>238</v>
      </c>
      <c r="PEA1200" s="209">
        <v>119</v>
      </c>
      <c r="PEB1200" s="110">
        <v>213</v>
      </c>
      <c r="PEC1200" s="147">
        <v>104.09399999999999</v>
      </c>
      <c r="PED1200" s="109" t="s">
        <v>39</v>
      </c>
      <c r="PEE1200" s="261" t="s">
        <v>26</v>
      </c>
      <c r="PEF1200" s="207">
        <v>7</v>
      </c>
      <c r="PEG1200" s="207">
        <v>2</v>
      </c>
      <c r="PEH1200" s="208" t="s">
        <v>238</v>
      </c>
      <c r="PEI1200" s="209">
        <v>119</v>
      </c>
      <c r="PEJ1200" s="110">
        <v>213</v>
      </c>
      <c r="PEK1200" s="147">
        <v>104.09399999999999</v>
      </c>
      <c r="PEL1200" s="109" t="s">
        <v>39</v>
      </c>
      <c r="PEM1200" s="261" t="s">
        <v>26</v>
      </c>
      <c r="PEN1200" s="207">
        <v>7</v>
      </c>
      <c r="PEO1200" s="207">
        <v>2</v>
      </c>
      <c r="PEP1200" s="208" t="s">
        <v>238</v>
      </c>
      <c r="PEQ1200" s="209">
        <v>119</v>
      </c>
      <c r="PER1200" s="110">
        <v>213</v>
      </c>
      <c r="PES1200" s="147">
        <v>104.09399999999999</v>
      </c>
      <c r="PET1200" s="109" t="s">
        <v>39</v>
      </c>
      <c r="PEU1200" s="261" t="s">
        <v>26</v>
      </c>
      <c r="PEV1200" s="207">
        <v>7</v>
      </c>
      <c r="PEW1200" s="207">
        <v>2</v>
      </c>
      <c r="PEX1200" s="208" t="s">
        <v>238</v>
      </c>
      <c r="PEY1200" s="209">
        <v>119</v>
      </c>
      <c r="PEZ1200" s="110">
        <v>213</v>
      </c>
      <c r="PFA1200" s="147">
        <v>104.09399999999999</v>
      </c>
      <c r="PFB1200" s="109" t="s">
        <v>39</v>
      </c>
      <c r="PFC1200" s="261" t="s">
        <v>26</v>
      </c>
      <c r="PFD1200" s="207">
        <v>7</v>
      </c>
      <c r="PFE1200" s="207">
        <v>2</v>
      </c>
      <c r="PFF1200" s="208" t="s">
        <v>238</v>
      </c>
      <c r="PFG1200" s="209">
        <v>119</v>
      </c>
      <c r="PFH1200" s="110">
        <v>213</v>
      </c>
      <c r="PFI1200" s="147">
        <v>104.09399999999999</v>
      </c>
      <c r="PFJ1200" s="109" t="s">
        <v>39</v>
      </c>
      <c r="PFK1200" s="261" t="s">
        <v>26</v>
      </c>
      <c r="PFL1200" s="207">
        <v>7</v>
      </c>
      <c r="PFM1200" s="207">
        <v>2</v>
      </c>
      <c r="PFN1200" s="208" t="s">
        <v>238</v>
      </c>
      <c r="PFO1200" s="209">
        <v>119</v>
      </c>
      <c r="PFP1200" s="110">
        <v>213</v>
      </c>
      <c r="PFQ1200" s="147">
        <v>104.09399999999999</v>
      </c>
      <c r="PFR1200" s="109" t="s">
        <v>39</v>
      </c>
      <c r="PFS1200" s="261" t="s">
        <v>26</v>
      </c>
      <c r="PFT1200" s="207">
        <v>7</v>
      </c>
      <c r="PFU1200" s="207">
        <v>2</v>
      </c>
      <c r="PFV1200" s="208" t="s">
        <v>238</v>
      </c>
      <c r="PFW1200" s="209">
        <v>119</v>
      </c>
      <c r="PFX1200" s="110">
        <v>213</v>
      </c>
      <c r="PFY1200" s="147">
        <v>104.09399999999999</v>
      </c>
      <c r="PFZ1200" s="109" t="s">
        <v>39</v>
      </c>
      <c r="PGA1200" s="261" t="s">
        <v>26</v>
      </c>
      <c r="PGB1200" s="207">
        <v>7</v>
      </c>
      <c r="PGC1200" s="207">
        <v>2</v>
      </c>
      <c r="PGD1200" s="208" t="s">
        <v>238</v>
      </c>
      <c r="PGE1200" s="209">
        <v>119</v>
      </c>
      <c r="PGF1200" s="110">
        <v>213</v>
      </c>
      <c r="PGG1200" s="147">
        <v>104.09399999999999</v>
      </c>
      <c r="PGH1200" s="109" t="s">
        <v>39</v>
      </c>
      <c r="PGI1200" s="261" t="s">
        <v>26</v>
      </c>
      <c r="PGJ1200" s="207">
        <v>7</v>
      </c>
      <c r="PGK1200" s="207">
        <v>2</v>
      </c>
      <c r="PGL1200" s="208" t="s">
        <v>238</v>
      </c>
      <c r="PGM1200" s="209">
        <v>119</v>
      </c>
      <c r="PGN1200" s="110">
        <v>213</v>
      </c>
      <c r="PGO1200" s="147">
        <v>104.09399999999999</v>
      </c>
      <c r="PGP1200" s="109" t="s">
        <v>39</v>
      </c>
      <c r="PGQ1200" s="261" t="s">
        <v>26</v>
      </c>
      <c r="PGR1200" s="207">
        <v>7</v>
      </c>
      <c r="PGS1200" s="207">
        <v>2</v>
      </c>
      <c r="PGT1200" s="208" t="s">
        <v>238</v>
      </c>
      <c r="PGU1200" s="209">
        <v>119</v>
      </c>
      <c r="PGV1200" s="110">
        <v>213</v>
      </c>
      <c r="PGW1200" s="147">
        <v>104.09399999999999</v>
      </c>
      <c r="PGX1200" s="109" t="s">
        <v>39</v>
      </c>
      <c r="PGY1200" s="261" t="s">
        <v>26</v>
      </c>
      <c r="PGZ1200" s="207">
        <v>7</v>
      </c>
      <c r="PHA1200" s="207">
        <v>2</v>
      </c>
      <c r="PHB1200" s="208" t="s">
        <v>238</v>
      </c>
      <c r="PHC1200" s="209">
        <v>119</v>
      </c>
      <c r="PHD1200" s="110">
        <v>213</v>
      </c>
      <c r="PHE1200" s="147">
        <v>104.09399999999999</v>
      </c>
      <c r="PHF1200" s="109" t="s">
        <v>39</v>
      </c>
      <c r="PHG1200" s="261" t="s">
        <v>26</v>
      </c>
      <c r="PHH1200" s="207">
        <v>7</v>
      </c>
      <c r="PHI1200" s="207">
        <v>2</v>
      </c>
      <c r="PHJ1200" s="208" t="s">
        <v>238</v>
      </c>
      <c r="PHK1200" s="209">
        <v>119</v>
      </c>
      <c r="PHL1200" s="110">
        <v>213</v>
      </c>
      <c r="PHM1200" s="147">
        <v>104.09399999999999</v>
      </c>
      <c r="PHN1200" s="109" t="s">
        <v>39</v>
      </c>
      <c r="PHO1200" s="261" t="s">
        <v>26</v>
      </c>
      <c r="PHP1200" s="207">
        <v>7</v>
      </c>
      <c r="PHQ1200" s="207">
        <v>2</v>
      </c>
      <c r="PHR1200" s="208" t="s">
        <v>238</v>
      </c>
      <c r="PHS1200" s="209">
        <v>119</v>
      </c>
      <c r="PHT1200" s="110">
        <v>213</v>
      </c>
      <c r="PHU1200" s="147">
        <v>104.09399999999999</v>
      </c>
      <c r="PHV1200" s="109" t="s">
        <v>39</v>
      </c>
      <c r="PHW1200" s="261" t="s">
        <v>26</v>
      </c>
      <c r="PHX1200" s="207">
        <v>7</v>
      </c>
      <c r="PHY1200" s="207">
        <v>2</v>
      </c>
      <c r="PHZ1200" s="208" t="s">
        <v>238</v>
      </c>
      <c r="PIA1200" s="209">
        <v>119</v>
      </c>
      <c r="PIB1200" s="110">
        <v>213</v>
      </c>
      <c r="PIC1200" s="147">
        <v>104.09399999999999</v>
      </c>
      <c r="PID1200" s="109" t="s">
        <v>39</v>
      </c>
      <c r="PIE1200" s="261" t="s">
        <v>26</v>
      </c>
      <c r="PIF1200" s="207">
        <v>7</v>
      </c>
      <c r="PIG1200" s="207">
        <v>2</v>
      </c>
      <c r="PIH1200" s="208" t="s">
        <v>238</v>
      </c>
      <c r="PII1200" s="209">
        <v>119</v>
      </c>
      <c r="PIJ1200" s="110">
        <v>213</v>
      </c>
      <c r="PIK1200" s="147">
        <v>104.09399999999999</v>
      </c>
      <c r="PIL1200" s="109" t="s">
        <v>39</v>
      </c>
      <c r="PIM1200" s="261" t="s">
        <v>26</v>
      </c>
      <c r="PIN1200" s="207">
        <v>7</v>
      </c>
      <c r="PIO1200" s="207">
        <v>2</v>
      </c>
      <c r="PIP1200" s="208" t="s">
        <v>238</v>
      </c>
      <c r="PIQ1200" s="209">
        <v>119</v>
      </c>
      <c r="PIR1200" s="110">
        <v>213</v>
      </c>
      <c r="PIS1200" s="147">
        <v>104.09399999999999</v>
      </c>
      <c r="PIT1200" s="109" t="s">
        <v>39</v>
      </c>
      <c r="PIU1200" s="261" t="s">
        <v>26</v>
      </c>
      <c r="PIV1200" s="207">
        <v>7</v>
      </c>
      <c r="PIW1200" s="207">
        <v>2</v>
      </c>
      <c r="PIX1200" s="208" t="s">
        <v>238</v>
      </c>
      <c r="PIY1200" s="209">
        <v>119</v>
      </c>
      <c r="PIZ1200" s="110">
        <v>213</v>
      </c>
      <c r="PJA1200" s="147">
        <v>104.09399999999999</v>
      </c>
      <c r="PJB1200" s="109" t="s">
        <v>39</v>
      </c>
      <c r="PJC1200" s="261" t="s">
        <v>26</v>
      </c>
      <c r="PJD1200" s="207">
        <v>7</v>
      </c>
      <c r="PJE1200" s="207">
        <v>2</v>
      </c>
      <c r="PJF1200" s="208" t="s">
        <v>238</v>
      </c>
      <c r="PJG1200" s="209">
        <v>119</v>
      </c>
      <c r="PJH1200" s="110">
        <v>213</v>
      </c>
      <c r="PJI1200" s="147">
        <v>104.09399999999999</v>
      </c>
      <c r="PJJ1200" s="109" t="s">
        <v>39</v>
      </c>
      <c r="PJK1200" s="261" t="s">
        <v>26</v>
      </c>
      <c r="PJL1200" s="207">
        <v>7</v>
      </c>
      <c r="PJM1200" s="207">
        <v>2</v>
      </c>
      <c r="PJN1200" s="208" t="s">
        <v>238</v>
      </c>
      <c r="PJO1200" s="209">
        <v>119</v>
      </c>
      <c r="PJP1200" s="110">
        <v>213</v>
      </c>
      <c r="PJQ1200" s="147">
        <v>104.09399999999999</v>
      </c>
      <c r="PJR1200" s="109" t="s">
        <v>39</v>
      </c>
      <c r="PJS1200" s="261" t="s">
        <v>26</v>
      </c>
      <c r="PJT1200" s="207">
        <v>7</v>
      </c>
      <c r="PJU1200" s="207">
        <v>2</v>
      </c>
      <c r="PJV1200" s="208" t="s">
        <v>238</v>
      </c>
      <c r="PJW1200" s="209">
        <v>119</v>
      </c>
      <c r="PJX1200" s="110">
        <v>213</v>
      </c>
      <c r="PJY1200" s="147">
        <v>104.09399999999999</v>
      </c>
      <c r="PJZ1200" s="109" t="s">
        <v>39</v>
      </c>
      <c r="PKA1200" s="261" t="s">
        <v>26</v>
      </c>
      <c r="PKB1200" s="207">
        <v>7</v>
      </c>
      <c r="PKC1200" s="207">
        <v>2</v>
      </c>
      <c r="PKD1200" s="208" t="s">
        <v>238</v>
      </c>
      <c r="PKE1200" s="209">
        <v>119</v>
      </c>
      <c r="PKF1200" s="110">
        <v>213</v>
      </c>
      <c r="PKG1200" s="147">
        <v>104.09399999999999</v>
      </c>
      <c r="PKH1200" s="109" t="s">
        <v>39</v>
      </c>
      <c r="PKI1200" s="261" t="s">
        <v>26</v>
      </c>
      <c r="PKJ1200" s="207">
        <v>7</v>
      </c>
      <c r="PKK1200" s="207">
        <v>2</v>
      </c>
      <c r="PKL1200" s="208" t="s">
        <v>238</v>
      </c>
      <c r="PKM1200" s="209">
        <v>119</v>
      </c>
      <c r="PKN1200" s="110">
        <v>213</v>
      </c>
      <c r="PKO1200" s="147">
        <v>104.09399999999999</v>
      </c>
      <c r="PKP1200" s="109" t="s">
        <v>39</v>
      </c>
      <c r="PKQ1200" s="261" t="s">
        <v>26</v>
      </c>
      <c r="PKR1200" s="207">
        <v>7</v>
      </c>
      <c r="PKS1200" s="207">
        <v>2</v>
      </c>
      <c r="PKT1200" s="208" t="s">
        <v>238</v>
      </c>
      <c r="PKU1200" s="209">
        <v>119</v>
      </c>
      <c r="PKV1200" s="110">
        <v>213</v>
      </c>
      <c r="PKW1200" s="147">
        <v>104.09399999999999</v>
      </c>
      <c r="PKX1200" s="109" t="s">
        <v>39</v>
      </c>
      <c r="PKY1200" s="261" t="s">
        <v>26</v>
      </c>
      <c r="PKZ1200" s="207">
        <v>7</v>
      </c>
      <c r="PLA1200" s="207">
        <v>2</v>
      </c>
      <c r="PLB1200" s="208" t="s">
        <v>238</v>
      </c>
      <c r="PLC1200" s="209">
        <v>119</v>
      </c>
      <c r="PLD1200" s="110">
        <v>213</v>
      </c>
      <c r="PLE1200" s="147">
        <v>104.09399999999999</v>
      </c>
      <c r="PLF1200" s="109" t="s">
        <v>39</v>
      </c>
      <c r="PLG1200" s="261" t="s">
        <v>26</v>
      </c>
      <c r="PLH1200" s="207">
        <v>7</v>
      </c>
      <c r="PLI1200" s="207">
        <v>2</v>
      </c>
      <c r="PLJ1200" s="208" t="s">
        <v>238</v>
      </c>
      <c r="PLK1200" s="209">
        <v>119</v>
      </c>
      <c r="PLL1200" s="110">
        <v>213</v>
      </c>
      <c r="PLM1200" s="147">
        <v>104.09399999999999</v>
      </c>
      <c r="PLN1200" s="109" t="s">
        <v>39</v>
      </c>
      <c r="PLO1200" s="261" t="s">
        <v>26</v>
      </c>
      <c r="PLP1200" s="207">
        <v>7</v>
      </c>
      <c r="PLQ1200" s="207">
        <v>2</v>
      </c>
      <c r="PLR1200" s="208" t="s">
        <v>238</v>
      </c>
      <c r="PLS1200" s="209">
        <v>119</v>
      </c>
      <c r="PLT1200" s="110">
        <v>213</v>
      </c>
      <c r="PLU1200" s="147">
        <v>104.09399999999999</v>
      </c>
      <c r="PLV1200" s="109" t="s">
        <v>39</v>
      </c>
      <c r="PLW1200" s="261" t="s">
        <v>26</v>
      </c>
      <c r="PLX1200" s="207">
        <v>7</v>
      </c>
      <c r="PLY1200" s="207">
        <v>2</v>
      </c>
      <c r="PLZ1200" s="208" t="s">
        <v>238</v>
      </c>
      <c r="PMA1200" s="209">
        <v>119</v>
      </c>
      <c r="PMB1200" s="110">
        <v>213</v>
      </c>
      <c r="PMC1200" s="147">
        <v>104.09399999999999</v>
      </c>
      <c r="PMD1200" s="109" t="s">
        <v>39</v>
      </c>
      <c r="PME1200" s="261" t="s">
        <v>26</v>
      </c>
      <c r="PMF1200" s="207">
        <v>7</v>
      </c>
      <c r="PMG1200" s="207">
        <v>2</v>
      </c>
      <c r="PMH1200" s="208" t="s">
        <v>238</v>
      </c>
      <c r="PMI1200" s="209">
        <v>119</v>
      </c>
      <c r="PMJ1200" s="110">
        <v>213</v>
      </c>
      <c r="PMK1200" s="147">
        <v>104.09399999999999</v>
      </c>
      <c r="PML1200" s="109" t="s">
        <v>39</v>
      </c>
      <c r="PMM1200" s="261" t="s">
        <v>26</v>
      </c>
      <c r="PMN1200" s="207">
        <v>7</v>
      </c>
      <c r="PMO1200" s="207">
        <v>2</v>
      </c>
      <c r="PMP1200" s="208" t="s">
        <v>238</v>
      </c>
      <c r="PMQ1200" s="209">
        <v>119</v>
      </c>
      <c r="PMR1200" s="110">
        <v>213</v>
      </c>
      <c r="PMS1200" s="147">
        <v>104.09399999999999</v>
      </c>
      <c r="PMT1200" s="109" t="s">
        <v>39</v>
      </c>
      <c r="PMU1200" s="261" t="s">
        <v>26</v>
      </c>
      <c r="PMV1200" s="207">
        <v>7</v>
      </c>
      <c r="PMW1200" s="207">
        <v>2</v>
      </c>
      <c r="PMX1200" s="208" t="s">
        <v>238</v>
      </c>
      <c r="PMY1200" s="209">
        <v>119</v>
      </c>
      <c r="PMZ1200" s="110">
        <v>213</v>
      </c>
      <c r="PNA1200" s="147">
        <v>104.09399999999999</v>
      </c>
      <c r="PNB1200" s="109" t="s">
        <v>39</v>
      </c>
      <c r="PNC1200" s="261" t="s">
        <v>26</v>
      </c>
      <c r="PND1200" s="207">
        <v>7</v>
      </c>
      <c r="PNE1200" s="207">
        <v>2</v>
      </c>
      <c r="PNF1200" s="208" t="s">
        <v>238</v>
      </c>
      <c r="PNG1200" s="209">
        <v>119</v>
      </c>
      <c r="PNH1200" s="110">
        <v>213</v>
      </c>
      <c r="PNI1200" s="147">
        <v>104.09399999999999</v>
      </c>
      <c r="PNJ1200" s="109" t="s">
        <v>39</v>
      </c>
      <c r="PNK1200" s="261" t="s">
        <v>26</v>
      </c>
      <c r="PNL1200" s="207">
        <v>7</v>
      </c>
      <c r="PNM1200" s="207">
        <v>2</v>
      </c>
      <c r="PNN1200" s="208" t="s">
        <v>238</v>
      </c>
      <c r="PNO1200" s="209">
        <v>119</v>
      </c>
      <c r="PNP1200" s="110">
        <v>213</v>
      </c>
      <c r="PNQ1200" s="147">
        <v>104.09399999999999</v>
      </c>
      <c r="PNR1200" s="109" t="s">
        <v>39</v>
      </c>
      <c r="PNS1200" s="261" t="s">
        <v>26</v>
      </c>
      <c r="PNT1200" s="207">
        <v>7</v>
      </c>
      <c r="PNU1200" s="207">
        <v>2</v>
      </c>
      <c r="PNV1200" s="208" t="s">
        <v>238</v>
      </c>
      <c r="PNW1200" s="209">
        <v>119</v>
      </c>
      <c r="PNX1200" s="110">
        <v>213</v>
      </c>
      <c r="PNY1200" s="147">
        <v>104.09399999999999</v>
      </c>
      <c r="PNZ1200" s="109" t="s">
        <v>39</v>
      </c>
      <c r="POA1200" s="261" t="s">
        <v>26</v>
      </c>
      <c r="POB1200" s="207">
        <v>7</v>
      </c>
      <c r="POC1200" s="207">
        <v>2</v>
      </c>
      <c r="POD1200" s="208" t="s">
        <v>238</v>
      </c>
      <c r="POE1200" s="209">
        <v>119</v>
      </c>
      <c r="POF1200" s="110">
        <v>213</v>
      </c>
      <c r="POG1200" s="147">
        <v>104.09399999999999</v>
      </c>
      <c r="POH1200" s="109" t="s">
        <v>39</v>
      </c>
      <c r="POI1200" s="261" t="s">
        <v>26</v>
      </c>
      <c r="POJ1200" s="207">
        <v>7</v>
      </c>
      <c r="POK1200" s="207">
        <v>2</v>
      </c>
      <c r="POL1200" s="208" t="s">
        <v>238</v>
      </c>
      <c r="POM1200" s="209">
        <v>119</v>
      </c>
      <c r="PON1200" s="110">
        <v>213</v>
      </c>
      <c r="POO1200" s="147">
        <v>104.09399999999999</v>
      </c>
      <c r="POP1200" s="109" t="s">
        <v>39</v>
      </c>
      <c r="POQ1200" s="261" t="s">
        <v>26</v>
      </c>
      <c r="POR1200" s="207">
        <v>7</v>
      </c>
      <c r="POS1200" s="207">
        <v>2</v>
      </c>
      <c r="POT1200" s="208" t="s">
        <v>238</v>
      </c>
      <c r="POU1200" s="209">
        <v>119</v>
      </c>
      <c r="POV1200" s="110">
        <v>213</v>
      </c>
      <c r="POW1200" s="147">
        <v>104.09399999999999</v>
      </c>
      <c r="POX1200" s="109" t="s">
        <v>39</v>
      </c>
      <c r="POY1200" s="261" t="s">
        <v>26</v>
      </c>
      <c r="POZ1200" s="207">
        <v>7</v>
      </c>
      <c r="PPA1200" s="207">
        <v>2</v>
      </c>
      <c r="PPB1200" s="208" t="s">
        <v>238</v>
      </c>
      <c r="PPC1200" s="209">
        <v>119</v>
      </c>
      <c r="PPD1200" s="110">
        <v>213</v>
      </c>
      <c r="PPE1200" s="147">
        <v>104.09399999999999</v>
      </c>
      <c r="PPF1200" s="109" t="s">
        <v>39</v>
      </c>
      <c r="PPG1200" s="261" t="s">
        <v>26</v>
      </c>
      <c r="PPH1200" s="207">
        <v>7</v>
      </c>
      <c r="PPI1200" s="207">
        <v>2</v>
      </c>
      <c r="PPJ1200" s="208" t="s">
        <v>238</v>
      </c>
      <c r="PPK1200" s="209">
        <v>119</v>
      </c>
      <c r="PPL1200" s="110">
        <v>213</v>
      </c>
      <c r="PPM1200" s="147">
        <v>104.09399999999999</v>
      </c>
      <c r="PPN1200" s="109" t="s">
        <v>39</v>
      </c>
      <c r="PPO1200" s="261" t="s">
        <v>26</v>
      </c>
      <c r="PPP1200" s="207">
        <v>7</v>
      </c>
      <c r="PPQ1200" s="207">
        <v>2</v>
      </c>
      <c r="PPR1200" s="208" t="s">
        <v>238</v>
      </c>
      <c r="PPS1200" s="209">
        <v>119</v>
      </c>
      <c r="PPT1200" s="110">
        <v>213</v>
      </c>
      <c r="PPU1200" s="147">
        <v>104.09399999999999</v>
      </c>
      <c r="PPV1200" s="109" t="s">
        <v>39</v>
      </c>
      <c r="PPW1200" s="261" t="s">
        <v>26</v>
      </c>
      <c r="PPX1200" s="207">
        <v>7</v>
      </c>
      <c r="PPY1200" s="207">
        <v>2</v>
      </c>
      <c r="PPZ1200" s="208" t="s">
        <v>238</v>
      </c>
      <c r="PQA1200" s="209">
        <v>119</v>
      </c>
      <c r="PQB1200" s="110">
        <v>213</v>
      </c>
      <c r="PQC1200" s="147">
        <v>104.09399999999999</v>
      </c>
      <c r="PQD1200" s="109" t="s">
        <v>39</v>
      </c>
      <c r="PQE1200" s="261" t="s">
        <v>26</v>
      </c>
      <c r="PQF1200" s="207">
        <v>7</v>
      </c>
      <c r="PQG1200" s="207">
        <v>2</v>
      </c>
      <c r="PQH1200" s="208" t="s">
        <v>238</v>
      </c>
      <c r="PQI1200" s="209">
        <v>119</v>
      </c>
      <c r="PQJ1200" s="110">
        <v>213</v>
      </c>
      <c r="PQK1200" s="147">
        <v>104.09399999999999</v>
      </c>
      <c r="PQL1200" s="109" t="s">
        <v>39</v>
      </c>
      <c r="PQM1200" s="261" t="s">
        <v>26</v>
      </c>
      <c r="PQN1200" s="207">
        <v>7</v>
      </c>
      <c r="PQO1200" s="207">
        <v>2</v>
      </c>
      <c r="PQP1200" s="208" t="s">
        <v>238</v>
      </c>
      <c r="PQQ1200" s="209">
        <v>119</v>
      </c>
      <c r="PQR1200" s="110">
        <v>213</v>
      </c>
      <c r="PQS1200" s="147">
        <v>104.09399999999999</v>
      </c>
      <c r="PQT1200" s="109" t="s">
        <v>39</v>
      </c>
      <c r="PQU1200" s="261" t="s">
        <v>26</v>
      </c>
      <c r="PQV1200" s="207">
        <v>7</v>
      </c>
      <c r="PQW1200" s="207">
        <v>2</v>
      </c>
      <c r="PQX1200" s="208" t="s">
        <v>238</v>
      </c>
      <c r="PQY1200" s="209">
        <v>119</v>
      </c>
      <c r="PQZ1200" s="110">
        <v>213</v>
      </c>
      <c r="PRA1200" s="147">
        <v>104.09399999999999</v>
      </c>
      <c r="PRB1200" s="109" t="s">
        <v>39</v>
      </c>
      <c r="PRC1200" s="261" t="s">
        <v>26</v>
      </c>
      <c r="PRD1200" s="207">
        <v>7</v>
      </c>
      <c r="PRE1200" s="207">
        <v>2</v>
      </c>
      <c r="PRF1200" s="208" t="s">
        <v>238</v>
      </c>
      <c r="PRG1200" s="209">
        <v>119</v>
      </c>
      <c r="PRH1200" s="110">
        <v>213</v>
      </c>
      <c r="PRI1200" s="147">
        <v>104.09399999999999</v>
      </c>
      <c r="PRJ1200" s="109" t="s">
        <v>39</v>
      </c>
      <c r="PRK1200" s="261" t="s">
        <v>26</v>
      </c>
      <c r="PRL1200" s="207">
        <v>7</v>
      </c>
      <c r="PRM1200" s="207">
        <v>2</v>
      </c>
      <c r="PRN1200" s="208" t="s">
        <v>238</v>
      </c>
      <c r="PRO1200" s="209">
        <v>119</v>
      </c>
      <c r="PRP1200" s="110">
        <v>213</v>
      </c>
      <c r="PRQ1200" s="147">
        <v>104.09399999999999</v>
      </c>
      <c r="PRR1200" s="109" t="s">
        <v>39</v>
      </c>
      <c r="PRS1200" s="261" t="s">
        <v>26</v>
      </c>
      <c r="PRT1200" s="207">
        <v>7</v>
      </c>
      <c r="PRU1200" s="207">
        <v>2</v>
      </c>
      <c r="PRV1200" s="208" t="s">
        <v>238</v>
      </c>
      <c r="PRW1200" s="209">
        <v>119</v>
      </c>
      <c r="PRX1200" s="110">
        <v>213</v>
      </c>
      <c r="PRY1200" s="147">
        <v>104.09399999999999</v>
      </c>
      <c r="PRZ1200" s="109" t="s">
        <v>39</v>
      </c>
      <c r="PSA1200" s="261" t="s">
        <v>26</v>
      </c>
      <c r="PSB1200" s="207">
        <v>7</v>
      </c>
      <c r="PSC1200" s="207">
        <v>2</v>
      </c>
      <c r="PSD1200" s="208" t="s">
        <v>238</v>
      </c>
      <c r="PSE1200" s="209">
        <v>119</v>
      </c>
      <c r="PSF1200" s="110">
        <v>213</v>
      </c>
      <c r="PSG1200" s="147">
        <v>104.09399999999999</v>
      </c>
      <c r="PSH1200" s="109" t="s">
        <v>39</v>
      </c>
      <c r="PSI1200" s="261" t="s">
        <v>26</v>
      </c>
      <c r="PSJ1200" s="207">
        <v>7</v>
      </c>
      <c r="PSK1200" s="207">
        <v>2</v>
      </c>
      <c r="PSL1200" s="208" t="s">
        <v>238</v>
      </c>
      <c r="PSM1200" s="209">
        <v>119</v>
      </c>
      <c r="PSN1200" s="110">
        <v>213</v>
      </c>
      <c r="PSO1200" s="147">
        <v>104.09399999999999</v>
      </c>
      <c r="PSP1200" s="109" t="s">
        <v>39</v>
      </c>
      <c r="PSQ1200" s="261" t="s">
        <v>26</v>
      </c>
      <c r="PSR1200" s="207">
        <v>7</v>
      </c>
      <c r="PSS1200" s="207">
        <v>2</v>
      </c>
      <c r="PST1200" s="208" t="s">
        <v>238</v>
      </c>
      <c r="PSU1200" s="209">
        <v>119</v>
      </c>
      <c r="PSV1200" s="110">
        <v>213</v>
      </c>
      <c r="PSW1200" s="147">
        <v>104.09399999999999</v>
      </c>
      <c r="PSX1200" s="109" t="s">
        <v>39</v>
      </c>
      <c r="PSY1200" s="261" t="s">
        <v>26</v>
      </c>
      <c r="PSZ1200" s="207">
        <v>7</v>
      </c>
      <c r="PTA1200" s="207">
        <v>2</v>
      </c>
      <c r="PTB1200" s="208" t="s">
        <v>238</v>
      </c>
      <c r="PTC1200" s="209">
        <v>119</v>
      </c>
      <c r="PTD1200" s="110">
        <v>213</v>
      </c>
      <c r="PTE1200" s="147">
        <v>104.09399999999999</v>
      </c>
      <c r="PTF1200" s="109" t="s">
        <v>39</v>
      </c>
      <c r="PTG1200" s="261" t="s">
        <v>26</v>
      </c>
      <c r="PTH1200" s="207">
        <v>7</v>
      </c>
      <c r="PTI1200" s="207">
        <v>2</v>
      </c>
      <c r="PTJ1200" s="208" t="s">
        <v>238</v>
      </c>
      <c r="PTK1200" s="209">
        <v>119</v>
      </c>
      <c r="PTL1200" s="110">
        <v>213</v>
      </c>
      <c r="PTM1200" s="147">
        <v>104.09399999999999</v>
      </c>
      <c r="PTN1200" s="109" t="s">
        <v>39</v>
      </c>
      <c r="PTO1200" s="261" t="s">
        <v>26</v>
      </c>
      <c r="PTP1200" s="207">
        <v>7</v>
      </c>
      <c r="PTQ1200" s="207">
        <v>2</v>
      </c>
      <c r="PTR1200" s="208" t="s">
        <v>238</v>
      </c>
      <c r="PTS1200" s="209">
        <v>119</v>
      </c>
      <c r="PTT1200" s="110">
        <v>213</v>
      </c>
      <c r="PTU1200" s="147">
        <v>104.09399999999999</v>
      </c>
      <c r="PTV1200" s="109" t="s">
        <v>39</v>
      </c>
      <c r="PTW1200" s="261" t="s">
        <v>26</v>
      </c>
      <c r="PTX1200" s="207">
        <v>7</v>
      </c>
      <c r="PTY1200" s="207">
        <v>2</v>
      </c>
      <c r="PTZ1200" s="208" t="s">
        <v>238</v>
      </c>
      <c r="PUA1200" s="209">
        <v>119</v>
      </c>
      <c r="PUB1200" s="110">
        <v>213</v>
      </c>
      <c r="PUC1200" s="147">
        <v>104.09399999999999</v>
      </c>
      <c r="PUD1200" s="109" t="s">
        <v>39</v>
      </c>
      <c r="PUE1200" s="261" t="s">
        <v>26</v>
      </c>
      <c r="PUF1200" s="207">
        <v>7</v>
      </c>
      <c r="PUG1200" s="207">
        <v>2</v>
      </c>
      <c r="PUH1200" s="208" t="s">
        <v>238</v>
      </c>
      <c r="PUI1200" s="209">
        <v>119</v>
      </c>
      <c r="PUJ1200" s="110">
        <v>213</v>
      </c>
      <c r="PUK1200" s="147">
        <v>104.09399999999999</v>
      </c>
      <c r="PUL1200" s="109" t="s">
        <v>39</v>
      </c>
      <c r="PUM1200" s="261" t="s">
        <v>26</v>
      </c>
      <c r="PUN1200" s="207">
        <v>7</v>
      </c>
      <c r="PUO1200" s="207">
        <v>2</v>
      </c>
      <c r="PUP1200" s="208" t="s">
        <v>238</v>
      </c>
      <c r="PUQ1200" s="209">
        <v>119</v>
      </c>
      <c r="PUR1200" s="110">
        <v>213</v>
      </c>
      <c r="PUS1200" s="147">
        <v>104.09399999999999</v>
      </c>
      <c r="PUT1200" s="109" t="s">
        <v>39</v>
      </c>
      <c r="PUU1200" s="261" t="s">
        <v>26</v>
      </c>
      <c r="PUV1200" s="207">
        <v>7</v>
      </c>
      <c r="PUW1200" s="207">
        <v>2</v>
      </c>
      <c r="PUX1200" s="208" t="s">
        <v>238</v>
      </c>
      <c r="PUY1200" s="209">
        <v>119</v>
      </c>
      <c r="PUZ1200" s="110">
        <v>213</v>
      </c>
      <c r="PVA1200" s="147">
        <v>104.09399999999999</v>
      </c>
      <c r="PVB1200" s="109" t="s">
        <v>39</v>
      </c>
      <c r="PVC1200" s="261" t="s">
        <v>26</v>
      </c>
      <c r="PVD1200" s="207">
        <v>7</v>
      </c>
      <c r="PVE1200" s="207">
        <v>2</v>
      </c>
      <c r="PVF1200" s="208" t="s">
        <v>238</v>
      </c>
      <c r="PVG1200" s="209">
        <v>119</v>
      </c>
      <c r="PVH1200" s="110">
        <v>213</v>
      </c>
      <c r="PVI1200" s="147">
        <v>104.09399999999999</v>
      </c>
      <c r="PVJ1200" s="109" t="s">
        <v>39</v>
      </c>
      <c r="PVK1200" s="261" t="s">
        <v>26</v>
      </c>
      <c r="PVL1200" s="207">
        <v>7</v>
      </c>
      <c r="PVM1200" s="207">
        <v>2</v>
      </c>
      <c r="PVN1200" s="208" t="s">
        <v>238</v>
      </c>
      <c r="PVO1200" s="209">
        <v>119</v>
      </c>
      <c r="PVP1200" s="110">
        <v>213</v>
      </c>
      <c r="PVQ1200" s="147">
        <v>104.09399999999999</v>
      </c>
      <c r="PVR1200" s="109" t="s">
        <v>39</v>
      </c>
      <c r="PVS1200" s="261" t="s">
        <v>26</v>
      </c>
      <c r="PVT1200" s="207">
        <v>7</v>
      </c>
      <c r="PVU1200" s="207">
        <v>2</v>
      </c>
      <c r="PVV1200" s="208" t="s">
        <v>238</v>
      </c>
      <c r="PVW1200" s="209">
        <v>119</v>
      </c>
      <c r="PVX1200" s="110">
        <v>213</v>
      </c>
      <c r="PVY1200" s="147">
        <v>104.09399999999999</v>
      </c>
      <c r="PVZ1200" s="109" t="s">
        <v>39</v>
      </c>
      <c r="PWA1200" s="261" t="s">
        <v>26</v>
      </c>
      <c r="PWB1200" s="207">
        <v>7</v>
      </c>
      <c r="PWC1200" s="207">
        <v>2</v>
      </c>
      <c r="PWD1200" s="208" t="s">
        <v>238</v>
      </c>
      <c r="PWE1200" s="209">
        <v>119</v>
      </c>
      <c r="PWF1200" s="110">
        <v>213</v>
      </c>
      <c r="PWG1200" s="147">
        <v>104.09399999999999</v>
      </c>
      <c r="PWH1200" s="109" t="s">
        <v>39</v>
      </c>
      <c r="PWI1200" s="261" t="s">
        <v>26</v>
      </c>
      <c r="PWJ1200" s="207">
        <v>7</v>
      </c>
      <c r="PWK1200" s="207">
        <v>2</v>
      </c>
      <c r="PWL1200" s="208" t="s">
        <v>238</v>
      </c>
      <c r="PWM1200" s="209">
        <v>119</v>
      </c>
      <c r="PWN1200" s="110">
        <v>213</v>
      </c>
      <c r="PWO1200" s="147">
        <v>104.09399999999999</v>
      </c>
      <c r="PWP1200" s="109" t="s">
        <v>39</v>
      </c>
      <c r="PWQ1200" s="261" t="s">
        <v>26</v>
      </c>
      <c r="PWR1200" s="207">
        <v>7</v>
      </c>
      <c r="PWS1200" s="207">
        <v>2</v>
      </c>
      <c r="PWT1200" s="208" t="s">
        <v>238</v>
      </c>
      <c r="PWU1200" s="209">
        <v>119</v>
      </c>
      <c r="PWV1200" s="110">
        <v>213</v>
      </c>
      <c r="PWW1200" s="147">
        <v>104.09399999999999</v>
      </c>
      <c r="PWX1200" s="109" t="s">
        <v>39</v>
      </c>
      <c r="PWY1200" s="261" t="s">
        <v>26</v>
      </c>
      <c r="PWZ1200" s="207">
        <v>7</v>
      </c>
      <c r="PXA1200" s="207">
        <v>2</v>
      </c>
      <c r="PXB1200" s="208" t="s">
        <v>238</v>
      </c>
      <c r="PXC1200" s="209">
        <v>119</v>
      </c>
      <c r="PXD1200" s="110">
        <v>213</v>
      </c>
      <c r="PXE1200" s="147">
        <v>104.09399999999999</v>
      </c>
      <c r="PXF1200" s="109" t="s">
        <v>39</v>
      </c>
      <c r="PXG1200" s="261" t="s">
        <v>26</v>
      </c>
      <c r="PXH1200" s="207">
        <v>7</v>
      </c>
      <c r="PXI1200" s="207">
        <v>2</v>
      </c>
      <c r="PXJ1200" s="208" t="s">
        <v>238</v>
      </c>
      <c r="PXK1200" s="209">
        <v>119</v>
      </c>
      <c r="PXL1200" s="110">
        <v>213</v>
      </c>
      <c r="PXM1200" s="147">
        <v>104.09399999999999</v>
      </c>
      <c r="PXN1200" s="109" t="s">
        <v>39</v>
      </c>
      <c r="PXO1200" s="261" t="s">
        <v>26</v>
      </c>
      <c r="PXP1200" s="207">
        <v>7</v>
      </c>
      <c r="PXQ1200" s="207">
        <v>2</v>
      </c>
      <c r="PXR1200" s="208" t="s">
        <v>238</v>
      </c>
      <c r="PXS1200" s="209">
        <v>119</v>
      </c>
      <c r="PXT1200" s="110">
        <v>213</v>
      </c>
      <c r="PXU1200" s="147">
        <v>104.09399999999999</v>
      </c>
      <c r="PXV1200" s="109" t="s">
        <v>39</v>
      </c>
      <c r="PXW1200" s="261" t="s">
        <v>26</v>
      </c>
      <c r="PXX1200" s="207">
        <v>7</v>
      </c>
      <c r="PXY1200" s="207">
        <v>2</v>
      </c>
      <c r="PXZ1200" s="208" t="s">
        <v>238</v>
      </c>
      <c r="PYA1200" s="209">
        <v>119</v>
      </c>
      <c r="PYB1200" s="110">
        <v>213</v>
      </c>
      <c r="PYC1200" s="147">
        <v>104.09399999999999</v>
      </c>
      <c r="PYD1200" s="109" t="s">
        <v>39</v>
      </c>
      <c r="PYE1200" s="261" t="s">
        <v>26</v>
      </c>
      <c r="PYF1200" s="207">
        <v>7</v>
      </c>
      <c r="PYG1200" s="207">
        <v>2</v>
      </c>
      <c r="PYH1200" s="208" t="s">
        <v>238</v>
      </c>
      <c r="PYI1200" s="209">
        <v>119</v>
      </c>
      <c r="PYJ1200" s="110">
        <v>213</v>
      </c>
      <c r="PYK1200" s="147">
        <v>104.09399999999999</v>
      </c>
      <c r="PYL1200" s="109" t="s">
        <v>39</v>
      </c>
      <c r="PYM1200" s="261" t="s">
        <v>26</v>
      </c>
      <c r="PYN1200" s="207">
        <v>7</v>
      </c>
      <c r="PYO1200" s="207">
        <v>2</v>
      </c>
      <c r="PYP1200" s="208" t="s">
        <v>238</v>
      </c>
      <c r="PYQ1200" s="209">
        <v>119</v>
      </c>
      <c r="PYR1200" s="110">
        <v>213</v>
      </c>
      <c r="PYS1200" s="147">
        <v>104.09399999999999</v>
      </c>
      <c r="PYT1200" s="109" t="s">
        <v>39</v>
      </c>
      <c r="PYU1200" s="261" t="s">
        <v>26</v>
      </c>
      <c r="PYV1200" s="207">
        <v>7</v>
      </c>
      <c r="PYW1200" s="207">
        <v>2</v>
      </c>
      <c r="PYX1200" s="208" t="s">
        <v>238</v>
      </c>
      <c r="PYY1200" s="209">
        <v>119</v>
      </c>
      <c r="PYZ1200" s="110">
        <v>213</v>
      </c>
      <c r="PZA1200" s="147">
        <v>104.09399999999999</v>
      </c>
      <c r="PZB1200" s="109" t="s">
        <v>39</v>
      </c>
      <c r="PZC1200" s="261" t="s">
        <v>26</v>
      </c>
      <c r="PZD1200" s="207">
        <v>7</v>
      </c>
      <c r="PZE1200" s="207">
        <v>2</v>
      </c>
      <c r="PZF1200" s="208" t="s">
        <v>238</v>
      </c>
      <c r="PZG1200" s="209">
        <v>119</v>
      </c>
      <c r="PZH1200" s="110">
        <v>213</v>
      </c>
      <c r="PZI1200" s="147">
        <v>104.09399999999999</v>
      </c>
      <c r="PZJ1200" s="109" t="s">
        <v>39</v>
      </c>
      <c r="PZK1200" s="261" t="s">
        <v>26</v>
      </c>
      <c r="PZL1200" s="207">
        <v>7</v>
      </c>
      <c r="PZM1200" s="207">
        <v>2</v>
      </c>
      <c r="PZN1200" s="208" t="s">
        <v>238</v>
      </c>
      <c r="PZO1200" s="209">
        <v>119</v>
      </c>
      <c r="PZP1200" s="110">
        <v>213</v>
      </c>
      <c r="PZQ1200" s="147">
        <v>104.09399999999999</v>
      </c>
      <c r="PZR1200" s="109" t="s">
        <v>39</v>
      </c>
      <c r="PZS1200" s="261" t="s">
        <v>26</v>
      </c>
      <c r="PZT1200" s="207">
        <v>7</v>
      </c>
      <c r="PZU1200" s="207">
        <v>2</v>
      </c>
      <c r="PZV1200" s="208" t="s">
        <v>238</v>
      </c>
      <c r="PZW1200" s="209">
        <v>119</v>
      </c>
      <c r="PZX1200" s="110">
        <v>213</v>
      </c>
      <c r="PZY1200" s="147">
        <v>104.09399999999999</v>
      </c>
      <c r="PZZ1200" s="109" t="s">
        <v>39</v>
      </c>
      <c r="QAA1200" s="261" t="s">
        <v>26</v>
      </c>
      <c r="QAB1200" s="207">
        <v>7</v>
      </c>
      <c r="QAC1200" s="207">
        <v>2</v>
      </c>
      <c r="QAD1200" s="208" t="s">
        <v>238</v>
      </c>
      <c r="QAE1200" s="209">
        <v>119</v>
      </c>
      <c r="QAF1200" s="110">
        <v>213</v>
      </c>
      <c r="QAG1200" s="147">
        <v>104.09399999999999</v>
      </c>
      <c r="QAH1200" s="109" t="s">
        <v>39</v>
      </c>
      <c r="QAI1200" s="261" t="s">
        <v>26</v>
      </c>
      <c r="QAJ1200" s="207">
        <v>7</v>
      </c>
      <c r="QAK1200" s="207">
        <v>2</v>
      </c>
      <c r="QAL1200" s="208" t="s">
        <v>238</v>
      </c>
      <c r="QAM1200" s="209">
        <v>119</v>
      </c>
      <c r="QAN1200" s="110">
        <v>213</v>
      </c>
      <c r="QAO1200" s="147">
        <v>104.09399999999999</v>
      </c>
      <c r="QAP1200" s="109" t="s">
        <v>39</v>
      </c>
      <c r="QAQ1200" s="261" t="s">
        <v>26</v>
      </c>
      <c r="QAR1200" s="207">
        <v>7</v>
      </c>
      <c r="QAS1200" s="207">
        <v>2</v>
      </c>
      <c r="QAT1200" s="208" t="s">
        <v>238</v>
      </c>
      <c r="QAU1200" s="209">
        <v>119</v>
      </c>
      <c r="QAV1200" s="110">
        <v>213</v>
      </c>
      <c r="QAW1200" s="147">
        <v>104.09399999999999</v>
      </c>
      <c r="QAX1200" s="109" t="s">
        <v>39</v>
      </c>
      <c r="QAY1200" s="261" t="s">
        <v>26</v>
      </c>
      <c r="QAZ1200" s="207">
        <v>7</v>
      </c>
      <c r="QBA1200" s="207">
        <v>2</v>
      </c>
      <c r="QBB1200" s="208" t="s">
        <v>238</v>
      </c>
      <c r="QBC1200" s="209">
        <v>119</v>
      </c>
      <c r="QBD1200" s="110">
        <v>213</v>
      </c>
      <c r="QBE1200" s="147">
        <v>104.09399999999999</v>
      </c>
      <c r="QBF1200" s="109" t="s">
        <v>39</v>
      </c>
      <c r="QBG1200" s="261" t="s">
        <v>26</v>
      </c>
      <c r="QBH1200" s="207">
        <v>7</v>
      </c>
      <c r="QBI1200" s="207">
        <v>2</v>
      </c>
      <c r="QBJ1200" s="208" t="s">
        <v>238</v>
      </c>
      <c r="QBK1200" s="209">
        <v>119</v>
      </c>
      <c r="QBL1200" s="110">
        <v>213</v>
      </c>
      <c r="QBM1200" s="147">
        <v>104.09399999999999</v>
      </c>
      <c r="QBN1200" s="109" t="s">
        <v>39</v>
      </c>
      <c r="QBO1200" s="261" t="s">
        <v>26</v>
      </c>
      <c r="QBP1200" s="207">
        <v>7</v>
      </c>
      <c r="QBQ1200" s="207">
        <v>2</v>
      </c>
      <c r="QBR1200" s="208" t="s">
        <v>238</v>
      </c>
      <c r="QBS1200" s="209">
        <v>119</v>
      </c>
      <c r="QBT1200" s="110">
        <v>213</v>
      </c>
      <c r="QBU1200" s="147">
        <v>104.09399999999999</v>
      </c>
      <c r="QBV1200" s="109" t="s">
        <v>39</v>
      </c>
      <c r="QBW1200" s="261" t="s">
        <v>26</v>
      </c>
      <c r="QBX1200" s="207">
        <v>7</v>
      </c>
      <c r="QBY1200" s="207">
        <v>2</v>
      </c>
      <c r="QBZ1200" s="208" t="s">
        <v>238</v>
      </c>
      <c r="QCA1200" s="209">
        <v>119</v>
      </c>
      <c r="QCB1200" s="110">
        <v>213</v>
      </c>
      <c r="QCC1200" s="147">
        <v>104.09399999999999</v>
      </c>
      <c r="QCD1200" s="109" t="s">
        <v>39</v>
      </c>
      <c r="QCE1200" s="261" t="s">
        <v>26</v>
      </c>
      <c r="QCF1200" s="207">
        <v>7</v>
      </c>
      <c r="QCG1200" s="207">
        <v>2</v>
      </c>
      <c r="QCH1200" s="208" t="s">
        <v>238</v>
      </c>
      <c r="QCI1200" s="209">
        <v>119</v>
      </c>
      <c r="QCJ1200" s="110">
        <v>213</v>
      </c>
      <c r="QCK1200" s="147">
        <v>104.09399999999999</v>
      </c>
      <c r="QCL1200" s="109" t="s">
        <v>39</v>
      </c>
      <c r="QCM1200" s="261" t="s">
        <v>26</v>
      </c>
      <c r="QCN1200" s="207">
        <v>7</v>
      </c>
      <c r="QCO1200" s="207">
        <v>2</v>
      </c>
      <c r="QCP1200" s="208" t="s">
        <v>238</v>
      </c>
      <c r="QCQ1200" s="209">
        <v>119</v>
      </c>
      <c r="QCR1200" s="110">
        <v>213</v>
      </c>
      <c r="QCS1200" s="147">
        <v>104.09399999999999</v>
      </c>
      <c r="QCT1200" s="109" t="s">
        <v>39</v>
      </c>
      <c r="QCU1200" s="261" t="s">
        <v>26</v>
      </c>
      <c r="QCV1200" s="207">
        <v>7</v>
      </c>
      <c r="QCW1200" s="207">
        <v>2</v>
      </c>
      <c r="QCX1200" s="208" t="s">
        <v>238</v>
      </c>
      <c r="QCY1200" s="209">
        <v>119</v>
      </c>
      <c r="QCZ1200" s="110">
        <v>213</v>
      </c>
      <c r="QDA1200" s="147">
        <v>104.09399999999999</v>
      </c>
      <c r="QDB1200" s="109" t="s">
        <v>39</v>
      </c>
      <c r="QDC1200" s="261" t="s">
        <v>26</v>
      </c>
      <c r="QDD1200" s="207">
        <v>7</v>
      </c>
      <c r="QDE1200" s="207">
        <v>2</v>
      </c>
      <c r="QDF1200" s="208" t="s">
        <v>238</v>
      </c>
      <c r="QDG1200" s="209">
        <v>119</v>
      </c>
      <c r="QDH1200" s="110">
        <v>213</v>
      </c>
      <c r="QDI1200" s="147">
        <v>104.09399999999999</v>
      </c>
      <c r="QDJ1200" s="109" t="s">
        <v>39</v>
      </c>
      <c r="QDK1200" s="261" t="s">
        <v>26</v>
      </c>
      <c r="QDL1200" s="207">
        <v>7</v>
      </c>
      <c r="QDM1200" s="207">
        <v>2</v>
      </c>
      <c r="QDN1200" s="208" t="s">
        <v>238</v>
      </c>
      <c r="QDO1200" s="209">
        <v>119</v>
      </c>
      <c r="QDP1200" s="110">
        <v>213</v>
      </c>
      <c r="QDQ1200" s="147">
        <v>104.09399999999999</v>
      </c>
      <c r="QDR1200" s="109" t="s">
        <v>39</v>
      </c>
      <c r="QDS1200" s="261" t="s">
        <v>26</v>
      </c>
      <c r="QDT1200" s="207">
        <v>7</v>
      </c>
      <c r="QDU1200" s="207">
        <v>2</v>
      </c>
      <c r="QDV1200" s="208" t="s">
        <v>238</v>
      </c>
      <c r="QDW1200" s="209">
        <v>119</v>
      </c>
      <c r="QDX1200" s="110">
        <v>213</v>
      </c>
      <c r="QDY1200" s="147">
        <v>104.09399999999999</v>
      </c>
      <c r="QDZ1200" s="109" t="s">
        <v>39</v>
      </c>
      <c r="QEA1200" s="261" t="s">
        <v>26</v>
      </c>
      <c r="QEB1200" s="207">
        <v>7</v>
      </c>
      <c r="QEC1200" s="207">
        <v>2</v>
      </c>
      <c r="QED1200" s="208" t="s">
        <v>238</v>
      </c>
      <c r="QEE1200" s="209">
        <v>119</v>
      </c>
      <c r="QEF1200" s="110">
        <v>213</v>
      </c>
      <c r="QEG1200" s="147">
        <v>104.09399999999999</v>
      </c>
      <c r="QEH1200" s="109" t="s">
        <v>39</v>
      </c>
      <c r="QEI1200" s="261" t="s">
        <v>26</v>
      </c>
      <c r="QEJ1200" s="207">
        <v>7</v>
      </c>
      <c r="QEK1200" s="207">
        <v>2</v>
      </c>
      <c r="QEL1200" s="208" t="s">
        <v>238</v>
      </c>
      <c r="QEM1200" s="209">
        <v>119</v>
      </c>
      <c r="QEN1200" s="110">
        <v>213</v>
      </c>
      <c r="QEO1200" s="147">
        <v>104.09399999999999</v>
      </c>
      <c r="QEP1200" s="109" t="s">
        <v>39</v>
      </c>
      <c r="QEQ1200" s="261" t="s">
        <v>26</v>
      </c>
      <c r="QER1200" s="207">
        <v>7</v>
      </c>
      <c r="QES1200" s="207">
        <v>2</v>
      </c>
      <c r="QET1200" s="208" t="s">
        <v>238</v>
      </c>
      <c r="QEU1200" s="209">
        <v>119</v>
      </c>
      <c r="QEV1200" s="110">
        <v>213</v>
      </c>
      <c r="QEW1200" s="147">
        <v>104.09399999999999</v>
      </c>
      <c r="QEX1200" s="109" t="s">
        <v>39</v>
      </c>
      <c r="QEY1200" s="261" t="s">
        <v>26</v>
      </c>
      <c r="QEZ1200" s="207">
        <v>7</v>
      </c>
      <c r="QFA1200" s="207">
        <v>2</v>
      </c>
      <c r="QFB1200" s="208" t="s">
        <v>238</v>
      </c>
      <c r="QFC1200" s="209">
        <v>119</v>
      </c>
      <c r="QFD1200" s="110">
        <v>213</v>
      </c>
      <c r="QFE1200" s="147">
        <v>104.09399999999999</v>
      </c>
      <c r="QFF1200" s="109" t="s">
        <v>39</v>
      </c>
      <c r="QFG1200" s="261" t="s">
        <v>26</v>
      </c>
      <c r="QFH1200" s="207">
        <v>7</v>
      </c>
      <c r="QFI1200" s="207">
        <v>2</v>
      </c>
      <c r="QFJ1200" s="208" t="s">
        <v>238</v>
      </c>
      <c r="QFK1200" s="209">
        <v>119</v>
      </c>
      <c r="QFL1200" s="110">
        <v>213</v>
      </c>
      <c r="QFM1200" s="147">
        <v>104.09399999999999</v>
      </c>
      <c r="QFN1200" s="109" t="s">
        <v>39</v>
      </c>
      <c r="QFO1200" s="261" t="s">
        <v>26</v>
      </c>
      <c r="QFP1200" s="207">
        <v>7</v>
      </c>
      <c r="QFQ1200" s="207">
        <v>2</v>
      </c>
      <c r="QFR1200" s="208" t="s">
        <v>238</v>
      </c>
      <c r="QFS1200" s="209">
        <v>119</v>
      </c>
      <c r="QFT1200" s="110">
        <v>213</v>
      </c>
      <c r="QFU1200" s="147">
        <v>104.09399999999999</v>
      </c>
      <c r="QFV1200" s="109" t="s">
        <v>39</v>
      </c>
      <c r="QFW1200" s="261" t="s">
        <v>26</v>
      </c>
      <c r="QFX1200" s="207">
        <v>7</v>
      </c>
      <c r="QFY1200" s="207">
        <v>2</v>
      </c>
      <c r="QFZ1200" s="208" t="s">
        <v>238</v>
      </c>
      <c r="QGA1200" s="209">
        <v>119</v>
      </c>
      <c r="QGB1200" s="110">
        <v>213</v>
      </c>
      <c r="QGC1200" s="147">
        <v>104.09399999999999</v>
      </c>
      <c r="QGD1200" s="109" t="s">
        <v>39</v>
      </c>
      <c r="QGE1200" s="261" t="s">
        <v>26</v>
      </c>
      <c r="QGF1200" s="207">
        <v>7</v>
      </c>
      <c r="QGG1200" s="207">
        <v>2</v>
      </c>
      <c r="QGH1200" s="208" t="s">
        <v>238</v>
      </c>
      <c r="QGI1200" s="209">
        <v>119</v>
      </c>
      <c r="QGJ1200" s="110">
        <v>213</v>
      </c>
      <c r="QGK1200" s="147">
        <v>104.09399999999999</v>
      </c>
      <c r="QGL1200" s="109" t="s">
        <v>39</v>
      </c>
      <c r="QGM1200" s="261" t="s">
        <v>26</v>
      </c>
      <c r="QGN1200" s="207">
        <v>7</v>
      </c>
      <c r="QGO1200" s="207">
        <v>2</v>
      </c>
      <c r="QGP1200" s="208" t="s">
        <v>238</v>
      </c>
      <c r="QGQ1200" s="209">
        <v>119</v>
      </c>
      <c r="QGR1200" s="110">
        <v>213</v>
      </c>
      <c r="QGS1200" s="147">
        <v>104.09399999999999</v>
      </c>
      <c r="QGT1200" s="109" t="s">
        <v>39</v>
      </c>
      <c r="QGU1200" s="261" t="s">
        <v>26</v>
      </c>
      <c r="QGV1200" s="207">
        <v>7</v>
      </c>
      <c r="QGW1200" s="207">
        <v>2</v>
      </c>
      <c r="QGX1200" s="208" t="s">
        <v>238</v>
      </c>
      <c r="QGY1200" s="209">
        <v>119</v>
      </c>
      <c r="QGZ1200" s="110">
        <v>213</v>
      </c>
      <c r="QHA1200" s="147">
        <v>104.09399999999999</v>
      </c>
      <c r="QHB1200" s="109" t="s">
        <v>39</v>
      </c>
      <c r="QHC1200" s="261" t="s">
        <v>26</v>
      </c>
      <c r="QHD1200" s="207">
        <v>7</v>
      </c>
      <c r="QHE1200" s="207">
        <v>2</v>
      </c>
      <c r="QHF1200" s="208" t="s">
        <v>238</v>
      </c>
      <c r="QHG1200" s="209">
        <v>119</v>
      </c>
      <c r="QHH1200" s="110">
        <v>213</v>
      </c>
      <c r="QHI1200" s="147">
        <v>104.09399999999999</v>
      </c>
      <c r="QHJ1200" s="109" t="s">
        <v>39</v>
      </c>
      <c r="QHK1200" s="261" t="s">
        <v>26</v>
      </c>
      <c r="QHL1200" s="207">
        <v>7</v>
      </c>
      <c r="QHM1200" s="207">
        <v>2</v>
      </c>
      <c r="QHN1200" s="208" t="s">
        <v>238</v>
      </c>
      <c r="QHO1200" s="209">
        <v>119</v>
      </c>
      <c r="QHP1200" s="110">
        <v>213</v>
      </c>
      <c r="QHQ1200" s="147">
        <v>104.09399999999999</v>
      </c>
      <c r="QHR1200" s="109" t="s">
        <v>39</v>
      </c>
      <c r="QHS1200" s="261" t="s">
        <v>26</v>
      </c>
      <c r="QHT1200" s="207">
        <v>7</v>
      </c>
      <c r="QHU1200" s="207">
        <v>2</v>
      </c>
      <c r="QHV1200" s="208" t="s">
        <v>238</v>
      </c>
      <c r="QHW1200" s="209">
        <v>119</v>
      </c>
      <c r="QHX1200" s="110">
        <v>213</v>
      </c>
      <c r="QHY1200" s="147">
        <v>104.09399999999999</v>
      </c>
      <c r="QHZ1200" s="109" t="s">
        <v>39</v>
      </c>
      <c r="QIA1200" s="261" t="s">
        <v>26</v>
      </c>
      <c r="QIB1200" s="207">
        <v>7</v>
      </c>
      <c r="QIC1200" s="207">
        <v>2</v>
      </c>
      <c r="QID1200" s="208" t="s">
        <v>238</v>
      </c>
      <c r="QIE1200" s="209">
        <v>119</v>
      </c>
      <c r="QIF1200" s="110">
        <v>213</v>
      </c>
      <c r="QIG1200" s="147">
        <v>104.09399999999999</v>
      </c>
      <c r="QIH1200" s="109" t="s">
        <v>39</v>
      </c>
      <c r="QII1200" s="261" t="s">
        <v>26</v>
      </c>
      <c r="QIJ1200" s="207">
        <v>7</v>
      </c>
      <c r="QIK1200" s="207">
        <v>2</v>
      </c>
      <c r="QIL1200" s="208" t="s">
        <v>238</v>
      </c>
      <c r="QIM1200" s="209">
        <v>119</v>
      </c>
      <c r="QIN1200" s="110">
        <v>213</v>
      </c>
      <c r="QIO1200" s="147">
        <v>104.09399999999999</v>
      </c>
      <c r="QIP1200" s="109" t="s">
        <v>39</v>
      </c>
      <c r="QIQ1200" s="261" t="s">
        <v>26</v>
      </c>
      <c r="QIR1200" s="207">
        <v>7</v>
      </c>
      <c r="QIS1200" s="207">
        <v>2</v>
      </c>
      <c r="QIT1200" s="208" t="s">
        <v>238</v>
      </c>
      <c r="QIU1200" s="209">
        <v>119</v>
      </c>
      <c r="QIV1200" s="110">
        <v>213</v>
      </c>
      <c r="QIW1200" s="147">
        <v>104.09399999999999</v>
      </c>
      <c r="QIX1200" s="109" t="s">
        <v>39</v>
      </c>
      <c r="QIY1200" s="261" t="s">
        <v>26</v>
      </c>
      <c r="QIZ1200" s="207">
        <v>7</v>
      </c>
      <c r="QJA1200" s="207">
        <v>2</v>
      </c>
      <c r="QJB1200" s="208" t="s">
        <v>238</v>
      </c>
      <c r="QJC1200" s="209">
        <v>119</v>
      </c>
      <c r="QJD1200" s="110">
        <v>213</v>
      </c>
      <c r="QJE1200" s="147">
        <v>104.09399999999999</v>
      </c>
      <c r="QJF1200" s="109" t="s">
        <v>39</v>
      </c>
      <c r="QJG1200" s="261" t="s">
        <v>26</v>
      </c>
      <c r="QJH1200" s="207">
        <v>7</v>
      </c>
      <c r="QJI1200" s="207">
        <v>2</v>
      </c>
      <c r="QJJ1200" s="208" t="s">
        <v>238</v>
      </c>
      <c r="QJK1200" s="209">
        <v>119</v>
      </c>
      <c r="QJL1200" s="110">
        <v>213</v>
      </c>
      <c r="QJM1200" s="147">
        <v>104.09399999999999</v>
      </c>
      <c r="QJN1200" s="109" t="s">
        <v>39</v>
      </c>
      <c r="QJO1200" s="261" t="s">
        <v>26</v>
      </c>
      <c r="QJP1200" s="207">
        <v>7</v>
      </c>
      <c r="QJQ1200" s="207">
        <v>2</v>
      </c>
      <c r="QJR1200" s="208" t="s">
        <v>238</v>
      </c>
      <c r="QJS1200" s="209">
        <v>119</v>
      </c>
      <c r="QJT1200" s="110">
        <v>213</v>
      </c>
      <c r="QJU1200" s="147">
        <v>104.09399999999999</v>
      </c>
      <c r="QJV1200" s="109" t="s">
        <v>39</v>
      </c>
      <c r="QJW1200" s="261" t="s">
        <v>26</v>
      </c>
      <c r="QJX1200" s="207">
        <v>7</v>
      </c>
      <c r="QJY1200" s="207">
        <v>2</v>
      </c>
      <c r="QJZ1200" s="208" t="s">
        <v>238</v>
      </c>
      <c r="QKA1200" s="209">
        <v>119</v>
      </c>
      <c r="QKB1200" s="110">
        <v>213</v>
      </c>
      <c r="QKC1200" s="147">
        <v>104.09399999999999</v>
      </c>
      <c r="QKD1200" s="109" t="s">
        <v>39</v>
      </c>
      <c r="QKE1200" s="261" t="s">
        <v>26</v>
      </c>
      <c r="QKF1200" s="207">
        <v>7</v>
      </c>
      <c r="QKG1200" s="207">
        <v>2</v>
      </c>
      <c r="QKH1200" s="208" t="s">
        <v>238</v>
      </c>
      <c r="QKI1200" s="209">
        <v>119</v>
      </c>
      <c r="QKJ1200" s="110">
        <v>213</v>
      </c>
      <c r="QKK1200" s="147">
        <v>104.09399999999999</v>
      </c>
      <c r="QKL1200" s="109" t="s">
        <v>39</v>
      </c>
      <c r="QKM1200" s="261" t="s">
        <v>26</v>
      </c>
      <c r="QKN1200" s="207">
        <v>7</v>
      </c>
      <c r="QKO1200" s="207">
        <v>2</v>
      </c>
      <c r="QKP1200" s="208" t="s">
        <v>238</v>
      </c>
      <c r="QKQ1200" s="209">
        <v>119</v>
      </c>
      <c r="QKR1200" s="110">
        <v>213</v>
      </c>
      <c r="QKS1200" s="147">
        <v>104.09399999999999</v>
      </c>
      <c r="QKT1200" s="109" t="s">
        <v>39</v>
      </c>
      <c r="QKU1200" s="261" t="s">
        <v>26</v>
      </c>
      <c r="QKV1200" s="207">
        <v>7</v>
      </c>
      <c r="QKW1200" s="207">
        <v>2</v>
      </c>
      <c r="QKX1200" s="208" t="s">
        <v>238</v>
      </c>
      <c r="QKY1200" s="209">
        <v>119</v>
      </c>
      <c r="QKZ1200" s="110">
        <v>213</v>
      </c>
      <c r="QLA1200" s="147">
        <v>104.09399999999999</v>
      </c>
      <c r="QLB1200" s="109" t="s">
        <v>39</v>
      </c>
      <c r="QLC1200" s="261" t="s">
        <v>26</v>
      </c>
      <c r="QLD1200" s="207">
        <v>7</v>
      </c>
      <c r="QLE1200" s="207">
        <v>2</v>
      </c>
      <c r="QLF1200" s="208" t="s">
        <v>238</v>
      </c>
      <c r="QLG1200" s="209">
        <v>119</v>
      </c>
      <c r="QLH1200" s="110">
        <v>213</v>
      </c>
      <c r="QLI1200" s="147">
        <v>104.09399999999999</v>
      </c>
      <c r="QLJ1200" s="109" t="s">
        <v>39</v>
      </c>
      <c r="QLK1200" s="261" t="s">
        <v>26</v>
      </c>
      <c r="QLL1200" s="207">
        <v>7</v>
      </c>
      <c r="QLM1200" s="207">
        <v>2</v>
      </c>
      <c r="QLN1200" s="208" t="s">
        <v>238</v>
      </c>
      <c r="QLO1200" s="209">
        <v>119</v>
      </c>
      <c r="QLP1200" s="110">
        <v>213</v>
      </c>
      <c r="QLQ1200" s="147">
        <v>104.09399999999999</v>
      </c>
      <c r="QLR1200" s="109" t="s">
        <v>39</v>
      </c>
      <c r="QLS1200" s="261" t="s">
        <v>26</v>
      </c>
      <c r="QLT1200" s="207">
        <v>7</v>
      </c>
      <c r="QLU1200" s="207">
        <v>2</v>
      </c>
      <c r="QLV1200" s="208" t="s">
        <v>238</v>
      </c>
      <c r="QLW1200" s="209">
        <v>119</v>
      </c>
      <c r="QLX1200" s="110">
        <v>213</v>
      </c>
      <c r="QLY1200" s="147">
        <v>104.09399999999999</v>
      </c>
      <c r="QLZ1200" s="109" t="s">
        <v>39</v>
      </c>
      <c r="QMA1200" s="261" t="s">
        <v>26</v>
      </c>
      <c r="QMB1200" s="207">
        <v>7</v>
      </c>
      <c r="QMC1200" s="207">
        <v>2</v>
      </c>
      <c r="QMD1200" s="208" t="s">
        <v>238</v>
      </c>
      <c r="QME1200" s="209">
        <v>119</v>
      </c>
      <c r="QMF1200" s="110">
        <v>213</v>
      </c>
      <c r="QMG1200" s="147">
        <v>104.09399999999999</v>
      </c>
      <c r="QMH1200" s="109" t="s">
        <v>39</v>
      </c>
      <c r="QMI1200" s="261" t="s">
        <v>26</v>
      </c>
      <c r="QMJ1200" s="207">
        <v>7</v>
      </c>
      <c r="QMK1200" s="207">
        <v>2</v>
      </c>
      <c r="QML1200" s="208" t="s">
        <v>238</v>
      </c>
      <c r="QMM1200" s="209">
        <v>119</v>
      </c>
      <c r="QMN1200" s="110">
        <v>213</v>
      </c>
      <c r="QMO1200" s="147">
        <v>104.09399999999999</v>
      </c>
      <c r="QMP1200" s="109" t="s">
        <v>39</v>
      </c>
      <c r="QMQ1200" s="261" t="s">
        <v>26</v>
      </c>
      <c r="QMR1200" s="207">
        <v>7</v>
      </c>
      <c r="QMS1200" s="207">
        <v>2</v>
      </c>
      <c r="QMT1200" s="208" t="s">
        <v>238</v>
      </c>
      <c r="QMU1200" s="209">
        <v>119</v>
      </c>
      <c r="QMV1200" s="110">
        <v>213</v>
      </c>
      <c r="QMW1200" s="147">
        <v>104.09399999999999</v>
      </c>
      <c r="QMX1200" s="109" t="s">
        <v>39</v>
      </c>
      <c r="QMY1200" s="261" t="s">
        <v>26</v>
      </c>
      <c r="QMZ1200" s="207">
        <v>7</v>
      </c>
      <c r="QNA1200" s="207">
        <v>2</v>
      </c>
      <c r="QNB1200" s="208" t="s">
        <v>238</v>
      </c>
      <c r="QNC1200" s="209">
        <v>119</v>
      </c>
      <c r="QND1200" s="110">
        <v>213</v>
      </c>
      <c r="QNE1200" s="147">
        <v>104.09399999999999</v>
      </c>
      <c r="QNF1200" s="109" t="s">
        <v>39</v>
      </c>
      <c r="QNG1200" s="261" t="s">
        <v>26</v>
      </c>
      <c r="QNH1200" s="207">
        <v>7</v>
      </c>
      <c r="QNI1200" s="207">
        <v>2</v>
      </c>
      <c r="QNJ1200" s="208" t="s">
        <v>238</v>
      </c>
      <c r="QNK1200" s="209">
        <v>119</v>
      </c>
      <c r="QNL1200" s="110">
        <v>213</v>
      </c>
      <c r="QNM1200" s="147">
        <v>104.09399999999999</v>
      </c>
      <c r="QNN1200" s="109" t="s">
        <v>39</v>
      </c>
      <c r="QNO1200" s="261" t="s">
        <v>26</v>
      </c>
      <c r="QNP1200" s="207">
        <v>7</v>
      </c>
      <c r="QNQ1200" s="207">
        <v>2</v>
      </c>
      <c r="QNR1200" s="208" t="s">
        <v>238</v>
      </c>
      <c r="QNS1200" s="209">
        <v>119</v>
      </c>
      <c r="QNT1200" s="110">
        <v>213</v>
      </c>
      <c r="QNU1200" s="147">
        <v>104.09399999999999</v>
      </c>
      <c r="QNV1200" s="109" t="s">
        <v>39</v>
      </c>
      <c r="QNW1200" s="261" t="s">
        <v>26</v>
      </c>
      <c r="QNX1200" s="207">
        <v>7</v>
      </c>
      <c r="QNY1200" s="207">
        <v>2</v>
      </c>
      <c r="QNZ1200" s="208" t="s">
        <v>238</v>
      </c>
      <c r="QOA1200" s="209">
        <v>119</v>
      </c>
      <c r="QOB1200" s="110">
        <v>213</v>
      </c>
      <c r="QOC1200" s="147">
        <v>104.09399999999999</v>
      </c>
      <c r="QOD1200" s="109" t="s">
        <v>39</v>
      </c>
      <c r="QOE1200" s="261" t="s">
        <v>26</v>
      </c>
      <c r="QOF1200" s="207">
        <v>7</v>
      </c>
      <c r="QOG1200" s="207">
        <v>2</v>
      </c>
      <c r="QOH1200" s="208" t="s">
        <v>238</v>
      </c>
      <c r="QOI1200" s="209">
        <v>119</v>
      </c>
      <c r="QOJ1200" s="110">
        <v>213</v>
      </c>
      <c r="QOK1200" s="147">
        <v>104.09399999999999</v>
      </c>
      <c r="QOL1200" s="109" t="s">
        <v>39</v>
      </c>
      <c r="QOM1200" s="261" t="s">
        <v>26</v>
      </c>
      <c r="QON1200" s="207">
        <v>7</v>
      </c>
      <c r="QOO1200" s="207">
        <v>2</v>
      </c>
      <c r="QOP1200" s="208" t="s">
        <v>238</v>
      </c>
      <c r="QOQ1200" s="209">
        <v>119</v>
      </c>
      <c r="QOR1200" s="110">
        <v>213</v>
      </c>
      <c r="QOS1200" s="147">
        <v>104.09399999999999</v>
      </c>
      <c r="QOT1200" s="109" t="s">
        <v>39</v>
      </c>
      <c r="QOU1200" s="261" t="s">
        <v>26</v>
      </c>
      <c r="QOV1200" s="207">
        <v>7</v>
      </c>
      <c r="QOW1200" s="207">
        <v>2</v>
      </c>
      <c r="QOX1200" s="208" t="s">
        <v>238</v>
      </c>
      <c r="QOY1200" s="209">
        <v>119</v>
      </c>
      <c r="QOZ1200" s="110">
        <v>213</v>
      </c>
      <c r="QPA1200" s="147">
        <v>104.09399999999999</v>
      </c>
      <c r="QPB1200" s="109" t="s">
        <v>39</v>
      </c>
      <c r="QPC1200" s="261" t="s">
        <v>26</v>
      </c>
      <c r="QPD1200" s="207">
        <v>7</v>
      </c>
      <c r="QPE1200" s="207">
        <v>2</v>
      </c>
      <c r="QPF1200" s="208" t="s">
        <v>238</v>
      </c>
      <c r="QPG1200" s="209">
        <v>119</v>
      </c>
      <c r="QPH1200" s="110">
        <v>213</v>
      </c>
      <c r="QPI1200" s="147">
        <v>104.09399999999999</v>
      </c>
      <c r="QPJ1200" s="109" t="s">
        <v>39</v>
      </c>
      <c r="QPK1200" s="261" t="s">
        <v>26</v>
      </c>
      <c r="QPL1200" s="207">
        <v>7</v>
      </c>
      <c r="QPM1200" s="207">
        <v>2</v>
      </c>
      <c r="QPN1200" s="208" t="s">
        <v>238</v>
      </c>
      <c r="QPO1200" s="209">
        <v>119</v>
      </c>
      <c r="QPP1200" s="110">
        <v>213</v>
      </c>
      <c r="QPQ1200" s="147">
        <v>104.09399999999999</v>
      </c>
      <c r="QPR1200" s="109" t="s">
        <v>39</v>
      </c>
      <c r="QPS1200" s="261" t="s">
        <v>26</v>
      </c>
      <c r="QPT1200" s="207">
        <v>7</v>
      </c>
      <c r="QPU1200" s="207">
        <v>2</v>
      </c>
      <c r="QPV1200" s="208" t="s">
        <v>238</v>
      </c>
      <c r="QPW1200" s="209">
        <v>119</v>
      </c>
      <c r="QPX1200" s="110">
        <v>213</v>
      </c>
      <c r="QPY1200" s="147">
        <v>104.09399999999999</v>
      </c>
      <c r="QPZ1200" s="109" t="s">
        <v>39</v>
      </c>
      <c r="QQA1200" s="261" t="s">
        <v>26</v>
      </c>
      <c r="QQB1200" s="207">
        <v>7</v>
      </c>
      <c r="QQC1200" s="207">
        <v>2</v>
      </c>
      <c r="QQD1200" s="208" t="s">
        <v>238</v>
      </c>
      <c r="QQE1200" s="209">
        <v>119</v>
      </c>
      <c r="QQF1200" s="110">
        <v>213</v>
      </c>
      <c r="QQG1200" s="147">
        <v>104.09399999999999</v>
      </c>
      <c r="QQH1200" s="109" t="s">
        <v>39</v>
      </c>
      <c r="QQI1200" s="261" t="s">
        <v>26</v>
      </c>
      <c r="QQJ1200" s="207">
        <v>7</v>
      </c>
      <c r="QQK1200" s="207">
        <v>2</v>
      </c>
      <c r="QQL1200" s="208" t="s">
        <v>238</v>
      </c>
      <c r="QQM1200" s="209">
        <v>119</v>
      </c>
      <c r="QQN1200" s="110">
        <v>213</v>
      </c>
      <c r="QQO1200" s="147">
        <v>104.09399999999999</v>
      </c>
      <c r="QQP1200" s="109" t="s">
        <v>39</v>
      </c>
      <c r="QQQ1200" s="261" t="s">
        <v>26</v>
      </c>
      <c r="QQR1200" s="207">
        <v>7</v>
      </c>
      <c r="QQS1200" s="207">
        <v>2</v>
      </c>
      <c r="QQT1200" s="208" t="s">
        <v>238</v>
      </c>
      <c r="QQU1200" s="209">
        <v>119</v>
      </c>
      <c r="QQV1200" s="110">
        <v>213</v>
      </c>
      <c r="QQW1200" s="147">
        <v>104.09399999999999</v>
      </c>
      <c r="QQX1200" s="109" t="s">
        <v>39</v>
      </c>
      <c r="QQY1200" s="261" t="s">
        <v>26</v>
      </c>
      <c r="QQZ1200" s="207">
        <v>7</v>
      </c>
      <c r="QRA1200" s="207">
        <v>2</v>
      </c>
      <c r="QRB1200" s="208" t="s">
        <v>238</v>
      </c>
      <c r="QRC1200" s="209">
        <v>119</v>
      </c>
      <c r="QRD1200" s="110">
        <v>213</v>
      </c>
      <c r="QRE1200" s="147">
        <v>104.09399999999999</v>
      </c>
      <c r="QRF1200" s="109" t="s">
        <v>39</v>
      </c>
      <c r="QRG1200" s="261" t="s">
        <v>26</v>
      </c>
      <c r="QRH1200" s="207">
        <v>7</v>
      </c>
      <c r="QRI1200" s="207">
        <v>2</v>
      </c>
      <c r="QRJ1200" s="208" t="s">
        <v>238</v>
      </c>
      <c r="QRK1200" s="209">
        <v>119</v>
      </c>
      <c r="QRL1200" s="110">
        <v>213</v>
      </c>
      <c r="QRM1200" s="147">
        <v>104.09399999999999</v>
      </c>
      <c r="QRN1200" s="109" t="s">
        <v>39</v>
      </c>
      <c r="QRO1200" s="261" t="s">
        <v>26</v>
      </c>
      <c r="QRP1200" s="207">
        <v>7</v>
      </c>
      <c r="QRQ1200" s="207">
        <v>2</v>
      </c>
      <c r="QRR1200" s="208" t="s">
        <v>238</v>
      </c>
      <c r="QRS1200" s="209">
        <v>119</v>
      </c>
      <c r="QRT1200" s="110">
        <v>213</v>
      </c>
      <c r="QRU1200" s="147">
        <v>104.09399999999999</v>
      </c>
      <c r="QRV1200" s="109" t="s">
        <v>39</v>
      </c>
      <c r="QRW1200" s="261" t="s">
        <v>26</v>
      </c>
      <c r="QRX1200" s="207">
        <v>7</v>
      </c>
      <c r="QRY1200" s="207">
        <v>2</v>
      </c>
      <c r="QRZ1200" s="208" t="s">
        <v>238</v>
      </c>
      <c r="QSA1200" s="209">
        <v>119</v>
      </c>
      <c r="QSB1200" s="110">
        <v>213</v>
      </c>
      <c r="QSC1200" s="147">
        <v>104.09399999999999</v>
      </c>
      <c r="QSD1200" s="109" t="s">
        <v>39</v>
      </c>
      <c r="QSE1200" s="261" t="s">
        <v>26</v>
      </c>
      <c r="QSF1200" s="207">
        <v>7</v>
      </c>
      <c r="QSG1200" s="207">
        <v>2</v>
      </c>
      <c r="QSH1200" s="208" t="s">
        <v>238</v>
      </c>
      <c r="QSI1200" s="209">
        <v>119</v>
      </c>
      <c r="QSJ1200" s="110">
        <v>213</v>
      </c>
      <c r="QSK1200" s="147">
        <v>104.09399999999999</v>
      </c>
      <c r="QSL1200" s="109" t="s">
        <v>39</v>
      </c>
      <c r="QSM1200" s="261" t="s">
        <v>26</v>
      </c>
      <c r="QSN1200" s="207">
        <v>7</v>
      </c>
      <c r="QSO1200" s="207">
        <v>2</v>
      </c>
      <c r="QSP1200" s="208" t="s">
        <v>238</v>
      </c>
      <c r="QSQ1200" s="209">
        <v>119</v>
      </c>
      <c r="QSR1200" s="110">
        <v>213</v>
      </c>
      <c r="QSS1200" s="147">
        <v>104.09399999999999</v>
      </c>
      <c r="QST1200" s="109" t="s">
        <v>39</v>
      </c>
      <c r="QSU1200" s="261" t="s">
        <v>26</v>
      </c>
      <c r="QSV1200" s="207">
        <v>7</v>
      </c>
      <c r="QSW1200" s="207">
        <v>2</v>
      </c>
      <c r="QSX1200" s="208" t="s">
        <v>238</v>
      </c>
      <c r="QSY1200" s="209">
        <v>119</v>
      </c>
      <c r="QSZ1200" s="110">
        <v>213</v>
      </c>
      <c r="QTA1200" s="147">
        <v>104.09399999999999</v>
      </c>
      <c r="QTB1200" s="109" t="s">
        <v>39</v>
      </c>
      <c r="QTC1200" s="261" t="s">
        <v>26</v>
      </c>
      <c r="QTD1200" s="207">
        <v>7</v>
      </c>
      <c r="QTE1200" s="207">
        <v>2</v>
      </c>
      <c r="QTF1200" s="208" t="s">
        <v>238</v>
      </c>
      <c r="QTG1200" s="209">
        <v>119</v>
      </c>
      <c r="QTH1200" s="110">
        <v>213</v>
      </c>
      <c r="QTI1200" s="147">
        <v>104.09399999999999</v>
      </c>
      <c r="QTJ1200" s="109" t="s">
        <v>39</v>
      </c>
      <c r="QTK1200" s="261" t="s">
        <v>26</v>
      </c>
      <c r="QTL1200" s="207">
        <v>7</v>
      </c>
      <c r="QTM1200" s="207">
        <v>2</v>
      </c>
      <c r="QTN1200" s="208" t="s">
        <v>238</v>
      </c>
      <c r="QTO1200" s="209">
        <v>119</v>
      </c>
      <c r="QTP1200" s="110">
        <v>213</v>
      </c>
      <c r="QTQ1200" s="147">
        <v>104.09399999999999</v>
      </c>
      <c r="QTR1200" s="109" t="s">
        <v>39</v>
      </c>
      <c r="QTS1200" s="261" t="s">
        <v>26</v>
      </c>
      <c r="QTT1200" s="207">
        <v>7</v>
      </c>
      <c r="QTU1200" s="207">
        <v>2</v>
      </c>
      <c r="QTV1200" s="208" t="s">
        <v>238</v>
      </c>
      <c r="QTW1200" s="209">
        <v>119</v>
      </c>
      <c r="QTX1200" s="110">
        <v>213</v>
      </c>
      <c r="QTY1200" s="147">
        <v>104.09399999999999</v>
      </c>
      <c r="QTZ1200" s="109" t="s">
        <v>39</v>
      </c>
      <c r="QUA1200" s="261" t="s">
        <v>26</v>
      </c>
      <c r="QUB1200" s="207">
        <v>7</v>
      </c>
      <c r="QUC1200" s="207">
        <v>2</v>
      </c>
      <c r="QUD1200" s="208" t="s">
        <v>238</v>
      </c>
      <c r="QUE1200" s="209">
        <v>119</v>
      </c>
      <c r="QUF1200" s="110">
        <v>213</v>
      </c>
      <c r="QUG1200" s="147">
        <v>104.09399999999999</v>
      </c>
      <c r="QUH1200" s="109" t="s">
        <v>39</v>
      </c>
      <c r="QUI1200" s="261" t="s">
        <v>26</v>
      </c>
      <c r="QUJ1200" s="207">
        <v>7</v>
      </c>
      <c r="QUK1200" s="207">
        <v>2</v>
      </c>
      <c r="QUL1200" s="208" t="s">
        <v>238</v>
      </c>
      <c r="QUM1200" s="209">
        <v>119</v>
      </c>
      <c r="QUN1200" s="110">
        <v>213</v>
      </c>
      <c r="QUO1200" s="147">
        <v>104.09399999999999</v>
      </c>
      <c r="QUP1200" s="109" t="s">
        <v>39</v>
      </c>
      <c r="QUQ1200" s="261" t="s">
        <v>26</v>
      </c>
      <c r="QUR1200" s="207">
        <v>7</v>
      </c>
      <c r="QUS1200" s="207">
        <v>2</v>
      </c>
      <c r="QUT1200" s="208" t="s">
        <v>238</v>
      </c>
      <c r="QUU1200" s="209">
        <v>119</v>
      </c>
      <c r="QUV1200" s="110">
        <v>213</v>
      </c>
      <c r="QUW1200" s="147">
        <v>104.09399999999999</v>
      </c>
      <c r="QUX1200" s="109" t="s">
        <v>39</v>
      </c>
      <c r="QUY1200" s="261" t="s">
        <v>26</v>
      </c>
      <c r="QUZ1200" s="207">
        <v>7</v>
      </c>
      <c r="QVA1200" s="207">
        <v>2</v>
      </c>
      <c r="QVB1200" s="208" t="s">
        <v>238</v>
      </c>
      <c r="QVC1200" s="209">
        <v>119</v>
      </c>
      <c r="QVD1200" s="110">
        <v>213</v>
      </c>
      <c r="QVE1200" s="147">
        <v>104.09399999999999</v>
      </c>
      <c r="QVF1200" s="109" t="s">
        <v>39</v>
      </c>
      <c r="QVG1200" s="261" t="s">
        <v>26</v>
      </c>
      <c r="QVH1200" s="207">
        <v>7</v>
      </c>
      <c r="QVI1200" s="207">
        <v>2</v>
      </c>
      <c r="QVJ1200" s="208" t="s">
        <v>238</v>
      </c>
      <c r="QVK1200" s="209">
        <v>119</v>
      </c>
      <c r="QVL1200" s="110">
        <v>213</v>
      </c>
      <c r="QVM1200" s="147">
        <v>104.09399999999999</v>
      </c>
      <c r="QVN1200" s="109" t="s">
        <v>39</v>
      </c>
      <c r="QVO1200" s="261" t="s">
        <v>26</v>
      </c>
      <c r="QVP1200" s="207">
        <v>7</v>
      </c>
      <c r="QVQ1200" s="207">
        <v>2</v>
      </c>
      <c r="QVR1200" s="208" t="s">
        <v>238</v>
      </c>
      <c r="QVS1200" s="209">
        <v>119</v>
      </c>
      <c r="QVT1200" s="110">
        <v>213</v>
      </c>
      <c r="QVU1200" s="147">
        <v>104.09399999999999</v>
      </c>
      <c r="QVV1200" s="109" t="s">
        <v>39</v>
      </c>
      <c r="QVW1200" s="261" t="s">
        <v>26</v>
      </c>
      <c r="QVX1200" s="207">
        <v>7</v>
      </c>
      <c r="QVY1200" s="207">
        <v>2</v>
      </c>
      <c r="QVZ1200" s="208" t="s">
        <v>238</v>
      </c>
      <c r="QWA1200" s="209">
        <v>119</v>
      </c>
      <c r="QWB1200" s="110">
        <v>213</v>
      </c>
      <c r="QWC1200" s="147">
        <v>104.09399999999999</v>
      </c>
      <c r="QWD1200" s="109" t="s">
        <v>39</v>
      </c>
      <c r="QWE1200" s="261" t="s">
        <v>26</v>
      </c>
      <c r="QWF1200" s="207">
        <v>7</v>
      </c>
      <c r="QWG1200" s="207">
        <v>2</v>
      </c>
      <c r="QWH1200" s="208" t="s">
        <v>238</v>
      </c>
      <c r="QWI1200" s="209">
        <v>119</v>
      </c>
      <c r="QWJ1200" s="110">
        <v>213</v>
      </c>
      <c r="QWK1200" s="147">
        <v>104.09399999999999</v>
      </c>
      <c r="QWL1200" s="109" t="s">
        <v>39</v>
      </c>
      <c r="QWM1200" s="261" t="s">
        <v>26</v>
      </c>
      <c r="QWN1200" s="207">
        <v>7</v>
      </c>
      <c r="QWO1200" s="207">
        <v>2</v>
      </c>
      <c r="QWP1200" s="208" t="s">
        <v>238</v>
      </c>
      <c r="QWQ1200" s="209">
        <v>119</v>
      </c>
      <c r="QWR1200" s="110">
        <v>213</v>
      </c>
      <c r="QWS1200" s="147">
        <v>104.09399999999999</v>
      </c>
      <c r="QWT1200" s="109" t="s">
        <v>39</v>
      </c>
      <c r="QWU1200" s="261" t="s">
        <v>26</v>
      </c>
      <c r="QWV1200" s="207">
        <v>7</v>
      </c>
      <c r="QWW1200" s="207">
        <v>2</v>
      </c>
      <c r="QWX1200" s="208" t="s">
        <v>238</v>
      </c>
      <c r="QWY1200" s="209">
        <v>119</v>
      </c>
      <c r="QWZ1200" s="110">
        <v>213</v>
      </c>
      <c r="QXA1200" s="147">
        <v>104.09399999999999</v>
      </c>
      <c r="QXB1200" s="109" t="s">
        <v>39</v>
      </c>
      <c r="QXC1200" s="261" t="s">
        <v>26</v>
      </c>
      <c r="QXD1200" s="207">
        <v>7</v>
      </c>
      <c r="QXE1200" s="207">
        <v>2</v>
      </c>
      <c r="QXF1200" s="208" t="s">
        <v>238</v>
      </c>
      <c r="QXG1200" s="209">
        <v>119</v>
      </c>
      <c r="QXH1200" s="110">
        <v>213</v>
      </c>
      <c r="QXI1200" s="147">
        <v>104.09399999999999</v>
      </c>
      <c r="QXJ1200" s="109" t="s">
        <v>39</v>
      </c>
      <c r="QXK1200" s="261" t="s">
        <v>26</v>
      </c>
      <c r="QXL1200" s="207">
        <v>7</v>
      </c>
      <c r="QXM1200" s="207">
        <v>2</v>
      </c>
      <c r="QXN1200" s="208" t="s">
        <v>238</v>
      </c>
      <c r="QXO1200" s="209">
        <v>119</v>
      </c>
      <c r="QXP1200" s="110">
        <v>213</v>
      </c>
      <c r="QXQ1200" s="147">
        <v>104.09399999999999</v>
      </c>
      <c r="QXR1200" s="109" t="s">
        <v>39</v>
      </c>
      <c r="QXS1200" s="261" t="s">
        <v>26</v>
      </c>
      <c r="QXT1200" s="207">
        <v>7</v>
      </c>
      <c r="QXU1200" s="207">
        <v>2</v>
      </c>
      <c r="QXV1200" s="208" t="s">
        <v>238</v>
      </c>
      <c r="QXW1200" s="209">
        <v>119</v>
      </c>
      <c r="QXX1200" s="110">
        <v>213</v>
      </c>
      <c r="QXY1200" s="147">
        <v>104.09399999999999</v>
      </c>
      <c r="QXZ1200" s="109" t="s">
        <v>39</v>
      </c>
      <c r="QYA1200" s="261" t="s">
        <v>26</v>
      </c>
      <c r="QYB1200" s="207">
        <v>7</v>
      </c>
      <c r="QYC1200" s="207">
        <v>2</v>
      </c>
      <c r="QYD1200" s="208" t="s">
        <v>238</v>
      </c>
      <c r="QYE1200" s="209">
        <v>119</v>
      </c>
      <c r="QYF1200" s="110">
        <v>213</v>
      </c>
      <c r="QYG1200" s="147">
        <v>104.09399999999999</v>
      </c>
      <c r="QYH1200" s="109" t="s">
        <v>39</v>
      </c>
      <c r="QYI1200" s="261" t="s">
        <v>26</v>
      </c>
      <c r="QYJ1200" s="207">
        <v>7</v>
      </c>
      <c r="QYK1200" s="207">
        <v>2</v>
      </c>
      <c r="QYL1200" s="208" t="s">
        <v>238</v>
      </c>
      <c r="QYM1200" s="209">
        <v>119</v>
      </c>
      <c r="QYN1200" s="110">
        <v>213</v>
      </c>
      <c r="QYO1200" s="147">
        <v>104.09399999999999</v>
      </c>
      <c r="QYP1200" s="109" t="s">
        <v>39</v>
      </c>
      <c r="QYQ1200" s="261" t="s">
        <v>26</v>
      </c>
      <c r="QYR1200" s="207">
        <v>7</v>
      </c>
      <c r="QYS1200" s="207">
        <v>2</v>
      </c>
      <c r="QYT1200" s="208" t="s">
        <v>238</v>
      </c>
      <c r="QYU1200" s="209">
        <v>119</v>
      </c>
      <c r="QYV1200" s="110">
        <v>213</v>
      </c>
      <c r="QYW1200" s="147">
        <v>104.09399999999999</v>
      </c>
      <c r="QYX1200" s="109" t="s">
        <v>39</v>
      </c>
      <c r="QYY1200" s="261" t="s">
        <v>26</v>
      </c>
      <c r="QYZ1200" s="207">
        <v>7</v>
      </c>
      <c r="QZA1200" s="207">
        <v>2</v>
      </c>
      <c r="QZB1200" s="208" t="s">
        <v>238</v>
      </c>
      <c r="QZC1200" s="209">
        <v>119</v>
      </c>
      <c r="QZD1200" s="110">
        <v>213</v>
      </c>
      <c r="QZE1200" s="147">
        <v>104.09399999999999</v>
      </c>
      <c r="QZF1200" s="109" t="s">
        <v>39</v>
      </c>
      <c r="QZG1200" s="261" t="s">
        <v>26</v>
      </c>
      <c r="QZH1200" s="207">
        <v>7</v>
      </c>
      <c r="QZI1200" s="207">
        <v>2</v>
      </c>
      <c r="QZJ1200" s="208" t="s">
        <v>238</v>
      </c>
      <c r="QZK1200" s="209">
        <v>119</v>
      </c>
      <c r="QZL1200" s="110">
        <v>213</v>
      </c>
      <c r="QZM1200" s="147">
        <v>104.09399999999999</v>
      </c>
      <c r="QZN1200" s="109" t="s">
        <v>39</v>
      </c>
      <c r="QZO1200" s="261" t="s">
        <v>26</v>
      </c>
      <c r="QZP1200" s="207">
        <v>7</v>
      </c>
      <c r="QZQ1200" s="207">
        <v>2</v>
      </c>
      <c r="QZR1200" s="208" t="s">
        <v>238</v>
      </c>
      <c r="QZS1200" s="209">
        <v>119</v>
      </c>
      <c r="QZT1200" s="110">
        <v>213</v>
      </c>
      <c r="QZU1200" s="147">
        <v>104.09399999999999</v>
      </c>
      <c r="QZV1200" s="109" t="s">
        <v>39</v>
      </c>
      <c r="QZW1200" s="261" t="s">
        <v>26</v>
      </c>
      <c r="QZX1200" s="207">
        <v>7</v>
      </c>
      <c r="QZY1200" s="207">
        <v>2</v>
      </c>
      <c r="QZZ1200" s="208" t="s">
        <v>238</v>
      </c>
      <c r="RAA1200" s="209">
        <v>119</v>
      </c>
      <c r="RAB1200" s="110">
        <v>213</v>
      </c>
      <c r="RAC1200" s="147">
        <v>104.09399999999999</v>
      </c>
      <c r="RAD1200" s="109" t="s">
        <v>39</v>
      </c>
      <c r="RAE1200" s="261" t="s">
        <v>26</v>
      </c>
      <c r="RAF1200" s="207">
        <v>7</v>
      </c>
      <c r="RAG1200" s="207">
        <v>2</v>
      </c>
      <c r="RAH1200" s="208" t="s">
        <v>238</v>
      </c>
      <c r="RAI1200" s="209">
        <v>119</v>
      </c>
      <c r="RAJ1200" s="110">
        <v>213</v>
      </c>
      <c r="RAK1200" s="147">
        <v>104.09399999999999</v>
      </c>
      <c r="RAL1200" s="109" t="s">
        <v>39</v>
      </c>
      <c r="RAM1200" s="261" t="s">
        <v>26</v>
      </c>
      <c r="RAN1200" s="207">
        <v>7</v>
      </c>
      <c r="RAO1200" s="207">
        <v>2</v>
      </c>
      <c r="RAP1200" s="208" t="s">
        <v>238</v>
      </c>
      <c r="RAQ1200" s="209">
        <v>119</v>
      </c>
      <c r="RAR1200" s="110">
        <v>213</v>
      </c>
      <c r="RAS1200" s="147">
        <v>104.09399999999999</v>
      </c>
      <c r="RAT1200" s="109" t="s">
        <v>39</v>
      </c>
      <c r="RAU1200" s="261" t="s">
        <v>26</v>
      </c>
      <c r="RAV1200" s="207">
        <v>7</v>
      </c>
      <c r="RAW1200" s="207">
        <v>2</v>
      </c>
      <c r="RAX1200" s="208" t="s">
        <v>238</v>
      </c>
      <c r="RAY1200" s="209">
        <v>119</v>
      </c>
      <c r="RAZ1200" s="110">
        <v>213</v>
      </c>
      <c r="RBA1200" s="147">
        <v>104.09399999999999</v>
      </c>
      <c r="RBB1200" s="109" t="s">
        <v>39</v>
      </c>
      <c r="RBC1200" s="261" t="s">
        <v>26</v>
      </c>
      <c r="RBD1200" s="207">
        <v>7</v>
      </c>
      <c r="RBE1200" s="207">
        <v>2</v>
      </c>
      <c r="RBF1200" s="208" t="s">
        <v>238</v>
      </c>
      <c r="RBG1200" s="209">
        <v>119</v>
      </c>
      <c r="RBH1200" s="110">
        <v>213</v>
      </c>
      <c r="RBI1200" s="147">
        <v>104.09399999999999</v>
      </c>
      <c r="RBJ1200" s="109" t="s">
        <v>39</v>
      </c>
      <c r="RBK1200" s="261" t="s">
        <v>26</v>
      </c>
      <c r="RBL1200" s="207">
        <v>7</v>
      </c>
      <c r="RBM1200" s="207">
        <v>2</v>
      </c>
      <c r="RBN1200" s="208" t="s">
        <v>238</v>
      </c>
      <c r="RBO1200" s="209">
        <v>119</v>
      </c>
      <c r="RBP1200" s="110">
        <v>213</v>
      </c>
      <c r="RBQ1200" s="147">
        <v>104.09399999999999</v>
      </c>
      <c r="RBR1200" s="109" t="s">
        <v>39</v>
      </c>
      <c r="RBS1200" s="261" t="s">
        <v>26</v>
      </c>
      <c r="RBT1200" s="207">
        <v>7</v>
      </c>
      <c r="RBU1200" s="207">
        <v>2</v>
      </c>
      <c r="RBV1200" s="208" t="s">
        <v>238</v>
      </c>
      <c r="RBW1200" s="209">
        <v>119</v>
      </c>
      <c r="RBX1200" s="110">
        <v>213</v>
      </c>
      <c r="RBY1200" s="147">
        <v>104.09399999999999</v>
      </c>
      <c r="RBZ1200" s="109" t="s">
        <v>39</v>
      </c>
      <c r="RCA1200" s="261" t="s">
        <v>26</v>
      </c>
      <c r="RCB1200" s="207">
        <v>7</v>
      </c>
      <c r="RCC1200" s="207">
        <v>2</v>
      </c>
      <c r="RCD1200" s="208" t="s">
        <v>238</v>
      </c>
      <c r="RCE1200" s="209">
        <v>119</v>
      </c>
      <c r="RCF1200" s="110">
        <v>213</v>
      </c>
      <c r="RCG1200" s="147">
        <v>104.09399999999999</v>
      </c>
      <c r="RCH1200" s="109" t="s">
        <v>39</v>
      </c>
      <c r="RCI1200" s="261" t="s">
        <v>26</v>
      </c>
      <c r="RCJ1200" s="207">
        <v>7</v>
      </c>
      <c r="RCK1200" s="207">
        <v>2</v>
      </c>
      <c r="RCL1200" s="208" t="s">
        <v>238</v>
      </c>
      <c r="RCM1200" s="209">
        <v>119</v>
      </c>
      <c r="RCN1200" s="110">
        <v>213</v>
      </c>
      <c r="RCO1200" s="147">
        <v>104.09399999999999</v>
      </c>
      <c r="RCP1200" s="109" t="s">
        <v>39</v>
      </c>
      <c r="RCQ1200" s="261" t="s">
        <v>26</v>
      </c>
      <c r="RCR1200" s="207">
        <v>7</v>
      </c>
      <c r="RCS1200" s="207">
        <v>2</v>
      </c>
      <c r="RCT1200" s="208" t="s">
        <v>238</v>
      </c>
      <c r="RCU1200" s="209">
        <v>119</v>
      </c>
      <c r="RCV1200" s="110">
        <v>213</v>
      </c>
      <c r="RCW1200" s="147">
        <v>104.09399999999999</v>
      </c>
      <c r="RCX1200" s="109" t="s">
        <v>39</v>
      </c>
      <c r="RCY1200" s="261" t="s">
        <v>26</v>
      </c>
      <c r="RCZ1200" s="207">
        <v>7</v>
      </c>
      <c r="RDA1200" s="207">
        <v>2</v>
      </c>
      <c r="RDB1200" s="208" t="s">
        <v>238</v>
      </c>
      <c r="RDC1200" s="209">
        <v>119</v>
      </c>
      <c r="RDD1200" s="110">
        <v>213</v>
      </c>
      <c r="RDE1200" s="147">
        <v>104.09399999999999</v>
      </c>
      <c r="RDF1200" s="109" t="s">
        <v>39</v>
      </c>
      <c r="RDG1200" s="261" t="s">
        <v>26</v>
      </c>
      <c r="RDH1200" s="207">
        <v>7</v>
      </c>
      <c r="RDI1200" s="207">
        <v>2</v>
      </c>
      <c r="RDJ1200" s="208" t="s">
        <v>238</v>
      </c>
      <c r="RDK1200" s="209">
        <v>119</v>
      </c>
      <c r="RDL1200" s="110">
        <v>213</v>
      </c>
      <c r="RDM1200" s="147">
        <v>104.09399999999999</v>
      </c>
      <c r="RDN1200" s="109" t="s">
        <v>39</v>
      </c>
      <c r="RDO1200" s="261" t="s">
        <v>26</v>
      </c>
      <c r="RDP1200" s="207">
        <v>7</v>
      </c>
      <c r="RDQ1200" s="207">
        <v>2</v>
      </c>
      <c r="RDR1200" s="208" t="s">
        <v>238</v>
      </c>
      <c r="RDS1200" s="209">
        <v>119</v>
      </c>
      <c r="RDT1200" s="110">
        <v>213</v>
      </c>
      <c r="RDU1200" s="147">
        <v>104.09399999999999</v>
      </c>
      <c r="RDV1200" s="109" t="s">
        <v>39</v>
      </c>
      <c r="RDW1200" s="261" t="s">
        <v>26</v>
      </c>
      <c r="RDX1200" s="207">
        <v>7</v>
      </c>
      <c r="RDY1200" s="207">
        <v>2</v>
      </c>
      <c r="RDZ1200" s="208" t="s">
        <v>238</v>
      </c>
      <c r="REA1200" s="209">
        <v>119</v>
      </c>
      <c r="REB1200" s="110">
        <v>213</v>
      </c>
      <c r="REC1200" s="147">
        <v>104.09399999999999</v>
      </c>
      <c r="RED1200" s="109" t="s">
        <v>39</v>
      </c>
      <c r="REE1200" s="261" t="s">
        <v>26</v>
      </c>
      <c r="REF1200" s="207">
        <v>7</v>
      </c>
      <c r="REG1200" s="207">
        <v>2</v>
      </c>
      <c r="REH1200" s="208" t="s">
        <v>238</v>
      </c>
      <c r="REI1200" s="209">
        <v>119</v>
      </c>
      <c r="REJ1200" s="110">
        <v>213</v>
      </c>
      <c r="REK1200" s="147">
        <v>104.09399999999999</v>
      </c>
      <c r="REL1200" s="109" t="s">
        <v>39</v>
      </c>
      <c r="REM1200" s="261" t="s">
        <v>26</v>
      </c>
      <c r="REN1200" s="207">
        <v>7</v>
      </c>
      <c r="REO1200" s="207">
        <v>2</v>
      </c>
      <c r="REP1200" s="208" t="s">
        <v>238</v>
      </c>
      <c r="REQ1200" s="209">
        <v>119</v>
      </c>
      <c r="RER1200" s="110">
        <v>213</v>
      </c>
      <c r="RES1200" s="147">
        <v>104.09399999999999</v>
      </c>
      <c r="RET1200" s="109" t="s">
        <v>39</v>
      </c>
      <c r="REU1200" s="261" t="s">
        <v>26</v>
      </c>
      <c r="REV1200" s="207">
        <v>7</v>
      </c>
      <c r="REW1200" s="207">
        <v>2</v>
      </c>
      <c r="REX1200" s="208" t="s">
        <v>238</v>
      </c>
      <c r="REY1200" s="209">
        <v>119</v>
      </c>
      <c r="REZ1200" s="110">
        <v>213</v>
      </c>
      <c r="RFA1200" s="147">
        <v>104.09399999999999</v>
      </c>
      <c r="RFB1200" s="109" t="s">
        <v>39</v>
      </c>
      <c r="RFC1200" s="261" t="s">
        <v>26</v>
      </c>
      <c r="RFD1200" s="207">
        <v>7</v>
      </c>
      <c r="RFE1200" s="207">
        <v>2</v>
      </c>
      <c r="RFF1200" s="208" t="s">
        <v>238</v>
      </c>
      <c r="RFG1200" s="209">
        <v>119</v>
      </c>
      <c r="RFH1200" s="110">
        <v>213</v>
      </c>
      <c r="RFI1200" s="147">
        <v>104.09399999999999</v>
      </c>
      <c r="RFJ1200" s="109" t="s">
        <v>39</v>
      </c>
      <c r="RFK1200" s="261" t="s">
        <v>26</v>
      </c>
      <c r="RFL1200" s="207">
        <v>7</v>
      </c>
      <c r="RFM1200" s="207">
        <v>2</v>
      </c>
      <c r="RFN1200" s="208" t="s">
        <v>238</v>
      </c>
      <c r="RFO1200" s="209">
        <v>119</v>
      </c>
      <c r="RFP1200" s="110">
        <v>213</v>
      </c>
      <c r="RFQ1200" s="147">
        <v>104.09399999999999</v>
      </c>
      <c r="RFR1200" s="109" t="s">
        <v>39</v>
      </c>
      <c r="RFS1200" s="261" t="s">
        <v>26</v>
      </c>
      <c r="RFT1200" s="207">
        <v>7</v>
      </c>
      <c r="RFU1200" s="207">
        <v>2</v>
      </c>
      <c r="RFV1200" s="208" t="s">
        <v>238</v>
      </c>
      <c r="RFW1200" s="209">
        <v>119</v>
      </c>
      <c r="RFX1200" s="110">
        <v>213</v>
      </c>
      <c r="RFY1200" s="147">
        <v>104.09399999999999</v>
      </c>
      <c r="RFZ1200" s="109" t="s">
        <v>39</v>
      </c>
      <c r="RGA1200" s="261" t="s">
        <v>26</v>
      </c>
      <c r="RGB1200" s="207">
        <v>7</v>
      </c>
      <c r="RGC1200" s="207">
        <v>2</v>
      </c>
      <c r="RGD1200" s="208" t="s">
        <v>238</v>
      </c>
      <c r="RGE1200" s="209">
        <v>119</v>
      </c>
      <c r="RGF1200" s="110">
        <v>213</v>
      </c>
      <c r="RGG1200" s="147">
        <v>104.09399999999999</v>
      </c>
      <c r="RGH1200" s="109" t="s">
        <v>39</v>
      </c>
      <c r="RGI1200" s="261" t="s">
        <v>26</v>
      </c>
      <c r="RGJ1200" s="207">
        <v>7</v>
      </c>
      <c r="RGK1200" s="207">
        <v>2</v>
      </c>
      <c r="RGL1200" s="208" t="s">
        <v>238</v>
      </c>
      <c r="RGM1200" s="209">
        <v>119</v>
      </c>
      <c r="RGN1200" s="110">
        <v>213</v>
      </c>
      <c r="RGO1200" s="147">
        <v>104.09399999999999</v>
      </c>
      <c r="RGP1200" s="109" t="s">
        <v>39</v>
      </c>
      <c r="RGQ1200" s="261" t="s">
        <v>26</v>
      </c>
      <c r="RGR1200" s="207">
        <v>7</v>
      </c>
      <c r="RGS1200" s="207">
        <v>2</v>
      </c>
      <c r="RGT1200" s="208" t="s">
        <v>238</v>
      </c>
      <c r="RGU1200" s="209">
        <v>119</v>
      </c>
      <c r="RGV1200" s="110">
        <v>213</v>
      </c>
      <c r="RGW1200" s="147">
        <v>104.09399999999999</v>
      </c>
      <c r="RGX1200" s="109" t="s">
        <v>39</v>
      </c>
      <c r="RGY1200" s="261" t="s">
        <v>26</v>
      </c>
      <c r="RGZ1200" s="207">
        <v>7</v>
      </c>
      <c r="RHA1200" s="207">
        <v>2</v>
      </c>
      <c r="RHB1200" s="208" t="s">
        <v>238</v>
      </c>
      <c r="RHC1200" s="209">
        <v>119</v>
      </c>
      <c r="RHD1200" s="110">
        <v>213</v>
      </c>
      <c r="RHE1200" s="147">
        <v>104.09399999999999</v>
      </c>
      <c r="RHF1200" s="109" t="s">
        <v>39</v>
      </c>
      <c r="RHG1200" s="261" t="s">
        <v>26</v>
      </c>
      <c r="RHH1200" s="207">
        <v>7</v>
      </c>
      <c r="RHI1200" s="207">
        <v>2</v>
      </c>
      <c r="RHJ1200" s="208" t="s">
        <v>238</v>
      </c>
      <c r="RHK1200" s="209">
        <v>119</v>
      </c>
      <c r="RHL1200" s="110">
        <v>213</v>
      </c>
      <c r="RHM1200" s="147">
        <v>104.09399999999999</v>
      </c>
      <c r="RHN1200" s="109" t="s">
        <v>39</v>
      </c>
      <c r="RHO1200" s="261" t="s">
        <v>26</v>
      </c>
      <c r="RHP1200" s="207">
        <v>7</v>
      </c>
      <c r="RHQ1200" s="207">
        <v>2</v>
      </c>
      <c r="RHR1200" s="208" t="s">
        <v>238</v>
      </c>
      <c r="RHS1200" s="209">
        <v>119</v>
      </c>
      <c r="RHT1200" s="110">
        <v>213</v>
      </c>
      <c r="RHU1200" s="147">
        <v>104.09399999999999</v>
      </c>
      <c r="RHV1200" s="109" t="s">
        <v>39</v>
      </c>
      <c r="RHW1200" s="261" t="s">
        <v>26</v>
      </c>
      <c r="RHX1200" s="207">
        <v>7</v>
      </c>
      <c r="RHY1200" s="207">
        <v>2</v>
      </c>
      <c r="RHZ1200" s="208" t="s">
        <v>238</v>
      </c>
      <c r="RIA1200" s="209">
        <v>119</v>
      </c>
      <c r="RIB1200" s="110">
        <v>213</v>
      </c>
      <c r="RIC1200" s="147">
        <v>104.09399999999999</v>
      </c>
      <c r="RID1200" s="109" t="s">
        <v>39</v>
      </c>
      <c r="RIE1200" s="261" t="s">
        <v>26</v>
      </c>
      <c r="RIF1200" s="207">
        <v>7</v>
      </c>
      <c r="RIG1200" s="207">
        <v>2</v>
      </c>
      <c r="RIH1200" s="208" t="s">
        <v>238</v>
      </c>
      <c r="RII1200" s="209">
        <v>119</v>
      </c>
      <c r="RIJ1200" s="110">
        <v>213</v>
      </c>
      <c r="RIK1200" s="147">
        <v>104.09399999999999</v>
      </c>
      <c r="RIL1200" s="109" t="s">
        <v>39</v>
      </c>
      <c r="RIM1200" s="261" t="s">
        <v>26</v>
      </c>
      <c r="RIN1200" s="207">
        <v>7</v>
      </c>
      <c r="RIO1200" s="207">
        <v>2</v>
      </c>
      <c r="RIP1200" s="208" t="s">
        <v>238</v>
      </c>
      <c r="RIQ1200" s="209">
        <v>119</v>
      </c>
      <c r="RIR1200" s="110">
        <v>213</v>
      </c>
      <c r="RIS1200" s="147">
        <v>104.09399999999999</v>
      </c>
      <c r="RIT1200" s="109" t="s">
        <v>39</v>
      </c>
      <c r="RIU1200" s="261" t="s">
        <v>26</v>
      </c>
      <c r="RIV1200" s="207">
        <v>7</v>
      </c>
      <c r="RIW1200" s="207">
        <v>2</v>
      </c>
      <c r="RIX1200" s="208" t="s">
        <v>238</v>
      </c>
      <c r="RIY1200" s="209">
        <v>119</v>
      </c>
      <c r="RIZ1200" s="110">
        <v>213</v>
      </c>
      <c r="RJA1200" s="147">
        <v>104.09399999999999</v>
      </c>
      <c r="RJB1200" s="109" t="s">
        <v>39</v>
      </c>
      <c r="RJC1200" s="261" t="s">
        <v>26</v>
      </c>
      <c r="RJD1200" s="207">
        <v>7</v>
      </c>
      <c r="RJE1200" s="207">
        <v>2</v>
      </c>
      <c r="RJF1200" s="208" t="s">
        <v>238</v>
      </c>
      <c r="RJG1200" s="209">
        <v>119</v>
      </c>
      <c r="RJH1200" s="110">
        <v>213</v>
      </c>
      <c r="RJI1200" s="147">
        <v>104.09399999999999</v>
      </c>
      <c r="RJJ1200" s="109" t="s">
        <v>39</v>
      </c>
      <c r="RJK1200" s="261" t="s">
        <v>26</v>
      </c>
      <c r="RJL1200" s="207">
        <v>7</v>
      </c>
      <c r="RJM1200" s="207">
        <v>2</v>
      </c>
      <c r="RJN1200" s="208" t="s">
        <v>238</v>
      </c>
      <c r="RJO1200" s="209">
        <v>119</v>
      </c>
      <c r="RJP1200" s="110">
        <v>213</v>
      </c>
      <c r="RJQ1200" s="147">
        <v>104.09399999999999</v>
      </c>
      <c r="RJR1200" s="109" t="s">
        <v>39</v>
      </c>
      <c r="RJS1200" s="261" t="s">
        <v>26</v>
      </c>
      <c r="RJT1200" s="207">
        <v>7</v>
      </c>
      <c r="RJU1200" s="207">
        <v>2</v>
      </c>
      <c r="RJV1200" s="208" t="s">
        <v>238</v>
      </c>
      <c r="RJW1200" s="209">
        <v>119</v>
      </c>
      <c r="RJX1200" s="110">
        <v>213</v>
      </c>
      <c r="RJY1200" s="147">
        <v>104.09399999999999</v>
      </c>
      <c r="RJZ1200" s="109" t="s">
        <v>39</v>
      </c>
      <c r="RKA1200" s="261" t="s">
        <v>26</v>
      </c>
      <c r="RKB1200" s="207">
        <v>7</v>
      </c>
      <c r="RKC1200" s="207">
        <v>2</v>
      </c>
      <c r="RKD1200" s="208" t="s">
        <v>238</v>
      </c>
      <c r="RKE1200" s="209">
        <v>119</v>
      </c>
      <c r="RKF1200" s="110">
        <v>213</v>
      </c>
      <c r="RKG1200" s="147">
        <v>104.09399999999999</v>
      </c>
      <c r="RKH1200" s="109" t="s">
        <v>39</v>
      </c>
      <c r="RKI1200" s="261" t="s">
        <v>26</v>
      </c>
      <c r="RKJ1200" s="207">
        <v>7</v>
      </c>
      <c r="RKK1200" s="207">
        <v>2</v>
      </c>
      <c r="RKL1200" s="208" t="s">
        <v>238</v>
      </c>
      <c r="RKM1200" s="209">
        <v>119</v>
      </c>
      <c r="RKN1200" s="110">
        <v>213</v>
      </c>
      <c r="RKO1200" s="147">
        <v>104.09399999999999</v>
      </c>
      <c r="RKP1200" s="109" t="s">
        <v>39</v>
      </c>
      <c r="RKQ1200" s="261" t="s">
        <v>26</v>
      </c>
      <c r="RKR1200" s="207">
        <v>7</v>
      </c>
      <c r="RKS1200" s="207">
        <v>2</v>
      </c>
      <c r="RKT1200" s="208" t="s">
        <v>238</v>
      </c>
      <c r="RKU1200" s="209">
        <v>119</v>
      </c>
      <c r="RKV1200" s="110">
        <v>213</v>
      </c>
      <c r="RKW1200" s="147">
        <v>104.09399999999999</v>
      </c>
      <c r="RKX1200" s="109" t="s">
        <v>39</v>
      </c>
      <c r="RKY1200" s="261" t="s">
        <v>26</v>
      </c>
      <c r="RKZ1200" s="207">
        <v>7</v>
      </c>
      <c r="RLA1200" s="207">
        <v>2</v>
      </c>
      <c r="RLB1200" s="208" t="s">
        <v>238</v>
      </c>
      <c r="RLC1200" s="209">
        <v>119</v>
      </c>
      <c r="RLD1200" s="110">
        <v>213</v>
      </c>
      <c r="RLE1200" s="147">
        <v>104.09399999999999</v>
      </c>
      <c r="RLF1200" s="109" t="s">
        <v>39</v>
      </c>
      <c r="RLG1200" s="261" t="s">
        <v>26</v>
      </c>
      <c r="RLH1200" s="207">
        <v>7</v>
      </c>
      <c r="RLI1200" s="207">
        <v>2</v>
      </c>
      <c r="RLJ1200" s="208" t="s">
        <v>238</v>
      </c>
      <c r="RLK1200" s="209">
        <v>119</v>
      </c>
      <c r="RLL1200" s="110">
        <v>213</v>
      </c>
      <c r="RLM1200" s="147">
        <v>104.09399999999999</v>
      </c>
      <c r="RLN1200" s="109" t="s">
        <v>39</v>
      </c>
      <c r="RLO1200" s="261" t="s">
        <v>26</v>
      </c>
      <c r="RLP1200" s="207">
        <v>7</v>
      </c>
      <c r="RLQ1200" s="207">
        <v>2</v>
      </c>
      <c r="RLR1200" s="208" t="s">
        <v>238</v>
      </c>
      <c r="RLS1200" s="209">
        <v>119</v>
      </c>
      <c r="RLT1200" s="110">
        <v>213</v>
      </c>
      <c r="RLU1200" s="147">
        <v>104.09399999999999</v>
      </c>
      <c r="RLV1200" s="109" t="s">
        <v>39</v>
      </c>
      <c r="RLW1200" s="261" t="s">
        <v>26</v>
      </c>
      <c r="RLX1200" s="207">
        <v>7</v>
      </c>
      <c r="RLY1200" s="207">
        <v>2</v>
      </c>
      <c r="RLZ1200" s="208" t="s">
        <v>238</v>
      </c>
      <c r="RMA1200" s="209">
        <v>119</v>
      </c>
      <c r="RMB1200" s="110">
        <v>213</v>
      </c>
      <c r="RMC1200" s="147">
        <v>104.09399999999999</v>
      </c>
      <c r="RMD1200" s="109" t="s">
        <v>39</v>
      </c>
      <c r="RME1200" s="261" t="s">
        <v>26</v>
      </c>
      <c r="RMF1200" s="207">
        <v>7</v>
      </c>
      <c r="RMG1200" s="207">
        <v>2</v>
      </c>
      <c r="RMH1200" s="208" t="s">
        <v>238</v>
      </c>
      <c r="RMI1200" s="209">
        <v>119</v>
      </c>
      <c r="RMJ1200" s="110">
        <v>213</v>
      </c>
      <c r="RMK1200" s="147">
        <v>104.09399999999999</v>
      </c>
      <c r="RML1200" s="109" t="s">
        <v>39</v>
      </c>
      <c r="RMM1200" s="261" t="s">
        <v>26</v>
      </c>
      <c r="RMN1200" s="207">
        <v>7</v>
      </c>
      <c r="RMO1200" s="207">
        <v>2</v>
      </c>
      <c r="RMP1200" s="208" t="s">
        <v>238</v>
      </c>
      <c r="RMQ1200" s="209">
        <v>119</v>
      </c>
      <c r="RMR1200" s="110">
        <v>213</v>
      </c>
      <c r="RMS1200" s="147">
        <v>104.09399999999999</v>
      </c>
      <c r="RMT1200" s="109" t="s">
        <v>39</v>
      </c>
      <c r="RMU1200" s="261" t="s">
        <v>26</v>
      </c>
      <c r="RMV1200" s="207">
        <v>7</v>
      </c>
      <c r="RMW1200" s="207">
        <v>2</v>
      </c>
      <c r="RMX1200" s="208" t="s">
        <v>238</v>
      </c>
      <c r="RMY1200" s="209">
        <v>119</v>
      </c>
      <c r="RMZ1200" s="110">
        <v>213</v>
      </c>
      <c r="RNA1200" s="147">
        <v>104.09399999999999</v>
      </c>
      <c r="RNB1200" s="109" t="s">
        <v>39</v>
      </c>
      <c r="RNC1200" s="261" t="s">
        <v>26</v>
      </c>
      <c r="RND1200" s="207">
        <v>7</v>
      </c>
      <c r="RNE1200" s="207">
        <v>2</v>
      </c>
      <c r="RNF1200" s="208" t="s">
        <v>238</v>
      </c>
      <c r="RNG1200" s="209">
        <v>119</v>
      </c>
      <c r="RNH1200" s="110">
        <v>213</v>
      </c>
      <c r="RNI1200" s="147">
        <v>104.09399999999999</v>
      </c>
      <c r="RNJ1200" s="109" t="s">
        <v>39</v>
      </c>
      <c r="RNK1200" s="261" t="s">
        <v>26</v>
      </c>
      <c r="RNL1200" s="207">
        <v>7</v>
      </c>
      <c r="RNM1200" s="207">
        <v>2</v>
      </c>
      <c r="RNN1200" s="208" t="s">
        <v>238</v>
      </c>
      <c r="RNO1200" s="209">
        <v>119</v>
      </c>
      <c r="RNP1200" s="110">
        <v>213</v>
      </c>
      <c r="RNQ1200" s="147">
        <v>104.09399999999999</v>
      </c>
      <c r="RNR1200" s="109" t="s">
        <v>39</v>
      </c>
      <c r="RNS1200" s="261" t="s">
        <v>26</v>
      </c>
      <c r="RNT1200" s="207">
        <v>7</v>
      </c>
      <c r="RNU1200" s="207">
        <v>2</v>
      </c>
      <c r="RNV1200" s="208" t="s">
        <v>238</v>
      </c>
      <c r="RNW1200" s="209">
        <v>119</v>
      </c>
      <c r="RNX1200" s="110">
        <v>213</v>
      </c>
      <c r="RNY1200" s="147">
        <v>104.09399999999999</v>
      </c>
      <c r="RNZ1200" s="109" t="s">
        <v>39</v>
      </c>
      <c r="ROA1200" s="261" t="s">
        <v>26</v>
      </c>
      <c r="ROB1200" s="207">
        <v>7</v>
      </c>
      <c r="ROC1200" s="207">
        <v>2</v>
      </c>
      <c r="ROD1200" s="208" t="s">
        <v>238</v>
      </c>
      <c r="ROE1200" s="209">
        <v>119</v>
      </c>
      <c r="ROF1200" s="110">
        <v>213</v>
      </c>
      <c r="ROG1200" s="147">
        <v>104.09399999999999</v>
      </c>
      <c r="ROH1200" s="109" t="s">
        <v>39</v>
      </c>
      <c r="ROI1200" s="261" t="s">
        <v>26</v>
      </c>
      <c r="ROJ1200" s="207">
        <v>7</v>
      </c>
      <c r="ROK1200" s="207">
        <v>2</v>
      </c>
      <c r="ROL1200" s="208" t="s">
        <v>238</v>
      </c>
      <c r="ROM1200" s="209">
        <v>119</v>
      </c>
      <c r="RON1200" s="110">
        <v>213</v>
      </c>
      <c r="ROO1200" s="147">
        <v>104.09399999999999</v>
      </c>
      <c r="ROP1200" s="109" t="s">
        <v>39</v>
      </c>
      <c r="ROQ1200" s="261" t="s">
        <v>26</v>
      </c>
      <c r="ROR1200" s="207">
        <v>7</v>
      </c>
      <c r="ROS1200" s="207">
        <v>2</v>
      </c>
      <c r="ROT1200" s="208" t="s">
        <v>238</v>
      </c>
      <c r="ROU1200" s="209">
        <v>119</v>
      </c>
      <c r="ROV1200" s="110">
        <v>213</v>
      </c>
      <c r="ROW1200" s="147">
        <v>104.09399999999999</v>
      </c>
      <c r="ROX1200" s="109" t="s">
        <v>39</v>
      </c>
      <c r="ROY1200" s="261" t="s">
        <v>26</v>
      </c>
      <c r="ROZ1200" s="207">
        <v>7</v>
      </c>
      <c r="RPA1200" s="207">
        <v>2</v>
      </c>
      <c r="RPB1200" s="208" t="s">
        <v>238</v>
      </c>
      <c r="RPC1200" s="209">
        <v>119</v>
      </c>
      <c r="RPD1200" s="110">
        <v>213</v>
      </c>
      <c r="RPE1200" s="147">
        <v>104.09399999999999</v>
      </c>
      <c r="RPF1200" s="109" t="s">
        <v>39</v>
      </c>
      <c r="RPG1200" s="261" t="s">
        <v>26</v>
      </c>
      <c r="RPH1200" s="207">
        <v>7</v>
      </c>
      <c r="RPI1200" s="207">
        <v>2</v>
      </c>
      <c r="RPJ1200" s="208" t="s">
        <v>238</v>
      </c>
      <c r="RPK1200" s="209">
        <v>119</v>
      </c>
      <c r="RPL1200" s="110">
        <v>213</v>
      </c>
      <c r="RPM1200" s="147">
        <v>104.09399999999999</v>
      </c>
      <c r="RPN1200" s="109" t="s">
        <v>39</v>
      </c>
      <c r="RPO1200" s="261" t="s">
        <v>26</v>
      </c>
      <c r="RPP1200" s="207">
        <v>7</v>
      </c>
      <c r="RPQ1200" s="207">
        <v>2</v>
      </c>
      <c r="RPR1200" s="208" t="s">
        <v>238</v>
      </c>
      <c r="RPS1200" s="209">
        <v>119</v>
      </c>
      <c r="RPT1200" s="110">
        <v>213</v>
      </c>
      <c r="RPU1200" s="147">
        <v>104.09399999999999</v>
      </c>
      <c r="RPV1200" s="109" t="s">
        <v>39</v>
      </c>
      <c r="RPW1200" s="261" t="s">
        <v>26</v>
      </c>
      <c r="RPX1200" s="207">
        <v>7</v>
      </c>
      <c r="RPY1200" s="207">
        <v>2</v>
      </c>
      <c r="RPZ1200" s="208" t="s">
        <v>238</v>
      </c>
      <c r="RQA1200" s="209">
        <v>119</v>
      </c>
      <c r="RQB1200" s="110">
        <v>213</v>
      </c>
      <c r="RQC1200" s="147">
        <v>104.09399999999999</v>
      </c>
      <c r="RQD1200" s="109" t="s">
        <v>39</v>
      </c>
      <c r="RQE1200" s="261" t="s">
        <v>26</v>
      </c>
      <c r="RQF1200" s="207">
        <v>7</v>
      </c>
      <c r="RQG1200" s="207">
        <v>2</v>
      </c>
      <c r="RQH1200" s="208" t="s">
        <v>238</v>
      </c>
      <c r="RQI1200" s="209">
        <v>119</v>
      </c>
      <c r="RQJ1200" s="110">
        <v>213</v>
      </c>
      <c r="RQK1200" s="147">
        <v>104.09399999999999</v>
      </c>
      <c r="RQL1200" s="109" t="s">
        <v>39</v>
      </c>
      <c r="RQM1200" s="261" t="s">
        <v>26</v>
      </c>
      <c r="RQN1200" s="207">
        <v>7</v>
      </c>
      <c r="RQO1200" s="207">
        <v>2</v>
      </c>
      <c r="RQP1200" s="208" t="s">
        <v>238</v>
      </c>
      <c r="RQQ1200" s="209">
        <v>119</v>
      </c>
      <c r="RQR1200" s="110">
        <v>213</v>
      </c>
      <c r="RQS1200" s="147">
        <v>104.09399999999999</v>
      </c>
      <c r="RQT1200" s="109" t="s">
        <v>39</v>
      </c>
      <c r="RQU1200" s="261" t="s">
        <v>26</v>
      </c>
      <c r="RQV1200" s="207">
        <v>7</v>
      </c>
      <c r="RQW1200" s="207">
        <v>2</v>
      </c>
      <c r="RQX1200" s="208" t="s">
        <v>238</v>
      </c>
      <c r="RQY1200" s="209">
        <v>119</v>
      </c>
      <c r="RQZ1200" s="110">
        <v>213</v>
      </c>
      <c r="RRA1200" s="147">
        <v>104.09399999999999</v>
      </c>
      <c r="RRB1200" s="109" t="s">
        <v>39</v>
      </c>
      <c r="RRC1200" s="261" t="s">
        <v>26</v>
      </c>
      <c r="RRD1200" s="207">
        <v>7</v>
      </c>
      <c r="RRE1200" s="207">
        <v>2</v>
      </c>
      <c r="RRF1200" s="208" t="s">
        <v>238</v>
      </c>
      <c r="RRG1200" s="209">
        <v>119</v>
      </c>
      <c r="RRH1200" s="110">
        <v>213</v>
      </c>
      <c r="RRI1200" s="147">
        <v>104.09399999999999</v>
      </c>
      <c r="RRJ1200" s="109" t="s">
        <v>39</v>
      </c>
      <c r="RRK1200" s="261" t="s">
        <v>26</v>
      </c>
      <c r="RRL1200" s="207">
        <v>7</v>
      </c>
      <c r="RRM1200" s="207">
        <v>2</v>
      </c>
      <c r="RRN1200" s="208" t="s">
        <v>238</v>
      </c>
      <c r="RRO1200" s="209">
        <v>119</v>
      </c>
      <c r="RRP1200" s="110">
        <v>213</v>
      </c>
      <c r="RRQ1200" s="147">
        <v>104.09399999999999</v>
      </c>
      <c r="RRR1200" s="109" t="s">
        <v>39</v>
      </c>
      <c r="RRS1200" s="261" t="s">
        <v>26</v>
      </c>
      <c r="RRT1200" s="207">
        <v>7</v>
      </c>
      <c r="RRU1200" s="207">
        <v>2</v>
      </c>
      <c r="RRV1200" s="208" t="s">
        <v>238</v>
      </c>
      <c r="RRW1200" s="209">
        <v>119</v>
      </c>
      <c r="RRX1200" s="110">
        <v>213</v>
      </c>
      <c r="RRY1200" s="147">
        <v>104.09399999999999</v>
      </c>
      <c r="RRZ1200" s="109" t="s">
        <v>39</v>
      </c>
      <c r="RSA1200" s="261" t="s">
        <v>26</v>
      </c>
      <c r="RSB1200" s="207">
        <v>7</v>
      </c>
      <c r="RSC1200" s="207">
        <v>2</v>
      </c>
      <c r="RSD1200" s="208" t="s">
        <v>238</v>
      </c>
      <c r="RSE1200" s="209">
        <v>119</v>
      </c>
      <c r="RSF1200" s="110">
        <v>213</v>
      </c>
      <c r="RSG1200" s="147">
        <v>104.09399999999999</v>
      </c>
      <c r="RSH1200" s="109" t="s">
        <v>39</v>
      </c>
      <c r="RSI1200" s="261" t="s">
        <v>26</v>
      </c>
      <c r="RSJ1200" s="207">
        <v>7</v>
      </c>
      <c r="RSK1200" s="207">
        <v>2</v>
      </c>
      <c r="RSL1200" s="208" t="s">
        <v>238</v>
      </c>
      <c r="RSM1200" s="209">
        <v>119</v>
      </c>
      <c r="RSN1200" s="110">
        <v>213</v>
      </c>
      <c r="RSO1200" s="147">
        <v>104.09399999999999</v>
      </c>
      <c r="RSP1200" s="109" t="s">
        <v>39</v>
      </c>
      <c r="RSQ1200" s="261" t="s">
        <v>26</v>
      </c>
      <c r="RSR1200" s="207">
        <v>7</v>
      </c>
      <c r="RSS1200" s="207">
        <v>2</v>
      </c>
      <c r="RST1200" s="208" t="s">
        <v>238</v>
      </c>
      <c r="RSU1200" s="209">
        <v>119</v>
      </c>
      <c r="RSV1200" s="110">
        <v>213</v>
      </c>
      <c r="RSW1200" s="147">
        <v>104.09399999999999</v>
      </c>
      <c r="RSX1200" s="109" t="s">
        <v>39</v>
      </c>
      <c r="RSY1200" s="261" t="s">
        <v>26</v>
      </c>
      <c r="RSZ1200" s="207">
        <v>7</v>
      </c>
      <c r="RTA1200" s="207">
        <v>2</v>
      </c>
      <c r="RTB1200" s="208" t="s">
        <v>238</v>
      </c>
      <c r="RTC1200" s="209">
        <v>119</v>
      </c>
      <c r="RTD1200" s="110">
        <v>213</v>
      </c>
      <c r="RTE1200" s="147">
        <v>104.09399999999999</v>
      </c>
      <c r="RTF1200" s="109" t="s">
        <v>39</v>
      </c>
      <c r="RTG1200" s="261" t="s">
        <v>26</v>
      </c>
      <c r="RTH1200" s="207">
        <v>7</v>
      </c>
      <c r="RTI1200" s="207">
        <v>2</v>
      </c>
      <c r="RTJ1200" s="208" t="s">
        <v>238</v>
      </c>
      <c r="RTK1200" s="209">
        <v>119</v>
      </c>
      <c r="RTL1200" s="110">
        <v>213</v>
      </c>
      <c r="RTM1200" s="147">
        <v>104.09399999999999</v>
      </c>
      <c r="RTN1200" s="109" t="s">
        <v>39</v>
      </c>
      <c r="RTO1200" s="261" t="s">
        <v>26</v>
      </c>
      <c r="RTP1200" s="207">
        <v>7</v>
      </c>
      <c r="RTQ1200" s="207">
        <v>2</v>
      </c>
      <c r="RTR1200" s="208" t="s">
        <v>238</v>
      </c>
      <c r="RTS1200" s="209">
        <v>119</v>
      </c>
      <c r="RTT1200" s="110">
        <v>213</v>
      </c>
      <c r="RTU1200" s="147">
        <v>104.09399999999999</v>
      </c>
      <c r="RTV1200" s="109" t="s">
        <v>39</v>
      </c>
      <c r="RTW1200" s="261" t="s">
        <v>26</v>
      </c>
      <c r="RTX1200" s="207">
        <v>7</v>
      </c>
      <c r="RTY1200" s="207">
        <v>2</v>
      </c>
      <c r="RTZ1200" s="208" t="s">
        <v>238</v>
      </c>
      <c r="RUA1200" s="209">
        <v>119</v>
      </c>
      <c r="RUB1200" s="110">
        <v>213</v>
      </c>
      <c r="RUC1200" s="147">
        <v>104.09399999999999</v>
      </c>
      <c r="RUD1200" s="109" t="s">
        <v>39</v>
      </c>
      <c r="RUE1200" s="261" t="s">
        <v>26</v>
      </c>
      <c r="RUF1200" s="207">
        <v>7</v>
      </c>
      <c r="RUG1200" s="207">
        <v>2</v>
      </c>
      <c r="RUH1200" s="208" t="s">
        <v>238</v>
      </c>
      <c r="RUI1200" s="209">
        <v>119</v>
      </c>
      <c r="RUJ1200" s="110">
        <v>213</v>
      </c>
      <c r="RUK1200" s="147">
        <v>104.09399999999999</v>
      </c>
      <c r="RUL1200" s="109" t="s">
        <v>39</v>
      </c>
      <c r="RUM1200" s="261" t="s">
        <v>26</v>
      </c>
      <c r="RUN1200" s="207">
        <v>7</v>
      </c>
      <c r="RUO1200" s="207">
        <v>2</v>
      </c>
      <c r="RUP1200" s="208" t="s">
        <v>238</v>
      </c>
      <c r="RUQ1200" s="209">
        <v>119</v>
      </c>
      <c r="RUR1200" s="110">
        <v>213</v>
      </c>
      <c r="RUS1200" s="147">
        <v>104.09399999999999</v>
      </c>
      <c r="RUT1200" s="109" t="s">
        <v>39</v>
      </c>
      <c r="RUU1200" s="261" t="s">
        <v>26</v>
      </c>
      <c r="RUV1200" s="207">
        <v>7</v>
      </c>
      <c r="RUW1200" s="207">
        <v>2</v>
      </c>
      <c r="RUX1200" s="208" t="s">
        <v>238</v>
      </c>
      <c r="RUY1200" s="209">
        <v>119</v>
      </c>
      <c r="RUZ1200" s="110">
        <v>213</v>
      </c>
      <c r="RVA1200" s="147">
        <v>104.09399999999999</v>
      </c>
      <c r="RVB1200" s="109" t="s">
        <v>39</v>
      </c>
      <c r="RVC1200" s="261" t="s">
        <v>26</v>
      </c>
      <c r="RVD1200" s="207">
        <v>7</v>
      </c>
      <c r="RVE1200" s="207">
        <v>2</v>
      </c>
      <c r="RVF1200" s="208" t="s">
        <v>238</v>
      </c>
      <c r="RVG1200" s="209">
        <v>119</v>
      </c>
      <c r="RVH1200" s="110">
        <v>213</v>
      </c>
      <c r="RVI1200" s="147">
        <v>104.09399999999999</v>
      </c>
      <c r="RVJ1200" s="109" t="s">
        <v>39</v>
      </c>
      <c r="RVK1200" s="261" t="s">
        <v>26</v>
      </c>
      <c r="RVL1200" s="207">
        <v>7</v>
      </c>
      <c r="RVM1200" s="207">
        <v>2</v>
      </c>
      <c r="RVN1200" s="208" t="s">
        <v>238</v>
      </c>
      <c r="RVO1200" s="209">
        <v>119</v>
      </c>
      <c r="RVP1200" s="110">
        <v>213</v>
      </c>
      <c r="RVQ1200" s="147">
        <v>104.09399999999999</v>
      </c>
      <c r="RVR1200" s="109" t="s">
        <v>39</v>
      </c>
      <c r="RVS1200" s="261" t="s">
        <v>26</v>
      </c>
      <c r="RVT1200" s="207">
        <v>7</v>
      </c>
      <c r="RVU1200" s="207">
        <v>2</v>
      </c>
      <c r="RVV1200" s="208" t="s">
        <v>238</v>
      </c>
      <c r="RVW1200" s="209">
        <v>119</v>
      </c>
      <c r="RVX1200" s="110">
        <v>213</v>
      </c>
      <c r="RVY1200" s="147">
        <v>104.09399999999999</v>
      </c>
      <c r="RVZ1200" s="109" t="s">
        <v>39</v>
      </c>
      <c r="RWA1200" s="261" t="s">
        <v>26</v>
      </c>
      <c r="RWB1200" s="207">
        <v>7</v>
      </c>
      <c r="RWC1200" s="207">
        <v>2</v>
      </c>
      <c r="RWD1200" s="208" t="s">
        <v>238</v>
      </c>
      <c r="RWE1200" s="209">
        <v>119</v>
      </c>
      <c r="RWF1200" s="110">
        <v>213</v>
      </c>
      <c r="RWG1200" s="147">
        <v>104.09399999999999</v>
      </c>
      <c r="RWH1200" s="109" t="s">
        <v>39</v>
      </c>
      <c r="RWI1200" s="261" t="s">
        <v>26</v>
      </c>
      <c r="RWJ1200" s="207">
        <v>7</v>
      </c>
      <c r="RWK1200" s="207">
        <v>2</v>
      </c>
      <c r="RWL1200" s="208" t="s">
        <v>238</v>
      </c>
      <c r="RWM1200" s="209">
        <v>119</v>
      </c>
      <c r="RWN1200" s="110">
        <v>213</v>
      </c>
      <c r="RWO1200" s="147">
        <v>104.09399999999999</v>
      </c>
      <c r="RWP1200" s="109" t="s">
        <v>39</v>
      </c>
      <c r="RWQ1200" s="261" t="s">
        <v>26</v>
      </c>
      <c r="RWR1200" s="207">
        <v>7</v>
      </c>
      <c r="RWS1200" s="207">
        <v>2</v>
      </c>
      <c r="RWT1200" s="208" t="s">
        <v>238</v>
      </c>
      <c r="RWU1200" s="209">
        <v>119</v>
      </c>
      <c r="RWV1200" s="110">
        <v>213</v>
      </c>
      <c r="RWW1200" s="147">
        <v>104.09399999999999</v>
      </c>
      <c r="RWX1200" s="109" t="s">
        <v>39</v>
      </c>
      <c r="RWY1200" s="261" t="s">
        <v>26</v>
      </c>
      <c r="RWZ1200" s="207">
        <v>7</v>
      </c>
      <c r="RXA1200" s="207">
        <v>2</v>
      </c>
      <c r="RXB1200" s="208" t="s">
        <v>238</v>
      </c>
      <c r="RXC1200" s="209">
        <v>119</v>
      </c>
      <c r="RXD1200" s="110">
        <v>213</v>
      </c>
      <c r="RXE1200" s="147">
        <v>104.09399999999999</v>
      </c>
      <c r="RXF1200" s="109" t="s">
        <v>39</v>
      </c>
      <c r="RXG1200" s="261" t="s">
        <v>26</v>
      </c>
      <c r="RXH1200" s="207">
        <v>7</v>
      </c>
      <c r="RXI1200" s="207">
        <v>2</v>
      </c>
      <c r="RXJ1200" s="208" t="s">
        <v>238</v>
      </c>
      <c r="RXK1200" s="209">
        <v>119</v>
      </c>
      <c r="RXL1200" s="110">
        <v>213</v>
      </c>
      <c r="RXM1200" s="147">
        <v>104.09399999999999</v>
      </c>
      <c r="RXN1200" s="109" t="s">
        <v>39</v>
      </c>
      <c r="RXO1200" s="261" t="s">
        <v>26</v>
      </c>
      <c r="RXP1200" s="207">
        <v>7</v>
      </c>
      <c r="RXQ1200" s="207">
        <v>2</v>
      </c>
      <c r="RXR1200" s="208" t="s">
        <v>238</v>
      </c>
      <c r="RXS1200" s="209">
        <v>119</v>
      </c>
      <c r="RXT1200" s="110">
        <v>213</v>
      </c>
      <c r="RXU1200" s="147">
        <v>104.09399999999999</v>
      </c>
      <c r="RXV1200" s="109" t="s">
        <v>39</v>
      </c>
      <c r="RXW1200" s="261" t="s">
        <v>26</v>
      </c>
      <c r="RXX1200" s="207">
        <v>7</v>
      </c>
      <c r="RXY1200" s="207">
        <v>2</v>
      </c>
      <c r="RXZ1200" s="208" t="s">
        <v>238</v>
      </c>
      <c r="RYA1200" s="209">
        <v>119</v>
      </c>
      <c r="RYB1200" s="110">
        <v>213</v>
      </c>
      <c r="RYC1200" s="147">
        <v>104.09399999999999</v>
      </c>
      <c r="RYD1200" s="109" t="s">
        <v>39</v>
      </c>
      <c r="RYE1200" s="261" t="s">
        <v>26</v>
      </c>
      <c r="RYF1200" s="207">
        <v>7</v>
      </c>
      <c r="RYG1200" s="207">
        <v>2</v>
      </c>
      <c r="RYH1200" s="208" t="s">
        <v>238</v>
      </c>
      <c r="RYI1200" s="209">
        <v>119</v>
      </c>
      <c r="RYJ1200" s="110">
        <v>213</v>
      </c>
      <c r="RYK1200" s="147">
        <v>104.09399999999999</v>
      </c>
      <c r="RYL1200" s="109" t="s">
        <v>39</v>
      </c>
      <c r="RYM1200" s="261" t="s">
        <v>26</v>
      </c>
      <c r="RYN1200" s="207">
        <v>7</v>
      </c>
      <c r="RYO1200" s="207">
        <v>2</v>
      </c>
      <c r="RYP1200" s="208" t="s">
        <v>238</v>
      </c>
      <c r="RYQ1200" s="209">
        <v>119</v>
      </c>
      <c r="RYR1200" s="110">
        <v>213</v>
      </c>
      <c r="RYS1200" s="147">
        <v>104.09399999999999</v>
      </c>
      <c r="RYT1200" s="109" t="s">
        <v>39</v>
      </c>
      <c r="RYU1200" s="261" t="s">
        <v>26</v>
      </c>
      <c r="RYV1200" s="207">
        <v>7</v>
      </c>
      <c r="RYW1200" s="207">
        <v>2</v>
      </c>
      <c r="RYX1200" s="208" t="s">
        <v>238</v>
      </c>
      <c r="RYY1200" s="209">
        <v>119</v>
      </c>
      <c r="RYZ1200" s="110">
        <v>213</v>
      </c>
      <c r="RZA1200" s="147">
        <v>104.09399999999999</v>
      </c>
      <c r="RZB1200" s="109" t="s">
        <v>39</v>
      </c>
      <c r="RZC1200" s="261" t="s">
        <v>26</v>
      </c>
      <c r="RZD1200" s="207">
        <v>7</v>
      </c>
      <c r="RZE1200" s="207">
        <v>2</v>
      </c>
      <c r="RZF1200" s="208" t="s">
        <v>238</v>
      </c>
      <c r="RZG1200" s="209">
        <v>119</v>
      </c>
      <c r="RZH1200" s="110">
        <v>213</v>
      </c>
      <c r="RZI1200" s="147">
        <v>104.09399999999999</v>
      </c>
      <c r="RZJ1200" s="109" t="s">
        <v>39</v>
      </c>
      <c r="RZK1200" s="261" t="s">
        <v>26</v>
      </c>
      <c r="RZL1200" s="207">
        <v>7</v>
      </c>
      <c r="RZM1200" s="207">
        <v>2</v>
      </c>
      <c r="RZN1200" s="208" t="s">
        <v>238</v>
      </c>
      <c r="RZO1200" s="209">
        <v>119</v>
      </c>
      <c r="RZP1200" s="110">
        <v>213</v>
      </c>
      <c r="RZQ1200" s="147">
        <v>104.09399999999999</v>
      </c>
      <c r="RZR1200" s="109" t="s">
        <v>39</v>
      </c>
      <c r="RZS1200" s="261" t="s">
        <v>26</v>
      </c>
      <c r="RZT1200" s="207">
        <v>7</v>
      </c>
      <c r="RZU1200" s="207">
        <v>2</v>
      </c>
      <c r="RZV1200" s="208" t="s">
        <v>238</v>
      </c>
      <c r="RZW1200" s="209">
        <v>119</v>
      </c>
      <c r="RZX1200" s="110">
        <v>213</v>
      </c>
      <c r="RZY1200" s="147">
        <v>104.09399999999999</v>
      </c>
      <c r="RZZ1200" s="109" t="s">
        <v>39</v>
      </c>
      <c r="SAA1200" s="261" t="s">
        <v>26</v>
      </c>
      <c r="SAB1200" s="207">
        <v>7</v>
      </c>
      <c r="SAC1200" s="207">
        <v>2</v>
      </c>
      <c r="SAD1200" s="208" t="s">
        <v>238</v>
      </c>
      <c r="SAE1200" s="209">
        <v>119</v>
      </c>
      <c r="SAF1200" s="110">
        <v>213</v>
      </c>
      <c r="SAG1200" s="147">
        <v>104.09399999999999</v>
      </c>
      <c r="SAH1200" s="109" t="s">
        <v>39</v>
      </c>
      <c r="SAI1200" s="261" t="s">
        <v>26</v>
      </c>
      <c r="SAJ1200" s="207">
        <v>7</v>
      </c>
      <c r="SAK1200" s="207">
        <v>2</v>
      </c>
      <c r="SAL1200" s="208" t="s">
        <v>238</v>
      </c>
      <c r="SAM1200" s="209">
        <v>119</v>
      </c>
      <c r="SAN1200" s="110">
        <v>213</v>
      </c>
      <c r="SAO1200" s="147">
        <v>104.09399999999999</v>
      </c>
      <c r="SAP1200" s="109" t="s">
        <v>39</v>
      </c>
      <c r="SAQ1200" s="261" t="s">
        <v>26</v>
      </c>
      <c r="SAR1200" s="207">
        <v>7</v>
      </c>
      <c r="SAS1200" s="207">
        <v>2</v>
      </c>
      <c r="SAT1200" s="208" t="s">
        <v>238</v>
      </c>
      <c r="SAU1200" s="209">
        <v>119</v>
      </c>
      <c r="SAV1200" s="110">
        <v>213</v>
      </c>
      <c r="SAW1200" s="147">
        <v>104.09399999999999</v>
      </c>
      <c r="SAX1200" s="109" t="s">
        <v>39</v>
      </c>
      <c r="SAY1200" s="261" t="s">
        <v>26</v>
      </c>
      <c r="SAZ1200" s="207">
        <v>7</v>
      </c>
      <c r="SBA1200" s="207">
        <v>2</v>
      </c>
      <c r="SBB1200" s="208" t="s">
        <v>238</v>
      </c>
      <c r="SBC1200" s="209">
        <v>119</v>
      </c>
      <c r="SBD1200" s="110">
        <v>213</v>
      </c>
      <c r="SBE1200" s="147">
        <v>104.09399999999999</v>
      </c>
      <c r="SBF1200" s="109" t="s">
        <v>39</v>
      </c>
      <c r="SBG1200" s="261" t="s">
        <v>26</v>
      </c>
      <c r="SBH1200" s="207">
        <v>7</v>
      </c>
      <c r="SBI1200" s="207">
        <v>2</v>
      </c>
      <c r="SBJ1200" s="208" t="s">
        <v>238</v>
      </c>
      <c r="SBK1200" s="209">
        <v>119</v>
      </c>
      <c r="SBL1200" s="110">
        <v>213</v>
      </c>
      <c r="SBM1200" s="147">
        <v>104.09399999999999</v>
      </c>
      <c r="SBN1200" s="109" t="s">
        <v>39</v>
      </c>
      <c r="SBO1200" s="261" t="s">
        <v>26</v>
      </c>
      <c r="SBP1200" s="207">
        <v>7</v>
      </c>
      <c r="SBQ1200" s="207">
        <v>2</v>
      </c>
      <c r="SBR1200" s="208" t="s">
        <v>238</v>
      </c>
      <c r="SBS1200" s="209">
        <v>119</v>
      </c>
      <c r="SBT1200" s="110">
        <v>213</v>
      </c>
      <c r="SBU1200" s="147">
        <v>104.09399999999999</v>
      </c>
      <c r="SBV1200" s="109" t="s">
        <v>39</v>
      </c>
      <c r="SBW1200" s="261" t="s">
        <v>26</v>
      </c>
      <c r="SBX1200" s="207">
        <v>7</v>
      </c>
      <c r="SBY1200" s="207">
        <v>2</v>
      </c>
      <c r="SBZ1200" s="208" t="s">
        <v>238</v>
      </c>
      <c r="SCA1200" s="209">
        <v>119</v>
      </c>
      <c r="SCB1200" s="110">
        <v>213</v>
      </c>
      <c r="SCC1200" s="147">
        <v>104.09399999999999</v>
      </c>
      <c r="SCD1200" s="109" t="s">
        <v>39</v>
      </c>
      <c r="SCE1200" s="261" t="s">
        <v>26</v>
      </c>
      <c r="SCF1200" s="207">
        <v>7</v>
      </c>
      <c r="SCG1200" s="207">
        <v>2</v>
      </c>
      <c r="SCH1200" s="208" t="s">
        <v>238</v>
      </c>
      <c r="SCI1200" s="209">
        <v>119</v>
      </c>
      <c r="SCJ1200" s="110">
        <v>213</v>
      </c>
      <c r="SCK1200" s="147">
        <v>104.09399999999999</v>
      </c>
      <c r="SCL1200" s="109" t="s">
        <v>39</v>
      </c>
      <c r="SCM1200" s="261" t="s">
        <v>26</v>
      </c>
      <c r="SCN1200" s="207">
        <v>7</v>
      </c>
      <c r="SCO1200" s="207">
        <v>2</v>
      </c>
      <c r="SCP1200" s="208" t="s">
        <v>238</v>
      </c>
      <c r="SCQ1200" s="209">
        <v>119</v>
      </c>
      <c r="SCR1200" s="110">
        <v>213</v>
      </c>
      <c r="SCS1200" s="147">
        <v>104.09399999999999</v>
      </c>
      <c r="SCT1200" s="109" t="s">
        <v>39</v>
      </c>
      <c r="SCU1200" s="261" t="s">
        <v>26</v>
      </c>
      <c r="SCV1200" s="207">
        <v>7</v>
      </c>
      <c r="SCW1200" s="207">
        <v>2</v>
      </c>
      <c r="SCX1200" s="208" t="s">
        <v>238</v>
      </c>
      <c r="SCY1200" s="209">
        <v>119</v>
      </c>
      <c r="SCZ1200" s="110">
        <v>213</v>
      </c>
      <c r="SDA1200" s="147">
        <v>104.09399999999999</v>
      </c>
      <c r="SDB1200" s="109" t="s">
        <v>39</v>
      </c>
      <c r="SDC1200" s="261" t="s">
        <v>26</v>
      </c>
      <c r="SDD1200" s="207">
        <v>7</v>
      </c>
      <c r="SDE1200" s="207">
        <v>2</v>
      </c>
      <c r="SDF1200" s="208" t="s">
        <v>238</v>
      </c>
      <c r="SDG1200" s="209">
        <v>119</v>
      </c>
      <c r="SDH1200" s="110">
        <v>213</v>
      </c>
      <c r="SDI1200" s="147">
        <v>104.09399999999999</v>
      </c>
      <c r="SDJ1200" s="109" t="s">
        <v>39</v>
      </c>
      <c r="SDK1200" s="261" t="s">
        <v>26</v>
      </c>
      <c r="SDL1200" s="207">
        <v>7</v>
      </c>
      <c r="SDM1200" s="207">
        <v>2</v>
      </c>
      <c r="SDN1200" s="208" t="s">
        <v>238</v>
      </c>
      <c r="SDO1200" s="209">
        <v>119</v>
      </c>
      <c r="SDP1200" s="110">
        <v>213</v>
      </c>
      <c r="SDQ1200" s="147">
        <v>104.09399999999999</v>
      </c>
      <c r="SDR1200" s="109" t="s">
        <v>39</v>
      </c>
      <c r="SDS1200" s="261" t="s">
        <v>26</v>
      </c>
      <c r="SDT1200" s="207">
        <v>7</v>
      </c>
      <c r="SDU1200" s="207">
        <v>2</v>
      </c>
      <c r="SDV1200" s="208" t="s">
        <v>238</v>
      </c>
      <c r="SDW1200" s="209">
        <v>119</v>
      </c>
      <c r="SDX1200" s="110">
        <v>213</v>
      </c>
      <c r="SDY1200" s="147">
        <v>104.09399999999999</v>
      </c>
      <c r="SDZ1200" s="109" t="s">
        <v>39</v>
      </c>
      <c r="SEA1200" s="261" t="s">
        <v>26</v>
      </c>
      <c r="SEB1200" s="207">
        <v>7</v>
      </c>
      <c r="SEC1200" s="207">
        <v>2</v>
      </c>
      <c r="SED1200" s="208" t="s">
        <v>238</v>
      </c>
      <c r="SEE1200" s="209">
        <v>119</v>
      </c>
      <c r="SEF1200" s="110">
        <v>213</v>
      </c>
      <c r="SEG1200" s="147">
        <v>104.09399999999999</v>
      </c>
      <c r="SEH1200" s="109" t="s">
        <v>39</v>
      </c>
      <c r="SEI1200" s="261" t="s">
        <v>26</v>
      </c>
      <c r="SEJ1200" s="207">
        <v>7</v>
      </c>
      <c r="SEK1200" s="207">
        <v>2</v>
      </c>
      <c r="SEL1200" s="208" t="s">
        <v>238</v>
      </c>
      <c r="SEM1200" s="209">
        <v>119</v>
      </c>
      <c r="SEN1200" s="110">
        <v>213</v>
      </c>
      <c r="SEO1200" s="147">
        <v>104.09399999999999</v>
      </c>
      <c r="SEP1200" s="109" t="s">
        <v>39</v>
      </c>
      <c r="SEQ1200" s="261" t="s">
        <v>26</v>
      </c>
      <c r="SER1200" s="207">
        <v>7</v>
      </c>
      <c r="SES1200" s="207">
        <v>2</v>
      </c>
      <c r="SET1200" s="208" t="s">
        <v>238</v>
      </c>
      <c r="SEU1200" s="209">
        <v>119</v>
      </c>
      <c r="SEV1200" s="110">
        <v>213</v>
      </c>
      <c r="SEW1200" s="147">
        <v>104.09399999999999</v>
      </c>
      <c r="SEX1200" s="109" t="s">
        <v>39</v>
      </c>
      <c r="SEY1200" s="261" t="s">
        <v>26</v>
      </c>
      <c r="SEZ1200" s="207">
        <v>7</v>
      </c>
      <c r="SFA1200" s="207">
        <v>2</v>
      </c>
      <c r="SFB1200" s="208" t="s">
        <v>238</v>
      </c>
      <c r="SFC1200" s="209">
        <v>119</v>
      </c>
      <c r="SFD1200" s="110">
        <v>213</v>
      </c>
      <c r="SFE1200" s="147">
        <v>104.09399999999999</v>
      </c>
      <c r="SFF1200" s="109" t="s">
        <v>39</v>
      </c>
      <c r="SFG1200" s="261" t="s">
        <v>26</v>
      </c>
      <c r="SFH1200" s="207">
        <v>7</v>
      </c>
      <c r="SFI1200" s="207">
        <v>2</v>
      </c>
      <c r="SFJ1200" s="208" t="s">
        <v>238</v>
      </c>
      <c r="SFK1200" s="209">
        <v>119</v>
      </c>
      <c r="SFL1200" s="110">
        <v>213</v>
      </c>
      <c r="SFM1200" s="147">
        <v>104.09399999999999</v>
      </c>
      <c r="SFN1200" s="109" t="s">
        <v>39</v>
      </c>
      <c r="SFO1200" s="261" t="s">
        <v>26</v>
      </c>
      <c r="SFP1200" s="207">
        <v>7</v>
      </c>
      <c r="SFQ1200" s="207">
        <v>2</v>
      </c>
      <c r="SFR1200" s="208" t="s">
        <v>238</v>
      </c>
      <c r="SFS1200" s="209">
        <v>119</v>
      </c>
      <c r="SFT1200" s="110">
        <v>213</v>
      </c>
      <c r="SFU1200" s="147">
        <v>104.09399999999999</v>
      </c>
      <c r="SFV1200" s="109" t="s">
        <v>39</v>
      </c>
      <c r="SFW1200" s="261" t="s">
        <v>26</v>
      </c>
      <c r="SFX1200" s="207">
        <v>7</v>
      </c>
      <c r="SFY1200" s="207">
        <v>2</v>
      </c>
      <c r="SFZ1200" s="208" t="s">
        <v>238</v>
      </c>
      <c r="SGA1200" s="209">
        <v>119</v>
      </c>
      <c r="SGB1200" s="110">
        <v>213</v>
      </c>
      <c r="SGC1200" s="147">
        <v>104.09399999999999</v>
      </c>
      <c r="SGD1200" s="109" t="s">
        <v>39</v>
      </c>
      <c r="SGE1200" s="261" t="s">
        <v>26</v>
      </c>
      <c r="SGF1200" s="207">
        <v>7</v>
      </c>
      <c r="SGG1200" s="207">
        <v>2</v>
      </c>
      <c r="SGH1200" s="208" t="s">
        <v>238</v>
      </c>
      <c r="SGI1200" s="209">
        <v>119</v>
      </c>
      <c r="SGJ1200" s="110">
        <v>213</v>
      </c>
      <c r="SGK1200" s="147">
        <v>104.09399999999999</v>
      </c>
      <c r="SGL1200" s="109" t="s">
        <v>39</v>
      </c>
      <c r="SGM1200" s="261" t="s">
        <v>26</v>
      </c>
      <c r="SGN1200" s="207">
        <v>7</v>
      </c>
      <c r="SGO1200" s="207">
        <v>2</v>
      </c>
      <c r="SGP1200" s="208" t="s">
        <v>238</v>
      </c>
      <c r="SGQ1200" s="209">
        <v>119</v>
      </c>
      <c r="SGR1200" s="110">
        <v>213</v>
      </c>
      <c r="SGS1200" s="147">
        <v>104.09399999999999</v>
      </c>
      <c r="SGT1200" s="109" t="s">
        <v>39</v>
      </c>
      <c r="SGU1200" s="261" t="s">
        <v>26</v>
      </c>
      <c r="SGV1200" s="207">
        <v>7</v>
      </c>
      <c r="SGW1200" s="207">
        <v>2</v>
      </c>
      <c r="SGX1200" s="208" t="s">
        <v>238</v>
      </c>
      <c r="SGY1200" s="209">
        <v>119</v>
      </c>
      <c r="SGZ1200" s="110">
        <v>213</v>
      </c>
      <c r="SHA1200" s="147">
        <v>104.09399999999999</v>
      </c>
      <c r="SHB1200" s="109" t="s">
        <v>39</v>
      </c>
      <c r="SHC1200" s="261" t="s">
        <v>26</v>
      </c>
      <c r="SHD1200" s="207">
        <v>7</v>
      </c>
      <c r="SHE1200" s="207">
        <v>2</v>
      </c>
      <c r="SHF1200" s="208" t="s">
        <v>238</v>
      </c>
      <c r="SHG1200" s="209">
        <v>119</v>
      </c>
      <c r="SHH1200" s="110">
        <v>213</v>
      </c>
      <c r="SHI1200" s="147">
        <v>104.09399999999999</v>
      </c>
      <c r="SHJ1200" s="109" t="s">
        <v>39</v>
      </c>
      <c r="SHK1200" s="261" t="s">
        <v>26</v>
      </c>
      <c r="SHL1200" s="207">
        <v>7</v>
      </c>
      <c r="SHM1200" s="207">
        <v>2</v>
      </c>
      <c r="SHN1200" s="208" t="s">
        <v>238</v>
      </c>
      <c r="SHO1200" s="209">
        <v>119</v>
      </c>
      <c r="SHP1200" s="110">
        <v>213</v>
      </c>
      <c r="SHQ1200" s="147">
        <v>104.09399999999999</v>
      </c>
      <c r="SHR1200" s="109" t="s">
        <v>39</v>
      </c>
      <c r="SHS1200" s="261" t="s">
        <v>26</v>
      </c>
      <c r="SHT1200" s="207">
        <v>7</v>
      </c>
      <c r="SHU1200" s="207">
        <v>2</v>
      </c>
      <c r="SHV1200" s="208" t="s">
        <v>238</v>
      </c>
      <c r="SHW1200" s="209">
        <v>119</v>
      </c>
      <c r="SHX1200" s="110">
        <v>213</v>
      </c>
      <c r="SHY1200" s="147">
        <v>104.09399999999999</v>
      </c>
      <c r="SHZ1200" s="109" t="s">
        <v>39</v>
      </c>
      <c r="SIA1200" s="261" t="s">
        <v>26</v>
      </c>
      <c r="SIB1200" s="207">
        <v>7</v>
      </c>
      <c r="SIC1200" s="207">
        <v>2</v>
      </c>
      <c r="SID1200" s="208" t="s">
        <v>238</v>
      </c>
      <c r="SIE1200" s="209">
        <v>119</v>
      </c>
      <c r="SIF1200" s="110">
        <v>213</v>
      </c>
      <c r="SIG1200" s="147">
        <v>104.09399999999999</v>
      </c>
      <c r="SIH1200" s="109" t="s">
        <v>39</v>
      </c>
      <c r="SII1200" s="261" t="s">
        <v>26</v>
      </c>
      <c r="SIJ1200" s="207">
        <v>7</v>
      </c>
      <c r="SIK1200" s="207">
        <v>2</v>
      </c>
      <c r="SIL1200" s="208" t="s">
        <v>238</v>
      </c>
      <c r="SIM1200" s="209">
        <v>119</v>
      </c>
      <c r="SIN1200" s="110">
        <v>213</v>
      </c>
      <c r="SIO1200" s="147">
        <v>104.09399999999999</v>
      </c>
      <c r="SIP1200" s="109" t="s">
        <v>39</v>
      </c>
      <c r="SIQ1200" s="261" t="s">
        <v>26</v>
      </c>
      <c r="SIR1200" s="207">
        <v>7</v>
      </c>
      <c r="SIS1200" s="207">
        <v>2</v>
      </c>
      <c r="SIT1200" s="208" t="s">
        <v>238</v>
      </c>
      <c r="SIU1200" s="209">
        <v>119</v>
      </c>
      <c r="SIV1200" s="110">
        <v>213</v>
      </c>
      <c r="SIW1200" s="147">
        <v>104.09399999999999</v>
      </c>
      <c r="SIX1200" s="109" t="s">
        <v>39</v>
      </c>
      <c r="SIY1200" s="261" t="s">
        <v>26</v>
      </c>
      <c r="SIZ1200" s="207">
        <v>7</v>
      </c>
      <c r="SJA1200" s="207">
        <v>2</v>
      </c>
      <c r="SJB1200" s="208" t="s">
        <v>238</v>
      </c>
      <c r="SJC1200" s="209">
        <v>119</v>
      </c>
      <c r="SJD1200" s="110">
        <v>213</v>
      </c>
      <c r="SJE1200" s="147">
        <v>104.09399999999999</v>
      </c>
      <c r="SJF1200" s="109" t="s">
        <v>39</v>
      </c>
      <c r="SJG1200" s="261" t="s">
        <v>26</v>
      </c>
      <c r="SJH1200" s="207">
        <v>7</v>
      </c>
      <c r="SJI1200" s="207">
        <v>2</v>
      </c>
      <c r="SJJ1200" s="208" t="s">
        <v>238</v>
      </c>
      <c r="SJK1200" s="209">
        <v>119</v>
      </c>
      <c r="SJL1200" s="110">
        <v>213</v>
      </c>
      <c r="SJM1200" s="147">
        <v>104.09399999999999</v>
      </c>
      <c r="SJN1200" s="109" t="s">
        <v>39</v>
      </c>
      <c r="SJO1200" s="261" t="s">
        <v>26</v>
      </c>
      <c r="SJP1200" s="207">
        <v>7</v>
      </c>
      <c r="SJQ1200" s="207">
        <v>2</v>
      </c>
      <c r="SJR1200" s="208" t="s">
        <v>238</v>
      </c>
      <c r="SJS1200" s="209">
        <v>119</v>
      </c>
      <c r="SJT1200" s="110">
        <v>213</v>
      </c>
      <c r="SJU1200" s="147">
        <v>104.09399999999999</v>
      </c>
      <c r="SJV1200" s="109" t="s">
        <v>39</v>
      </c>
      <c r="SJW1200" s="261" t="s">
        <v>26</v>
      </c>
      <c r="SJX1200" s="207">
        <v>7</v>
      </c>
      <c r="SJY1200" s="207">
        <v>2</v>
      </c>
      <c r="SJZ1200" s="208" t="s">
        <v>238</v>
      </c>
      <c r="SKA1200" s="209">
        <v>119</v>
      </c>
      <c r="SKB1200" s="110">
        <v>213</v>
      </c>
      <c r="SKC1200" s="147">
        <v>104.09399999999999</v>
      </c>
      <c r="SKD1200" s="109" t="s">
        <v>39</v>
      </c>
      <c r="SKE1200" s="261" t="s">
        <v>26</v>
      </c>
      <c r="SKF1200" s="207">
        <v>7</v>
      </c>
      <c r="SKG1200" s="207">
        <v>2</v>
      </c>
      <c r="SKH1200" s="208" t="s">
        <v>238</v>
      </c>
      <c r="SKI1200" s="209">
        <v>119</v>
      </c>
      <c r="SKJ1200" s="110">
        <v>213</v>
      </c>
      <c r="SKK1200" s="147">
        <v>104.09399999999999</v>
      </c>
      <c r="SKL1200" s="109" t="s">
        <v>39</v>
      </c>
      <c r="SKM1200" s="261" t="s">
        <v>26</v>
      </c>
      <c r="SKN1200" s="207">
        <v>7</v>
      </c>
      <c r="SKO1200" s="207">
        <v>2</v>
      </c>
      <c r="SKP1200" s="208" t="s">
        <v>238</v>
      </c>
      <c r="SKQ1200" s="209">
        <v>119</v>
      </c>
      <c r="SKR1200" s="110">
        <v>213</v>
      </c>
      <c r="SKS1200" s="147">
        <v>104.09399999999999</v>
      </c>
      <c r="SKT1200" s="109" t="s">
        <v>39</v>
      </c>
      <c r="SKU1200" s="261" t="s">
        <v>26</v>
      </c>
      <c r="SKV1200" s="207">
        <v>7</v>
      </c>
      <c r="SKW1200" s="207">
        <v>2</v>
      </c>
      <c r="SKX1200" s="208" t="s">
        <v>238</v>
      </c>
      <c r="SKY1200" s="209">
        <v>119</v>
      </c>
      <c r="SKZ1200" s="110">
        <v>213</v>
      </c>
      <c r="SLA1200" s="147">
        <v>104.09399999999999</v>
      </c>
      <c r="SLB1200" s="109" t="s">
        <v>39</v>
      </c>
      <c r="SLC1200" s="261" t="s">
        <v>26</v>
      </c>
      <c r="SLD1200" s="207">
        <v>7</v>
      </c>
      <c r="SLE1200" s="207">
        <v>2</v>
      </c>
      <c r="SLF1200" s="208" t="s">
        <v>238</v>
      </c>
      <c r="SLG1200" s="209">
        <v>119</v>
      </c>
      <c r="SLH1200" s="110">
        <v>213</v>
      </c>
      <c r="SLI1200" s="147">
        <v>104.09399999999999</v>
      </c>
      <c r="SLJ1200" s="109" t="s">
        <v>39</v>
      </c>
      <c r="SLK1200" s="261" t="s">
        <v>26</v>
      </c>
      <c r="SLL1200" s="207">
        <v>7</v>
      </c>
      <c r="SLM1200" s="207">
        <v>2</v>
      </c>
      <c r="SLN1200" s="208" t="s">
        <v>238</v>
      </c>
      <c r="SLO1200" s="209">
        <v>119</v>
      </c>
      <c r="SLP1200" s="110">
        <v>213</v>
      </c>
      <c r="SLQ1200" s="147">
        <v>104.09399999999999</v>
      </c>
      <c r="SLR1200" s="109" t="s">
        <v>39</v>
      </c>
      <c r="SLS1200" s="261" t="s">
        <v>26</v>
      </c>
      <c r="SLT1200" s="207">
        <v>7</v>
      </c>
      <c r="SLU1200" s="207">
        <v>2</v>
      </c>
      <c r="SLV1200" s="208" t="s">
        <v>238</v>
      </c>
      <c r="SLW1200" s="209">
        <v>119</v>
      </c>
      <c r="SLX1200" s="110">
        <v>213</v>
      </c>
      <c r="SLY1200" s="147">
        <v>104.09399999999999</v>
      </c>
      <c r="SLZ1200" s="109" t="s">
        <v>39</v>
      </c>
      <c r="SMA1200" s="261" t="s">
        <v>26</v>
      </c>
      <c r="SMB1200" s="207">
        <v>7</v>
      </c>
      <c r="SMC1200" s="207">
        <v>2</v>
      </c>
      <c r="SMD1200" s="208" t="s">
        <v>238</v>
      </c>
      <c r="SME1200" s="209">
        <v>119</v>
      </c>
      <c r="SMF1200" s="110">
        <v>213</v>
      </c>
      <c r="SMG1200" s="147">
        <v>104.09399999999999</v>
      </c>
      <c r="SMH1200" s="109" t="s">
        <v>39</v>
      </c>
      <c r="SMI1200" s="261" t="s">
        <v>26</v>
      </c>
      <c r="SMJ1200" s="207">
        <v>7</v>
      </c>
      <c r="SMK1200" s="207">
        <v>2</v>
      </c>
      <c r="SML1200" s="208" t="s">
        <v>238</v>
      </c>
      <c r="SMM1200" s="209">
        <v>119</v>
      </c>
      <c r="SMN1200" s="110">
        <v>213</v>
      </c>
      <c r="SMO1200" s="147">
        <v>104.09399999999999</v>
      </c>
      <c r="SMP1200" s="109" t="s">
        <v>39</v>
      </c>
      <c r="SMQ1200" s="261" t="s">
        <v>26</v>
      </c>
      <c r="SMR1200" s="207">
        <v>7</v>
      </c>
      <c r="SMS1200" s="207">
        <v>2</v>
      </c>
      <c r="SMT1200" s="208" t="s">
        <v>238</v>
      </c>
      <c r="SMU1200" s="209">
        <v>119</v>
      </c>
      <c r="SMV1200" s="110">
        <v>213</v>
      </c>
      <c r="SMW1200" s="147">
        <v>104.09399999999999</v>
      </c>
      <c r="SMX1200" s="109" t="s">
        <v>39</v>
      </c>
      <c r="SMY1200" s="261" t="s">
        <v>26</v>
      </c>
      <c r="SMZ1200" s="207">
        <v>7</v>
      </c>
      <c r="SNA1200" s="207">
        <v>2</v>
      </c>
      <c r="SNB1200" s="208" t="s">
        <v>238</v>
      </c>
      <c r="SNC1200" s="209">
        <v>119</v>
      </c>
      <c r="SND1200" s="110">
        <v>213</v>
      </c>
      <c r="SNE1200" s="147">
        <v>104.09399999999999</v>
      </c>
      <c r="SNF1200" s="109" t="s">
        <v>39</v>
      </c>
      <c r="SNG1200" s="261" t="s">
        <v>26</v>
      </c>
      <c r="SNH1200" s="207">
        <v>7</v>
      </c>
      <c r="SNI1200" s="207">
        <v>2</v>
      </c>
      <c r="SNJ1200" s="208" t="s">
        <v>238</v>
      </c>
      <c r="SNK1200" s="209">
        <v>119</v>
      </c>
      <c r="SNL1200" s="110">
        <v>213</v>
      </c>
      <c r="SNM1200" s="147">
        <v>104.09399999999999</v>
      </c>
      <c r="SNN1200" s="109" t="s">
        <v>39</v>
      </c>
      <c r="SNO1200" s="261" t="s">
        <v>26</v>
      </c>
      <c r="SNP1200" s="207">
        <v>7</v>
      </c>
      <c r="SNQ1200" s="207">
        <v>2</v>
      </c>
      <c r="SNR1200" s="208" t="s">
        <v>238</v>
      </c>
      <c r="SNS1200" s="209">
        <v>119</v>
      </c>
      <c r="SNT1200" s="110">
        <v>213</v>
      </c>
      <c r="SNU1200" s="147">
        <v>104.09399999999999</v>
      </c>
      <c r="SNV1200" s="109" t="s">
        <v>39</v>
      </c>
      <c r="SNW1200" s="261" t="s">
        <v>26</v>
      </c>
      <c r="SNX1200" s="207">
        <v>7</v>
      </c>
      <c r="SNY1200" s="207">
        <v>2</v>
      </c>
      <c r="SNZ1200" s="208" t="s">
        <v>238</v>
      </c>
      <c r="SOA1200" s="209">
        <v>119</v>
      </c>
      <c r="SOB1200" s="110">
        <v>213</v>
      </c>
      <c r="SOC1200" s="147">
        <v>104.09399999999999</v>
      </c>
      <c r="SOD1200" s="109" t="s">
        <v>39</v>
      </c>
      <c r="SOE1200" s="261" t="s">
        <v>26</v>
      </c>
      <c r="SOF1200" s="207">
        <v>7</v>
      </c>
      <c r="SOG1200" s="207">
        <v>2</v>
      </c>
      <c r="SOH1200" s="208" t="s">
        <v>238</v>
      </c>
      <c r="SOI1200" s="209">
        <v>119</v>
      </c>
      <c r="SOJ1200" s="110">
        <v>213</v>
      </c>
      <c r="SOK1200" s="147">
        <v>104.09399999999999</v>
      </c>
      <c r="SOL1200" s="109" t="s">
        <v>39</v>
      </c>
      <c r="SOM1200" s="261" t="s">
        <v>26</v>
      </c>
      <c r="SON1200" s="207">
        <v>7</v>
      </c>
      <c r="SOO1200" s="207">
        <v>2</v>
      </c>
      <c r="SOP1200" s="208" t="s">
        <v>238</v>
      </c>
      <c r="SOQ1200" s="209">
        <v>119</v>
      </c>
      <c r="SOR1200" s="110">
        <v>213</v>
      </c>
      <c r="SOS1200" s="147">
        <v>104.09399999999999</v>
      </c>
      <c r="SOT1200" s="109" t="s">
        <v>39</v>
      </c>
      <c r="SOU1200" s="261" t="s">
        <v>26</v>
      </c>
      <c r="SOV1200" s="207">
        <v>7</v>
      </c>
      <c r="SOW1200" s="207">
        <v>2</v>
      </c>
      <c r="SOX1200" s="208" t="s">
        <v>238</v>
      </c>
      <c r="SOY1200" s="209">
        <v>119</v>
      </c>
      <c r="SOZ1200" s="110">
        <v>213</v>
      </c>
      <c r="SPA1200" s="147">
        <v>104.09399999999999</v>
      </c>
      <c r="SPB1200" s="109" t="s">
        <v>39</v>
      </c>
      <c r="SPC1200" s="261" t="s">
        <v>26</v>
      </c>
      <c r="SPD1200" s="207">
        <v>7</v>
      </c>
      <c r="SPE1200" s="207">
        <v>2</v>
      </c>
      <c r="SPF1200" s="208" t="s">
        <v>238</v>
      </c>
      <c r="SPG1200" s="209">
        <v>119</v>
      </c>
      <c r="SPH1200" s="110">
        <v>213</v>
      </c>
      <c r="SPI1200" s="147">
        <v>104.09399999999999</v>
      </c>
      <c r="SPJ1200" s="109" t="s">
        <v>39</v>
      </c>
      <c r="SPK1200" s="261" t="s">
        <v>26</v>
      </c>
      <c r="SPL1200" s="207">
        <v>7</v>
      </c>
      <c r="SPM1200" s="207">
        <v>2</v>
      </c>
      <c r="SPN1200" s="208" t="s">
        <v>238</v>
      </c>
      <c r="SPO1200" s="209">
        <v>119</v>
      </c>
      <c r="SPP1200" s="110">
        <v>213</v>
      </c>
      <c r="SPQ1200" s="147">
        <v>104.09399999999999</v>
      </c>
      <c r="SPR1200" s="109" t="s">
        <v>39</v>
      </c>
      <c r="SPS1200" s="261" t="s">
        <v>26</v>
      </c>
      <c r="SPT1200" s="207">
        <v>7</v>
      </c>
      <c r="SPU1200" s="207">
        <v>2</v>
      </c>
      <c r="SPV1200" s="208" t="s">
        <v>238</v>
      </c>
      <c r="SPW1200" s="209">
        <v>119</v>
      </c>
      <c r="SPX1200" s="110">
        <v>213</v>
      </c>
      <c r="SPY1200" s="147">
        <v>104.09399999999999</v>
      </c>
      <c r="SPZ1200" s="109" t="s">
        <v>39</v>
      </c>
      <c r="SQA1200" s="261" t="s">
        <v>26</v>
      </c>
      <c r="SQB1200" s="207">
        <v>7</v>
      </c>
      <c r="SQC1200" s="207">
        <v>2</v>
      </c>
      <c r="SQD1200" s="208" t="s">
        <v>238</v>
      </c>
      <c r="SQE1200" s="209">
        <v>119</v>
      </c>
      <c r="SQF1200" s="110">
        <v>213</v>
      </c>
      <c r="SQG1200" s="147">
        <v>104.09399999999999</v>
      </c>
      <c r="SQH1200" s="109" t="s">
        <v>39</v>
      </c>
      <c r="SQI1200" s="261" t="s">
        <v>26</v>
      </c>
      <c r="SQJ1200" s="207">
        <v>7</v>
      </c>
      <c r="SQK1200" s="207">
        <v>2</v>
      </c>
      <c r="SQL1200" s="208" t="s">
        <v>238</v>
      </c>
      <c r="SQM1200" s="209">
        <v>119</v>
      </c>
      <c r="SQN1200" s="110">
        <v>213</v>
      </c>
      <c r="SQO1200" s="147">
        <v>104.09399999999999</v>
      </c>
      <c r="SQP1200" s="109" t="s">
        <v>39</v>
      </c>
      <c r="SQQ1200" s="261" t="s">
        <v>26</v>
      </c>
      <c r="SQR1200" s="207">
        <v>7</v>
      </c>
      <c r="SQS1200" s="207">
        <v>2</v>
      </c>
      <c r="SQT1200" s="208" t="s">
        <v>238</v>
      </c>
      <c r="SQU1200" s="209">
        <v>119</v>
      </c>
      <c r="SQV1200" s="110">
        <v>213</v>
      </c>
      <c r="SQW1200" s="147">
        <v>104.09399999999999</v>
      </c>
      <c r="SQX1200" s="109" t="s">
        <v>39</v>
      </c>
      <c r="SQY1200" s="261" t="s">
        <v>26</v>
      </c>
      <c r="SQZ1200" s="207">
        <v>7</v>
      </c>
      <c r="SRA1200" s="207">
        <v>2</v>
      </c>
      <c r="SRB1200" s="208" t="s">
        <v>238</v>
      </c>
      <c r="SRC1200" s="209">
        <v>119</v>
      </c>
      <c r="SRD1200" s="110">
        <v>213</v>
      </c>
      <c r="SRE1200" s="147">
        <v>104.09399999999999</v>
      </c>
      <c r="SRF1200" s="109" t="s">
        <v>39</v>
      </c>
      <c r="SRG1200" s="261" t="s">
        <v>26</v>
      </c>
      <c r="SRH1200" s="207">
        <v>7</v>
      </c>
      <c r="SRI1200" s="207">
        <v>2</v>
      </c>
      <c r="SRJ1200" s="208" t="s">
        <v>238</v>
      </c>
      <c r="SRK1200" s="209">
        <v>119</v>
      </c>
      <c r="SRL1200" s="110">
        <v>213</v>
      </c>
      <c r="SRM1200" s="147">
        <v>104.09399999999999</v>
      </c>
      <c r="SRN1200" s="109" t="s">
        <v>39</v>
      </c>
      <c r="SRO1200" s="261" t="s">
        <v>26</v>
      </c>
      <c r="SRP1200" s="207">
        <v>7</v>
      </c>
      <c r="SRQ1200" s="207">
        <v>2</v>
      </c>
      <c r="SRR1200" s="208" t="s">
        <v>238</v>
      </c>
      <c r="SRS1200" s="209">
        <v>119</v>
      </c>
      <c r="SRT1200" s="110">
        <v>213</v>
      </c>
      <c r="SRU1200" s="147">
        <v>104.09399999999999</v>
      </c>
      <c r="SRV1200" s="109" t="s">
        <v>39</v>
      </c>
      <c r="SRW1200" s="261" t="s">
        <v>26</v>
      </c>
      <c r="SRX1200" s="207">
        <v>7</v>
      </c>
      <c r="SRY1200" s="207">
        <v>2</v>
      </c>
      <c r="SRZ1200" s="208" t="s">
        <v>238</v>
      </c>
      <c r="SSA1200" s="209">
        <v>119</v>
      </c>
      <c r="SSB1200" s="110">
        <v>213</v>
      </c>
      <c r="SSC1200" s="147">
        <v>104.09399999999999</v>
      </c>
      <c r="SSD1200" s="109" t="s">
        <v>39</v>
      </c>
      <c r="SSE1200" s="261" t="s">
        <v>26</v>
      </c>
      <c r="SSF1200" s="207">
        <v>7</v>
      </c>
      <c r="SSG1200" s="207">
        <v>2</v>
      </c>
      <c r="SSH1200" s="208" t="s">
        <v>238</v>
      </c>
      <c r="SSI1200" s="209">
        <v>119</v>
      </c>
      <c r="SSJ1200" s="110">
        <v>213</v>
      </c>
      <c r="SSK1200" s="147">
        <v>104.09399999999999</v>
      </c>
      <c r="SSL1200" s="109" t="s">
        <v>39</v>
      </c>
      <c r="SSM1200" s="261" t="s">
        <v>26</v>
      </c>
      <c r="SSN1200" s="207">
        <v>7</v>
      </c>
      <c r="SSO1200" s="207">
        <v>2</v>
      </c>
      <c r="SSP1200" s="208" t="s">
        <v>238</v>
      </c>
      <c r="SSQ1200" s="209">
        <v>119</v>
      </c>
      <c r="SSR1200" s="110">
        <v>213</v>
      </c>
      <c r="SSS1200" s="147">
        <v>104.09399999999999</v>
      </c>
      <c r="SST1200" s="109" t="s">
        <v>39</v>
      </c>
      <c r="SSU1200" s="261" t="s">
        <v>26</v>
      </c>
      <c r="SSV1200" s="207">
        <v>7</v>
      </c>
      <c r="SSW1200" s="207">
        <v>2</v>
      </c>
      <c r="SSX1200" s="208" t="s">
        <v>238</v>
      </c>
      <c r="SSY1200" s="209">
        <v>119</v>
      </c>
      <c r="SSZ1200" s="110">
        <v>213</v>
      </c>
      <c r="STA1200" s="147">
        <v>104.09399999999999</v>
      </c>
      <c r="STB1200" s="109" t="s">
        <v>39</v>
      </c>
      <c r="STC1200" s="261" t="s">
        <v>26</v>
      </c>
      <c r="STD1200" s="207">
        <v>7</v>
      </c>
      <c r="STE1200" s="207">
        <v>2</v>
      </c>
      <c r="STF1200" s="208" t="s">
        <v>238</v>
      </c>
      <c r="STG1200" s="209">
        <v>119</v>
      </c>
      <c r="STH1200" s="110">
        <v>213</v>
      </c>
      <c r="STI1200" s="147">
        <v>104.09399999999999</v>
      </c>
      <c r="STJ1200" s="109" t="s">
        <v>39</v>
      </c>
      <c r="STK1200" s="261" t="s">
        <v>26</v>
      </c>
      <c r="STL1200" s="207">
        <v>7</v>
      </c>
      <c r="STM1200" s="207">
        <v>2</v>
      </c>
      <c r="STN1200" s="208" t="s">
        <v>238</v>
      </c>
      <c r="STO1200" s="209">
        <v>119</v>
      </c>
      <c r="STP1200" s="110">
        <v>213</v>
      </c>
      <c r="STQ1200" s="147">
        <v>104.09399999999999</v>
      </c>
      <c r="STR1200" s="109" t="s">
        <v>39</v>
      </c>
      <c r="STS1200" s="261" t="s">
        <v>26</v>
      </c>
      <c r="STT1200" s="207">
        <v>7</v>
      </c>
      <c r="STU1200" s="207">
        <v>2</v>
      </c>
      <c r="STV1200" s="208" t="s">
        <v>238</v>
      </c>
      <c r="STW1200" s="209">
        <v>119</v>
      </c>
      <c r="STX1200" s="110">
        <v>213</v>
      </c>
      <c r="STY1200" s="147">
        <v>104.09399999999999</v>
      </c>
      <c r="STZ1200" s="109" t="s">
        <v>39</v>
      </c>
      <c r="SUA1200" s="261" t="s">
        <v>26</v>
      </c>
      <c r="SUB1200" s="207">
        <v>7</v>
      </c>
      <c r="SUC1200" s="207">
        <v>2</v>
      </c>
      <c r="SUD1200" s="208" t="s">
        <v>238</v>
      </c>
      <c r="SUE1200" s="209">
        <v>119</v>
      </c>
      <c r="SUF1200" s="110">
        <v>213</v>
      </c>
      <c r="SUG1200" s="147">
        <v>104.09399999999999</v>
      </c>
      <c r="SUH1200" s="109" t="s">
        <v>39</v>
      </c>
      <c r="SUI1200" s="261" t="s">
        <v>26</v>
      </c>
      <c r="SUJ1200" s="207">
        <v>7</v>
      </c>
      <c r="SUK1200" s="207">
        <v>2</v>
      </c>
      <c r="SUL1200" s="208" t="s">
        <v>238</v>
      </c>
      <c r="SUM1200" s="209">
        <v>119</v>
      </c>
      <c r="SUN1200" s="110">
        <v>213</v>
      </c>
      <c r="SUO1200" s="147">
        <v>104.09399999999999</v>
      </c>
      <c r="SUP1200" s="109" t="s">
        <v>39</v>
      </c>
      <c r="SUQ1200" s="261" t="s">
        <v>26</v>
      </c>
      <c r="SUR1200" s="207">
        <v>7</v>
      </c>
      <c r="SUS1200" s="207">
        <v>2</v>
      </c>
      <c r="SUT1200" s="208" t="s">
        <v>238</v>
      </c>
      <c r="SUU1200" s="209">
        <v>119</v>
      </c>
      <c r="SUV1200" s="110">
        <v>213</v>
      </c>
      <c r="SUW1200" s="147">
        <v>104.09399999999999</v>
      </c>
      <c r="SUX1200" s="109" t="s">
        <v>39</v>
      </c>
      <c r="SUY1200" s="261" t="s">
        <v>26</v>
      </c>
      <c r="SUZ1200" s="207">
        <v>7</v>
      </c>
      <c r="SVA1200" s="207">
        <v>2</v>
      </c>
      <c r="SVB1200" s="208" t="s">
        <v>238</v>
      </c>
      <c r="SVC1200" s="209">
        <v>119</v>
      </c>
      <c r="SVD1200" s="110">
        <v>213</v>
      </c>
      <c r="SVE1200" s="147">
        <v>104.09399999999999</v>
      </c>
      <c r="SVF1200" s="109" t="s">
        <v>39</v>
      </c>
      <c r="SVG1200" s="261" t="s">
        <v>26</v>
      </c>
      <c r="SVH1200" s="207">
        <v>7</v>
      </c>
      <c r="SVI1200" s="207">
        <v>2</v>
      </c>
      <c r="SVJ1200" s="208" t="s">
        <v>238</v>
      </c>
      <c r="SVK1200" s="209">
        <v>119</v>
      </c>
      <c r="SVL1200" s="110">
        <v>213</v>
      </c>
      <c r="SVM1200" s="147">
        <v>104.09399999999999</v>
      </c>
      <c r="SVN1200" s="109" t="s">
        <v>39</v>
      </c>
      <c r="SVO1200" s="261" t="s">
        <v>26</v>
      </c>
      <c r="SVP1200" s="207">
        <v>7</v>
      </c>
      <c r="SVQ1200" s="207">
        <v>2</v>
      </c>
      <c r="SVR1200" s="208" t="s">
        <v>238</v>
      </c>
      <c r="SVS1200" s="209">
        <v>119</v>
      </c>
      <c r="SVT1200" s="110">
        <v>213</v>
      </c>
      <c r="SVU1200" s="147">
        <v>104.09399999999999</v>
      </c>
      <c r="SVV1200" s="109" t="s">
        <v>39</v>
      </c>
      <c r="SVW1200" s="261" t="s">
        <v>26</v>
      </c>
      <c r="SVX1200" s="207">
        <v>7</v>
      </c>
      <c r="SVY1200" s="207">
        <v>2</v>
      </c>
      <c r="SVZ1200" s="208" t="s">
        <v>238</v>
      </c>
      <c r="SWA1200" s="209">
        <v>119</v>
      </c>
      <c r="SWB1200" s="110">
        <v>213</v>
      </c>
      <c r="SWC1200" s="147">
        <v>104.09399999999999</v>
      </c>
      <c r="SWD1200" s="109" t="s">
        <v>39</v>
      </c>
      <c r="SWE1200" s="261" t="s">
        <v>26</v>
      </c>
      <c r="SWF1200" s="207">
        <v>7</v>
      </c>
      <c r="SWG1200" s="207">
        <v>2</v>
      </c>
      <c r="SWH1200" s="208" t="s">
        <v>238</v>
      </c>
      <c r="SWI1200" s="209">
        <v>119</v>
      </c>
      <c r="SWJ1200" s="110">
        <v>213</v>
      </c>
      <c r="SWK1200" s="147">
        <v>104.09399999999999</v>
      </c>
      <c r="SWL1200" s="109" t="s">
        <v>39</v>
      </c>
      <c r="SWM1200" s="261" t="s">
        <v>26</v>
      </c>
      <c r="SWN1200" s="207">
        <v>7</v>
      </c>
      <c r="SWO1200" s="207">
        <v>2</v>
      </c>
      <c r="SWP1200" s="208" t="s">
        <v>238</v>
      </c>
      <c r="SWQ1200" s="209">
        <v>119</v>
      </c>
      <c r="SWR1200" s="110">
        <v>213</v>
      </c>
      <c r="SWS1200" s="147">
        <v>104.09399999999999</v>
      </c>
      <c r="SWT1200" s="109" t="s">
        <v>39</v>
      </c>
      <c r="SWU1200" s="261" t="s">
        <v>26</v>
      </c>
      <c r="SWV1200" s="207">
        <v>7</v>
      </c>
      <c r="SWW1200" s="207">
        <v>2</v>
      </c>
      <c r="SWX1200" s="208" t="s">
        <v>238</v>
      </c>
      <c r="SWY1200" s="209">
        <v>119</v>
      </c>
      <c r="SWZ1200" s="110">
        <v>213</v>
      </c>
      <c r="SXA1200" s="147">
        <v>104.09399999999999</v>
      </c>
      <c r="SXB1200" s="109" t="s">
        <v>39</v>
      </c>
      <c r="SXC1200" s="261" t="s">
        <v>26</v>
      </c>
      <c r="SXD1200" s="207">
        <v>7</v>
      </c>
      <c r="SXE1200" s="207">
        <v>2</v>
      </c>
      <c r="SXF1200" s="208" t="s">
        <v>238</v>
      </c>
      <c r="SXG1200" s="209">
        <v>119</v>
      </c>
      <c r="SXH1200" s="110">
        <v>213</v>
      </c>
      <c r="SXI1200" s="147">
        <v>104.09399999999999</v>
      </c>
      <c r="SXJ1200" s="109" t="s">
        <v>39</v>
      </c>
      <c r="SXK1200" s="261" t="s">
        <v>26</v>
      </c>
      <c r="SXL1200" s="207">
        <v>7</v>
      </c>
      <c r="SXM1200" s="207">
        <v>2</v>
      </c>
      <c r="SXN1200" s="208" t="s">
        <v>238</v>
      </c>
      <c r="SXO1200" s="209">
        <v>119</v>
      </c>
      <c r="SXP1200" s="110">
        <v>213</v>
      </c>
      <c r="SXQ1200" s="147">
        <v>104.09399999999999</v>
      </c>
      <c r="SXR1200" s="109" t="s">
        <v>39</v>
      </c>
      <c r="SXS1200" s="261" t="s">
        <v>26</v>
      </c>
      <c r="SXT1200" s="207">
        <v>7</v>
      </c>
      <c r="SXU1200" s="207">
        <v>2</v>
      </c>
      <c r="SXV1200" s="208" t="s">
        <v>238</v>
      </c>
      <c r="SXW1200" s="209">
        <v>119</v>
      </c>
      <c r="SXX1200" s="110">
        <v>213</v>
      </c>
      <c r="SXY1200" s="147">
        <v>104.09399999999999</v>
      </c>
      <c r="SXZ1200" s="109" t="s">
        <v>39</v>
      </c>
      <c r="SYA1200" s="261" t="s">
        <v>26</v>
      </c>
      <c r="SYB1200" s="207">
        <v>7</v>
      </c>
      <c r="SYC1200" s="207">
        <v>2</v>
      </c>
      <c r="SYD1200" s="208" t="s">
        <v>238</v>
      </c>
      <c r="SYE1200" s="209">
        <v>119</v>
      </c>
      <c r="SYF1200" s="110">
        <v>213</v>
      </c>
      <c r="SYG1200" s="147">
        <v>104.09399999999999</v>
      </c>
      <c r="SYH1200" s="109" t="s">
        <v>39</v>
      </c>
      <c r="SYI1200" s="261" t="s">
        <v>26</v>
      </c>
      <c r="SYJ1200" s="207">
        <v>7</v>
      </c>
      <c r="SYK1200" s="207">
        <v>2</v>
      </c>
      <c r="SYL1200" s="208" t="s">
        <v>238</v>
      </c>
      <c r="SYM1200" s="209">
        <v>119</v>
      </c>
      <c r="SYN1200" s="110">
        <v>213</v>
      </c>
      <c r="SYO1200" s="147">
        <v>104.09399999999999</v>
      </c>
      <c r="SYP1200" s="109" t="s">
        <v>39</v>
      </c>
      <c r="SYQ1200" s="261" t="s">
        <v>26</v>
      </c>
      <c r="SYR1200" s="207">
        <v>7</v>
      </c>
      <c r="SYS1200" s="207">
        <v>2</v>
      </c>
      <c r="SYT1200" s="208" t="s">
        <v>238</v>
      </c>
      <c r="SYU1200" s="209">
        <v>119</v>
      </c>
      <c r="SYV1200" s="110">
        <v>213</v>
      </c>
      <c r="SYW1200" s="147">
        <v>104.09399999999999</v>
      </c>
      <c r="SYX1200" s="109" t="s">
        <v>39</v>
      </c>
      <c r="SYY1200" s="261" t="s">
        <v>26</v>
      </c>
      <c r="SYZ1200" s="207">
        <v>7</v>
      </c>
      <c r="SZA1200" s="207">
        <v>2</v>
      </c>
      <c r="SZB1200" s="208" t="s">
        <v>238</v>
      </c>
      <c r="SZC1200" s="209">
        <v>119</v>
      </c>
      <c r="SZD1200" s="110">
        <v>213</v>
      </c>
      <c r="SZE1200" s="147">
        <v>104.09399999999999</v>
      </c>
      <c r="SZF1200" s="109" t="s">
        <v>39</v>
      </c>
      <c r="SZG1200" s="261" t="s">
        <v>26</v>
      </c>
      <c r="SZH1200" s="207">
        <v>7</v>
      </c>
      <c r="SZI1200" s="207">
        <v>2</v>
      </c>
      <c r="SZJ1200" s="208" t="s">
        <v>238</v>
      </c>
      <c r="SZK1200" s="209">
        <v>119</v>
      </c>
      <c r="SZL1200" s="110">
        <v>213</v>
      </c>
      <c r="SZM1200" s="147">
        <v>104.09399999999999</v>
      </c>
      <c r="SZN1200" s="109" t="s">
        <v>39</v>
      </c>
      <c r="SZO1200" s="261" t="s">
        <v>26</v>
      </c>
      <c r="SZP1200" s="207">
        <v>7</v>
      </c>
      <c r="SZQ1200" s="207">
        <v>2</v>
      </c>
      <c r="SZR1200" s="208" t="s">
        <v>238</v>
      </c>
      <c r="SZS1200" s="209">
        <v>119</v>
      </c>
      <c r="SZT1200" s="110">
        <v>213</v>
      </c>
      <c r="SZU1200" s="147">
        <v>104.09399999999999</v>
      </c>
      <c r="SZV1200" s="109" t="s">
        <v>39</v>
      </c>
      <c r="SZW1200" s="261" t="s">
        <v>26</v>
      </c>
      <c r="SZX1200" s="207">
        <v>7</v>
      </c>
      <c r="SZY1200" s="207">
        <v>2</v>
      </c>
      <c r="SZZ1200" s="208" t="s">
        <v>238</v>
      </c>
      <c r="TAA1200" s="209">
        <v>119</v>
      </c>
      <c r="TAB1200" s="110">
        <v>213</v>
      </c>
      <c r="TAC1200" s="147">
        <v>104.09399999999999</v>
      </c>
      <c r="TAD1200" s="109" t="s">
        <v>39</v>
      </c>
      <c r="TAE1200" s="261" t="s">
        <v>26</v>
      </c>
      <c r="TAF1200" s="207">
        <v>7</v>
      </c>
      <c r="TAG1200" s="207">
        <v>2</v>
      </c>
      <c r="TAH1200" s="208" t="s">
        <v>238</v>
      </c>
      <c r="TAI1200" s="209">
        <v>119</v>
      </c>
      <c r="TAJ1200" s="110">
        <v>213</v>
      </c>
      <c r="TAK1200" s="147">
        <v>104.09399999999999</v>
      </c>
      <c r="TAL1200" s="109" t="s">
        <v>39</v>
      </c>
      <c r="TAM1200" s="261" t="s">
        <v>26</v>
      </c>
      <c r="TAN1200" s="207">
        <v>7</v>
      </c>
      <c r="TAO1200" s="207">
        <v>2</v>
      </c>
      <c r="TAP1200" s="208" t="s">
        <v>238</v>
      </c>
      <c r="TAQ1200" s="209">
        <v>119</v>
      </c>
      <c r="TAR1200" s="110">
        <v>213</v>
      </c>
      <c r="TAS1200" s="147">
        <v>104.09399999999999</v>
      </c>
      <c r="TAT1200" s="109" t="s">
        <v>39</v>
      </c>
      <c r="TAU1200" s="261" t="s">
        <v>26</v>
      </c>
      <c r="TAV1200" s="207">
        <v>7</v>
      </c>
      <c r="TAW1200" s="207">
        <v>2</v>
      </c>
      <c r="TAX1200" s="208" t="s">
        <v>238</v>
      </c>
      <c r="TAY1200" s="209">
        <v>119</v>
      </c>
      <c r="TAZ1200" s="110">
        <v>213</v>
      </c>
      <c r="TBA1200" s="147">
        <v>104.09399999999999</v>
      </c>
      <c r="TBB1200" s="109" t="s">
        <v>39</v>
      </c>
      <c r="TBC1200" s="261" t="s">
        <v>26</v>
      </c>
      <c r="TBD1200" s="207">
        <v>7</v>
      </c>
      <c r="TBE1200" s="207">
        <v>2</v>
      </c>
      <c r="TBF1200" s="208" t="s">
        <v>238</v>
      </c>
      <c r="TBG1200" s="209">
        <v>119</v>
      </c>
      <c r="TBH1200" s="110">
        <v>213</v>
      </c>
      <c r="TBI1200" s="147">
        <v>104.09399999999999</v>
      </c>
      <c r="TBJ1200" s="109" t="s">
        <v>39</v>
      </c>
      <c r="TBK1200" s="261" t="s">
        <v>26</v>
      </c>
      <c r="TBL1200" s="207">
        <v>7</v>
      </c>
      <c r="TBM1200" s="207">
        <v>2</v>
      </c>
      <c r="TBN1200" s="208" t="s">
        <v>238</v>
      </c>
      <c r="TBO1200" s="209">
        <v>119</v>
      </c>
      <c r="TBP1200" s="110">
        <v>213</v>
      </c>
      <c r="TBQ1200" s="147">
        <v>104.09399999999999</v>
      </c>
      <c r="TBR1200" s="109" t="s">
        <v>39</v>
      </c>
      <c r="TBS1200" s="261" t="s">
        <v>26</v>
      </c>
      <c r="TBT1200" s="207">
        <v>7</v>
      </c>
      <c r="TBU1200" s="207">
        <v>2</v>
      </c>
      <c r="TBV1200" s="208" t="s">
        <v>238</v>
      </c>
      <c r="TBW1200" s="209">
        <v>119</v>
      </c>
      <c r="TBX1200" s="110">
        <v>213</v>
      </c>
      <c r="TBY1200" s="147">
        <v>104.09399999999999</v>
      </c>
      <c r="TBZ1200" s="109" t="s">
        <v>39</v>
      </c>
      <c r="TCA1200" s="261" t="s">
        <v>26</v>
      </c>
      <c r="TCB1200" s="207">
        <v>7</v>
      </c>
      <c r="TCC1200" s="207">
        <v>2</v>
      </c>
      <c r="TCD1200" s="208" t="s">
        <v>238</v>
      </c>
      <c r="TCE1200" s="209">
        <v>119</v>
      </c>
      <c r="TCF1200" s="110">
        <v>213</v>
      </c>
      <c r="TCG1200" s="147">
        <v>104.09399999999999</v>
      </c>
      <c r="TCH1200" s="109" t="s">
        <v>39</v>
      </c>
      <c r="TCI1200" s="261" t="s">
        <v>26</v>
      </c>
      <c r="TCJ1200" s="207">
        <v>7</v>
      </c>
      <c r="TCK1200" s="207">
        <v>2</v>
      </c>
      <c r="TCL1200" s="208" t="s">
        <v>238</v>
      </c>
      <c r="TCM1200" s="209">
        <v>119</v>
      </c>
      <c r="TCN1200" s="110">
        <v>213</v>
      </c>
      <c r="TCO1200" s="147">
        <v>104.09399999999999</v>
      </c>
      <c r="TCP1200" s="109" t="s">
        <v>39</v>
      </c>
      <c r="TCQ1200" s="261" t="s">
        <v>26</v>
      </c>
      <c r="TCR1200" s="207">
        <v>7</v>
      </c>
      <c r="TCS1200" s="207">
        <v>2</v>
      </c>
      <c r="TCT1200" s="208" t="s">
        <v>238</v>
      </c>
      <c r="TCU1200" s="209">
        <v>119</v>
      </c>
      <c r="TCV1200" s="110">
        <v>213</v>
      </c>
      <c r="TCW1200" s="147">
        <v>104.09399999999999</v>
      </c>
      <c r="TCX1200" s="109" t="s">
        <v>39</v>
      </c>
      <c r="TCY1200" s="261" t="s">
        <v>26</v>
      </c>
      <c r="TCZ1200" s="207">
        <v>7</v>
      </c>
      <c r="TDA1200" s="207">
        <v>2</v>
      </c>
      <c r="TDB1200" s="208" t="s">
        <v>238</v>
      </c>
      <c r="TDC1200" s="209">
        <v>119</v>
      </c>
      <c r="TDD1200" s="110">
        <v>213</v>
      </c>
      <c r="TDE1200" s="147">
        <v>104.09399999999999</v>
      </c>
      <c r="TDF1200" s="109" t="s">
        <v>39</v>
      </c>
      <c r="TDG1200" s="261" t="s">
        <v>26</v>
      </c>
      <c r="TDH1200" s="207">
        <v>7</v>
      </c>
      <c r="TDI1200" s="207">
        <v>2</v>
      </c>
      <c r="TDJ1200" s="208" t="s">
        <v>238</v>
      </c>
      <c r="TDK1200" s="209">
        <v>119</v>
      </c>
      <c r="TDL1200" s="110">
        <v>213</v>
      </c>
      <c r="TDM1200" s="147">
        <v>104.09399999999999</v>
      </c>
      <c r="TDN1200" s="109" t="s">
        <v>39</v>
      </c>
      <c r="TDO1200" s="261" t="s">
        <v>26</v>
      </c>
      <c r="TDP1200" s="207">
        <v>7</v>
      </c>
      <c r="TDQ1200" s="207">
        <v>2</v>
      </c>
      <c r="TDR1200" s="208" t="s">
        <v>238</v>
      </c>
      <c r="TDS1200" s="209">
        <v>119</v>
      </c>
      <c r="TDT1200" s="110">
        <v>213</v>
      </c>
      <c r="TDU1200" s="147">
        <v>104.09399999999999</v>
      </c>
      <c r="TDV1200" s="109" t="s">
        <v>39</v>
      </c>
      <c r="TDW1200" s="261" t="s">
        <v>26</v>
      </c>
      <c r="TDX1200" s="207">
        <v>7</v>
      </c>
      <c r="TDY1200" s="207">
        <v>2</v>
      </c>
      <c r="TDZ1200" s="208" t="s">
        <v>238</v>
      </c>
      <c r="TEA1200" s="209">
        <v>119</v>
      </c>
      <c r="TEB1200" s="110">
        <v>213</v>
      </c>
      <c r="TEC1200" s="147">
        <v>104.09399999999999</v>
      </c>
      <c r="TED1200" s="109" t="s">
        <v>39</v>
      </c>
      <c r="TEE1200" s="261" t="s">
        <v>26</v>
      </c>
      <c r="TEF1200" s="207">
        <v>7</v>
      </c>
      <c r="TEG1200" s="207">
        <v>2</v>
      </c>
      <c r="TEH1200" s="208" t="s">
        <v>238</v>
      </c>
      <c r="TEI1200" s="209">
        <v>119</v>
      </c>
      <c r="TEJ1200" s="110">
        <v>213</v>
      </c>
      <c r="TEK1200" s="147">
        <v>104.09399999999999</v>
      </c>
      <c r="TEL1200" s="109" t="s">
        <v>39</v>
      </c>
      <c r="TEM1200" s="261" t="s">
        <v>26</v>
      </c>
      <c r="TEN1200" s="207">
        <v>7</v>
      </c>
      <c r="TEO1200" s="207">
        <v>2</v>
      </c>
      <c r="TEP1200" s="208" t="s">
        <v>238</v>
      </c>
      <c r="TEQ1200" s="209">
        <v>119</v>
      </c>
      <c r="TER1200" s="110">
        <v>213</v>
      </c>
      <c r="TES1200" s="147">
        <v>104.09399999999999</v>
      </c>
      <c r="TET1200" s="109" t="s">
        <v>39</v>
      </c>
      <c r="TEU1200" s="261" t="s">
        <v>26</v>
      </c>
      <c r="TEV1200" s="207">
        <v>7</v>
      </c>
      <c r="TEW1200" s="207">
        <v>2</v>
      </c>
      <c r="TEX1200" s="208" t="s">
        <v>238</v>
      </c>
      <c r="TEY1200" s="209">
        <v>119</v>
      </c>
      <c r="TEZ1200" s="110">
        <v>213</v>
      </c>
      <c r="TFA1200" s="147">
        <v>104.09399999999999</v>
      </c>
      <c r="TFB1200" s="109" t="s">
        <v>39</v>
      </c>
      <c r="TFC1200" s="261" t="s">
        <v>26</v>
      </c>
      <c r="TFD1200" s="207">
        <v>7</v>
      </c>
      <c r="TFE1200" s="207">
        <v>2</v>
      </c>
      <c r="TFF1200" s="208" t="s">
        <v>238</v>
      </c>
      <c r="TFG1200" s="209">
        <v>119</v>
      </c>
      <c r="TFH1200" s="110">
        <v>213</v>
      </c>
      <c r="TFI1200" s="147">
        <v>104.09399999999999</v>
      </c>
      <c r="TFJ1200" s="109" t="s">
        <v>39</v>
      </c>
      <c r="TFK1200" s="261" t="s">
        <v>26</v>
      </c>
      <c r="TFL1200" s="207">
        <v>7</v>
      </c>
      <c r="TFM1200" s="207">
        <v>2</v>
      </c>
      <c r="TFN1200" s="208" t="s">
        <v>238</v>
      </c>
      <c r="TFO1200" s="209">
        <v>119</v>
      </c>
      <c r="TFP1200" s="110">
        <v>213</v>
      </c>
      <c r="TFQ1200" s="147">
        <v>104.09399999999999</v>
      </c>
      <c r="TFR1200" s="109" t="s">
        <v>39</v>
      </c>
      <c r="TFS1200" s="261" t="s">
        <v>26</v>
      </c>
      <c r="TFT1200" s="207">
        <v>7</v>
      </c>
      <c r="TFU1200" s="207">
        <v>2</v>
      </c>
      <c r="TFV1200" s="208" t="s">
        <v>238</v>
      </c>
      <c r="TFW1200" s="209">
        <v>119</v>
      </c>
      <c r="TFX1200" s="110">
        <v>213</v>
      </c>
      <c r="TFY1200" s="147">
        <v>104.09399999999999</v>
      </c>
      <c r="TFZ1200" s="109" t="s">
        <v>39</v>
      </c>
      <c r="TGA1200" s="261" t="s">
        <v>26</v>
      </c>
      <c r="TGB1200" s="207">
        <v>7</v>
      </c>
      <c r="TGC1200" s="207">
        <v>2</v>
      </c>
      <c r="TGD1200" s="208" t="s">
        <v>238</v>
      </c>
      <c r="TGE1200" s="209">
        <v>119</v>
      </c>
      <c r="TGF1200" s="110">
        <v>213</v>
      </c>
      <c r="TGG1200" s="147">
        <v>104.09399999999999</v>
      </c>
      <c r="TGH1200" s="109" t="s">
        <v>39</v>
      </c>
      <c r="TGI1200" s="261" t="s">
        <v>26</v>
      </c>
      <c r="TGJ1200" s="207">
        <v>7</v>
      </c>
      <c r="TGK1200" s="207">
        <v>2</v>
      </c>
      <c r="TGL1200" s="208" t="s">
        <v>238</v>
      </c>
      <c r="TGM1200" s="209">
        <v>119</v>
      </c>
      <c r="TGN1200" s="110">
        <v>213</v>
      </c>
      <c r="TGO1200" s="147">
        <v>104.09399999999999</v>
      </c>
      <c r="TGP1200" s="109" t="s">
        <v>39</v>
      </c>
      <c r="TGQ1200" s="261" t="s">
        <v>26</v>
      </c>
      <c r="TGR1200" s="207">
        <v>7</v>
      </c>
      <c r="TGS1200" s="207">
        <v>2</v>
      </c>
      <c r="TGT1200" s="208" t="s">
        <v>238</v>
      </c>
      <c r="TGU1200" s="209">
        <v>119</v>
      </c>
      <c r="TGV1200" s="110">
        <v>213</v>
      </c>
      <c r="TGW1200" s="147">
        <v>104.09399999999999</v>
      </c>
      <c r="TGX1200" s="109" t="s">
        <v>39</v>
      </c>
      <c r="TGY1200" s="261" t="s">
        <v>26</v>
      </c>
      <c r="TGZ1200" s="207">
        <v>7</v>
      </c>
      <c r="THA1200" s="207">
        <v>2</v>
      </c>
      <c r="THB1200" s="208" t="s">
        <v>238</v>
      </c>
      <c r="THC1200" s="209">
        <v>119</v>
      </c>
      <c r="THD1200" s="110">
        <v>213</v>
      </c>
      <c r="THE1200" s="147">
        <v>104.09399999999999</v>
      </c>
      <c r="THF1200" s="109" t="s">
        <v>39</v>
      </c>
      <c r="THG1200" s="261" t="s">
        <v>26</v>
      </c>
      <c r="THH1200" s="207">
        <v>7</v>
      </c>
      <c r="THI1200" s="207">
        <v>2</v>
      </c>
      <c r="THJ1200" s="208" t="s">
        <v>238</v>
      </c>
      <c r="THK1200" s="209">
        <v>119</v>
      </c>
      <c r="THL1200" s="110">
        <v>213</v>
      </c>
      <c r="THM1200" s="147">
        <v>104.09399999999999</v>
      </c>
      <c r="THN1200" s="109" t="s">
        <v>39</v>
      </c>
      <c r="THO1200" s="261" t="s">
        <v>26</v>
      </c>
      <c r="THP1200" s="207">
        <v>7</v>
      </c>
      <c r="THQ1200" s="207">
        <v>2</v>
      </c>
      <c r="THR1200" s="208" t="s">
        <v>238</v>
      </c>
      <c r="THS1200" s="209">
        <v>119</v>
      </c>
      <c r="THT1200" s="110">
        <v>213</v>
      </c>
      <c r="THU1200" s="147">
        <v>104.09399999999999</v>
      </c>
      <c r="THV1200" s="109" t="s">
        <v>39</v>
      </c>
      <c r="THW1200" s="261" t="s">
        <v>26</v>
      </c>
      <c r="THX1200" s="207">
        <v>7</v>
      </c>
      <c r="THY1200" s="207">
        <v>2</v>
      </c>
      <c r="THZ1200" s="208" t="s">
        <v>238</v>
      </c>
      <c r="TIA1200" s="209">
        <v>119</v>
      </c>
      <c r="TIB1200" s="110">
        <v>213</v>
      </c>
      <c r="TIC1200" s="147">
        <v>104.09399999999999</v>
      </c>
      <c r="TID1200" s="109" t="s">
        <v>39</v>
      </c>
      <c r="TIE1200" s="261" t="s">
        <v>26</v>
      </c>
      <c r="TIF1200" s="207">
        <v>7</v>
      </c>
      <c r="TIG1200" s="207">
        <v>2</v>
      </c>
      <c r="TIH1200" s="208" t="s">
        <v>238</v>
      </c>
      <c r="TII1200" s="209">
        <v>119</v>
      </c>
      <c r="TIJ1200" s="110">
        <v>213</v>
      </c>
      <c r="TIK1200" s="147">
        <v>104.09399999999999</v>
      </c>
      <c r="TIL1200" s="109" t="s">
        <v>39</v>
      </c>
      <c r="TIM1200" s="261" t="s">
        <v>26</v>
      </c>
      <c r="TIN1200" s="207">
        <v>7</v>
      </c>
      <c r="TIO1200" s="207">
        <v>2</v>
      </c>
      <c r="TIP1200" s="208" t="s">
        <v>238</v>
      </c>
      <c r="TIQ1200" s="209">
        <v>119</v>
      </c>
      <c r="TIR1200" s="110">
        <v>213</v>
      </c>
      <c r="TIS1200" s="147">
        <v>104.09399999999999</v>
      </c>
      <c r="TIT1200" s="109" t="s">
        <v>39</v>
      </c>
      <c r="TIU1200" s="261" t="s">
        <v>26</v>
      </c>
      <c r="TIV1200" s="207">
        <v>7</v>
      </c>
      <c r="TIW1200" s="207">
        <v>2</v>
      </c>
      <c r="TIX1200" s="208" t="s">
        <v>238</v>
      </c>
      <c r="TIY1200" s="209">
        <v>119</v>
      </c>
      <c r="TIZ1200" s="110">
        <v>213</v>
      </c>
      <c r="TJA1200" s="147">
        <v>104.09399999999999</v>
      </c>
      <c r="TJB1200" s="109" t="s">
        <v>39</v>
      </c>
      <c r="TJC1200" s="261" t="s">
        <v>26</v>
      </c>
      <c r="TJD1200" s="207">
        <v>7</v>
      </c>
      <c r="TJE1200" s="207">
        <v>2</v>
      </c>
      <c r="TJF1200" s="208" t="s">
        <v>238</v>
      </c>
      <c r="TJG1200" s="209">
        <v>119</v>
      </c>
      <c r="TJH1200" s="110">
        <v>213</v>
      </c>
      <c r="TJI1200" s="147">
        <v>104.09399999999999</v>
      </c>
      <c r="TJJ1200" s="109" t="s">
        <v>39</v>
      </c>
      <c r="TJK1200" s="261" t="s">
        <v>26</v>
      </c>
      <c r="TJL1200" s="207">
        <v>7</v>
      </c>
      <c r="TJM1200" s="207">
        <v>2</v>
      </c>
      <c r="TJN1200" s="208" t="s">
        <v>238</v>
      </c>
      <c r="TJO1200" s="209">
        <v>119</v>
      </c>
      <c r="TJP1200" s="110">
        <v>213</v>
      </c>
      <c r="TJQ1200" s="147">
        <v>104.09399999999999</v>
      </c>
      <c r="TJR1200" s="109" t="s">
        <v>39</v>
      </c>
      <c r="TJS1200" s="261" t="s">
        <v>26</v>
      </c>
      <c r="TJT1200" s="207">
        <v>7</v>
      </c>
      <c r="TJU1200" s="207">
        <v>2</v>
      </c>
      <c r="TJV1200" s="208" t="s">
        <v>238</v>
      </c>
      <c r="TJW1200" s="209">
        <v>119</v>
      </c>
      <c r="TJX1200" s="110">
        <v>213</v>
      </c>
      <c r="TJY1200" s="147">
        <v>104.09399999999999</v>
      </c>
      <c r="TJZ1200" s="109" t="s">
        <v>39</v>
      </c>
      <c r="TKA1200" s="261" t="s">
        <v>26</v>
      </c>
      <c r="TKB1200" s="207">
        <v>7</v>
      </c>
      <c r="TKC1200" s="207">
        <v>2</v>
      </c>
      <c r="TKD1200" s="208" t="s">
        <v>238</v>
      </c>
      <c r="TKE1200" s="209">
        <v>119</v>
      </c>
      <c r="TKF1200" s="110">
        <v>213</v>
      </c>
      <c r="TKG1200" s="147">
        <v>104.09399999999999</v>
      </c>
      <c r="TKH1200" s="109" t="s">
        <v>39</v>
      </c>
      <c r="TKI1200" s="261" t="s">
        <v>26</v>
      </c>
      <c r="TKJ1200" s="207">
        <v>7</v>
      </c>
      <c r="TKK1200" s="207">
        <v>2</v>
      </c>
      <c r="TKL1200" s="208" t="s">
        <v>238</v>
      </c>
      <c r="TKM1200" s="209">
        <v>119</v>
      </c>
      <c r="TKN1200" s="110">
        <v>213</v>
      </c>
      <c r="TKO1200" s="147">
        <v>104.09399999999999</v>
      </c>
      <c r="TKP1200" s="109" t="s">
        <v>39</v>
      </c>
      <c r="TKQ1200" s="261" t="s">
        <v>26</v>
      </c>
      <c r="TKR1200" s="207">
        <v>7</v>
      </c>
      <c r="TKS1200" s="207">
        <v>2</v>
      </c>
      <c r="TKT1200" s="208" t="s">
        <v>238</v>
      </c>
      <c r="TKU1200" s="209">
        <v>119</v>
      </c>
      <c r="TKV1200" s="110">
        <v>213</v>
      </c>
      <c r="TKW1200" s="147">
        <v>104.09399999999999</v>
      </c>
      <c r="TKX1200" s="109" t="s">
        <v>39</v>
      </c>
      <c r="TKY1200" s="261" t="s">
        <v>26</v>
      </c>
      <c r="TKZ1200" s="207">
        <v>7</v>
      </c>
      <c r="TLA1200" s="207">
        <v>2</v>
      </c>
      <c r="TLB1200" s="208" t="s">
        <v>238</v>
      </c>
      <c r="TLC1200" s="209">
        <v>119</v>
      </c>
      <c r="TLD1200" s="110">
        <v>213</v>
      </c>
      <c r="TLE1200" s="147">
        <v>104.09399999999999</v>
      </c>
      <c r="TLF1200" s="109" t="s">
        <v>39</v>
      </c>
      <c r="TLG1200" s="261" t="s">
        <v>26</v>
      </c>
      <c r="TLH1200" s="207">
        <v>7</v>
      </c>
      <c r="TLI1200" s="207">
        <v>2</v>
      </c>
      <c r="TLJ1200" s="208" t="s">
        <v>238</v>
      </c>
      <c r="TLK1200" s="209">
        <v>119</v>
      </c>
      <c r="TLL1200" s="110">
        <v>213</v>
      </c>
      <c r="TLM1200" s="147">
        <v>104.09399999999999</v>
      </c>
      <c r="TLN1200" s="109" t="s">
        <v>39</v>
      </c>
      <c r="TLO1200" s="261" t="s">
        <v>26</v>
      </c>
      <c r="TLP1200" s="207">
        <v>7</v>
      </c>
      <c r="TLQ1200" s="207">
        <v>2</v>
      </c>
      <c r="TLR1200" s="208" t="s">
        <v>238</v>
      </c>
      <c r="TLS1200" s="209">
        <v>119</v>
      </c>
      <c r="TLT1200" s="110">
        <v>213</v>
      </c>
      <c r="TLU1200" s="147">
        <v>104.09399999999999</v>
      </c>
      <c r="TLV1200" s="109" t="s">
        <v>39</v>
      </c>
      <c r="TLW1200" s="261" t="s">
        <v>26</v>
      </c>
      <c r="TLX1200" s="207">
        <v>7</v>
      </c>
      <c r="TLY1200" s="207">
        <v>2</v>
      </c>
      <c r="TLZ1200" s="208" t="s">
        <v>238</v>
      </c>
      <c r="TMA1200" s="209">
        <v>119</v>
      </c>
      <c r="TMB1200" s="110">
        <v>213</v>
      </c>
      <c r="TMC1200" s="147">
        <v>104.09399999999999</v>
      </c>
      <c r="TMD1200" s="109" t="s">
        <v>39</v>
      </c>
      <c r="TME1200" s="261" t="s">
        <v>26</v>
      </c>
      <c r="TMF1200" s="207">
        <v>7</v>
      </c>
      <c r="TMG1200" s="207">
        <v>2</v>
      </c>
      <c r="TMH1200" s="208" t="s">
        <v>238</v>
      </c>
      <c r="TMI1200" s="209">
        <v>119</v>
      </c>
      <c r="TMJ1200" s="110">
        <v>213</v>
      </c>
      <c r="TMK1200" s="147">
        <v>104.09399999999999</v>
      </c>
      <c r="TML1200" s="109" t="s">
        <v>39</v>
      </c>
      <c r="TMM1200" s="261" t="s">
        <v>26</v>
      </c>
      <c r="TMN1200" s="207">
        <v>7</v>
      </c>
      <c r="TMO1200" s="207">
        <v>2</v>
      </c>
      <c r="TMP1200" s="208" t="s">
        <v>238</v>
      </c>
      <c r="TMQ1200" s="209">
        <v>119</v>
      </c>
      <c r="TMR1200" s="110">
        <v>213</v>
      </c>
      <c r="TMS1200" s="147">
        <v>104.09399999999999</v>
      </c>
      <c r="TMT1200" s="109" t="s">
        <v>39</v>
      </c>
      <c r="TMU1200" s="261" t="s">
        <v>26</v>
      </c>
      <c r="TMV1200" s="207">
        <v>7</v>
      </c>
      <c r="TMW1200" s="207">
        <v>2</v>
      </c>
      <c r="TMX1200" s="208" t="s">
        <v>238</v>
      </c>
      <c r="TMY1200" s="209">
        <v>119</v>
      </c>
      <c r="TMZ1200" s="110">
        <v>213</v>
      </c>
      <c r="TNA1200" s="147">
        <v>104.09399999999999</v>
      </c>
      <c r="TNB1200" s="109" t="s">
        <v>39</v>
      </c>
      <c r="TNC1200" s="261" t="s">
        <v>26</v>
      </c>
      <c r="TND1200" s="207">
        <v>7</v>
      </c>
      <c r="TNE1200" s="207">
        <v>2</v>
      </c>
      <c r="TNF1200" s="208" t="s">
        <v>238</v>
      </c>
      <c r="TNG1200" s="209">
        <v>119</v>
      </c>
      <c r="TNH1200" s="110">
        <v>213</v>
      </c>
      <c r="TNI1200" s="147">
        <v>104.09399999999999</v>
      </c>
      <c r="TNJ1200" s="109" t="s">
        <v>39</v>
      </c>
      <c r="TNK1200" s="261" t="s">
        <v>26</v>
      </c>
      <c r="TNL1200" s="207">
        <v>7</v>
      </c>
      <c r="TNM1200" s="207">
        <v>2</v>
      </c>
      <c r="TNN1200" s="208" t="s">
        <v>238</v>
      </c>
      <c r="TNO1200" s="209">
        <v>119</v>
      </c>
      <c r="TNP1200" s="110">
        <v>213</v>
      </c>
      <c r="TNQ1200" s="147">
        <v>104.09399999999999</v>
      </c>
      <c r="TNR1200" s="109" t="s">
        <v>39</v>
      </c>
      <c r="TNS1200" s="261" t="s">
        <v>26</v>
      </c>
      <c r="TNT1200" s="207">
        <v>7</v>
      </c>
      <c r="TNU1200" s="207">
        <v>2</v>
      </c>
      <c r="TNV1200" s="208" t="s">
        <v>238</v>
      </c>
      <c r="TNW1200" s="209">
        <v>119</v>
      </c>
      <c r="TNX1200" s="110">
        <v>213</v>
      </c>
      <c r="TNY1200" s="147">
        <v>104.09399999999999</v>
      </c>
      <c r="TNZ1200" s="109" t="s">
        <v>39</v>
      </c>
      <c r="TOA1200" s="261" t="s">
        <v>26</v>
      </c>
      <c r="TOB1200" s="207">
        <v>7</v>
      </c>
      <c r="TOC1200" s="207">
        <v>2</v>
      </c>
      <c r="TOD1200" s="208" t="s">
        <v>238</v>
      </c>
      <c r="TOE1200" s="209">
        <v>119</v>
      </c>
      <c r="TOF1200" s="110">
        <v>213</v>
      </c>
      <c r="TOG1200" s="147">
        <v>104.09399999999999</v>
      </c>
      <c r="TOH1200" s="109" t="s">
        <v>39</v>
      </c>
      <c r="TOI1200" s="261" t="s">
        <v>26</v>
      </c>
      <c r="TOJ1200" s="207">
        <v>7</v>
      </c>
      <c r="TOK1200" s="207">
        <v>2</v>
      </c>
      <c r="TOL1200" s="208" t="s">
        <v>238</v>
      </c>
      <c r="TOM1200" s="209">
        <v>119</v>
      </c>
      <c r="TON1200" s="110">
        <v>213</v>
      </c>
      <c r="TOO1200" s="147">
        <v>104.09399999999999</v>
      </c>
      <c r="TOP1200" s="109" t="s">
        <v>39</v>
      </c>
      <c r="TOQ1200" s="261" t="s">
        <v>26</v>
      </c>
      <c r="TOR1200" s="207">
        <v>7</v>
      </c>
      <c r="TOS1200" s="207">
        <v>2</v>
      </c>
      <c r="TOT1200" s="208" t="s">
        <v>238</v>
      </c>
      <c r="TOU1200" s="209">
        <v>119</v>
      </c>
      <c r="TOV1200" s="110">
        <v>213</v>
      </c>
      <c r="TOW1200" s="147">
        <v>104.09399999999999</v>
      </c>
      <c r="TOX1200" s="109" t="s">
        <v>39</v>
      </c>
      <c r="TOY1200" s="261" t="s">
        <v>26</v>
      </c>
      <c r="TOZ1200" s="207">
        <v>7</v>
      </c>
      <c r="TPA1200" s="207">
        <v>2</v>
      </c>
      <c r="TPB1200" s="208" t="s">
        <v>238</v>
      </c>
      <c r="TPC1200" s="209">
        <v>119</v>
      </c>
      <c r="TPD1200" s="110">
        <v>213</v>
      </c>
      <c r="TPE1200" s="147">
        <v>104.09399999999999</v>
      </c>
      <c r="TPF1200" s="109" t="s">
        <v>39</v>
      </c>
      <c r="TPG1200" s="261" t="s">
        <v>26</v>
      </c>
      <c r="TPH1200" s="207">
        <v>7</v>
      </c>
      <c r="TPI1200" s="207">
        <v>2</v>
      </c>
      <c r="TPJ1200" s="208" t="s">
        <v>238</v>
      </c>
      <c r="TPK1200" s="209">
        <v>119</v>
      </c>
      <c r="TPL1200" s="110">
        <v>213</v>
      </c>
      <c r="TPM1200" s="147">
        <v>104.09399999999999</v>
      </c>
      <c r="TPN1200" s="109" t="s">
        <v>39</v>
      </c>
      <c r="TPO1200" s="261" t="s">
        <v>26</v>
      </c>
      <c r="TPP1200" s="207">
        <v>7</v>
      </c>
      <c r="TPQ1200" s="207">
        <v>2</v>
      </c>
      <c r="TPR1200" s="208" t="s">
        <v>238</v>
      </c>
      <c r="TPS1200" s="209">
        <v>119</v>
      </c>
      <c r="TPT1200" s="110">
        <v>213</v>
      </c>
      <c r="TPU1200" s="147">
        <v>104.09399999999999</v>
      </c>
      <c r="TPV1200" s="109" t="s">
        <v>39</v>
      </c>
      <c r="TPW1200" s="261" t="s">
        <v>26</v>
      </c>
      <c r="TPX1200" s="207">
        <v>7</v>
      </c>
      <c r="TPY1200" s="207">
        <v>2</v>
      </c>
      <c r="TPZ1200" s="208" t="s">
        <v>238</v>
      </c>
      <c r="TQA1200" s="209">
        <v>119</v>
      </c>
      <c r="TQB1200" s="110">
        <v>213</v>
      </c>
      <c r="TQC1200" s="147">
        <v>104.09399999999999</v>
      </c>
      <c r="TQD1200" s="109" t="s">
        <v>39</v>
      </c>
      <c r="TQE1200" s="261" t="s">
        <v>26</v>
      </c>
      <c r="TQF1200" s="207">
        <v>7</v>
      </c>
      <c r="TQG1200" s="207">
        <v>2</v>
      </c>
      <c r="TQH1200" s="208" t="s">
        <v>238</v>
      </c>
      <c r="TQI1200" s="209">
        <v>119</v>
      </c>
      <c r="TQJ1200" s="110">
        <v>213</v>
      </c>
      <c r="TQK1200" s="147">
        <v>104.09399999999999</v>
      </c>
      <c r="TQL1200" s="109" t="s">
        <v>39</v>
      </c>
      <c r="TQM1200" s="261" t="s">
        <v>26</v>
      </c>
      <c r="TQN1200" s="207">
        <v>7</v>
      </c>
      <c r="TQO1200" s="207">
        <v>2</v>
      </c>
      <c r="TQP1200" s="208" t="s">
        <v>238</v>
      </c>
      <c r="TQQ1200" s="209">
        <v>119</v>
      </c>
      <c r="TQR1200" s="110">
        <v>213</v>
      </c>
      <c r="TQS1200" s="147">
        <v>104.09399999999999</v>
      </c>
      <c r="TQT1200" s="109" t="s">
        <v>39</v>
      </c>
      <c r="TQU1200" s="261" t="s">
        <v>26</v>
      </c>
      <c r="TQV1200" s="207">
        <v>7</v>
      </c>
      <c r="TQW1200" s="207">
        <v>2</v>
      </c>
      <c r="TQX1200" s="208" t="s">
        <v>238</v>
      </c>
      <c r="TQY1200" s="209">
        <v>119</v>
      </c>
      <c r="TQZ1200" s="110">
        <v>213</v>
      </c>
      <c r="TRA1200" s="147">
        <v>104.09399999999999</v>
      </c>
      <c r="TRB1200" s="109" t="s">
        <v>39</v>
      </c>
      <c r="TRC1200" s="261" t="s">
        <v>26</v>
      </c>
      <c r="TRD1200" s="207">
        <v>7</v>
      </c>
      <c r="TRE1200" s="207">
        <v>2</v>
      </c>
      <c r="TRF1200" s="208" t="s">
        <v>238</v>
      </c>
      <c r="TRG1200" s="209">
        <v>119</v>
      </c>
      <c r="TRH1200" s="110">
        <v>213</v>
      </c>
      <c r="TRI1200" s="147">
        <v>104.09399999999999</v>
      </c>
      <c r="TRJ1200" s="109" t="s">
        <v>39</v>
      </c>
      <c r="TRK1200" s="261" t="s">
        <v>26</v>
      </c>
      <c r="TRL1200" s="207">
        <v>7</v>
      </c>
      <c r="TRM1200" s="207">
        <v>2</v>
      </c>
      <c r="TRN1200" s="208" t="s">
        <v>238</v>
      </c>
      <c r="TRO1200" s="209">
        <v>119</v>
      </c>
      <c r="TRP1200" s="110">
        <v>213</v>
      </c>
      <c r="TRQ1200" s="147">
        <v>104.09399999999999</v>
      </c>
      <c r="TRR1200" s="109" t="s">
        <v>39</v>
      </c>
      <c r="TRS1200" s="261" t="s">
        <v>26</v>
      </c>
      <c r="TRT1200" s="207">
        <v>7</v>
      </c>
      <c r="TRU1200" s="207">
        <v>2</v>
      </c>
      <c r="TRV1200" s="208" t="s">
        <v>238</v>
      </c>
      <c r="TRW1200" s="209">
        <v>119</v>
      </c>
      <c r="TRX1200" s="110">
        <v>213</v>
      </c>
      <c r="TRY1200" s="147">
        <v>104.09399999999999</v>
      </c>
      <c r="TRZ1200" s="109" t="s">
        <v>39</v>
      </c>
      <c r="TSA1200" s="261" t="s">
        <v>26</v>
      </c>
      <c r="TSB1200" s="207">
        <v>7</v>
      </c>
      <c r="TSC1200" s="207">
        <v>2</v>
      </c>
      <c r="TSD1200" s="208" t="s">
        <v>238</v>
      </c>
      <c r="TSE1200" s="209">
        <v>119</v>
      </c>
      <c r="TSF1200" s="110">
        <v>213</v>
      </c>
      <c r="TSG1200" s="147">
        <v>104.09399999999999</v>
      </c>
      <c r="TSH1200" s="109" t="s">
        <v>39</v>
      </c>
      <c r="TSI1200" s="261" t="s">
        <v>26</v>
      </c>
      <c r="TSJ1200" s="207">
        <v>7</v>
      </c>
      <c r="TSK1200" s="207">
        <v>2</v>
      </c>
      <c r="TSL1200" s="208" t="s">
        <v>238</v>
      </c>
      <c r="TSM1200" s="209">
        <v>119</v>
      </c>
      <c r="TSN1200" s="110">
        <v>213</v>
      </c>
      <c r="TSO1200" s="147">
        <v>104.09399999999999</v>
      </c>
      <c r="TSP1200" s="109" t="s">
        <v>39</v>
      </c>
      <c r="TSQ1200" s="261" t="s">
        <v>26</v>
      </c>
      <c r="TSR1200" s="207">
        <v>7</v>
      </c>
      <c r="TSS1200" s="207">
        <v>2</v>
      </c>
      <c r="TST1200" s="208" t="s">
        <v>238</v>
      </c>
      <c r="TSU1200" s="209">
        <v>119</v>
      </c>
      <c r="TSV1200" s="110">
        <v>213</v>
      </c>
      <c r="TSW1200" s="147">
        <v>104.09399999999999</v>
      </c>
      <c r="TSX1200" s="109" t="s">
        <v>39</v>
      </c>
      <c r="TSY1200" s="261" t="s">
        <v>26</v>
      </c>
      <c r="TSZ1200" s="207">
        <v>7</v>
      </c>
      <c r="TTA1200" s="207">
        <v>2</v>
      </c>
      <c r="TTB1200" s="208" t="s">
        <v>238</v>
      </c>
      <c r="TTC1200" s="209">
        <v>119</v>
      </c>
      <c r="TTD1200" s="110">
        <v>213</v>
      </c>
      <c r="TTE1200" s="147">
        <v>104.09399999999999</v>
      </c>
      <c r="TTF1200" s="109" t="s">
        <v>39</v>
      </c>
      <c r="TTG1200" s="261" t="s">
        <v>26</v>
      </c>
      <c r="TTH1200" s="207">
        <v>7</v>
      </c>
      <c r="TTI1200" s="207">
        <v>2</v>
      </c>
      <c r="TTJ1200" s="208" t="s">
        <v>238</v>
      </c>
      <c r="TTK1200" s="209">
        <v>119</v>
      </c>
      <c r="TTL1200" s="110">
        <v>213</v>
      </c>
      <c r="TTM1200" s="147">
        <v>104.09399999999999</v>
      </c>
      <c r="TTN1200" s="109" t="s">
        <v>39</v>
      </c>
      <c r="TTO1200" s="261" t="s">
        <v>26</v>
      </c>
      <c r="TTP1200" s="207">
        <v>7</v>
      </c>
      <c r="TTQ1200" s="207">
        <v>2</v>
      </c>
      <c r="TTR1200" s="208" t="s">
        <v>238</v>
      </c>
      <c r="TTS1200" s="209">
        <v>119</v>
      </c>
      <c r="TTT1200" s="110">
        <v>213</v>
      </c>
      <c r="TTU1200" s="147">
        <v>104.09399999999999</v>
      </c>
      <c r="TTV1200" s="109" t="s">
        <v>39</v>
      </c>
      <c r="TTW1200" s="261" t="s">
        <v>26</v>
      </c>
      <c r="TTX1200" s="207">
        <v>7</v>
      </c>
      <c r="TTY1200" s="207">
        <v>2</v>
      </c>
      <c r="TTZ1200" s="208" t="s">
        <v>238</v>
      </c>
      <c r="TUA1200" s="209">
        <v>119</v>
      </c>
      <c r="TUB1200" s="110">
        <v>213</v>
      </c>
      <c r="TUC1200" s="147">
        <v>104.09399999999999</v>
      </c>
      <c r="TUD1200" s="109" t="s">
        <v>39</v>
      </c>
      <c r="TUE1200" s="261" t="s">
        <v>26</v>
      </c>
      <c r="TUF1200" s="207">
        <v>7</v>
      </c>
      <c r="TUG1200" s="207">
        <v>2</v>
      </c>
      <c r="TUH1200" s="208" t="s">
        <v>238</v>
      </c>
      <c r="TUI1200" s="209">
        <v>119</v>
      </c>
      <c r="TUJ1200" s="110">
        <v>213</v>
      </c>
      <c r="TUK1200" s="147">
        <v>104.09399999999999</v>
      </c>
      <c r="TUL1200" s="109" t="s">
        <v>39</v>
      </c>
      <c r="TUM1200" s="261" t="s">
        <v>26</v>
      </c>
      <c r="TUN1200" s="207">
        <v>7</v>
      </c>
      <c r="TUO1200" s="207">
        <v>2</v>
      </c>
      <c r="TUP1200" s="208" t="s">
        <v>238</v>
      </c>
      <c r="TUQ1200" s="209">
        <v>119</v>
      </c>
      <c r="TUR1200" s="110">
        <v>213</v>
      </c>
      <c r="TUS1200" s="147">
        <v>104.09399999999999</v>
      </c>
      <c r="TUT1200" s="109" t="s">
        <v>39</v>
      </c>
      <c r="TUU1200" s="261" t="s">
        <v>26</v>
      </c>
      <c r="TUV1200" s="207">
        <v>7</v>
      </c>
      <c r="TUW1200" s="207">
        <v>2</v>
      </c>
      <c r="TUX1200" s="208" t="s">
        <v>238</v>
      </c>
      <c r="TUY1200" s="209">
        <v>119</v>
      </c>
      <c r="TUZ1200" s="110">
        <v>213</v>
      </c>
      <c r="TVA1200" s="147">
        <v>104.09399999999999</v>
      </c>
      <c r="TVB1200" s="109" t="s">
        <v>39</v>
      </c>
      <c r="TVC1200" s="261" t="s">
        <v>26</v>
      </c>
      <c r="TVD1200" s="207">
        <v>7</v>
      </c>
      <c r="TVE1200" s="207">
        <v>2</v>
      </c>
      <c r="TVF1200" s="208" t="s">
        <v>238</v>
      </c>
      <c r="TVG1200" s="209">
        <v>119</v>
      </c>
      <c r="TVH1200" s="110">
        <v>213</v>
      </c>
      <c r="TVI1200" s="147">
        <v>104.09399999999999</v>
      </c>
      <c r="TVJ1200" s="109" t="s">
        <v>39</v>
      </c>
      <c r="TVK1200" s="261" t="s">
        <v>26</v>
      </c>
      <c r="TVL1200" s="207">
        <v>7</v>
      </c>
      <c r="TVM1200" s="207">
        <v>2</v>
      </c>
      <c r="TVN1200" s="208" t="s">
        <v>238</v>
      </c>
      <c r="TVO1200" s="209">
        <v>119</v>
      </c>
      <c r="TVP1200" s="110">
        <v>213</v>
      </c>
      <c r="TVQ1200" s="147">
        <v>104.09399999999999</v>
      </c>
      <c r="TVR1200" s="109" t="s">
        <v>39</v>
      </c>
      <c r="TVS1200" s="261" t="s">
        <v>26</v>
      </c>
      <c r="TVT1200" s="207">
        <v>7</v>
      </c>
      <c r="TVU1200" s="207">
        <v>2</v>
      </c>
      <c r="TVV1200" s="208" t="s">
        <v>238</v>
      </c>
      <c r="TVW1200" s="209">
        <v>119</v>
      </c>
      <c r="TVX1200" s="110">
        <v>213</v>
      </c>
      <c r="TVY1200" s="147">
        <v>104.09399999999999</v>
      </c>
      <c r="TVZ1200" s="109" t="s">
        <v>39</v>
      </c>
      <c r="TWA1200" s="261" t="s">
        <v>26</v>
      </c>
      <c r="TWB1200" s="207">
        <v>7</v>
      </c>
      <c r="TWC1200" s="207">
        <v>2</v>
      </c>
      <c r="TWD1200" s="208" t="s">
        <v>238</v>
      </c>
      <c r="TWE1200" s="209">
        <v>119</v>
      </c>
      <c r="TWF1200" s="110">
        <v>213</v>
      </c>
      <c r="TWG1200" s="147">
        <v>104.09399999999999</v>
      </c>
      <c r="TWH1200" s="109" t="s">
        <v>39</v>
      </c>
      <c r="TWI1200" s="261" t="s">
        <v>26</v>
      </c>
      <c r="TWJ1200" s="207">
        <v>7</v>
      </c>
      <c r="TWK1200" s="207">
        <v>2</v>
      </c>
      <c r="TWL1200" s="208" t="s">
        <v>238</v>
      </c>
      <c r="TWM1200" s="209">
        <v>119</v>
      </c>
      <c r="TWN1200" s="110">
        <v>213</v>
      </c>
      <c r="TWO1200" s="147">
        <v>104.09399999999999</v>
      </c>
      <c r="TWP1200" s="109" t="s">
        <v>39</v>
      </c>
      <c r="TWQ1200" s="261" t="s">
        <v>26</v>
      </c>
      <c r="TWR1200" s="207">
        <v>7</v>
      </c>
      <c r="TWS1200" s="207">
        <v>2</v>
      </c>
      <c r="TWT1200" s="208" t="s">
        <v>238</v>
      </c>
      <c r="TWU1200" s="209">
        <v>119</v>
      </c>
      <c r="TWV1200" s="110">
        <v>213</v>
      </c>
      <c r="TWW1200" s="147">
        <v>104.09399999999999</v>
      </c>
      <c r="TWX1200" s="109" t="s">
        <v>39</v>
      </c>
      <c r="TWY1200" s="261" t="s">
        <v>26</v>
      </c>
      <c r="TWZ1200" s="207">
        <v>7</v>
      </c>
      <c r="TXA1200" s="207">
        <v>2</v>
      </c>
      <c r="TXB1200" s="208" t="s">
        <v>238</v>
      </c>
      <c r="TXC1200" s="209">
        <v>119</v>
      </c>
      <c r="TXD1200" s="110">
        <v>213</v>
      </c>
      <c r="TXE1200" s="147">
        <v>104.09399999999999</v>
      </c>
      <c r="TXF1200" s="109" t="s">
        <v>39</v>
      </c>
      <c r="TXG1200" s="261" t="s">
        <v>26</v>
      </c>
      <c r="TXH1200" s="207">
        <v>7</v>
      </c>
      <c r="TXI1200" s="207">
        <v>2</v>
      </c>
      <c r="TXJ1200" s="208" t="s">
        <v>238</v>
      </c>
      <c r="TXK1200" s="209">
        <v>119</v>
      </c>
      <c r="TXL1200" s="110">
        <v>213</v>
      </c>
      <c r="TXM1200" s="147">
        <v>104.09399999999999</v>
      </c>
      <c r="TXN1200" s="109" t="s">
        <v>39</v>
      </c>
      <c r="TXO1200" s="261" t="s">
        <v>26</v>
      </c>
      <c r="TXP1200" s="207">
        <v>7</v>
      </c>
      <c r="TXQ1200" s="207">
        <v>2</v>
      </c>
      <c r="TXR1200" s="208" t="s">
        <v>238</v>
      </c>
      <c r="TXS1200" s="209">
        <v>119</v>
      </c>
      <c r="TXT1200" s="110">
        <v>213</v>
      </c>
      <c r="TXU1200" s="147">
        <v>104.09399999999999</v>
      </c>
      <c r="TXV1200" s="109" t="s">
        <v>39</v>
      </c>
      <c r="TXW1200" s="261" t="s">
        <v>26</v>
      </c>
      <c r="TXX1200" s="207">
        <v>7</v>
      </c>
      <c r="TXY1200" s="207">
        <v>2</v>
      </c>
      <c r="TXZ1200" s="208" t="s">
        <v>238</v>
      </c>
      <c r="TYA1200" s="209">
        <v>119</v>
      </c>
      <c r="TYB1200" s="110">
        <v>213</v>
      </c>
      <c r="TYC1200" s="147">
        <v>104.09399999999999</v>
      </c>
      <c r="TYD1200" s="109" t="s">
        <v>39</v>
      </c>
      <c r="TYE1200" s="261" t="s">
        <v>26</v>
      </c>
      <c r="TYF1200" s="207">
        <v>7</v>
      </c>
      <c r="TYG1200" s="207">
        <v>2</v>
      </c>
      <c r="TYH1200" s="208" t="s">
        <v>238</v>
      </c>
      <c r="TYI1200" s="209">
        <v>119</v>
      </c>
      <c r="TYJ1200" s="110">
        <v>213</v>
      </c>
      <c r="TYK1200" s="147">
        <v>104.09399999999999</v>
      </c>
      <c r="TYL1200" s="109" t="s">
        <v>39</v>
      </c>
      <c r="TYM1200" s="261" t="s">
        <v>26</v>
      </c>
      <c r="TYN1200" s="207">
        <v>7</v>
      </c>
      <c r="TYO1200" s="207">
        <v>2</v>
      </c>
      <c r="TYP1200" s="208" t="s">
        <v>238</v>
      </c>
      <c r="TYQ1200" s="209">
        <v>119</v>
      </c>
      <c r="TYR1200" s="110">
        <v>213</v>
      </c>
      <c r="TYS1200" s="147">
        <v>104.09399999999999</v>
      </c>
      <c r="TYT1200" s="109" t="s">
        <v>39</v>
      </c>
      <c r="TYU1200" s="261" t="s">
        <v>26</v>
      </c>
      <c r="TYV1200" s="207">
        <v>7</v>
      </c>
      <c r="TYW1200" s="207">
        <v>2</v>
      </c>
      <c r="TYX1200" s="208" t="s">
        <v>238</v>
      </c>
      <c r="TYY1200" s="209">
        <v>119</v>
      </c>
      <c r="TYZ1200" s="110">
        <v>213</v>
      </c>
      <c r="TZA1200" s="147">
        <v>104.09399999999999</v>
      </c>
      <c r="TZB1200" s="109" t="s">
        <v>39</v>
      </c>
      <c r="TZC1200" s="261" t="s">
        <v>26</v>
      </c>
      <c r="TZD1200" s="207">
        <v>7</v>
      </c>
      <c r="TZE1200" s="207">
        <v>2</v>
      </c>
      <c r="TZF1200" s="208" t="s">
        <v>238</v>
      </c>
      <c r="TZG1200" s="209">
        <v>119</v>
      </c>
      <c r="TZH1200" s="110">
        <v>213</v>
      </c>
      <c r="TZI1200" s="147">
        <v>104.09399999999999</v>
      </c>
      <c r="TZJ1200" s="109" t="s">
        <v>39</v>
      </c>
      <c r="TZK1200" s="261" t="s">
        <v>26</v>
      </c>
      <c r="TZL1200" s="207">
        <v>7</v>
      </c>
      <c r="TZM1200" s="207">
        <v>2</v>
      </c>
      <c r="TZN1200" s="208" t="s">
        <v>238</v>
      </c>
      <c r="TZO1200" s="209">
        <v>119</v>
      </c>
      <c r="TZP1200" s="110">
        <v>213</v>
      </c>
      <c r="TZQ1200" s="147">
        <v>104.09399999999999</v>
      </c>
      <c r="TZR1200" s="109" t="s">
        <v>39</v>
      </c>
      <c r="TZS1200" s="261" t="s">
        <v>26</v>
      </c>
      <c r="TZT1200" s="207">
        <v>7</v>
      </c>
      <c r="TZU1200" s="207">
        <v>2</v>
      </c>
      <c r="TZV1200" s="208" t="s">
        <v>238</v>
      </c>
      <c r="TZW1200" s="209">
        <v>119</v>
      </c>
      <c r="TZX1200" s="110">
        <v>213</v>
      </c>
      <c r="TZY1200" s="147">
        <v>104.09399999999999</v>
      </c>
      <c r="TZZ1200" s="109" t="s">
        <v>39</v>
      </c>
      <c r="UAA1200" s="261" t="s">
        <v>26</v>
      </c>
      <c r="UAB1200" s="207">
        <v>7</v>
      </c>
      <c r="UAC1200" s="207">
        <v>2</v>
      </c>
      <c r="UAD1200" s="208" t="s">
        <v>238</v>
      </c>
      <c r="UAE1200" s="209">
        <v>119</v>
      </c>
      <c r="UAF1200" s="110">
        <v>213</v>
      </c>
      <c r="UAG1200" s="147">
        <v>104.09399999999999</v>
      </c>
      <c r="UAH1200" s="109" t="s">
        <v>39</v>
      </c>
      <c r="UAI1200" s="261" t="s">
        <v>26</v>
      </c>
      <c r="UAJ1200" s="207">
        <v>7</v>
      </c>
      <c r="UAK1200" s="207">
        <v>2</v>
      </c>
      <c r="UAL1200" s="208" t="s">
        <v>238</v>
      </c>
      <c r="UAM1200" s="209">
        <v>119</v>
      </c>
      <c r="UAN1200" s="110">
        <v>213</v>
      </c>
      <c r="UAO1200" s="147">
        <v>104.09399999999999</v>
      </c>
      <c r="UAP1200" s="109" t="s">
        <v>39</v>
      </c>
      <c r="UAQ1200" s="261" t="s">
        <v>26</v>
      </c>
      <c r="UAR1200" s="207">
        <v>7</v>
      </c>
      <c r="UAS1200" s="207">
        <v>2</v>
      </c>
      <c r="UAT1200" s="208" t="s">
        <v>238</v>
      </c>
      <c r="UAU1200" s="209">
        <v>119</v>
      </c>
      <c r="UAV1200" s="110">
        <v>213</v>
      </c>
      <c r="UAW1200" s="147">
        <v>104.09399999999999</v>
      </c>
      <c r="UAX1200" s="109" t="s">
        <v>39</v>
      </c>
      <c r="UAY1200" s="261" t="s">
        <v>26</v>
      </c>
      <c r="UAZ1200" s="207">
        <v>7</v>
      </c>
      <c r="UBA1200" s="207">
        <v>2</v>
      </c>
      <c r="UBB1200" s="208" t="s">
        <v>238</v>
      </c>
      <c r="UBC1200" s="209">
        <v>119</v>
      </c>
      <c r="UBD1200" s="110">
        <v>213</v>
      </c>
      <c r="UBE1200" s="147">
        <v>104.09399999999999</v>
      </c>
      <c r="UBF1200" s="109" t="s">
        <v>39</v>
      </c>
      <c r="UBG1200" s="261" t="s">
        <v>26</v>
      </c>
      <c r="UBH1200" s="207">
        <v>7</v>
      </c>
      <c r="UBI1200" s="207">
        <v>2</v>
      </c>
      <c r="UBJ1200" s="208" t="s">
        <v>238</v>
      </c>
      <c r="UBK1200" s="209">
        <v>119</v>
      </c>
      <c r="UBL1200" s="110">
        <v>213</v>
      </c>
      <c r="UBM1200" s="147">
        <v>104.09399999999999</v>
      </c>
      <c r="UBN1200" s="109" t="s">
        <v>39</v>
      </c>
      <c r="UBO1200" s="261" t="s">
        <v>26</v>
      </c>
      <c r="UBP1200" s="207">
        <v>7</v>
      </c>
      <c r="UBQ1200" s="207">
        <v>2</v>
      </c>
      <c r="UBR1200" s="208" t="s">
        <v>238</v>
      </c>
      <c r="UBS1200" s="209">
        <v>119</v>
      </c>
      <c r="UBT1200" s="110">
        <v>213</v>
      </c>
      <c r="UBU1200" s="147">
        <v>104.09399999999999</v>
      </c>
      <c r="UBV1200" s="109" t="s">
        <v>39</v>
      </c>
      <c r="UBW1200" s="261" t="s">
        <v>26</v>
      </c>
      <c r="UBX1200" s="207">
        <v>7</v>
      </c>
      <c r="UBY1200" s="207">
        <v>2</v>
      </c>
      <c r="UBZ1200" s="208" t="s">
        <v>238</v>
      </c>
      <c r="UCA1200" s="209">
        <v>119</v>
      </c>
      <c r="UCB1200" s="110">
        <v>213</v>
      </c>
      <c r="UCC1200" s="147">
        <v>104.09399999999999</v>
      </c>
      <c r="UCD1200" s="109" t="s">
        <v>39</v>
      </c>
      <c r="UCE1200" s="261" t="s">
        <v>26</v>
      </c>
      <c r="UCF1200" s="207">
        <v>7</v>
      </c>
      <c r="UCG1200" s="207">
        <v>2</v>
      </c>
      <c r="UCH1200" s="208" t="s">
        <v>238</v>
      </c>
      <c r="UCI1200" s="209">
        <v>119</v>
      </c>
      <c r="UCJ1200" s="110">
        <v>213</v>
      </c>
      <c r="UCK1200" s="147">
        <v>104.09399999999999</v>
      </c>
      <c r="UCL1200" s="109" t="s">
        <v>39</v>
      </c>
      <c r="UCM1200" s="261" t="s">
        <v>26</v>
      </c>
      <c r="UCN1200" s="207">
        <v>7</v>
      </c>
      <c r="UCO1200" s="207">
        <v>2</v>
      </c>
      <c r="UCP1200" s="208" t="s">
        <v>238</v>
      </c>
      <c r="UCQ1200" s="209">
        <v>119</v>
      </c>
      <c r="UCR1200" s="110">
        <v>213</v>
      </c>
      <c r="UCS1200" s="147">
        <v>104.09399999999999</v>
      </c>
      <c r="UCT1200" s="109" t="s">
        <v>39</v>
      </c>
      <c r="UCU1200" s="261" t="s">
        <v>26</v>
      </c>
      <c r="UCV1200" s="207">
        <v>7</v>
      </c>
      <c r="UCW1200" s="207">
        <v>2</v>
      </c>
      <c r="UCX1200" s="208" t="s">
        <v>238</v>
      </c>
      <c r="UCY1200" s="209">
        <v>119</v>
      </c>
      <c r="UCZ1200" s="110">
        <v>213</v>
      </c>
      <c r="UDA1200" s="147">
        <v>104.09399999999999</v>
      </c>
      <c r="UDB1200" s="109" t="s">
        <v>39</v>
      </c>
      <c r="UDC1200" s="261" t="s">
        <v>26</v>
      </c>
      <c r="UDD1200" s="207">
        <v>7</v>
      </c>
      <c r="UDE1200" s="207">
        <v>2</v>
      </c>
      <c r="UDF1200" s="208" t="s">
        <v>238</v>
      </c>
      <c r="UDG1200" s="209">
        <v>119</v>
      </c>
      <c r="UDH1200" s="110">
        <v>213</v>
      </c>
      <c r="UDI1200" s="147">
        <v>104.09399999999999</v>
      </c>
      <c r="UDJ1200" s="109" t="s">
        <v>39</v>
      </c>
      <c r="UDK1200" s="261" t="s">
        <v>26</v>
      </c>
      <c r="UDL1200" s="207">
        <v>7</v>
      </c>
      <c r="UDM1200" s="207">
        <v>2</v>
      </c>
      <c r="UDN1200" s="208" t="s">
        <v>238</v>
      </c>
      <c r="UDO1200" s="209">
        <v>119</v>
      </c>
      <c r="UDP1200" s="110">
        <v>213</v>
      </c>
      <c r="UDQ1200" s="147">
        <v>104.09399999999999</v>
      </c>
      <c r="UDR1200" s="109" t="s">
        <v>39</v>
      </c>
      <c r="UDS1200" s="261" t="s">
        <v>26</v>
      </c>
      <c r="UDT1200" s="207">
        <v>7</v>
      </c>
      <c r="UDU1200" s="207">
        <v>2</v>
      </c>
      <c r="UDV1200" s="208" t="s">
        <v>238</v>
      </c>
      <c r="UDW1200" s="209">
        <v>119</v>
      </c>
      <c r="UDX1200" s="110">
        <v>213</v>
      </c>
      <c r="UDY1200" s="147">
        <v>104.09399999999999</v>
      </c>
      <c r="UDZ1200" s="109" t="s">
        <v>39</v>
      </c>
      <c r="UEA1200" s="261" t="s">
        <v>26</v>
      </c>
      <c r="UEB1200" s="207">
        <v>7</v>
      </c>
      <c r="UEC1200" s="207">
        <v>2</v>
      </c>
      <c r="UED1200" s="208" t="s">
        <v>238</v>
      </c>
      <c r="UEE1200" s="209">
        <v>119</v>
      </c>
      <c r="UEF1200" s="110">
        <v>213</v>
      </c>
      <c r="UEG1200" s="147">
        <v>104.09399999999999</v>
      </c>
      <c r="UEH1200" s="109" t="s">
        <v>39</v>
      </c>
      <c r="UEI1200" s="261" t="s">
        <v>26</v>
      </c>
      <c r="UEJ1200" s="207">
        <v>7</v>
      </c>
      <c r="UEK1200" s="207">
        <v>2</v>
      </c>
      <c r="UEL1200" s="208" t="s">
        <v>238</v>
      </c>
      <c r="UEM1200" s="209">
        <v>119</v>
      </c>
      <c r="UEN1200" s="110">
        <v>213</v>
      </c>
      <c r="UEO1200" s="147">
        <v>104.09399999999999</v>
      </c>
      <c r="UEP1200" s="109" t="s">
        <v>39</v>
      </c>
      <c r="UEQ1200" s="261" t="s">
        <v>26</v>
      </c>
      <c r="UER1200" s="207">
        <v>7</v>
      </c>
      <c r="UES1200" s="207">
        <v>2</v>
      </c>
      <c r="UET1200" s="208" t="s">
        <v>238</v>
      </c>
      <c r="UEU1200" s="209">
        <v>119</v>
      </c>
      <c r="UEV1200" s="110">
        <v>213</v>
      </c>
      <c r="UEW1200" s="147">
        <v>104.09399999999999</v>
      </c>
      <c r="UEX1200" s="109" t="s">
        <v>39</v>
      </c>
      <c r="UEY1200" s="261" t="s">
        <v>26</v>
      </c>
      <c r="UEZ1200" s="207">
        <v>7</v>
      </c>
      <c r="UFA1200" s="207">
        <v>2</v>
      </c>
      <c r="UFB1200" s="208" t="s">
        <v>238</v>
      </c>
      <c r="UFC1200" s="209">
        <v>119</v>
      </c>
      <c r="UFD1200" s="110">
        <v>213</v>
      </c>
      <c r="UFE1200" s="147">
        <v>104.09399999999999</v>
      </c>
      <c r="UFF1200" s="109" t="s">
        <v>39</v>
      </c>
      <c r="UFG1200" s="261" t="s">
        <v>26</v>
      </c>
      <c r="UFH1200" s="207">
        <v>7</v>
      </c>
      <c r="UFI1200" s="207">
        <v>2</v>
      </c>
      <c r="UFJ1200" s="208" t="s">
        <v>238</v>
      </c>
      <c r="UFK1200" s="209">
        <v>119</v>
      </c>
      <c r="UFL1200" s="110">
        <v>213</v>
      </c>
      <c r="UFM1200" s="147">
        <v>104.09399999999999</v>
      </c>
      <c r="UFN1200" s="109" t="s">
        <v>39</v>
      </c>
      <c r="UFO1200" s="261" t="s">
        <v>26</v>
      </c>
      <c r="UFP1200" s="207">
        <v>7</v>
      </c>
      <c r="UFQ1200" s="207">
        <v>2</v>
      </c>
      <c r="UFR1200" s="208" t="s">
        <v>238</v>
      </c>
      <c r="UFS1200" s="209">
        <v>119</v>
      </c>
      <c r="UFT1200" s="110">
        <v>213</v>
      </c>
      <c r="UFU1200" s="147">
        <v>104.09399999999999</v>
      </c>
      <c r="UFV1200" s="109" t="s">
        <v>39</v>
      </c>
      <c r="UFW1200" s="261" t="s">
        <v>26</v>
      </c>
      <c r="UFX1200" s="207">
        <v>7</v>
      </c>
      <c r="UFY1200" s="207">
        <v>2</v>
      </c>
      <c r="UFZ1200" s="208" t="s">
        <v>238</v>
      </c>
      <c r="UGA1200" s="209">
        <v>119</v>
      </c>
      <c r="UGB1200" s="110">
        <v>213</v>
      </c>
      <c r="UGC1200" s="147">
        <v>104.09399999999999</v>
      </c>
      <c r="UGD1200" s="109" t="s">
        <v>39</v>
      </c>
      <c r="UGE1200" s="261" t="s">
        <v>26</v>
      </c>
      <c r="UGF1200" s="207">
        <v>7</v>
      </c>
      <c r="UGG1200" s="207">
        <v>2</v>
      </c>
      <c r="UGH1200" s="208" t="s">
        <v>238</v>
      </c>
      <c r="UGI1200" s="209">
        <v>119</v>
      </c>
      <c r="UGJ1200" s="110">
        <v>213</v>
      </c>
      <c r="UGK1200" s="147">
        <v>104.09399999999999</v>
      </c>
      <c r="UGL1200" s="109" t="s">
        <v>39</v>
      </c>
      <c r="UGM1200" s="261" t="s">
        <v>26</v>
      </c>
      <c r="UGN1200" s="207">
        <v>7</v>
      </c>
      <c r="UGO1200" s="207">
        <v>2</v>
      </c>
      <c r="UGP1200" s="208" t="s">
        <v>238</v>
      </c>
      <c r="UGQ1200" s="209">
        <v>119</v>
      </c>
      <c r="UGR1200" s="110">
        <v>213</v>
      </c>
      <c r="UGS1200" s="147">
        <v>104.09399999999999</v>
      </c>
      <c r="UGT1200" s="109" t="s">
        <v>39</v>
      </c>
      <c r="UGU1200" s="261" t="s">
        <v>26</v>
      </c>
      <c r="UGV1200" s="207">
        <v>7</v>
      </c>
      <c r="UGW1200" s="207">
        <v>2</v>
      </c>
      <c r="UGX1200" s="208" t="s">
        <v>238</v>
      </c>
      <c r="UGY1200" s="209">
        <v>119</v>
      </c>
      <c r="UGZ1200" s="110">
        <v>213</v>
      </c>
      <c r="UHA1200" s="147">
        <v>104.09399999999999</v>
      </c>
      <c r="UHB1200" s="109" t="s">
        <v>39</v>
      </c>
      <c r="UHC1200" s="261" t="s">
        <v>26</v>
      </c>
      <c r="UHD1200" s="207">
        <v>7</v>
      </c>
      <c r="UHE1200" s="207">
        <v>2</v>
      </c>
      <c r="UHF1200" s="208" t="s">
        <v>238</v>
      </c>
      <c r="UHG1200" s="209">
        <v>119</v>
      </c>
      <c r="UHH1200" s="110">
        <v>213</v>
      </c>
      <c r="UHI1200" s="147">
        <v>104.09399999999999</v>
      </c>
      <c r="UHJ1200" s="109" t="s">
        <v>39</v>
      </c>
      <c r="UHK1200" s="261" t="s">
        <v>26</v>
      </c>
      <c r="UHL1200" s="207">
        <v>7</v>
      </c>
      <c r="UHM1200" s="207">
        <v>2</v>
      </c>
      <c r="UHN1200" s="208" t="s">
        <v>238</v>
      </c>
      <c r="UHO1200" s="209">
        <v>119</v>
      </c>
      <c r="UHP1200" s="110">
        <v>213</v>
      </c>
      <c r="UHQ1200" s="147">
        <v>104.09399999999999</v>
      </c>
      <c r="UHR1200" s="109" t="s">
        <v>39</v>
      </c>
      <c r="UHS1200" s="261" t="s">
        <v>26</v>
      </c>
      <c r="UHT1200" s="207">
        <v>7</v>
      </c>
      <c r="UHU1200" s="207">
        <v>2</v>
      </c>
      <c r="UHV1200" s="208" t="s">
        <v>238</v>
      </c>
      <c r="UHW1200" s="209">
        <v>119</v>
      </c>
      <c r="UHX1200" s="110">
        <v>213</v>
      </c>
      <c r="UHY1200" s="147">
        <v>104.09399999999999</v>
      </c>
      <c r="UHZ1200" s="109" t="s">
        <v>39</v>
      </c>
      <c r="UIA1200" s="261" t="s">
        <v>26</v>
      </c>
      <c r="UIB1200" s="207">
        <v>7</v>
      </c>
      <c r="UIC1200" s="207">
        <v>2</v>
      </c>
      <c r="UID1200" s="208" t="s">
        <v>238</v>
      </c>
      <c r="UIE1200" s="209">
        <v>119</v>
      </c>
      <c r="UIF1200" s="110">
        <v>213</v>
      </c>
      <c r="UIG1200" s="147">
        <v>104.09399999999999</v>
      </c>
      <c r="UIH1200" s="109" t="s">
        <v>39</v>
      </c>
      <c r="UII1200" s="261" t="s">
        <v>26</v>
      </c>
      <c r="UIJ1200" s="207">
        <v>7</v>
      </c>
      <c r="UIK1200" s="207">
        <v>2</v>
      </c>
      <c r="UIL1200" s="208" t="s">
        <v>238</v>
      </c>
      <c r="UIM1200" s="209">
        <v>119</v>
      </c>
      <c r="UIN1200" s="110">
        <v>213</v>
      </c>
      <c r="UIO1200" s="147">
        <v>104.09399999999999</v>
      </c>
      <c r="UIP1200" s="109" t="s">
        <v>39</v>
      </c>
      <c r="UIQ1200" s="261" t="s">
        <v>26</v>
      </c>
      <c r="UIR1200" s="207">
        <v>7</v>
      </c>
      <c r="UIS1200" s="207">
        <v>2</v>
      </c>
      <c r="UIT1200" s="208" t="s">
        <v>238</v>
      </c>
      <c r="UIU1200" s="209">
        <v>119</v>
      </c>
      <c r="UIV1200" s="110">
        <v>213</v>
      </c>
      <c r="UIW1200" s="147">
        <v>104.09399999999999</v>
      </c>
      <c r="UIX1200" s="109" t="s">
        <v>39</v>
      </c>
      <c r="UIY1200" s="261" t="s">
        <v>26</v>
      </c>
      <c r="UIZ1200" s="207">
        <v>7</v>
      </c>
      <c r="UJA1200" s="207">
        <v>2</v>
      </c>
      <c r="UJB1200" s="208" t="s">
        <v>238</v>
      </c>
      <c r="UJC1200" s="209">
        <v>119</v>
      </c>
      <c r="UJD1200" s="110">
        <v>213</v>
      </c>
      <c r="UJE1200" s="147">
        <v>104.09399999999999</v>
      </c>
      <c r="UJF1200" s="109" t="s">
        <v>39</v>
      </c>
      <c r="UJG1200" s="261" t="s">
        <v>26</v>
      </c>
      <c r="UJH1200" s="207">
        <v>7</v>
      </c>
      <c r="UJI1200" s="207">
        <v>2</v>
      </c>
      <c r="UJJ1200" s="208" t="s">
        <v>238</v>
      </c>
      <c r="UJK1200" s="209">
        <v>119</v>
      </c>
      <c r="UJL1200" s="110">
        <v>213</v>
      </c>
      <c r="UJM1200" s="147">
        <v>104.09399999999999</v>
      </c>
      <c r="UJN1200" s="109" t="s">
        <v>39</v>
      </c>
      <c r="UJO1200" s="261" t="s">
        <v>26</v>
      </c>
      <c r="UJP1200" s="207">
        <v>7</v>
      </c>
      <c r="UJQ1200" s="207">
        <v>2</v>
      </c>
      <c r="UJR1200" s="208" t="s">
        <v>238</v>
      </c>
      <c r="UJS1200" s="209">
        <v>119</v>
      </c>
      <c r="UJT1200" s="110">
        <v>213</v>
      </c>
      <c r="UJU1200" s="147">
        <v>104.09399999999999</v>
      </c>
      <c r="UJV1200" s="109" t="s">
        <v>39</v>
      </c>
      <c r="UJW1200" s="261" t="s">
        <v>26</v>
      </c>
      <c r="UJX1200" s="207">
        <v>7</v>
      </c>
      <c r="UJY1200" s="207">
        <v>2</v>
      </c>
      <c r="UJZ1200" s="208" t="s">
        <v>238</v>
      </c>
      <c r="UKA1200" s="209">
        <v>119</v>
      </c>
      <c r="UKB1200" s="110">
        <v>213</v>
      </c>
      <c r="UKC1200" s="147">
        <v>104.09399999999999</v>
      </c>
      <c r="UKD1200" s="109" t="s">
        <v>39</v>
      </c>
      <c r="UKE1200" s="261" t="s">
        <v>26</v>
      </c>
      <c r="UKF1200" s="207">
        <v>7</v>
      </c>
      <c r="UKG1200" s="207">
        <v>2</v>
      </c>
      <c r="UKH1200" s="208" t="s">
        <v>238</v>
      </c>
      <c r="UKI1200" s="209">
        <v>119</v>
      </c>
      <c r="UKJ1200" s="110">
        <v>213</v>
      </c>
      <c r="UKK1200" s="147">
        <v>104.09399999999999</v>
      </c>
      <c r="UKL1200" s="109" t="s">
        <v>39</v>
      </c>
      <c r="UKM1200" s="261" t="s">
        <v>26</v>
      </c>
      <c r="UKN1200" s="207">
        <v>7</v>
      </c>
      <c r="UKO1200" s="207">
        <v>2</v>
      </c>
      <c r="UKP1200" s="208" t="s">
        <v>238</v>
      </c>
      <c r="UKQ1200" s="209">
        <v>119</v>
      </c>
      <c r="UKR1200" s="110">
        <v>213</v>
      </c>
      <c r="UKS1200" s="147">
        <v>104.09399999999999</v>
      </c>
      <c r="UKT1200" s="109" t="s">
        <v>39</v>
      </c>
      <c r="UKU1200" s="261" t="s">
        <v>26</v>
      </c>
      <c r="UKV1200" s="207">
        <v>7</v>
      </c>
      <c r="UKW1200" s="207">
        <v>2</v>
      </c>
      <c r="UKX1200" s="208" t="s">
        <v>238</v>
      </c>
      <c r="UKY1200" s="209">
        <v>119</v>
      </c>
      <c r="UKZ1200" s="110">
        <v>213</v>
      </c>
      <c r="ULA1200" s="147">
        <v>104.09399999999999</v>
      </c>
      <c r="ULB1200" s="109" t="s">
        <v>39</v>
      </c>
      <c r="ULC1200" s="261" t="s">
        <v>26</v>
      </c>
      <c r="ULD1200" s="207">
        <v>7</v>
      </c>
      <c r="ULE1200" s="207">
        <v>2</v>
      </c>
      <c r="ULF1200" s="208" t="s">
        <v>238</v>
      </c>
      <c r="ULG1200" s="209">
        <v>119</v>
      </c>
      <c r="ULH1200" s="110">
        <v>213</v>
      </c>
      <c r="ULI1200" s="147">
        <v>104.09399999999999</v>
      </c>
      <c r="ULJ1200" s="109" t="s">
        <v>39</v>
      </c>
      <c r="ULK1200" s="261" t="s">
        <v>26</v>
      </c>
      <c r="ULL1200" s="207">
        <v>7</v>
      </c>
      <c r="ULM1200" s="207">
        <v>2</v>
      </c>
      <c r="ULN1200" s="208" t="s">
        <v>238</v>
      </c>
      <c r="ULO1200" s="209">
        <v>119</v>
      </c>
      <c r="ULP1200" s="110">
        <v>213</v>
      </c>
      <c r="ULQ1200" s="147">
        <v>104.09399999999999</v>
      </c>
      <c r="ULR1200" s="109" t="s">
        <v>39</v>
      </c>
      <c r="ULS1200" s="261" t="s">
        <v>26</v>
      </c>
      <c r="ULT1200" s="207">
        <v>7</v>
      </c>
      <c r="ULU1200" s="207">
        <v>2</v>
      </c>
      <c r="ULV1200" s="208" t="s">
        <v>238</v>
      </c>
      <c r="ULW1200" s="209">
        <v>119</v>
      </c>
      <c r="ULX1200" s="110">
        <v>213</v>
      </c>
      <c r="ULY1200" s="147">
        <v>104.09399999999999</v>
      </c>
      <c r="ULZ1200" s="109" t="s">
        <v>39</v>
      </c>
      <c r="UMA1200" s="261" t="s">
        <v>26</v>
      </c>
      <c r="UMB1200" s="207">
        <v>7</v>
      </c>
      <c r="UMC1200" s="207">
        <v>2</v>
      </c>
      <c r="UMD1200" s="208" t="s">
        <v>238</v>
      </c>
      <c r="UME1200" s="209">
        <v>119</v>
      </c>
      <c r="UMF1200" s="110">
        <v>213</v>
      </c>
      <c r="UMG1200" s="147">
        <v>104.09399999999999</v>
      </c>
      <c r="UMH1200" s="109" t="s">
        <v>39</v>
      </c>
      <c r="UMI1200" s="261" t="s">
        <v>26</v>
      </c>
      <c r="UMJ1200" s="207">
        <v>7</v>
      </c>
      <c r="UMK1200" s="207">
        <v>2</v>
      </c>
      <c r="UML1200" s="208" t="s">
        <v>238</v>
      </c>
      <c r="UMM1200" s="209">
        <v>119</v>
      </c>
      <c r="UMN1200" s="110">
        <v>213</v>
      </c>
      <c r="UMO1200" s="147">
        <v>104.09399999999999</v>
      </c>
      <c r="UMP1200" s="109" t="s">
        <v>39</v>
      </c>
      <c r="UMQ1200" s="261" t="s">
        <v>26</v>
      </c>
      <c r="UMR1200" s="207">
        <v>7</v>
      </c>
      <c r="UMS1200" s="207">
        <v>2</v>
      </c>
      <c r="UMT1200" s="208" t="s">
        <v>238</v>
      </c>
      <c r="UMU1200" s="209">
        <v>119</v>
      </c>
      <c r="UMV1200" s="110">
        <v>213</v>
      </c>
      <c r="UMW1200" s="147">
        <v>104.09399999999999</v>
      </c>
      <c r="UMX1200" s="109" t="s">
        <v>39</v>
      </c>
      <c r="UMY1200" s="261" t="s">
        <v>26</v>
      </c>
      <c r="UMZ1200" s="207">
        <v>7</v>
      </c>
      <c r="UNA1200" s="207">
        <v>2</v>
      </c>
      <c r="UNB1200" s="208" t="s">
        <v>238</v>
      </c>
      <c r="UNC1200" s="209">
        <v>119</v>
      </c>
      <c r="UND1200" s="110">
        <v>213</v>
      </c>
      <c r="UNE1200" s="147">
        <v>104.09399999999999</v>
      </c>
      <c r="UNF1200" s="109" t="s">
        <v>39</v>
      </c>
      <c r="UNG1200" s="261" t="s">
        <v>26</v>
      </c>
      <c r="UNH1200" s="207">
        <v>7</v>
      </c>
      <c r="UNI1200" s="207">
        <v>2</v>
      </c>
      <c r="UNJ1200" s="208" t="s">
        <v>238</v>
      </c>
      <c r="UNK1200" s="209">
        <v>119</v>
      </c>
      <c r="UNL1200" s="110">
        <v>213</v>
      </c>
      <c r="UNM1200" s="147">
        <v>104.09399999999999</v>
      </c>
      <c r="UNN1200" s="109" t="s">
        <v>39</v>
      </c>
      <c r="UNO1200" s="261" t="s">
        <v>26</v>
      </c>
      <c r="UNP1200" s="207">
        <v>7</v>
      </c>
      <c r="UNQ1200" s="207">
        <v>2</v>
      </c>
      <c r="UNR1200" s="208" t="s">
        <v>238</v>
      </c>
      <c r="UNS1200" s="209">
        <v>119</v>
      </c>
      <c r="UNT1200" s="110">
        <v>213</v>
      </c>
      <c r="UNU1200" s="147">
        <v>104.09399999999999</v>
      </c>
      <c r="UNV1200" s="109" t="s">
        <v>39</v>
      </c>
      <c r="UNW1200" s="261" t="s">
        <v>26</v>
      </c>
      <c r="UNX1200" s="207">
        <v>7</v>
      </c>
      <c r="UNY1200" s="207">
        <v>2</v>
      </c>
      <c r="UNZ1200" s="208" t="s">
        <v>238</v>
      </c>
      <c r="UOA1200" s="209">
        <v>119</v>
      </c>
      <c r="UOB1200" s="110">
        <v>213</v>
      </c>
      <c r="UOC1200" s="147">
        <v>104.09399999999999</v>
      </c>
      <c r="UOD1200" s="109" t="s">
        <v>39</v>
      </c>
      <c r="UOE1200" s="261" t="s">
        <v>26</v>
      </c>
      <c r="UOF1200" s="207">
        <v>7</v>
      </c>
      <c r="UOG1200" s="207">
        <v>2</v>
      </c>
      <c r="UOH1200" s="208" t="s">
        <v>238</v>
      </c>
      <c r="UOI1200" s="209">
        <v>119</v>
      </c>
      <c r="UOJ1200" s="110">
        <v>213</v>
      </c>
      <c r="UOK1200" s="147">
        <v>104.09399999999999</v>
      </c>
      <c r="UOL1200" s="109" t="s">
        <v>39</v>
      </c>
      <c r="UOM1200" s="261" t="s">
        <v>26</v>
      </c>
      <c r="UON1200" s="207">
        <v>7</v>
      </c>
      <c r="UOO1200" s="207">
        <v>2</v>
      </c>
      <c r="UOP1200" s="208" t="s">
        <v>238</v>
      </c>
      <c r="UOQ1200" s="209">
        <v>119</v>
      </c>
      <c r="UOR1200" s="110">
        <v>213</v>
      </c>
      <c r="UOS1200" s="147">
        <v>104.09399999999999</v>
      </c>
      <c r="UOT1200" s="109" t="s">
        <v>39</v>
      </c>
      <c r="UOU1200" s="261" t="s">
        <v>26</v>
      </c>
      <c r="UOV1200" s="207">
        <v>7</v>
      </c>
      <c r="UOW1200" s="207">
        <v>2</v>
      </c>
      <c r="UOX1200" s="208" t="s">
        <v>238</v>
      </c>
      <c r="UOY1200" s="209">
        <v>119</v>
      </c>
      <c r="UOZ1200" s="110">
        <v>213</v>
      </c>
      <c r="UPA1200" s="147">
        <v>104.09399999999999</v>
      </c>
      <c r="UPB1200" s="109" t="s">
        <v>39</v>
      </c>
      <c r="UPC1200" s="261" t="s">
        <v>26</v>
      </c>
      <c r="UPD1200" s="207">
        <v>7</v>
      </c>
      <c r="UPE1200" s="207">
        <v>2</v>
      </c>
      <c r="UPF1200" s="208" t="s">
        <v>238</v>
      </c>
      <c r="UPG1200" s="209">
        <v>119</v>
      </c>
      <c r="UPH1200" s="110">
        <v>213</v>
      </c>
      <c r="UPI1200" s="147">
        <v>104.09399999999999</v>
      </c>
      <c r="UPJ1200" s="109" t="s">
        <v>39</v>
      </c>
      <c r="UPK1200" s="261" t="s">
        <v>26</v>
      </c>
      <c r="UPL1200" s="207">
        <v>7</v>
      </c>
      <c r="UPM1200" s="207">
        <v>2</v>
      </c>
      <c r="UPN1200" s="208" t="s">
        <v>238</v>
      </c>
      <c r="UPO1200" s="209">
        <v>119</v>
      </c>
      <c r="UPP1200" s="110">
        <v>213</v>
      </c>
      <c r="UPQ1200" s="147">
        <v>104.09399999999999</v>
      </c>
      <c r="UPR1200" s="109" t="s">
        <v>39</v>
      </c>
      <c r="UPS1200" s="261" t="s">
        <v>26</v>
      </c>
      <c r="UPT1200" s="207">
        <v>7</v>
      </c>
      <c r="UPU1200" s="207">
        <v>2</v>
      </c>
      <c r="UPV1200" s="208" t="s">
        <v>238</v>
      </c>
      <c r="UPW1200" s="209">
        <v>119</v>
      </c>
      <c r="UPX1200" s="110">
        <v>213</v>
      </c>
      <c r="UPY1200" s="147">
        <v>104.09399999999999</v>
      </c>
      <c r="UPZ1200" s="109" t="s">
        <v>39</v>
      </c>
      <c r="UQA1200" s="261" t="s">
        <v>26</v>
      </c>
      <c r="UQB1200" s="207">
        <v>7</v>
      </c>
      <c r="UQC1200" s="207">
        <v>2</v>
      </c>
      <c r="UQD1200" s="208" t="s">
        <v>238</v>
      </c>
      <c r="UQE1200" s="209">
        <v>119</v>
      </c>
      <c r="UQF1200" s="110">
        <v>213</v>
      </c>
      <c r="UQG1200" s="147">
        <v>104.09399999999999</v>
      </c>
      <c r="UQH1200" s="109" t="s">
        <v>39</v>
      </c>
      <c r="UQI1200" s="261" t="s">
        <v>26</v>
      </c>
      <c r="UQJ1200" s="207">
        <v>7</v>
      </c>
      <c r="UQK1200" s="207">
        <v>2</v>
      </c>
      <c r="UQL1200" s="208" t="s">
        <v>238</v>
      </c>
      <c r="UQM1200" s="209">
        <v>119</v>
      </c>
      <c r="UQN1200" s="110">
        <v>213</v>
      </c>
      <c r="UQO1200" s="147">
        <v>104.09399999999999</v>
      </c>
      <c r="UQP1200" s="109" t="s">
        <v>39</v>
      </c>
      <c r="UQQ1200" s="261" t="s">
        <v>26</v>
      </c>
      <c r="UQR1200" s="207">
        <v>7</v>
      </c>
      <c r="UQS1200" s="207">
        <v>2</v>
      </c>
      <c r="UQT1200" s="208" t="s">
        <v>238</v>
      </c>
      <c r="UQU1200" s="209">
        <v>119</v>
      </c>
      <c r="UQV1200" s="110">
        <v>213</v>
      </c>
      <c r="UQW1200" s="147">
        <v>104.09399999999999</v>
      </c>
      <c r="UQX1200" s="109" t="s">
        <v>39</v>
      </c>
      <c r="UQY1200" s="261" t="s">
        <v>26</v>
      </c>
      <c r="UQZ1200" s="207">
        <v>7</v>
      </c>
      <c r="URA1200" s="207">
        <v>2</v>
      </c>
      <c r="URB1200" s="208" t="s">
        <v>238</v>
      </c>
      <c r="URC1200" s="209">
        <v>119</v>
      </c>
      <c r="URD1200" s="110">
        <v>213</v>
      </c>
      <c r="URE1200" s="147">
        <v>104.09399999999999</v>
      </c>
      <c r="URF1200" s="109" t="s">
        <v>39</v>
      </c>
      <c r="URG1200" s="261" t="s">
        <v>26</v>
      </c>
      <c r="URH1200" s="207">
        <v>7</v>
      </c>
      <c r="URI1200" s="207">
        <v>2</v>
      </c>
      <c r="URJ1200" s="208" t="s">
        <v>238</v>
      </c>
      <c r="URK1200" s="209">
        <v>119</v>
      </c>
      <c r="URL1200" s="110">
        <v>213</v>
      </c>
      <c r="URM1200" s="147">
        <v>104.09399999999999</v>
      </c>
      <c r="URN1200" s="109" t="s">
        <v>39</v>
      </c>
      <c r="URO1200" s="261" t="s">
        <v>26</v>
      </c>
      <c r="URP1200" s="207">
        <v>7</v>
      </c>
      <c r="URQ1200" s="207">
        <v>2</v>
      </c>
      <c r="URR1200" s="208" t="s">
        <v>238</v>
      </c>
      <c r="URS1200" s="209">
        <v>119</v>
      </c>
      <c r="URT1200" s="110">
        <v>213</v>
      </c>
      <c r="URU1200" s="147">
        <v>104.09399999999999</v>
      </c>
      <c r="URV1200" s="109" t="s">
        <v>39</v>
      </c>
      <c r="URW1200" s="261" t="s">
        <v>26</v>
      </c>
      <c r="URX1200" s="207">
        <v>7</v>
      </c>
      <c r="URY1200" s="207">
        <v>2</v>
      </c>
      <c r="URZ1200" s="208" t="s">
        <v>238</v>
      </c>
      <c r="USA1200" s="209">
        <v>119</v>
      </c>
      <c r="USB1200" s="110">
        <v>213</v>
      </c>
      <c r="USC1200" s="147">
        <v>104.09399999999999</v>
      </c>
      <c r="USD1200" s="109" t="s">
        <v>39</v>
      </c>
      <c r="USE1200" s="261" t="s">
        <v>26</v>
      </c>
      <c r="USF1200" s="207">
        <v>7</v>
      </c>
      <c r="USG1200" s="207">
        <v>2</v>
      </c>
      <c r="USH1200" s="208" t="s">
        <v>238</v>
      </c>
      <c r="USI1200" s="209">
        <v>119</v>
      </c>
      <c r="USJ1200" s="110">
        <v>213</v>
      </c>
      <c r="USK1200" s="147">
        <v>104.09399999999999</v>
      </c>
      <c r="USL1200" s="109" t="s">
        <v>39</v>
      </c>
      <c r="USM1200" s="261" t="s">
        <v>26</v>
      </c>
      <c r="USN1200" s="207">
        <v>7</v>
      </c>
      <c r="USO1200" s="207">
        <v>2</v>
      </c>
      <c r="USP1200" s="208" t="s">
        <v>238</v>
      </c>
      <c r="USQ1200" s="209">
        <v>119</v>
      </c>
      <c r="USR1200" s="110">
        <v>213</v>
      </c>
      <c r="USS1200" s="147">
        <v>104.09399999999999</v>
      </c>
      <c r="UST1200" s="109" t="s">
        <v>39</v>
      </c>
      <c r="USU1200" s="261" t="s">
        <v>26</v>
      </c>
      <c r="USV1200" s="207">
        <v>7</v>
      </c>
      <c r="USW1200" s="207">
        <v>2</v>
      </c>
      <c r="USX1200" s="208" t="s">
        <v>238</v>
      </c>
      <c r="USY1200" s="209">
        <v>119</v>
      </c>
      <c r="USZ1200" s="110">
        <v>213</v>
      </c>
      <c r="UTA1200" s="147">
        <v>104.09399999999999</v>
      </c>
      <c r="UTB1200" s="109" t="s">
        <v>39</v>
      </c>
      <c r="UTC1200" s="261" t="s">
        <v>26</v>
      </c>
      <c r="UTD1200" s="207">
        <v>7</v>
      </c>
      <c r="UTE1200" s="207">
        <v>2</v>
      </c>
      <c r="UTF1200" s="208" t="s">
        <v>238</v>
      </c>
      <c r="UTG1200" s="209">
        <v>119</v>
      </c>
      <c r="UTH1200" s="110">
        <v>213</v>
      </c>
      <c r="UTI1200" s="147">
        <v>104.09399999999999</v>
      </c>
      <c r="UTJ1200" s="109" t="s">
        <v>39</v>
      </c>
      <c r="UTK1200" s="261" t="s">
        <v>26</v>
      </c>
      <c r="UTL1200" s="207">
        <v>7</v>
      </c>
      <c r="UTM1200" s="207">
        <v>2</v>
      </c>
      <c r="UTN1200" s="208" t="s">
        <v>238</v>
      </c>
      <c r="UTO1200" s="209">
        <v>119</v>
      </c>
      <c r="UTP1200" s="110">
        <v>213</v>
      </c>
      <c r="UTQ1200" s="147">
        <v>104.09399999999999</v>
      </c>
      <c r="UTR1200" s="109" t="s">
        <v>39</v>
      </c>
      <c r="UTS1200" s="261" t="s">
        <v>26</v>
      </c>
      <c r="UTT1200" s="207">
        <v>7</v>
      </c>
      <c r="UTU1200" s="207">
        <v>2</v>
      </c>
      <c r="UTV1200" s="208" t="s">
        <v>238</v>
      </c>
      <c r="UTW1200" s="209">
        <v>119</v>
      </c>
      <c r="UTX1200" s="110">
        <v>213</v>
      </c>
      <c r="UTY1200" s="147">
        <v>104.09399999999999</v>
      </c>
      <c r="UTZ1200" s="109" t="s">
        <v>39</v>
      </c>
      <c r="UUA1200" s="261" t="s">
        <v>26</v>
      </c>
      <c r="UUB1200" s="207">
        <v>7</v>
      </c>
      <c r="UUC1200" s="207">
        <v>2</v>
      </c>
      <c r="UUD1200" s="208" t="s">
        <v>238</v>
      </c>
      <c r="UUE1200" s="209">
        <v>119</v>
      </c>
      <c r="UUF1200" s="110">
        <v>213</v>
      </c>
      <c r="UUG1200" s="147">
        <v>104.09399999999999</v>
      </c>
      <c r="UUH1200" s="109" t="s">
        <v>39</v>
      </c>
      <c r="UUI1200" s="261" t="s">
        <v>26</v>
      </c>
      <c r="UUJ1200" s="207">
        <v>7</v>
      </c>
      <c r="UUK1200" s="207">
        <v>2</v>
      </c>
      <c r="UUL1200" s="208" t="s">
        <v>238</v>
      </c>
      <c r="UUM1200" s="209">
        <v>119</v>
      </c>
      <c r="UUN1200" s="110">
        <v>213</v>
      </c>
      <c r="UUO1200" s="147">
        <v>104.09399999999999</v>
      </c>
      <c r="UUP1200" s="109" t="s">
        <v>39</v>
      </c>
      <c r="UUQ1200" s="261" t="s">
        <v>26</v>
      </c>
      <c r="UUR1200" s="207">
        <v>7</v>
      </c>
      <c r="UUS1200" s="207">
        <v>2</v>
      </c>
      <c r="UUT1200" s="208" t="s">
        <v>238</v>
      </c>
      <c r="UUU1200" s="209">
        <v>119</v>
      </c>
      <c r="UUV1200" s="110">
        <v>213</v>
      </c>
      <c r="UUW1200" s="147">
        <v>104.09399999999999</v>
      </c>
      <c r="UUX1200" s="109" t="s">
        <v>39</v>
      </c>
      <c r="UUY1200" s="261" t="s">
        <v>26</v>
      </c>
      <c r="UUZ1200" s="207">
        <v>7</v>
      </c>
      <c r="UVA1200" s="207">
        <v>2</v>
      </c>
      <c r="UVB1200" s="208" t="s">
        <v>238</v>
      </c>
      <c r="UVC1200" s="209">
        <v>119</v>
      </c>
      <c r="UVD1200" s="110">
        <v>213</v>
      </c>
      <c r="UVE1200" s="147">
        <v>104.09399999999999</v>
      </c>
      <c r="UVF1200" s="109" t="s">
        <v>39</v>
      </c>
      <c r="UVG1200" s="261" t="s">
        <v>26</v>
      </c>
      <c r="UVH1200" s="207">
        <v>7</v>
      </c>
      <c r="UVI1200" s="207">
        <v>2</v>
      </c>
      <c r="UVJ1200" s="208" t="s">
        <v>238</v>
      </c>
      <c r="UVK1200" s="209">
        <v>119</v>
      </c>
      <c r="UVL1200" s="110">
        <v>213</v>
      </c>
      <c r="UVM1200" s="147">
        <v>104.09399999999999</v>
      </c>
      <c r="UVN1200" s="109" t="s">
        <v>39</v>
      </c>
      <c r="UVO1200" s="261" t="s">
        <v>26</v>
      </c>
      <c r="UVP1200" s="207">
        <v>7</v>
      </c>
      <c r="UVQ1200" s="207">
        <v>2</v>
      </c>
      <c r="UVR1200" s="208" t="s">
        <v>238</v>
      </c>
      <c r="UVS1200" s="209">
        <v>119</v>
      </c>
      <c r="UVT1200" s="110">
        <v>213</v>
      </c>
      <c r="UVU1200" s="147">
        <v>104.09399999999999</v>
      </c>
      <c r="UVV1200" s="109" t="s">
        <v>39</v>
      </c>
      <c r="UVW1200" s="261" t="s">
        <v>26</v>
      </c>
      <c r="UVX1200" s="207">
        <v>7</v>
      </c>
      <c r="UVY1200" s="207">
        <v>2</v>
      </c>
      <c r="UVZ1200" s="208" t="s">
        <v>238</v>
      </c>
      <c r="UWA1200" s="209">
        <v>119</v>
      </c>
      <c r="UWB1200" s="110">
        <v>213</v>
      </c>
      <c r="UWC1200" s="147">
        <v>104.09399999999999</v>
      </c>
      <c r="UWD1200" s="109" t="s">
        <v>39</v>
      </c>
      <c r="UWE1200" s="261" t="s">
        <v>26</v>
      </c>
      <c r="UWF1200" s="207">
        <v>7</v>
      </c>
      <c r="UWG1200" s="207">
        <v>2</v>
      </c>
      <c r="UWH1200" s="208" t="s">
        <v>238</v>
      </c>
      <c r="UWI1200" s="209">
        <v>119</v>
      </c>
      <c r="UWJ1200" s="110">
        <v>213</v>
      </c>
      <c r="UWK1200" s="147">
        <v>104.09399999999999</v>
      </c>
      <c r="UWL1200" s="109" t="s">
        <v>39</v>
      </c>
      <c r="UWM1200" s="261" t="s">
        <v>26</v>
      </c>
      <c r="UWN1200" s="207">
        <v>7</v>
      </c>
      <c r="UWO1200" s="207">
        <v>2</v>
      </c>
      <c r="UWP1200" s="208" t="s">
        <v>238</v>
      </c>
      <c r="UWQ1200" s="209">
        <v>119</v>
      </c>
      <c r="UWR1200" s="110">
        <v>213</v>
      </c>
      <c r="UWS1200" s="147">
        <v>104.09399999999999</v>
      </c>
      <c r="UWT1200" s="109" t="s">
        <v>39</v>
      </c>
      <c r="UWU1200" s="261" t="s">
        <v>26</v>
      </c>
      <c r="UWV1200" s="207">
        <v>7</v>
      </c>
      <c r="UWW1200" s="207">
        <v>2</v>
      </c>
      <c r="UWX1200" s="208" t="s">
        <v>238</v>
      </c>
      <c r="UWY1200" s="209">
        <v>119</v>
      </c>
      <c r="UWZ1200" s="110">
        <v>213</v>
      </c>
      <c r="UXA1200" s="147">
        <v>104.09399999999999</v>
      </c>
      <c r="UXB1200" s="109" t="s">
        <v>39</v>
      </c>
      <c r="UXC1200" s="261" t="s">
        <v>26</v>
      </c>
      <c r="UXD1200" s="207">
        <v>7</v>
      </c>
      <c r="UXE1200" s="207">
        <v>2</v>
      </c>
      <c r="UXF1200" s="208" t="s">
        <v>238</v>
      </c>
      <c r="UXG1200" s="209">
        <v>119</v>
      </c>
      <c r="UXH1200" s="110">
        <v>213</v>
      </c>
      <c r="UXI1200" s="147">
        <v>104.09399999999999</v>
      </c>
      <c r="UXJ1200" s="109" t="s">
        <v>39</v>
      </c>
      <c r="UXK1200" s="261" t="s">
        <v>26</v>
      </c>
      <c r="UXL1200" s="207">
        <v>7</v>
      </c>
      <c r="UXM1200" s="207">
        <v>2</v>
      </c>
      <c r="UXN1200" s="208" t="s">
        <v>238</v>
      </c>
      <c r="UXO1200" s="209">
        <v>119</v>
      </c>
      <c r="UXP1200" s="110">
        <v>213</v>
      </c>
      <c r="UXQ1200" s="147">
        <v>104.09399999999999</v>
      </c>
      <c r="UXR1200" s="109" t="s">
        <v>39</v>
      </c>
      <c r="UXS1200" s="261" t="s">
        <v>26</v>
      </c>
      <c r="UXT1200" s="207">
        <v>7</v>
      </c>
      <c r="UXU1200" s="207">
        <v>2</v>
      </c>
      <c r="UXV1200" s="208" t="s">
        <v>238</v>
      </c>
      <c r="UXW1200" s="209">
        <v>119</v>
      </c>
      <c r="UXX1200" s="110">
        <v>213</v>
      </c>
      <c r="UXY1200" s="147">
        <v>104.09399999999999</v>
      </c>
      <c r="UXZ1200" s="109" t="s">
        <v>39</v>
      </c>
      <c r="UYA1200" s="261" t="s">
        <v>26</v>
      </c>
      <c r="UYB1200" s="207">
        <v>7</v>
      </c>
      <c r="UYC1200" s="207">
        <v>2</v>
      </c>
      <c r="UYD1200" s="208" t="s">
        <v>238</v>
      </c>
      <c r="UYE1200" s="209">
        <v>119</v>
      </c>
      <c r="UYF1200" s="110">
        <v>213</v>
      </c>
      <c r="UYG1200" s="147">
        <v>104.09399999999999</v>
      </c>
      <c r="UYH1200" s="109" t="s">
        <v>39</v>
      </c>
      <c r="UYI1200" s="261" t="s">
        <v>26</v>
      </c>
      <c r="UYJ1200" s="207">
        <v>7</v>
      </c>
      <c r="UYK1200" s="207">
        <v>2</v>
      </c>
      <c r="UYL1200" s="208" t="s">
        <v>238</v>
      </c>
      <c r="UYM1200" s="209">
        <v>119</v>
      </c>
      <c r="UYN1200" s="110">
        <v>213</v>
      </c>
      <c r="UYO1200" s="147">
        <v>104.09399999999999</v>
      </c>
      <c r="UYP1200" s="109" t="s">
        <v>39</v>
      </c>
      <c r="UYQ1200" s="261" t="s">
        <v>26</v>
      </c>
      <c r="UYR1200" s="207">
        <v>7</v>
      </c>
      <c r="UYS1200" s="207">
        <v>2</v>
      </c>
      <c r="UYT1200" s="208" t="s">
        <v>238</v>
      </c>
      <c r="UYU1200" s="209">
        <v>119</v>
      </c>
      <c r="UYV1200" s="110">
        <v>213</v>
      </c>
      <c r="UYW1200" s="147">
        <v>104.09399999999999</v>
      </c>
      <c r="UYX1200" s="109" t="s">
        <v>39</v>
      </c>
      <c r="UYY1200" s="261" t="s">
        <v>26</v>
      </c>
      <c r="UYZ1200" s="207">
        <v>7</v>
      </c>
      <c r="UZA1200" s="207">
        <v>2</v>
      </c>
      <c r="UZB1200" s="208" t="s">
        <v>238</v>
      </c>
      <c r="UZC1200" s="209">
        <v>119</v>
      </c>
      <c r="UZD1200" s="110">
        <v>213</v>
      </c>
      <c r="UZE1200" s="147">
        <v>104.09399999999999</v>
      </c>
      <c r="UZF1200" s="109" t="s">
        <v>39</v>
      </c>
      <c r="UZG1200" s="261" t="s">
        <v>26</v>
      </c>
      <c r="UZH1200" s="207">
        <v>7</v>
      </c>
      <c r="UZI1200" s="207">
        <v>2</v>
      </c>
      <c r="UZJ1200" s="208" t="s">
        <v>238</v>
      </c>
      <c r="UZK1200" s="209">
        <v>119</v>
      </c>
      <c r="UZL1200" s="110">
        <v>213</v>
      </c>
      <c r="UZM1200" s="147">
        <v>104.09399999999999</v>
      </c>
      <c r="UZN1200" s="109" t="s">
        <v>39</v>
      </c>
      <c r="UZO1200" s="261" t="s">
        <v>26</v>
      </c>
      <c r="UZP1200" s="207">
        <v>7</v>
      </c>
      <c r="UZQ1200" s="207">
        <v>2</v>
      </c>
      <c r="UZR1200" s="208" t="s">
        <v>238</v>
      </c>
      <c r="UZS1200" s="209">
        <v>119</v>
      </c>
      <c r="UZT1200" s="110">
        <v>213</v>
      </c>
      <c r="UZU1200" s="147">
        <v>104.09399999999999</v>
      </c>
      <c r="UZV1200" s="109" t="s">
        <v>39</v>
      </c>
      <c r="UZW1200" s="261" t="s">
        <v>26</v>
      </c>
      <c r="UZX1200" s="207">
        <v>7</v>
      </c>
      <c r="UZY1200" s="207">
        <v>2</v>
      </c>
      <c r="UZZ1200" s="208" t="s">
        <v>238</v>
      </c>
      <c r="VAA1200" s="209">
        <v>119</v>
      </c>
      <c r="VAB1200" s="110">
        <v>213</v>
      </c>
      <c r="VAC1200" s="147">
        <v>104.09399999999999</v>
      </c>
      <c r="VAD1200" s="109" t="s">
        <v>39</v>
      </c>
      <c r="VAE1200" s="261" t="s">
        <v>26</v>
      </c>
      <c r="VAF1200" s="207">
        <v>7</v>
      </c>
      <c r="VAG1200" s="207">
        <v>2</v>
      </c>
      <c r="VAH1200" s="208" t="s">
        <v>238</v>
      </c>
      <c r="VAI1200" s="209">
        <v>119</v>
      </c>
      <c r="VAJ1200" s="110">
        <v>213</v>
      </c>
      <c r="VAK1200" s="147">
        <v>104.09399999999999</v>
      </c>
      <c r="VAL1200" s="109" t="s">
        <v>39</v>
      </c>
      <c r="VAM1200" s="261" t="s">
        <v>26</v>
      </c>
      <c r="VAN1200" s="207">
        <v>7</v>
      </c>
      <c r="VAO1200" s="207">
        <v>2</v>
      </c>
      <c r="VAP1200" s="208" t="s">
        <v>238</v>
      </c>
      <c r="VAQ1200" s="209">
        <v>119</v>
      </c>
      <c r="VAR1200" s="110">
        <v>213</v>
      </c>
      <c r="VAS1200" s="147">
        <v>104.09399999999999</v>
      </c>
      <c r="VAT1200" s="109" t="s">
        <v>39</v>
      </c>
      <c r="VAU1200" s="261" t="s">
        <v>26</v>
      </c>
      <c r="VAV1200" s="207">
        <v>7</v>
      </c>
      <c r="VAW1200" s="207">
        <v>2</v>
      </c>
      <c r="VAX1200" s="208" t="s">
        <v>238</v>
      </c>
      <c r="VAY1200" s="209">
        <v>119</v>
      </c>
      <c r="VAZ1200" s="110">
        <v>213</v>
      </c>
      <c r="VBA1200" s="147">
        <v>104.09399999999999</v>
      </c>
      <c r="VBB1200" s="109" t="s">
        <v>39</v>
      </c>
      <c r="VBC1200" s="261" t="s">
        <v>26</v>
      </c>
      <c r="VBD1200" s="207">
        <v>7</v>
      </c>
      <c r="VBE1200" s="207">
        <v>2</v>
      </c>
      <c r="VBF1200" s="208" t="s">
        <v>238</v>
      </c>
      <c r="VBG1200" s="209">
        <v>119</v>
      </c>
      <c r="VBH1200" s="110">
        <v>213</v>
      </c>
      <c r="VBI1200" s="147">
        <v>104.09399999999999</v>
      </c>
      <c r="VBJ1200" s="109" t="s">
        <v>39</v>
      </c>
      <c r="VBK1200" s="261" t="s">
        <v>26</v>
      </c>
      <c r="VBL1200" s="207">
        <v>7</v>
      </c>
      <c r="VBM1200" s="207">
        <v>2</v>
      </c>
      <c r="VBN1200" s="208" t="s">
        <v>238</v>
      </c>
      <c r="VBO1200" s="209">
        <v>119</v>
      </c>
      <c r="VBP1200" s="110">
        <v>213</v>
      </c>
      <c r="VBQ1200" s="147">
        <v>104.09399999999999</v>
      </c>
      <c r="VBR1200" s="109" t="s">
        <v>39</v>
      </c>
      <c r="VBS1200" s="261" t="s">
        <v>26</v>
      </c>
      <c r="VBT1200" s="207">
        <v>7</v>
      </c>
      <c r="VBU1200" s="207">
        <v>2</v>
      </c>
      <c r="VBV1200" s="208" t="s">
        <v>238</v>
      </c>
      <c r="VBW1200" s="209">
        <v>119</v>
      </c>
      <c r="VBX1200" s="110">
        <v>213</v>
      </c>
      <c r="VBY1200" s="147">
        <v>104.09399999999999</v>
      </c>
      <c r="VBZ1200" s="109" t="s">
        <v>39</v>
      </c>
      <c r="VCA1200" s="261" t="s">
        <v>26</v>
      </c>
      <c r="VCB1200" s="207">
        <v>7</v>
      </c>
      <c r="VCC1200" s="207">
        <v>2</v>
      </c>
      <c r="VCD1200" s="208" t="s">
        <v>238</v>
      </c>
      <c r="VCE1200" s="209">
        <v>119</v>
      </c>
      <c r="VCF1200" s="110">
        <v>213</v>
      </c>
      <c r="VCG1200" s="147">
        <v>104.09399999999999</v>
      </c>
      <c r="VCH1200" s="109" t="s">
        <v>39</v>
      </c>
      <c r="VCI1200" s="261" t="s">
        <v>26</v>
      </c>
      <c r="VCJ1200" s="207">
        <v>7</v>
      </c>
      <c r="VCK1200" s="207">
        <v>2</v>
      </c>
      <c r="VCL1200" s="208" t="s">
        <v>238</v>
      </c>
      <c r="VCM1200" s="209">
        <v>119</v>
      </c>
      <c r="VCN1200" s="110">
        <v>213</v>
      </c>
      <c r="VCO1200" s="147">
        <v>104.09399999999999</v>
      </c>
      <c r="VCP1200" s="109" t="s">
        <v>39</v>
      </c>
      <c r="VCQ1200" s="261" t="s">
        <v>26</v>
      </c>
      <c r="VCR1200" s="207">
        <v>7</v>
      </c>
      <c r="VCS1200" s="207">
        <v>2</v>
      </c>
      <c r="VCT1200" s="208" t="s">
        <v>238</v>
      </c>
      <c r="VCU1200" s="209">
        <v>119</v>
      </c>
      <c r="VCV1200" s="110">
        <v>213</v>
      </c>
      <c r="VCW1200" s="147">
        <v>104.09399999999999</v>
      </c>
      <c r="VCX1200" s="109" t="s">
        <v>39</v>
      </c>
      <c r="VCY1200" s="261" t="s">
        <v>26</v>
      </c>
      <c r="VCZ1200" s="207">
        <v>7</v>
      </c>
      <c r="VDA1200" s="207">
        <v>2</v>
      </c>
      <c r="VDB1200" s="208" t="s">
        <v>238</v>
      </c>
      <c r="VDC1200" s="209">
        <v>119</v>
      </c>
      <c r="VDD1200" s="110">
        <v>213</v>
      </c>
      <c r="VDE1200" s="147">
        <v>104.09399999999999</v>
      </c>
      <c r="VDF1200" s="109" t="s">
        <v>39</v>
      </c>
      <c r="VDG1200" s="261" t="s">
        <v>26</v>
      </c>
      <c r="VDH1200" s="207">
        <v>7</v>
      </c>
      <c r="VDI1200" s="207">
        <v>2</v>
      </c>
      <c r="VDJ1200" s="208" t="s">
        <v>238</v>
      </c>
      <c r="VDK1200" s="209">
        <v>119</v>
      </c>
      <c r="VDL1200" s="110">
        <v>213</v>
      </c>
      <c r="VDM1200" s="147">
        <v>104.09399999999999</v>
      </c>
      <c r="VDN1200" s="109" t="s">
        <v>39</v>
      </c>
      <c r="VDO1200" s="261" t="s">
        <v>26</v>
      </c>
      <c r="VDP1200" s="207">
        <v>7</v>
      </c>
      <c r="VDQ1200" s="207">
        <v>2</v>
      </c>
      <c r="VDR1200" s="208" t="s">
        <v>238</v>
      </c>
      <c r="VDS1200" s="209">
        <v>119</v>
      </c>
      <c r="VDT1200" s="110">
        <v>213</v>
      </c>
      <c r="VDU1200" s="147">
        <v>104.09399999999999</v>
      </c>
      <c r="VDV1200" s="109" t="s">
        <v>39</v>
      </c>
      <c r="VDW1200" s="261" t="s">
        <v>26</v>
      </c>
      <c r="VDX1200" s="207">
        <v>7</v>
      </c>
      <c r="VDY1200" s="207">
        <v>2</v>
      </c>
      <c r="VDZ1200" s="208" t="s">
        <v>238</v>
      </c>
      <c r="VEA1200" s="209">
        <v>119</v>
      </c>
      <c r="VEB1200" s="110">
        <v>213</v>
      </c>
      <c r="VEC1200" s="147">
        <v>104.09399999999999</v>
      </c>
      <c r="VED1200" s="109" t="s">
        <v>39</v>
      </c>
      <c r="VEE1200" s="261" t="s">
        <v>26</v>
      </c>
      <c r="VEF1200" s="207">
        <v>7</v>
      </c>
      <c r="VEG1200" s="207">
        <v>2</v>
      </c>
      <c r="VEH1200" s="208" t="s">
        <v>238</v>
      </c>
      <c r="VEI1200" s="209">
        <v>119</v>
      </c>
      <c r="VEJ1200" s="110">
        <v>213</v>
      </c>
      <c r="VEK1200" s="147">
        <v>104.09399999999999</v>
      </c>
      <c r="VEL1200" s="109" t="s">
        <v>39</v>
      </c>
      <c r="VEM1200" s="261" t="s">
        <v>26</v>
      </c>
      <c r="VEN1200" s="207">
        <v>7</v>
      </c>
      <c r="VEO1200" s="207">
        <v>2</v>
      </c>
      <c r="VEP1200" s="208" t="s">
        <v>238</v>
      </c>
      <c r="VEQ1200" s="209">
        <v>119</v>
      </c>
      <c r="VER1200" s="110">
        <v>213</v>
      </c>
      <c r="VES1200" s="147">
        <v>104.09399999999999</v>
      </c>
      <c r="VET1200" s="109" t="s">
        <v>39</v>
      </c>
      <c r="VEU1200" s="261" t="s">
        <v>26</v>
      </c>
      <c r="VEV1200" s="207">
        <v>7</v>
      </c>
      <c r="VEW1200" s="207">
        <v>2</v>
      </c>
      <c r="VEX1200" s="208" t="s">
        <v>238</v>
      </c>
      <c r="VEY1200" s="209">
        <v>119</v>
      </c>
      <c r="VEZ1200" s="110">
        <v>213</v>
      </c>
      <c r="VFA1200" s="147">
        <v>104.09399999999999</v>
      </c>
      <c r="VFB1200" s="109" t="s">
        <v>39</v>
      </c>
      <c r="VFC1200" s="261" t="s">
        <v>26</v>
      </c>
      <c r="VFD1200" s="207">
        <v>7</v>
      </c>
      <c r="VFE1200" s="207">
        <v>2</v>
      </c>
      <c r="VFF1200" s="208" t="s">
        <v>238</v>
      </c>
      <c r="VFG1200" s="209">
        <v>119</v>
      </c>
      <c r="VFH1200" s="110">
        <v>213</v>
      </c>
      <c r="VFI1200" s="147">
        <v>104.09399999999999</v>
      </c>
      <c r="VFJ1200" s="109" t="s">
        <v>39</v>
      </c>
      <c r="VFK1200" s="261" t="s">
        <v>26</v>
      </c>
      <c r="VFL1200" s="207">
        <v>7</v>
      </c>
      <c r="VFM1200" s="207">
        <v>2</v>
      </c>
      <c r="VFN1200" s="208" t="s">
        <v>238</v>
      </c>
      <c r="VFO1200" s="209">
        <v>119</v>
      </c>
      <c r="VFP1200" s="110">
        <v>213</v>
      </c>
      <c r="VFQ1200" s="147">
        <v>104.09399999999999</v>
      </c>
      <c r="VFR1200" s="109" t="s">
        <v>39</v>
      </c>
      <c r="VFS1200" s="261" t="s">
        <v>26</v>
      </c>
      <c r="VFT1200" s="207">
        <v>7</v>
      </c>
      <c r="VFU1200" s="207">
        <v>2</v>
      </c>
      <c r="VFV1200" s="208" t="s">
        <v>238</v>
      </c>
      <c r="VFW1200" s="209">
        <v>119</v>
      </c>
      <c r="VFX1200" s="110">
        <v>213</v>
      </c>
      <c r="VFY1200" s="147">
        <v>104.09399999999999</v>
      </c>
      <c r="VFZ1200" s="109" t="s">
        <v>39</v>
      </c>
      <c r="VGA1200" s="261" t="s">
        <v>26</v>
      </c>
      <c r="VGB1200" s="207">
        <v>7</v>
      </c>
      <c r="VGC1200" s="207">
        <v>2</v>
      </c>
      <c r="VGD1200" s="208" t="s">
        <v>238</v>
      </c>
      <c r="VGE1200" s="209">
        <v>119</v>
      </c>
      <c r="VGF1200" s="110">
        <v>213</v>
      </c>
      <c r="VGG1200" s="147">
        <v>104.09399999999999</v>
      </c>
      <c r="VGH1200" s="109" t="s">
        <v>39</v>
      </c>
      <c r="VGI1200" s="261" t="s">
        <v>26</v>
      </c>
      <c r="VGJ1200" s="207">
        <v>7</v>
      </c>
      <c r="VGK1200" s="207">
        <v>2</v>
      </c>
      <c r="VGL1200" s="208" t="s">
        <v>238</v>
      </c>
      <c r="VGM1200" s="209">
        <v>119</v>
      </c>
      <c r="VGN1200" s="110">
        <v>213</v>
      </c>
      <c r="VGO1200" s="147">
        <v>104.09399999999999</v>
      </c>
      <c r="VGP1200" s="109" t="s">
        <v>39</v>
      </c>
      <c r="VGQ1200" s="261" t="s">
        <v>26</v>
      </c>
      <c r="VGR1200" s="207">
        <v>7</v>
      </c>
      <c r="VGS1200" s="207">
        <v>2</v>
      </c>
      <c r="VGT1200" s="208" t="s">
        <v>238</v>
      </c>
      <c r="VGU1200" s="209">
        <v>119</v>
      </c>
      <c r="VGV1200" s="110">
        <v>213</v>
      </c>
      <c r="VGW1200" s="147">
        <v>104.09399999999999</v>
      </c>
      <c r="VGX1200" s="109" t="s">
        <v>39</v>
      </c>
      <c r="VGY1200" s="261" t="s">
        <v>26</v>
      </c>
      <c r="VGZ1200" s="207">
        <v>7</v>
      </c>
      <c r="VHA1200" s="207">
        <v>2</v>
      </c>
      <c r="VHB1200" s="208" t="s">
        <v>238</v>
      </c>
      <c r="VHC1200" s="209">
        <v>119</v>
      </c>
      <c r="VHD1200" s="110">
        <v>213</v>
      </c>
      <c r="VHE1200" s="147">
        <v>104.09399999999999</v>
      </c>
      <c r="VHF1200" s="109" t="s">
        <v>39</v>
      </c>
      <c r="VHG1200" s="261" t="s">
        <v>26</v>
      </c>
      <c r="VHH1200" s="207">
        <v>7</v>
      </c>
      <c r="VHI1200" s="207">
        <v>2</v>
      </c>
      <c r="VHJ1200" s="208" t="s">
        <v>238</v>
      </c>
      <c r="VHK1200" s="209">
        <v>119</v>
      </c>
      <c r="VHL1200" s="110">
        <v>213</v>
      </c>
      <c r="VHM1200" s="147">
        <v>104.09399999999999</v>
      </c>
      <c r="VHN1200" s="109" t="s">
        <v>39</v>
      </c>
      <c r="VHO1200" s="261" t="s">
        <v>26</v>
      </c>
      <c r="VHP1200" s="207">
        <v>7</v>
      </c>
      <c r="VHQ1200" s="207">
        <v>2</v>
      </c>
      <c r="VHR1200" s="208" t="s">
        <v>238</v>
      </c>
      <c r="VHS1200" s="209">
        <v>119</v>
      </c>
      <c r="VHT1200" s="110">
        <v>213</v>
      </c>
      <c r="VHU1200" s="147">
        <v>104.09399999999999</v>
      </c>
      <c r="VHV1200" s="109" t="s">
        <v>39</v>
      </c>
      <c r="VHW1200" s="261" t="s">
        <v>26</v>
      </c>
      <c r="VHX1200" s="207">
        <v>7</v>
      </c>
      <c r="VHY1200" s="207">
        <v>2</v>
      </c>
      <c r="VHZ1200" s="208" t="s">
        <v>238</v>
      </c>
      <c r="VIA1200" s="209">
        <v>119</v>
      </c>
      <c r="VIB1200" s="110">
        <v>213</v>
      </c>
      <c r="VIC1200" s="147">
        <v>104.09399999999999</v>
      </c>
      <c r="VID1200" s="109" t="s">
        <v>39</v>
      </c>
      <c r="VIE1200" s="261" t="s">
        <v>26</v>
      </c>
      <c r="VIF1200" s="207">
        <v>7</v>
      </c>
      <c r="VIG1200" s="207">
        <v>2</v>
      </c>
      <c r="VIH1200" s="208" t="s">
        <v>238</v>
      </c>
      <c r="VII1200" s="209">
        <v>119</v>
      </c>
      <c r="VIJ1200" s="110">
        <v>213</v>
      </c>
      <c r="VIK1200" s="147">
        <v>104.09399999999999</v>
      </c>
      <c r="VIL1200" s="109" t="s">
        <v>39</v>
      </c>
      <c r="VIM1200" s="261" t="s">
        <v>26</v>
      </c>
      <c r="VIN1200" s="207">
        <v>7</v>
      </c>
      <c r="VIO1200" s="207">
        <v>2</v>
      </c>
      <c r="VIP1200" s="208" t="s">
        <v>238</v>
      </c>
      <c r="VIQ1200" s="209">
        <v>119</v>
      </c>
      <c r="VIR1200" s="110">
        <v>213</v>
      </c>
      <c r="VIS1200" s="147">
        <v>104.09399999999999</v>
      </c>
      <c r="VIT1200" s="109" t="s">
        <v>39</v>
      </c>
      <c r="VIU1200" s="261" t="s">
        <v>26</v>
      </c>
      <c r="VIV1200" s="207">
        <v>7</v>
      </c>
      <c r="VIW1200" s="207">
        <v>2</v>
      </c>
      <c r="VIX1200" s="208" t="s">
        <v>238</v>
      </c>
      <c r="VIY1200" s="209">
        <v>119</v>
      </c>
      <c r="VIZ1200" s="110">
        <v>213</v>
      </c>
      <c r="VJA1200" s="147">
        <v>104.09399999999999</v>
      </c>
      <c r="VJB1200" s="109" t="s">
        <v>39</v>
      </c>
      <c r="VJC1200" s="261" t="s">
        <v>26</v>
      </c>
      <c r="VJD1200" s="207">
        <v>7</v>
      </c>
      <c r="VJE1200" s="207">
        <v>2</v>
      </c>
      <c r="VJF1200" s="208" t="s">
        <v>238</v>
      </c>
      <c r="VJG1200" s="209">
        <v>119</v>
      </c>
      <c r="VJH1200" s="110">
        <v>213</v>
      </c>
      <c r="VJI1200" s="147">
        <v>104.09399999999999</v>
      </c>
      <c r="VJJ1200" s="109" t="s">
        <v>39</v>
      </c>
      <c r="VJK1200" s="261" t="s">
        <v>26</v>
      </c>
      <c r="VJL1200" s="207">
        <v>7</v>
      </c>
      <c r="VJM1200" s="207">
        <v>2</v>
      </c>
      <c r="VJN1200" s="208" t="s">
        <v>238</v>
      </c>
      <c r="VJO1200" s="209">
        <v>119</v>
      </c>
      <c r="VJP1200" s="110">
        <v>213</v>
      </c>
      <c r="VJQ1200" s="147">
        <v>104.09399999999999</v>
      </c>
      <c r="VJR1200" s="109" t="s">
        <v>39</v>
      </c>
      <c r="VJS1200" s="261" t="s">
        <v>26</v>
      </c>
      <c r="VJT1200" s="207">
        <v>7</v>
      </c>
      <c r="VJU1200" s="207">
        <v>2</v>
      </c>
      <c r="VJV1200" s="208" t="s">
        <v>238</v>
      </c>
      <c r="VJW1200" s="209">
        <v>119</v>
      </c>
      <c r="VJX1200" s="110">
        <v>213</v>
      </c>
      <c r="VJY1200" s="147">
        <v>104.09399999999999</v>
      </c>
      <c r="VJZ1200" s="109" t="s">
        <v>39</v>
      </c>
      <c r="VKA1200" s="261" t="s">
        <v>26</v>
      </c>
      <c r="VKB1200" s="207">
        <v>7</v>
      </c>
      <c r="VKC1200" s="207">
        <v>2</v>
      </c>
      <c r="VKD1200" s="208" t="s">
        <v>238</v>
      </c>
      <c r="VKE1200" s="209">
        <v>119</v>
      </c>
      <c r="VKF1200" s="110">
        <v>213</v>
      </c>
      <c r="VKG1200" s="147">
        <v>104.09399999999999</v>
      </c>
      <c r="VKH1200" s="109" t="s">
        <v>39</v>
      </c>
      <c r="VKI1200" s="261" t="s">
        <v>26</v>
      </c>
      <c r="VKJ1200" s="207">
        <v>7</v>
      </c>
      <c r="VKK1200" s="207">
        <v>2</v>
      </c>
      <c r="VKL1200" s="208" t="s">
        <v>238</v>
      </c>
      <c r="VKM1200" s="209">
        <v>119</v>
      </c>
      <c r="VKN1200" s="110">
        <v>213</v>
      </c>
      <c r="VKO1200" s="147">
        <v>104.09399999999999</v>
      </c>
      <c r="VKP1200" s="109" t="s">
        <v>39</v>
      </c>
      <c r="VKQ1200" s="261" t="s">
        <v>26</v>
      </c>
      <c r="VKR1200" s="207">
        <v>7</v>
      </c>
      <c r="VKS1200" s="207">
        <v>2</v>
      </c>
      <c r="VKT1200" s="208" t="s">
        <v>238</v>
      </c>
      <c r="VKU1200" s="209">
        <v>119</v>
      </c>
      <c r="VKV1200" s="110">
        <v>213</v>
      </c>
      <c r="VKW1200" s="147">
        <v>104.09399999999999</v>
      </c>
      <c r="VKX1200" s="109" t="s">
        <v>39</v>
      </c>
      <c r="VKY1200" s="261" t="s">
        <v>26</v>
      </c>
      <c r="VKZ1200" s="207">
        <v>7</v>
      </c>
      <c r="VLA1200" s="207">
        <v>2</v>
      </c>
      <c r="VLB1200" s="208" t="s">
        <v>238</v>
      </c>
      <c r="VLC1200" s="209">
        <v>119</v>
      </c>
      <c r="VLD1200" s="110">
        <v>213</v>
      </c>
      <c r="VLE1200" s="147">
        <v>104.09399999999999</v>
      </c>
      <c r="VLF1200" s="109" t="s">
        <v>39</v>
      </c>
      <c r="VLG1200" s="261" t="s">
        <v>26</v>
      </c>
      <c r="VLH1200" s="207">
        <v>7</v>
      </c>
      <c r="VLI1200" s="207">
        <v>2</v>
      </c>
      <c r="VLJ1200" s="208" t="s">
        <v>238</v>
      </c>
      <c r="VLK1200" s="209">
        <v>119</v>
      </c>
      <c r="VLL1200" s="110">
        <v>213</v>
      </c>
      <c r="VLM1200" s="147">
        <v>104.09399999999999</v>
      </c>
      <c r="VLN1200" s="109" t="s">
        <v>39</v>
      </c>
      <c r="VLO1200" s="261" t="s">
        <v>26</v>
      </c>
      <c r="VLP1200" s="207">
        <v>7</v>
      </c>
      <c r="VLQ1200" s="207">
        <v>2</v>
      </c>
      <c r="VLR1200" s="208" t="s">
        <v>238</v>
      </c>
      <c r="VLS1200" s="209">
        <v>119</v>
      </c>
      <c r="VLT1200" s="110">
        <v>213</v>
      </c>
      <c r="VLU1200" s="147">
        <v>104.09399999999999</v>
      </c>
      <c r="VLV1200" s="109" t="s">
        <v>39</v>
      </c>
      <c r="VLW1200" s="261" t="s">
        <v>26</v>
      </c>
      <c r="VLX1200" s="207">
        <v>7</v>
      </c>
      <c r="VLY1200" s="207">
        <v>2</v>
      </c>
      <c r="VLZ1200" s="208" t="s">
        <v>238</v>
      </c>
      <c r="VMA1200" s="209">
        <v>119</v>
      </c>
      <c r="VMB1200" s="110">
        <v>213</v>
      </c>
      <c r="VMC1200" s="147">
        <v>104.09399999999999</v>
      </c>
      <c r="VMD1200" s="109" t="s">
        <v>39</v>
      </c>
      <c r="VME1200" s="261" t="s">
        <v>26</v>
      </c>
      <c r="VMF1200" s="207">
        <v>7</v>
      </c>
      <c r="VMG1200" s="207">
        <v>2</v>
      </c>
      <c r="VMH1200" s="208" t="s">
        <v>238</v>
      </c>
      <c r="VMI1200" s="209">
        <v>119</v>
      </c>
      <c r="VMJ1200" s="110">
        <v>213</v>
      </c>
      <c r="VMK1200" s="147">
        <v>104.09399999999999</v>
      </c>
      <c r="VML1200" s="109" t="s">
        <v>39</v>
      </c>
      <c r="VMM1200" s="261" t="s">
        <v>26</v>
      </c>
      <c r="VMN1200" s="207">
        <v>7</v>
      </c>
      <c r="VMO1200" s="207">
        <v>2</v>
      </c>
      <c r="VMP1200" s="208" t="s">
        <v>238</v>
      </c>
      <c r="VMQ1200" s="209">
        <v>119</v>
      </c>
      <c r="VMR1200" s="110">
        <v>213</v>
      </c>
      <c r="VMS1200" s="147">
        <v>104.09399999999999</v>
      </c>
      <c r="VMT1200" s="109" t="s">
        <v>39</v>
      </c>
      <c r="VMU1200" s="261" t="s">
        <v>26</v>
      </c>
      <c r="VMV1200" s="207">
        <v>7</v>
      </c>
      <c r="VMW1200" s="207">
        <v>2</v>
      </c>
      <c r="VMX1200" s="208" t="s">
        <v>238</v>
      </c>
      <c r="VMY1200" s="209">
        <v>119</v>
      </c>
      <c r="VMZ1200" s="110">
        <v>213</v>
      </c>
      <c r="VNA1200" s="147">
        <v>104.09399999999999</v>
      </c>
      <c r="VNB1200" s="109" t="s">
        <v>39</v>
      </c>
      <c r="VNC1200" s="261" t="s">
        <v>26</v>
      </c>
      <c r="VND1200" s="207">
        <v>7</v>
      </c>
      <c r="VNE1200" s="207">
        <v>2</v>
      </c>
      <c r="VNF1200" s="208" t="s">
        <v>238</v>
      </c>
      <c r="VNG1200" s="209">
        <v>119</v>
      </c>
      <c r="VNH1200" s="110">
        <v>213</v>
      </c>
      <c r="VNI1200" s="147">
        <v>104.09399999999999</v>
      </c>
      <c r="VNJ1200" s="109" t="s">
        <v>39</v>
      </c>
      <c r="VNK1200" s="261" t="s">
        <v>26</v>
      </c>
      <c r="VNL1200" s="207">
        <v>7</v>
      </c>
      <c r="VNM1200" s="207">
        <v>2</v>
      </c>
      <c r="VNN1200" s="208" t="s">
        <v>238</v>
      </c>
      <c r="VNO1200" s="209">
        <v>119</v>
      </c>
      <c r="VNP1200" s="110">
        <v>213</v>
      </c>
      <c r="VNQ1200" s="147">
        <v>104.09399999999999</v>
      </c>
      <c r="VNR1200" s="109" t="s">
        <v>39</v>
      </c>
      <c r="VNS1200" s="261" t="s">
        <v>26</v>
      </c>
      <c r="VNT1200" s="207">
        <v>7</v>
      </c>
      <c r="VNU1200" s="207">
        <v>2</v>
      </c>
      <c r="VNV1200" s="208" t="s">
        <v>238</v>
      </c>
      <c r="VNW1200" s="209">
        <v>119</v>
      </c>
      <c r="VNX1200" s="110">
        <v>213</v>
      </c>
      <c r="VNY1200" s="147">
        <v>104.09399999999999</v>
      </c>
      <c r="VNZ1200" s="109" t="s">
        <v>39</v>
      </c>
      <c r="VOA1200" s="261" t="s">
        <v>26</v>
      </c>
      <c r="VOB1200" s="207">
        <v>7</v>
      </c>
      <c r="VOC1200" s="207">
        <v>2</v>
      </c>
      <c r="VOD1200" s="208" t="s">
        <v>238</v>
      </c>
      <c r="VOE1200" s="209">
        <v>119</v>
      </c>
      <c r="VOF1200" s="110">
        <v>213</v>
      </c>
      <c r="VOG1200" s="147">
        <v>104.09399999999999</v>
      </c>
      <c r="VOH1200" s="109" t="s">
        <v>39</v>
      </c>
      <c r="VOI1200" s="261" t="s">
        <v>26</v>
      </c>
      <c r="VOJ1200" s="207">
        <v>7</v>
      </c>
      <c r="VOK1200" s="207">
        <v>2</v>
      </c>
      <c r="VOL1200" s="208" t="s">
        <v>238</v>
      </c>
      <c r="VOM1200" s="209">
        <v>119</v>
      </c>
      <c r="VON1200" s="110">
        <v>213</v>
      </c>
      <c r="VOO1200" s="147">
        <v>104.09399999999999</v>
      </c>
      <c r="VOP1200" s="109" t="s">
        <v>39</v>
      </c>
      <c r="VOQ1200" s="261" t="s">
        <v>26</v>
      </c>
      <c r="VOR1200" s="207">
        <v>7</v>
      </c>
      <c r="VOS1200" s="207">
        <v>2</v>
      </c>
      <c r="VOT1200" s="208" t="s">
        <v>238</v>
      </c>
      <c r="VOU1200" s="209">
        <v>119</v>
      </c>
      <c r="VOV1200" s="110">
        <v>213</v>
      </c>
      <c r="VOW1200" s="147">
        <v>104.09399999999999</v>
      </c>
      <c r="VOX1200" s="109" t="s">
        <v>39</v>
      </c>
      <c r="VOY1200" s="261" t="s">
        <v>26</v>
      </c>
      <c r="VOZ1200" s="207">
        <v>7</v>
      </c>
      <c r="VPA1200" s="207">
        <v>2</v>
      </c>
      <c r="VPB1200" s="208" t="s">
        <v>238</v>
      </c>
      <c r="VPC1200" s="209">
        <v>119</v>
      </c>
      <c r="VPD1200" s="110">
        <v>213</v>
      </c>
      <c r="VPE1200" s="147">
        <v>104.09399999999999</v>
      </c>
      <c r="VPF1200" s="109" t="s">
        <v>39</v>
      </c>
      <c r="VPG1200" s="261" t="s">
        <v>26</v>
      </c>
      <c r="VPH1200" s="207">
        <v>7</v>
      </c>
      <c r="VPI1200" s="207">
        <v>2</v>
      </c>
      <c r="VPJ1200" s="208" t="s">
        <v>238</v>
      </c>
      <c r="VPK1200" s="209">
        <v>119</v>
      </c>
      <c r="VPL1200" s="110">
        <v>213</v>
      </c>
      <c r="VPM1200" s="147">
        <v>104.09399999999999</v>
      </c>
      <c r="VPN1200" s="109" t="s">
        <v>39</v>
      </c>
      <c r="VPO1200" s="261" t="s">
        <v>26</v>
      </c>
      <c r="VPP1200" s="207">
        <v>7</v>
      </c>
      <c r="VPQ1200" s="207">
        <v>2</v>
      </c>
      <c r="VPR1200" s="208" t="s">
        <v>238</v>
      </c>
      <c r="VPS1200" s="209">
        <v>119</v>
      </c>
      <c r="VPT1200" s="110">
        <v>213</v>
      </c>
      <c r="VPU1200" s="147">
        <v>104.09399999999999</v>
      </c>
      <c r="VPV1200" s="109" t="s">
        <v>39</v>
      </c>
      <c r="VPW1200" s="261" t="s">
        <v>26</v>
      </c>
      <c r="VPX1200" s="207">
        <v>7</v>
      </c>
      <c r="VPY1200" s="207">
        <v>2</v>
      </c>
      <c r="VPZ1200" s="208" t="s">
        <v>238</v>
      </c>
      <c r="VQA1200" s="209">
        <v>119</v>
      </c>
      <c r="VQB1200" s="110">
        <v>213</v>
      </c>
      <c r="VQC1200" s="147">
        <v>104.09399999999999</v>
      </c>
      <c r="VQD1200" s="109" t="s">
        <v>39</v>
      </c>
      <c r="VQE1200" s="261" t="s">
        <v>26</v>
      </c>
      <c r="VQF1200" s="207">
        <v>7</v>
      </c>
      <c r="VQG1200" s="207">
        <v>2</v>
      </c>
      <c r="VQH1200" s="208" t="s">
        <v>238</v>
      </c>
      <c r="VQI1200" s="209">
        <v>119</v>
      </c>
      <c r="VQJ1200" s="110">
        <v>213</v>
      </c>
      <c r="VQK1200" s="147">
        <v>104.09399999999999</v>
      </c>
      <c r="VQL1200" s="109" t="s">
        <v>39</v>
      </c>
      <c r="VQM1200" s="261" t="s">
        <v>26</v>
      </c>
      <c r="VQN1200" s="207">
        <v>7</v>
      </c>
      <c r="VQO1200" s="207">
        <v>2</v>
      </c>
      <c r="VQP1200" s="208" t="s">
        <v>238</v>
      </c>
      <c r="VQQ1200" s="209">
        <v>119</v>
      </c>
      <c r="VQR1200" s="110">
        <v>213</v>
      </c>
      <c r="VQS1200" s="147">
        <v>104.09399999999999</v>
      </c>
      <c r="VQT1200" s="109" t="s">
        <v>39</v>
      </c>
      <c r="VQU1200" s="261" t="s">
        <v>26</v>
      </c>
      <c r="VQV1200" s="207">
        <v>7</v>
      </c>
      <c r="VQW1200" s="207">
        <v>2</v>
      </c>
      <c r="VQX1200" s="208" t="s">
        <v>238</v>
      </c>
      <c r="VQY1200" s="209">
        <v>119</v>
      </c>
      <c r="VQZ1200" s="110">
        <v>213</v>
      </c>
      <c r="VRA1200" s="147">
        <v>104.09399999999999</v>
      </c>
      <c r="VRB1200" s="109" t="s">
        <v>39</v>
      </c>
      <c r="VRC1200" s="261" t="s">
        <v>26</v>
      </c>
      <c r="VRD1200" s="207">
        <v>7</v>
      </c>
      <c r="VRE1200" s="207">
        <v>2</v>
      </c>
      <c r="VRF1200" s="208" t="s">
        <v>238</v>
      </c>
      <c r="VRG1200" s="209">
        <v>119</v>
      </c>
      <c r="VRH1200" s="110">
        <v>213</v>
      </c>
      <c r="VRI1200" s="147">
        <v>104.09399999999999</v>
      </c>
      <c r="VRJ1200" s="109" t="s">
        <v>39</v>
      </c>
      <c r="VRK1200" s="261" t="s">
        <v>26</v>
      </c>
      <c r="VRL1200" s="207">
        <v>7</v>
      </c>
      <c r="VRM1200" s="207">
        <v>2</v>
      </c>
      <c r="VRN1200" s="208" t="s">
        <v>238</v>
      </c>
      <c r="VRO1200" s="209">
        <v>119</v>
      </c>
      <c r="VRP1200" s="110">
        <v>213</v>
      </c>
      <c r="VRQ1200" s="147">
        <v>104.09399999999999</v>
      </c>
      <c r="VRR1200" s="109" t="s">
        <v>39</v>
      </c>
      <c r="VRS1200" s="261" t="s">
        <v>26</v>
      </c>
      <c r="VRT1200" s="207">
        <v>7</v>
      </c>
      <c r="VRU1200" s="207">
        <v>2</v>
      </c>
      <c r="VRV1200" s="208" t="s">
        <v>238</v>
      </c>
      <c r="VRW1200" s="209">
        <v>119</v>
      </c>
      <c r="VRX1200" s="110">
        <v>213</v>
      </c>
      <c r="VRY1200" s="147">
        <v>104.09399999999999</v>
      </c>
      <c r="VRZ1200" s="109" t="s">
        <v>39</v>
      </c>
      <c r="VSA1200" s="261" t="s">
        <v>26</v>
      </c>
      <c r="VSB1200" s="207">
        <v>7</v>
      </c>
      <c r="VSC1200" s="207">
        <v>2</v>
      </c>
      <c r="VSD1200" s="208" t="s">
        <v>238</v>
      </c>
      <c r="VSE1200" s="209">
        <v>119</v>
      </c>
      <c r="VSF1200" s="110">
        <v>213</v>
      </c>
      <c r="VSG1200" s="147">
        <v>104.09399999999999</v>
      </c>
      <c r="VSH1200" s="109" t="s">
        <v>39</v>
      </c>
      <c r="VSI1200" s="261" t="s">
        <v>26</v>
      </c>
      <c r="VSJ1200" s="207">
        <v>7</v>
      </c>
      <c r="VSK1200" s="207">
        <v>2</v>
      </c>
      <c r="VSL1200" s="208" t="s">
        <v>238</v>
      </c>
      <c r="VSM1200" s="209">
        <v>119</v>
      </c>
      <c r="VSN1200" s="110">
        <v>213</v>
      </c>
      <c r="VSO1200" s="147">
        <v>104.09399999999999</v>
      </c>
      <c r="VSP1200" s="109" t="s">
        <v>39</v>
      </c>
      <c r="VSQ1200" s="261" t="s">
        <v>26</v>
      </c>
      <c r="VSR1200" s="207">
        <v>7</v>
      </c>
      <c r="VSS1200" s="207">
        <v>2</v>
      </c>
      <c r="VST1200" s="208" t="s">
        <v>238</v>
      </c>
      <c r="VSU1200" s="209">
        <v>119</v>
      </c>
      <c r="VSV1200" s="110">
        <v>213</v>
      </c>
      <c r="VSW1200" s="147">
        <v>104.09399999999999</v>
      </c>
      <c r="VSX1200" s="109" t="s">
        <v>39</v>
      </c>
      <c r="VSY1200" s="261" t="s">
        <v>26</v>
      </c>
      <c r="VSZ1200" s="207">
        <v>7</v>
      </c>
      <c r="VTA1200" s="207">
        <v>2</v>
      </c>
      <c r="VTB1200" s="208" t="s">
        <v>238</v>
      </c>
      <c r="VTC1200" s="209">
        <v>119</v>
      </c>
      <c r="VTD1200" s="110">
        <v>213</v>
      </c>
      <c r="VTE1200" s="147">
        <v>104.09399999999999</v>
      </c>
      <c r="VTF1200" s="109" t="s">
        <v>39</v>
      </c>
      <c r="VTG1200" s="261" t="s">
        <v>26</v>
      </c>
      <c r="VTH1200" s="207">
        <v>7</v>
      </c>
      <c r="VTI1200" s="207">
        <v>2</v>
      </c>
      <c r="VTJ1200" s="208" t="s">
        <v>238</v>
      </c>
      <c r="VTK1200" s="209">
        <v>119</v>
      </c>
      <c r="VTL1200" s="110">
        <v>213</v>
      </c>
      <c r="VTM1200" s="147">
        <v>104.09399999999999</v>
      </c>
      <c r="VTN1200" s="109" t="s">
        <v>39</v>
      </c>
      <c r="VTO1200" s="261" t="s">
        <v>26</v>
      </c>
      <c r="VTP1200" s="207">
        <v>7</v>
      </c>
      <c r="VTQ1200" s="207">
        <v>2</v>
      </c>
      <c r="VTR1200" s="208" t="s">
        <v>238</v>
      </c>
      <c r="VTS1200" s="209">
        <v>119</v>
      </c>
      <c r="VTT1200" s="110">
        <v>213</v>
      </c>
      <c r="VTU1200" s="147">
        <v>104.09399999999999</v>
      </c>
      <c r="VTV1200" s="109" t="s">
        <v>39</v>
      </c>
      <c r="VTW1200" s="261" t="s">
        <v>26</v>
      </c>
      <c r="VTX1200" s="207">
        <v>7</v>
      </c>
      <c r="VTY1200" s="207">
        <v>2</v>
      </c>
      <c r="VTZ1200" s="208" t="s">
        <v>238</v>
      </c>
      <c r="VUA1200" s="209">
        <v>119</v>
      </c>
      <c r="VUB1200" s="110">
        <v>213</v>
      </c>
      <c r="VUC1200" s="147">
        <v>104.09399999999999</v>
      </c>
      <c r="VUD1200" s="109" t="s">
        <v>39</v>
      </c>
      <c r="VUE1200" s="261" t="s">
        <v>26</v>
      </c>
      <c r="VUF1200" s="207">
        <v>7</v>
      </c>
      <c r="VUG1200" s="207">
        <v>2</v>
      </c>
      <c r="VUH1200" s="208" t="s">
        <v>238</v>
      </c>
      <c r="VUI1200" s="209">
        <v>119</v>
      </c>
      <c r="VUJ1200" s="110">
        <v>213</v>
      </c>
      <c r="VUK1200" s="147">
        <v>104.09399999999999</v>
      </c>
      <c r="VUL1200" s="109" t="s">
        <v>39</v>
      </c>
      <c r="VUM1200" s="261" t="s">
        <v>26</v>
      </c>
      <c r="VUN1200" s="207">
        <v>7</v>
      </c>
      <c r="VUO1200" s="207">
        <v>2</v>
      </c>
      <c r="VUP1200" s="208" t="s">
        <v>238</v>
      </c>
      <c r="VUQ1200" s="209">
        <v>119</v>
      </c>
      <c r="VUR1200" s="110">
        <v>213</v>
      </c>
      <c r="VUS1200" s="147">
        <v>104.09399999999999</v>
      </c>
      <c r="VUT1200" s="109" t="s">
        <v>39</v>
      </c>
      <c r="VUU1200" s="261" t="s">
        <v>26</v>
      </c>
      <c r="VUV1200" s="207">
        <v>7</v>
      </c>
      <c r="VUW1200" s="207">
        <v>2</v>
      </c>
      <c r="VUX1200" s="208" t="s">
        <v>238</v>
      </c>
      <c r="VUY1200" s="209">
        <v>119</v>
      </c>
      <c r="VUZ1200" s="110">
        <v>213</v>
      </c>
      <c r="VVA1200" s="147">
        <v>104.09399999999999</v>
      </c>
      <c r="VVB1200" s="109" t="s">
        <v>39</v>
      </c>
      <c r="VVC1200" s="261" t="s">
        <v>26</v>
      </c>
      <c r="VVD1200" s="207">
        <v>7</v>
      </c>
      <c r="VVE1200" s="207">
        <v>2</v>
      </c>
      <c r="VVF1200" s="208" t="s">
        <v>238</v>
      </c>
      <c r="VVG1200" s="209">
        <v>119</v>
      </c>
      <c r="VVH1200" s="110">
        <v>213</v>
      </c>
      <c r="VVI1200" s="147">
        <v>104.09399999999999</v>
      </c>
      <c r="VVJ1200" s="109" t="s">
        <v>39</v>
      </c>
      <c r="VVK1200" s="261" t="s">
        <v>26</v>
      </c>
      <c r="VVL1200" s="207">
        <v>7</v>
      </c>
      <c r="VVM1200" s="207">
        <v>2</v>
      </c>
      <c r="VVN1200" s="208" t="s">
        <v>238</v>
      </c>
      <c r="VVO1200" s="209">
        <v>119</v>
      </c>
      <c r="VVP1200" s="110">
        <v>213</v>
      </c>
      <c r="VVQ1200" s="147">
        <v>104.09399999999999</v>
      </c>
      <c r="VVR1200" s="109" t="s">
        <v>39</v>
      </c>
      <c r="VVS1200" s="261" t="s">
        <v>26</v>
      </c>
      <c r="VVT1200" s="207">
        <v>7</v>
      </c>
      <c r="VVU1200" s="207">
        <v>2</v>
      </c>
      <c r="VVV1200" s="208" t="s">
        <v>238</v>
      </c>
      <c r="VVW1200" s="209">
        <v>119</v>
      </c>
      <c r="VVX1200" s="110">
        <v>213</v>
      </c>
      <c r="VVY1200" s="147">
        <v>104.09399999999999</v>
      </c>
      <c r="VVZ1200" s="109" t="s">
        <v>39</v>
      </c>
      <c r="VWA1200" s="261" t="s">
        <v>26</v>
      </c>
      <c r="VWB1200" s="207">
        <v>7</v>
      </c>
      <c r="VWC1200" s="207">
        <v>2</v>
      </c>
      <c r="VWD1200" s="208" t="s">
        <v>238</v>
      </c>
      <c r="VWE1200" s="209">
        <v>119</v>
      </c>
      <c r="VWF1200" s="110">
        <v>213</v>
      </c>
      <c r="VWG1200" s="147">
        <v>104.09399999999999</v>
      </c>
      <c r="VWH1200" s="109" t="s">
        <v>39</v>
      </c>
      <c r="VWI1200" s="261" t="s">
        <v>26</v>
      </c>
      <c r="VWJ1200" s="207">
        <v>7</v>
      </c>
      <c r="VWK1200" s="207">
        <v>2</v>
      </c>
      <c r="VWL1200" s="208" t="s">
        <v>238</v>
      </c>
      <c r="VWM1200" s="209">
        <v>119</v>
      </c>
      <c r="VWN1200" s="110">
        <v>213</v>
      </c>
      <c r="VWO1200" s="147">
        <v>104.09399999999999</v>
      </c>
      <c r="VWP1200" s="109" t="s">
        <v>39</v>
      </c>
      <c r="VWQ1200" s="261" t="s">
        <v>26</v>
      </c>
      <c r="VWR1200" s="207">
        <v>7</v>
      </c>
      <c r="VWS1200" s="207">
        <v>2</v>
      </c>
      <c r="VWT1200" s="208" t="s">
        <v>238</v>
      </c>
      <c r="VWU1200" s="209">
        <v>119</v>
      </c>
      <c r="VWV1200" s="110">
        <v>213</v>
      </c>
      <c r="VWW1200" s="147">
        <v>104.09399999999999</v>
      </c>
      <c r="VWX1200" s="109" t="s">
        <v>39</v>
      </c>
      <c r="VWY1200" s="261" t="s">
        <v>26</v>
      </c>
      <c r="VWZ1200" s="207">
        <v>7</v>
      </c>
      <c r="VXA1200" s="207">
        <v>2</v>
      </c>
      <c r="VXB1200" s="208" t="s">
        <v>238</v>
      </c>
      <c r="VXC1200" s="209">
        <v>119</v>
      </c>
      <c r="VXD1200" s="110">
        <v>213</v>
      </c>
      <c r="VXE1200" s="147">
        <v>104.09399999999999</v>
      </c>
      <c r="VXF1200" s="109" t="s">
        <v>39</v>
      </c>
      <c r="VXG1200" s="261" t="s">
        <v>26</v>
      </c>
      <c r="VXH1200" s="207">
        <v>7</v>
      </c>
      <c r="VXI1200" s="207">
        <v>2</v>
      </c>
      <c r="VXJ1200" s="208" t="s">
        <v>238</v>
      </c>
      <c r="VXK1200" s="209">
        <v>119</v>
      </c>
      <c r="VXL1200" s="110">
        <v>213</v>
      </c>
      <c r="VXM1200" s="147">
        <v>104.09399999999999</v>
      </c>
      <c r="VXN1200" s="109" t="s">
        <v>39</v>
      </c>
      <c r="VXO1200" s="261" t="s">
        <v>26</v>
      </c>
      <c r="VXP1200" s="207">
        <v>7</v>
      </c>
      <c r="VXQ1200" s="207">
        <v>2</v>
      </c>
      <c r="VXR1200" s="208" t="s">
        <v>238</v>
      </c>
      <c r="VXS1200" s="209">
        <v>119</v>
      </c>
      <c r="VXT1200" s="110">
        <v>213</v>
      </c>
      <c r="VXU1200" s="147">
        <v>104.09399999999999</v>
      </c>
      <c r="VXV1200" s="109" t="s">
        <v>39</v>
      </c>
      <c r="VXW1200" s="261" t="s">
        <v>26</v>
      </c>
      <c r="VXX1200" s="207">
        <v>7</v>
      </c>
      <c r="VXY1200" s="207">
        <v>2</v>
      </c>
      <c r="VXZ1200" s="208" t="s">
        <v>238</v>
      </c>
      <c r="VYA1200" s="209">
        <v>119</v>
      </c>
      <c r="VYB1200" s="110">
        <v>213</v>
      </c>
      <c r="VYC1200" s="147">
        <v>104.09399999999999</v>
      </c>
      <c r="VYD1200" s="109" t="s">
        <v>39</v>
      </c>
      <c r="VYE1200" s="261" t="s">
        <v>26</v>
      </c>
      <c r="VYF1200" s="207">
        <v>7</v>
      </c>
      <c r="VYG1200" s="207">
        <v>2</v>
      </c>
      <c r="VYH1200" s="208" t="s">
        <v>238</v>
      </c>
      <c r="VYI1200" s="209">
        <v>119</v>
      </c>
      <c r="VYJ1200" s="110">
        <v>213</v>
      </c>
      <c r="VYK1200" s="147">
        <v>104.09399999999999</v>
      </c>
      <c r="VYL1200" s="109" t="s">
        <v>39</v>
      </c>
      <c r="VYM1200" s="261" t="s">
        <v>26</v>
      </c>
      <c r="VYN1200" s="207">
        <v>7</v>
      </c>
      <c r="VYO1200" s="207">
        <v>2</v>
      </c>
      <c r="VYP1200" s="208" t="s">
        <v>238</v>
      </c>
      <c r="VYQ1200" s="209">
        <v>119</v>
      </c>
      <c r="VYR1200" s="110">
        <v>213</v>
      </c>
      <c r="VYS1200" s="147">
        <v>104.09399999999999</v>
      </c>
      <c r="VYT1200" s="109" t="s">
        <v>39</v>
      </c>
      <c r="VYU1200" s="261" t="s">
        <v>26</v>
      </c>
      <c r="VYV1200" s="207">
        <v>7</v>
      </c>
      <c r="VYW1200" s="207">
        <v>2</v>
      </c>
      <c r="VYX1200" s="208" t="s">
        <v>238</v>
      </c>
      <c r="VYY1200" s="209">
        <v>119</v>
      </c>
      <c r="VYZ1200" s="110">
        <v>213</v>
      </c>
      <c r="VZA1200" s="147">
        <v>104.09399999999999</v>
      </c>
      <c r="VZB1200" s="109" t="s">
        <v>39</v>
      </c>
      <c r="VZC1200" s="261" t="s">
        <v>26</v>
      </c>
      <c r="VZD1200" s="207">
        <v>7</v>
      </c>
      <c r="VZE1200" s="207">
        <v>2</v>
      </c>
      <c r="VZF1200" s="208" t="s">
        <v>238</v>
      </c>
      <c r="VZG1200" s="209">
        <v>119</v>
      </c>
      <c r="VZH1200" s="110">
        <v>213</v>
      </c>
      <c r="VZI1200" s="147">
        <v>104.09399999999999</v>
      </c>
      <c r="VZJ1200" s="109" t="s">
        <v>39</v>
      </c>
      <c r="VZK1200" s="261" t="s">
        <v>26</v>
      </c>
      <c r="VZL1200" s="207">
        <v>7</v>
      </c>
      <c r="VZM1200" s="207">
        <v>2</v>
      </c>
      <c r="VZN1200" s="208" t="s">
        <v>238</v>
      </c>
      <c r="VZO1200" s="209">
        <v>119</v>
      </c>
      <c r="VZP1200" s="110">
        <v>213</v>
      </c>
      <c r="VZQ1200" s="147">
        <v>104.09399999999999</v>
      </c>
      <c r="VZR1200" s="109" t="s">
        <v>39</v>
      </c>
      <c r="VZS1200" s="261" t="s">
        <v>26</v>
      </c>
      <c r="VZT1200" s="207">
        <v>7</v>
      </c>
      <c r="VZU1200" s="207">
        <v>2</v>
      </c>
      <c r="VZV1200" s="208" t="s">
        <v>238</v>
      </c>
      <c r="VZW1200" s="209">
        <v>119</v>
      </c>
      <c r="VZX1200" s="110">
        <v>213</v>
      </c>
      <c r="VZY1200" s="147">
        <v>104.09399999999999</v>
      </c>
      <c r="VZZ1200" s="109" t="s">
        <v>39</v>
      </c>
      <c r="WAA1200" s="261" t="s">
        <v>26</v>
      </c>
      <c r="WAB1200" s="207">
        <v>7</v>
      </c>
      <c r="WAC1200" s="207">
        <v>2</v>
      </c>
      <c r="WAD1200" s="208" t="s">
        <v>238</v>
      </c>
      <c r="WAE1200" s="209">
        <v>119</v>
      </c>
      <c r="WAF1200" s="110">
        <v>213</v>
      </c>
      <c r="WAG1200" s="147">
        <v>104.09399999999999</v>
      </c>
      <c r="WAH1200" s="109" t="s">
        <v>39</v>
      </c>
      <c r="WAI1200" s="261" t="s">
        <v>26</v>
      </c>
      <c r="WAJ1200" s="207">
        <v>7</v>
      </c>
      <c r="WAK1200" s="207">
        <v>2</v>
      </c>
      <c r="WAL1200" s="208" t="s">
        <v>238</v>
      </c>
      <c r="WAM1200" s="209">
        <v>119</v>
      </c>
      <c r="WAN1200" s="110">
        <v>213</v>
      </c>
      <c r="WAO1200" s="147">
        <v>104.09399999999999</v>
      </c>
      <c r="WAP1200" s="109" t="s">
        <v>39</v>
      </c>
      <c r="WAQ1200" s="261" t="s">
        <v>26</v>
      </c>
      <c r="WAR1200" s="207">
        <v>7</v>
      </c>
      <c r="WAS1200" s="207">
        <v>2</v>
      </c>
      <c r="WAT1200" s="208" t="s">
        <v>238</v>
      </c>
      <c r="WAU1200" s="209">
        <v>119</v>
      </c>
      <c r="WAV1200" s="110">
        <v>213</v>
      </c>
      <c r="WAW1200" s="147">
        <v>104.09399999999999</v>
      </c>
      <c r="WAX1200" s="109" t="s">
        <v>39</v>
      </c>
      <c r="WAY1200" s="261" t="s">
        <v>26</v>
      </c>
      <c r="WAZ1200" s="207">
        <v>7</v>
      </c>
      <c r="WBA1200" s="207">
        <v>2</v>
      </c>
      <c r="WBB1200" s="208" t="s">
        <v>238</v>
      </c>
      <c r="WBC1200" s="209">
        <v>119</v>
      </c>
      <c r="WBD1200" s="110">
        <v>213</v>
      </c>
      <c r="WBE1200" s="147">
        <v>104.09399999999999</v>
      </c>
      <c r="WBF1200" s="109" t="s">
        <v>39</v>
      </c>
      <c r="WBG1200" s="261" t="s">
        <v>26</v>
      </c>
      <c r="WBH1200" s="207">
        <v>7</v>
      </c>
      <c r="WBI1200" s="207">
        <v>2</v>
      </c>
      <c r="WBJ1200" s="208" t="s">
        <v>238</v>
      </c>
      <c r="WBK1200" s="209">
        <v>119</v>
      </c>
      <c r="WBL1200" s="110">
        <v>213</v>
      </c>
      <c r="WBM1200" s="147">
        <v>104.09399999999999</v>
      </c>
      <c r="WBN1200" s="109" t="s">
        <v>39</v>
      </c>
      <c r="WBO1200" s="261" t="s">
        <v>26</v>
      </c>
      <c r="WBP1200" s="207">
        <v>7</v>
      </c>
      <c r="WBQ1200" s="207">
        <v>2</v>
      </c>
      <c r="WBR1200" s="208" t="s">
        <v>238</v>
      </c>
      <c r="WBS1200" s="209">
        <v>119</v>
      </c>
      <c r="WBT1200" s="110">
        <v>213</v>
      </c>
      <c r="WBU1200" s="147">
        <v>104.09399999999999</v>
      </c>
      <c r="WBV1200" s="109" t="s">
        <v>39</v>
      </c>
      <c r="WBW1200" s="261" t="s">
        <v>26</v>
      </c>
      <c r="WBX1200" s="207">
        <v>7</v>
      </c>
      <c r="WBY1200" s="207">
        <v>2</v>
      </c>
      <c r="WBZ1200" s="208" t="s">
        <v>238</v>
      </c>
      <c r="WCA1200" s="209">
        <v>119</v>
      </c>
      <c r="WCB1200" s="110">
        <v>213</v>
      </c>
      <c r="WCC1200" s="147">
        <v>104.09399999999999</v>
      </c>
      <c r="WCD1200" s="109" t="s">
        <v>39</v>
      </c>
      <c r="WCE1200" s="261" t="s">
        <v>26</v>
      </c>
      <c r="WCF1200" s="207">
        <v>7</v>
      </c>
      <c r="WCG1200" s="207">
        <v>2</v>
      </c>
      <c r="WCH1200" s="208" t="s">
        <v>238</v>
      </c>
      <c r="WCI1200" s="209">
        <v>119</v>
      </c>
      <c r="WCJ1200" s="110">
        <v>213</v>
      </c>
      <c r="WCK1200" s="147">
        <v>104.09399999999999</v>
      </c>
      <c r="WCL1200" s="109" t="s">
        <v>39</v>
      </c>
      <c r="WCM1200" s="261" t="s">
        <v>26</v>
      </c>
      <c r="WCN1200" s="207">
        <v>7</v>
      </c>
      <c r="WCO1200" s="207">
        <v>2</v>
      </c>
      <c r="WCP1200" s="208" t="s">
        <v>238</v>
      </c>
      <c r="WCQ1200" s="209">
        <v>119</v>
      </c>
      <c r="WCR1200" s="110">
        <v>213</v>
      </c>
      <c r="WCS1200" s="147">
        <v>104.09399999999999</v>
      </c>
      <c r="WCT1200" s="109" t="s">
        <v>39</v>
      </c>
      <c r="WCU1200" s="261" t="s">
        <v>26</v>
      </c>
      <c r="WCV1200" s="207">
        <v>7</v>
      </c>
      <c r="WCW1200" s="207">
        <v>2</v>
      </c>
      <c r="WCX1200" s="208" t="s">
        <v>238</v>
      </c>
      <c r="WCY1200" s="209">
        <v>119</v>
      </c>
      <c r="WCZ1200" s="110">
        <v>213</v>
      </c>
      <c r="WDA1200" s="147">
        <v>104.09399999999999</v>
      </c>
      <c r="WDB1200" s="109" t="s">
        <v>39</v>
      </c>
      <c r="WDC1200" s="261" t="s">
        <v>26</v>
      </c>
      <c r="WDD1200" s="207">
        <v>7</v>
      </c>
      <c r="WDE1200" s="207">
        <v>2</v>
      </c>
      <c r="WDF1200" s="208" t="s">
        <v>238</v>
      </c>
      <c r="WDG1200" s="209">
        <v>119</v>
      </c>
      <c r="WDH1200" s="110">
        <v>213</v>
      </c>
      <c r="WDI1200" s="147">
        <v>104.09399999999999</v>
      </c>
      <c r="WDJ1200" s="109" t="s">
        <v>39</v>
      </c>
      <c r="WDK1200" s="261" t="s">
        <v>26</v>
      </c>
      <c r="WDL1200" s="207">
        <v>7</v>
      </c>
      <c r="WDM1200" s="207">
        <v>2</v>
      </c>
      <c r="WDN1200" s="208" t="s">
        <v>238</v>
      </c>
      <c r="WDO1200" s="209">
        <v>119</v>
      </c>
      <c r="WDP1200" s="110">
        <v>213</v>
      </c>
      <c r="WDQ1200" s="147">
        <v>104.09399999999999</v>
      </c>
      <c r="WDR1200" s="109" t="s">
        <v>39</v>
      </c>
      <c r="WDS1200" s="261" t="s">
        <v>26</v>
      </c>
      <c r="WDT1200" s="207">
        <v>7</v>
      </c>
      <c r="WDU1200" s="207">
        <v>2</v>
      </c>
      <c r="WDV1200" s="208" t="s">
        <v>238</v>
      </c>
      <c r="WDW1200" s="209">
        <v>119</v>
      </c>
      <c r="WDX1200" s="110">
        <v>213</v>
      </c>
      <c r="WDY1200" s="147">
        <v>104.09399999999999</v>
      </c>
      <c r="WDZ1200" s="109" t="s">
        <v>39</v>
      </c>
      <c r="WEA1200" s="261" t="s">
        <v>26</v>
      </c>
      <c r="WEB1200" s="207">
        <v>7</v>
      </c>
      <c r="WEC1200" s="207">
        <v>2</v>
      </c>
      <c r="WED1200" s="208" t="s">
        <v>238</v>
      </c>
      <c r="WEE1200" s="209">
        <v>119</v>
      </c>
      <c r="WEF1200" s="110">
        <v>213</v>
      </c>
      <c r="WEG1200" s="147">
        <v>104.09399999999999</v>
      </c>
      <c r="WEH1200" s="109" t="s">
        <v>39</v>
      </c>
      <c r="WEI1200" s="261" t="s">
        <v>26</v>
      </c>
      <c r="WEJ1200" s="207">
        <v>7</v>
      </c>
      <c r="WEK1200" s="207">
        <v>2</v>
      </c>
      <c r="WEL1200" s="208" t="s">
        <v>238</v>
      </c>
      <c r="WEM1200" s="209">
        <v>119</v>
      </c>
      <c r="WEN1200" s="110">
        <v>213</v>
      </c>
      <c r="WEO1200" s="147">
        <v>104.09399999999999</v>
      </c>
      <c r="WEP1200" s="109" t="s">
        <v>39</v>
      </c>
      <c r="WEQ1200" s="261" t="s">
        <v>26</v>
      </c>
      <c r="WER1200" s="207">
        <v>7</v>
      </c>
      <c r="WES1200" s="207">
        <v>2</v>
      </c>
      <c r="WET1200" s="208" t="s">
        <v>238</v>
      </c>
      <c r="WEU1200" s="209">
        <v>119</v>
      </c>
      <c r="WEV1200" s="110">
        <v>213</v>
      </c>
      <c r="WEW1200" s="147">
        <v>104.09399999999999</v>
      </c>
      <c r="WEX1200" s="109" t="s">
        <v>39</v>
      </c>
      <c r="WEY1200" s="261" t="s">
        <v>26</v>
      </c>
      <c r="WEZ1200" s="207">
        <v>7</v>
      </c>
      <c r="WFA1200" s="207">
        <v>2</v>
      </c>
      <c r="WFB1200" s="208" t="s">
        <v>238</v>
      </c>
      <c r="WFC1200" s="209">
        <v>119</v>
      </c>
      <c r="WFD1200" s="110">
        <v>213</v>
      </c>
      <c r="WFE1200" s="147">
        <v>104.09399999999999</v>
      </c>
      <c r="WFF1200" s="109" t="s">
        <v>39</v>
      </c>
      <c r="WFG1200" s="261" t="s">
        <v>26</v>
      </c>
      <c r="WFH1200" s="207">
        <v>7</v>
      </c>
      <c r="WFI1200" s="207">
        <v>2</v>
      </c>
      <c r="WFJ1200" s="208" t="s">
        <v>238</v>
      </c>
      <c r="WFK1200" s="209">
        <v>119</v>
      </c>
      <c r="WFL1200" s="110">
        <v>213</v>
      </c>
      <c r="WFM1200" s="147">
        <v>104.09399999999999</v>
      </c>
      <c r="WFN1200" s="109" t="s">
        <v>39</v>
      </c>
      <c r="WFO1200" s="261" t="s">
        <v>26</v>
      </c>
      <c r="WFP1200" s="207">
        <v>7</v>
      </c>
      <c r="WFQ1200" s="207">
        <v>2</v>
      </c>
      <c r="WFR1200" s="208" t="s">
        <v>238</v>
      </c>
      <c r="WFS1200" s="209">
        <v>119</v>
      </c>
      <c r="WFT1200" s="110">
        <v>213</v>
      </c>
      <c r="WFU1200" s="147">
        <v>104.09399999999999</v>
      </c>
      <c r="WFV1200" s="109" t="s">
        <v>39</v>
      </c>
      <c r="WFW1200" s="261" t="s">
        <v>26</v>
      </c>
      <c r="WFX1200" s="207">
        <v>7</v>
      </c>
      <c r="WFY1200" s="207">
        <v>2</v>
      </c>
      <c r="WFZ1200" s="208" t="s">
        <v>238</v>
      </c>
      <c r="WGA1200" s="209">
        <v>119</v>
      </c>
      <c r="WGB1200" s="110">
        <v>213</v>
      </c>
      <c r="WGC1200" s="147">
        <v>104.09399999999999</v>
      </c>
      <c r="WGD1200" s="109" t="s">
        <v>39</v>
      </c>
      <c r="WGE1200" s="261" t="s">
        <v>26</v>
      </c>
      <c r="WGF1200" s="207">
        <v>7</v>
      </c>
      <c r="WGG1200" s="207">
        <v>2</v>
      </c>
      <c r="WGH1200" s="208" t="s">
        <v>238</v>
      </c>
      <c r="WGI1200" s="209">
        <v>119</v>
      </c>
      <c r="WGJ1200" s="110">
        <v>213</v>
      </c>
      <c r="WGK1200" s="147">
        <v>104.09399999999999</v>
      </c>
      <c r="WGL1200" s="109" t="s">
        <v>39</v>
      </c>
      <c r="WGM1200" s="261" t="s">
        <v>26</v>
      </c>
      <c r="WGN1200" s="207">
        <v>7</v>
      </c>
      <c r="WGO1200" s="207">
        <v>2</v>
      </c>
      <c r="WGP1200" s="208" t="s">
        <v>238</v>
      </c>
      <c r="WGQ1200" s="209">
        <v>119</v>
      </c>
      <c r="WGR1200" s="110">
        <v>213</v>
      </c>
      <c r="WGS1200" s="147">
        <v>104.09399999999999</v>
      </c>
      <c r="WGT1200" s="109" t="s">
        <v>39</v>
      </c>
      <c r="WGU1200" s="261" t="s">
        <v>26</v>
      </c>
      <c r="WGV1200" s="207">
        <v>7</v>
      </c>
      <c r="WGW1200" s="207">
        <v>2</v>
      </c>
      <c r="WGX1200" s="208" t="s">
        <v>238</v>
      </c>
      <c r="WGY1200" s="209">
        <v>119</v>
      </c>
      <c r="WGZ1200" s="110">
        <v>213</v>
      </c>
      <c r="WHA1200" s="147">
        <v>104.09399999999999</v>
      </c>
      <c r="WHB1200" s="109" t="s">
        <v>39</v>
      </c>
      <c r="WHC1200" s="261" t="s">
        <v>26</v>
      </c>
      <c r="WHD1200" s="207">
        <v>7</v>
      </c>
      <c r="WHE1200" s="207">
        <v>2</v>
      </c>
      <c r="WHF1200" s="208" t="s">
        <v>238</v>
      </c>
      <c r="WHG1200" s="209">
        <v>119</v>
      </c>
      <c r="WHH1200" s="110">
        <v>213</v>
      </c>
      <c r="WHI1200" s="147">
        <v>104.09399999999999</v>
      </c>
      <c r="WHJ1200" s="109" t="s">
        <v>39</v>
      </c>
      <c r="WHK1200" s="261" t="s">
        <v>26</v>
      </c>
      <c r="WHL1200" s="207">
        <v>7</v>
      </c>
      <c r="WHM1200" s="207">
        <v>2</v>
      </c>
      <c r="WHN1200" s="208" t="s">
        <v>238</v>
      </c>
      <c r="WHO1200" s="209">
        <v>119</v>
      </c>
      <c r="WHP1200" s="110">
        <v>213</v>
      </c>
      <c r="WHQ1200" s="147">
        <v>104.09399999999999</v>
      </c>
      <c r="WHR1200" s="109" t="s">
        <v>39</v>
      </c>
      <c r="WHS1200" s="261" t="s">
        <v>26</v>
      </c>
      <c r="WHT1200" s="207">
        <v>7</v>
      </c>
      <c r="WHU1200" s="207">
        <v>2</v>
      </c>
      <c r="WHV1200" s="208" t="s">
        <v>238</v>
      </c>
      <c r="WHW1200" s="209">
        <v>119</v>
      </c>
      <c r="WHX1200" s="110">
        <v>213</v>
      </c>
      <c r="WHY1200" s="147">
        <v>104.09399999999999</v>
      </c>
      <c r="WHZ1200" s="109" t="s">
        <v>39</v>
      </c>
      <c r="WIA1200" s="261" t="s">
        <v>26</v>
      </c>
      <c r="WIB1200" s="207">
        <v>7</v>
      </c>
      <c r="WIC1200" s="207">
        <v>2</v>
      </c>
      <c r="WID1200" s="208" t="s">
        <v>238</v>
      </c>
      <c r="WIE1200" s="209">
        <v>119</v>
      </c>
      <c r="WIF1200" s="110">
        <v>213</v>
      </c>
      <c r="WIG1200" s="147">
        <v>104.09399999999999</v>
      </c>
      <c r="WIH1200" s="109" t="s">
        <v>39</v>
      </c>
      <c r="WII1200" s="261" t="s">
        <v>26</v>
      </c>
      <c r="WIJ1200" s="207">
        <v>7</v>
      </c>
      <c r="WIK1200" s="207">
        <v>2</v>
      </c>
      <c r="WIL1200" s="208" t="s">
        <v>238</v>
      </c>
      <c r="WIM1200" s="209">
        <v>119</v>
      </c>
      <c r="WIN1200" s="110">
        <v>213</v>
      </c>
      <c r="WIO1200" s="147">
        <v>104.09399999999999</v>
      </c>
      <c r="WIP1200" s="109" t="s">
        <v>39</v>
      </c>
      <c r="WIQ1200" s="261" t="s">
        <v>26</v>
      </c>
      <c r="WIR1200" s="207">
        <v>7</v>
      </c>
      <c r="WIS1200" s="207">
        <v>2</v>
      </c>
      <c r="WIT1200" s="208" t="s">
        <v>238</v>
      </c>
      <c r="WIU1200" s="209">
        <v>119</v>
      </c>
      <c r="WIV1200" s="110">
        <v>213</v>
      </c>
      <c r="WIW1200" s="147">
        <v>104.09399999999999</v>
      </c>
      <c r="WIX1200" s="109" t="s">
        <v>39</v>
      </c>
      <c r="WIY1200" s="261" t="s">
        <v>26</v>
      </c>
      <c r="WIZ1200" s="207">
        <v>7</v>
      </c>
      <c r="WJA1200" s="207">
        <v>2</v>
      </c>
      <c r="WJB1200" s="208" t="s">
        <v>238</v>
      </c>
      <c r="WJC1200" s="209">
        <v>119</v>
      </c>
      <c r="WJD1200" s="110">
        <v>213</v>
      </c>
      <c r="WJE1200" s="147">
        <v>104.09399999999999</v>
      </c>
      <c r="WJF1200" s="109" t="s">
        <v>39</v>
      </c>
      <c r="WJG1200" s="261" t="s">
        <v>26</v>
      </c>
      <c r="WJH1200" s="207">
        <v>7</v>
      </c>
      <c r="WJI1200" s="207">
        <v>2</v>
      </c>
      <c r="WJJ1200" s="208" t="s">
        <v>238</v>
      </c>
      <c r="WJK1200" s="209">
        <v>119</v>
      </c>
      <c r="WJL1200" s="110">
        <v>213</v>
      </c>
      <c r="WJM1200" s="147">
        <v>104.09399999999999</v>
      </c>
      <c r="WJN1200" s="109" t="s">
        <v>39</v>
      </c>
      <c r="WJO1200" s="261" t="s">
        <v>26</v>
      </c>
      <c r="WJP1200" s="207">
        <v>7</v>
      </c>
      <c r="WJQ1200" s="207">
        <v>2</v>
      </c>
      <c r="WJR1200" s="208" t="s">
        <v>238</v>
      </c>
      <c r="WJS1200" s="209">
        <v>119</v>
      </c>
      <c r="WJT1200" s="110">
        <v>213</v>
      </c>
      <c r="WJU1200" s="147">
        <v>104.09399999999999</v>
      </c>
      <c r="WJV1200" s="109" t="s">
        <v>39</v>
      </c>
      <c r="WJW1200" s="261" t="s">
        <v>26</v>
      </c>
      <c r="WJX1200" s="207">
        <v>7</v>
      </c>
      <c r="WJY1200" s="207">
        <v>2</v>
      </c>
      <c r="WJZ1200" s="208" t="s">
        <v>238</v>
      </c>
      <c r="WKA1200" s="209">
        <v>119</v>
      </c>
      <c r="WKB1200" s="110">
        <v>213</v>
      </c>
      <c r="WKC1200" s="147">
        <v>104.09399999999999</v>
      </c>
      <c r="WKD1200" s="109" t="s">
        <v>39</v>
      </c>
      <c r="WKE1200" s="261" t="s">
        <v>26</v>
      </c>
      <c r="WKF1200" s="207">
        <v>7</v>
      </c>
      <c r="WKG1200" s="207">
        <v>2</v>
      </c>
      <c r="WKH1200" s="208" t="s">
        <v>238</v>
      </c>
      <c r="WKI1200" s="209">
        <v>119</v>
      </c>
      <c r="WKJ1200" s="110">
        <v>213</v>
      </c>
      <c r="WKK1200" s="147">
        <v>104.09399999999999</v>
      </c>
      <c r="WKL1200" s="109" t="s">
        <v>39</v>
      </c>
      <c r="WKM1200" s="261" t="s">
        <v>26</v>
      </c>
      <c r="WKN1200" s="207">
        <v>7</v>
      </c>
      <c r="WKO1200" s="207">
        <v>2</v>
      </c>
      <c r="WKP1200" s="208" t="s">
        <v>238</v>
      </c>
      <c r="WKQ1200" s="209">
        <v>119</v>
      </c>
      <c r="WKR1200" s="110">
        <v>213</v>
      </c>
      <c r="WKS1200" s="147">
        <v>104.09399999999999</v>
      </c>
      <c r="WKT1200" s="109" t="s">
        <v>39</v>
      </c>
      <c r="WKU1200" s="261" t="s">
        <v>26</v>
      </c>
      <c r="WKV1200" s="207">
        <v>7</v>
      </c>
      <c r="WKW1200" s="207">
        <v>2</v>
      </c>
      <c r="WKX1200" s="208" t="s">
        <v>238</v>
      </c>
      <c r="WKY1200" s="209">
        <v>119</v>
      </c>
      <c r="WKZ1200" s="110">
        <v>213</v>
      </c>
      <c r="WLA1200" s="147">
        <v>104.09399999999999</v>
      </c>
      <c r="WLB1200" s="109" t="s">
        <v>39</v>
      </c>
      <c r="WLC1200" s="261" t="s">
        <v>26</v>
      </c>
      <c r="WLD1200" s="207">
        <v>7</v>
      </c>
      <c r="WLE1200" s="207">
        <v>2</v>
      </c>
      <c r="WLF1200" s="208" t="s">
        <v>238</v>
      </c>
      <c r="WLG1200" s="209">
        <v>119</v>
      </c>
      <c r="WLH1200" s="110">
        <v>213</v>
      </c>
      <c r="WLI1200" s="147">
        <v>104.09399999999999</v>
      </c>
      <c r="WLJ1200" s="109" t="s">
        <v>39</v>
      </c>
      <c r="WLK1200" s="261" t="s">
        <v>26</v>
      </c>
      <c r="WLL1200" s="207">
        <v>7</v>
      </c>
      <c r="WLM1200" s="207">
        <v>2</v>
      </c>
      <c r="WLN1200" s="208" t="s">
        <v>238</v>
      </c>
      <c r="WLO1200" s="209">
        <v>119</v>
      </c>
      <c r="WLP1200" s="110">
        <v>213</v>
      </c>
      <c r="WLQ1200" s="147">
        <v>104.09399999999999</v>
      </c>
      <c r="WLR1200" s="109" t="s">
        <v>39</v>
      </c>
      <c r="WLS1200" s="261" t="s">
        <v>26</v>
      </c>
      <c r="WLT1200" s="207">
        <v>7</v>
      </c>
      <c r="WLU1200" s="207">
        <v>2</v>
      </c>
      <c r="WLV1200" s="208" t="s">
        <v>238</v>
      </c>
      <c r="WLW1200" s="209">
        <v>119</v>
      </c>
      <c r="WLX1200" s="110">
        <v>213</v>
      </c>
      <c r="WLY1200" s="147">
        <v>104.09399999999999</v>
      </c>
      <c r="WLZ1200" s="109" t="s">
        <v>39</v>
      </c>
      <c r="WMA1200" s="261" t="s">
        <v>26</v>
      </c>
      <c r="WMB1200" s="207">
        <v>7</v>
      </c>
      <c r="WMC1200" s="207">
        <v>2</v>
      </c>
      <c r="WMD1200" s="208" t="s">
        <v>238</v>
      </c>
      <c r="WME1200" s="209">
        <v>119</v>
      </c>
      <c r="WMF1200" s="110">
        <v>213</v>
      </c>
      <c r="WMG1200" s="147">
        <v>104.09399999999999</v>
      </c>
      <c r="WMH1200" s="109" t="s">
        <v>39</v>
      </c>
      <c r="WMI1200" s="261" t="s">
        <v>26</v>
      </c>
      <c r="WMJ1200" s="207">
        <v>7</v>
      </c>
      <c r="WMK1200" s="207">
        <v>2</v>
      </c>
      <c r="WML1200" s="208" t="s">
        <v>238</v>
      </c>
      <c r="WMM1200" s="209">
        <v>119</v>
      </c>
      <c r="WMN1200" s="110">
        <v>213</v>
      </c>
      <c r="WMO1200" s="147">
        <v>104.09399999999999</v>
      </c>
      <c r="WMP1200" s="109" t="s">
        <v>39</v>
      </c>
      <c r="WMQ1200" s="261" t="s">
        <v>26</v>
      </c>
      <c r="WMR1200" s="207">
        <v>7</v>
      </c>
      <c r="WMS1200" s="207">
        <v>2</v>
      </c>
      <c r="WMT1200" s="208" t="s">
        <v>238</v>
      </c>
      <c r="WMU1200" s="209">
        <v>119</v>
      </c>
      <c r="WMV1200" s="110">
        <v>213</v>
      </c>
      <c r="WMW1200" s="147">
        <v>104.09399999999999</v>
      </c>
      <c r="WMX1200" s="109" t="s">
        <v>39</v>
      </c>
      <c r="WMY1200" s="261" t="s">
        <v>26</v>
      </c>
      <c r="WMZ1200" s="207">
        <v>7</v>
      </c>
      <c r="WNA1200" s="207">
        <v>2</v>
      </c>
      <c r="WNB1200" s="208" t="s">
        <v>238</v>
      </c>
      <c r="WNC1200" s="209">
        <v>119</v>
      </c>
      <c r="WND1200" s="110">
        <v>213</v>
      </c>
      <c r="WNE1200" s="147">
        <v>104.09399999999999</v>
      </c>
      <c r="WNF1200" s="109" t="s">
        <v>39</v>
      </c>
      <c r="WNG1200" s="261" t="s">
        <v>26</v>
      </c>
      <c r="WNH1200" s="207">
        <v>7</v>
      </c>
      <c r="WNI1200" s="207">
        <v>2</v>
      </c>
      <c r="WNJ1200" s="208" t="s">
        <v>238</v>
      </c>
      <c r="WNK1200" s="209">
        <v>119</v>
      </c>
      <c r="WNL1200" s="110">
        <v>213</v>
      </c>
      <c r="WNM1200" s="147">
        <v>104.09399999999999</v>
      </c>
      <c r="WNN1200" s="109" t="s">
        <v>39</v>
      </c>
      <c r="WNO1200" s="261" t="s">
        <v>26</v>
      </c>
      <c r="WNP1200" s="207">
        <v>7</v>
      </c>
      <c r="WNQ1200" s="207">
        <v>2</v>
      </c>
      <c r="WNR1200" s="208" t="s">
        <v>238</v>
      </c>
      <c r="WNS1200" s="209">
        <v>119</v>
      </c>
      <c r="WNT1200" s="110">
        <v>213</v>
      </c>
      <c r="WNU1200" s="147">
        <v>104.09399999999999</v>
      </c>
      <c r="WNV1200" s="109" t="s">
        <v>39</v>
      </c>
      <c r="WNW1200" s="261" t="s">
        <v>26</v>
      </c>
      <c r="WNX1200" s="207">
        <v>7</v>
      </c>
      <c r="WNY1200" s="207">
        <v>2</v>
      </c>
      <c r="WNZ1200" s="208" t="s">
        <v>238</v>
      </c>
      <c r="WOA1200" s="209">
        <v>119</v>
      </c>
      <c r="WOB1200" s="110">
        <v>213</v>
      </c>
      <c r="WOC1200" s="147">
        <v>104.09399999999999</v>
      </c>
      <c r="WOD1200" s="109" t="s">
        <v>39</v>
      </c>
      <c r="WOE1200" s="261" t="s">
        <v>26</v>
      </c>
      <c r="WOF1200" s="207">
        <v>7</v>
      </c>
      <c r="WOG1200" s="207">
        <v>2</v>
      </c>
      <c r="WOH1200" s="208" t="s">
        <v>238</v>
      </c>
      <c r="WOI1200" s="209">
        <v>119</v>
      </c>
      <c r="WOJ1200" s="110">
        <v>213</v>
      </c>
      <c r="WOK1200" s="147">
        <v>104.09399999999999</v>
      </c>
      <c r="WOL1200" s="109" t="s">
        <v>39</v>
      </c>
      <c r="WOM1200" s="261" t="s">
        <v>26</v>
      </c>
      <c r="WON1200" s="207">
        <v>7</v>
      </c>
      <c r="WOO1200" s="207">
        <v>2</v>
      </c>
      <c r="WOP1200" s="208" t="s">
        <v>238</v>
      </c>
      <c r="WOQ1200" s="209">
        <v>119</v>
      </c>
      <c r="WOR1200" s="110">
        <v>213</v>
      </c>
      <c r="WOS1200" s="147">
        <v>104.09399999999999</v>
      </c>
      <c r="WOT1200" s="109" t="s">
        <v>39</v>
      </c>
      <c r="WOU1200" s="261" t="s">
        <v>26</v>
      </c>
      <c r="WOV1200" s="207">
        <v>7</v>
      </c>
      <c r="WOW1200" s="207">
        <v>2</v>
      </c>
      <c r="WOX1200" s="208" t="s">
        <v>238</v>
      </c>
      <c r="WOY1200" s="209">
        <v>119</v>
      </c>
      <c r="WOZ1200" s="110">
        <v>213</v>
      </c>
      <c r="WPA1200" s="147">
        <v>104.09399999999999</v>
      </c>
      <c r="WPB1200" s="109" t="s">
        <v>39</v>
      </c>
      <c r="WPC1200" s="261" t="s">
        <v>26</v>
      </c>
      <c r="WPD1200" s="207">
        <v>7</v>
      </c>
      <c r="WPE1200" s="207">
        <v>2</v>
      </c>
      <c r="WPF1200" s="208" t="s">
        <v>238</v>
      </c>
      <c r="WPG1200" s="209">
        <v>119</v>
      </c>
      <c r="WPH1200" s="110">
        <v>213</v>
      </c>
      <c r="WPI1200" s="147">
        <v>104.09399999999999</v>
      </c>
      <c r="WPJ1200" s="109" t="s">
        <v>39</v>
      </c>
      <c r="WPK1200" s="261" t="s">
        <v>26</v>
      </c>
      <c r="WPL1200" s="207">
        <v>7</v>
      </c>
      <c r="WPM1200" s="207">
        <v>2</v>
      </c>
      <c r="WPN1200" s="208" t="s">
        <v>238</v>
      </c>
      <c r="WPO1200" s="209">
        <v>119</v>
      </c>
      <c r="WPP1200" s="110">
        <v>213</v>
      </c>
      <c r="WPQ1200" s="147">
        <v>104.09399999999999</v>
      </c>
      <c r="WPR1200" s="109" t="s">
        <v>39</v>
      </c>
      <c r="WPS1200" s="261" t="s">
        <v>26</v>
      </c>
      <c r="WPT1200" s="207">
        <v>7</v>
      </c>
      <c r="WPU1200" s="207">
        <v>2</v>
      </c>
      <c r="WPV1200" s="208" t="s">
        <v>238</v>
      </c>
      <c r="WPW1200" s="209">
        <v>119</v>
      </c>
      <c r="WPX1200" s="110">
        <v>213</v>
      </c>
      <c r="WPY1200" s="147">
        <v>104.09399999999999</v>
      </c>
      <c r="WPZ1200" s="109" t="s">
        <v>39</v>
      </c>
      <c r="WQA1200" s="261" t="s">
        <v>26</v>
      </c>
      <c r="WQB1200" s="207">
        <v>7</v>
      </c>
      <c r="WQC1200" s="207">
        <v>2</v>
      </c>
      <c r="WQD1200" s="208" t="s">
        <v>238</v>
      </c>
      <c r="WQE1200" s="209">
        <v>119</v>
      </c>
      <c r="WQF1200" s="110">
        <v>213</v>
      </c>
      <c r="WQG1200" s="147">
        <v>104.09399999999999</v>
      </c>
      <c r="WQH1200" s="109" t="s">
        <v>39</v>
      </c>
      <c r="WQI1200" s="261" t="s">
        <v>26</v>
      </c>
      <c r="WQJ1200" s="207">
        <v>7</v>
      </c>
      <c r="WQK1200" s="207">
        <v>2</v>
      </c>
      <c r="WQL1200" s="208" t="s">
        <v>238</v>
      </c>
      <c r="WQM1200" s="209">
        <v>119</v>
      </c>
      <c r="WQN1200" s="110">
        <v>213</v>
      </c>
      <c r="WQO1200" s="147">
        <v>104.09399999999999</v>
      </c>
      <c r="WQP1200" s="109" t="s">
        <v>39</v>
      </c>
      <c r="WQQ1200" s="261" t="s">
        <v>26</v>
      </c>
      <c r="WQR1200" s="207">
        <v>7</v>
      </c>
      <c r="WQS1200" s="207">
        <v>2</v>
      </c>
      <c r="WQT1200" s="208" t="s">
        <v>238</v>
      </c>
      <c r="WQU1200" s="209">
        <v>119</v>
      </c>
      <c r="WQV1200" s="110">
        <v>213</v>
      </c>
      <c r="WQW1200" s="147">
        <v>104.09399999999999</v>
      </c>
      <c r="WQX1200" s="109" t="s">
        <v>39</v>
      </c>
      <c r="WQY1200" s="261" t="s">
        <v>26</v>
      </c>
      <c r="WQZ1200" s="207">
        <v>7</v>
      </c>
      <c r="WRA1200" s="207">
        <v>2</v>
      </c>
      <c r="WRB1200" s="208" t="s">
        <v>238</v>
      </c>
      <c r="WRC1200" s="209">
        <v>119</v>
      </c>
      <c r="WRD1200" s="110">
        <v>213</v>
      </c>
      <c r="WRE1200" s="147">
        <v>104.09399999999999</v>
      </c>
      <c r="WRF1200" s="109" t="s">
        <v>39</v>
      </c>
      <c r="WRG1200" s="261" t="s">
        <v>26</v>
      </c>
      <c r="WRH1200" s="207">
        <v>7</v>
      </c>
      <c r="WRI1200" s="207">
        <v>2</v>
      </c>
      <c r="WRJ1200" s="208" t="s">
        <v>238</v>
      </c>
      <c r="WRK1200" s="209">
        <v>119</v>
      </c>
      <c r="WRL1200" s="110">
        <v>213</v>
      </c>
      <c r="WRM1200" s="147">
        <v>104.09399999999999</v>
      </c>
      <c r="WRN1200" s="109" t="s">
        <v>39</v>
      </c>
      <c r="WRO1200" s="261" t="s">
        <v>26</v>
      </c>
      <c r="WRP1200" s="207">
        <v>7</v>
      </c>
      <c r="WRQ1200" s="207">
        <v>2</v>
      </c>
      <c r="WRR1200" s="208" t="s">
        <v>238</v>
      </c>
      <c r="WRS1200" s="209">
        <v>119</v>
      </c>
      <c r="WRT1200" s="110">
        <v>213</v>
      </c>
      <c r="WRU1200" s="147">
        <v>104.09399999999999</v>
      </c>
      <c r="WRV1200" s="109" t="s">
        <v>39</v>
      </c>
      <c r="WRW1200" s="261" t="s">
        <v>26</v>
      </c>
      <c r="WRX1200" s="207">
        <v>7</v>
      </c>
      <c r="WRY1200" s="207">
        <v>2</v>
      </c>
      <c r="WRZ1200" s="208" t="s">
        <v>238</v>
      </c>
      <c r="WSA1200" s="209">
        <v>119</v>
      </c>
      <c r="WSB1200" s="110">
        <v>213</v>
      </c>
      <c r="WSC1200" s="147">
        <v>104.09399999999999</v>
      </c>
      <c r="WSD1200" s="109" t="s">
        <v>39</v>
      </c>
      <c r="WSE1200" s="261" t="s">
        <v>26</v>
      </c>
      <c r="WSF1200" s="207">
        <v>7</v>
      </c>
      <c r="WSG1200" s="207">
        <v>2</v>
      </c>
      <c r="WSH1200" s="208" t="s">
        <v>238</v>
      </c>
      <c r="WSI1200" s="209">
        <v>119</v>
      </c>
      <c r="WSJ1200" s="110">
        <v>213</v>
      </c>
      <c r="WSK1200" s="147">
        <v>104.09399999999999</v>
      </c>
      <c r="WSL1200" s="109" t="s">
        <v>39</v>
      </c>
      <c r="WSM1200" s="261" t="s">
        <v>26</v>
      </c>
      <c r="WSN1200" s="207">
        <v>7</v>
      </c>
      <c r="WSO1200" s="207">
        <v>2</v>
      </c>
      <c r="WSP1200" s="208" t="s">
        <v>238</v>
      </c>
      <c r="WSQ1200" s="209">
        <v>119</v>
      </c>
      <c r="WSR1200" s="110">
        <v>213</v>
      </c>
      <c r="WSS1200" s="147">
        <v>104.09399999999999</v>
      </c>
      <c r="WST1200" s="109" t="s">
        <v>39</v>
      </c>
      <c r="WSU1200" s="261" t="s">
        <v>26</v>
      </c>
      <c r="WSV1200" s="207">
        <v>7</v>
      </c>
      <c r="WSW1200" s="207">
        <v>2</v>
      </c>
      <c r="WSX1200" s="208" t="s">
        <v>238</v>
      </c>
      <c r="WSY1200" s="209">
        <v>119</v>
      </c>
      <c r="WSZ1200" s="110">
        <v>213</v>
      </c>
      <c r="WTA1200" s="147">
        <v>104.09399999999999</v>
      </c>
      <c r="WTB1200" s="109" t="s">
        <v>39</v>
      </c>
      <c r="WTC1200" s="261" t="s">
        <v>26</v>
      </c>
      <c r="WTD1200" s="207">
        <v>7</v>
      </c>
      <c r="WTE1200" s="207">
        <v>2</v>
      </c>
      <c r="WTF1200" s="208" t="s">
        <v>238</v>
      </c>
      <c r="WTG1200" s="209">
        <v>119</v>
      </c>
      <c r="WTH1200" s="110">
        <v>213</v>
      </c>
      <c r="WTI1200" s="147">
        <v>104.09399999999999</v>
      </c>
      <c r="WTJ1200" s="109" t="s">
        <v>39</v>
      </c>
      <c r="WTK1200" s="261" t="s">
        <v>26</v>
      </c>
      <c r="WTL1200" s="207">
        <v>7</v>
      </c>
      <c r="WTM1200" s="207">
        <v>2</v>
      </c>
      <c r="WTN1200" s="208" t="s">
        <v>238</v>
      </c>
      <c r="WTO1200" s="209">
        <v>119</v>
      </c>
      <c r="WTP1200" s="110">
        <v>213</v>
      </c>
      <c r="WTQ1200" s="147">
        <v>104.09399999999999</v>
      </c>
      <c r="WTR1200" s="109" t="s">
        <v>39</v>
      </c>
      <c r="WTS1200" s="261" t="s">
        <v>26</v>
      </c>
      <c r="WTT1200" s="207">
        <v>7</v>
      </c>
      <c r="WTU1200" s="207">
        <v>2</v>
      </c>
      <c r="WTV1200" s="208" t="s">
        <v>238</v>
      </c>
      <c r="WTW1200" s="209">
        <v>119</v>
      </c>
      <c r="WTX1200" s="110">
        <v>213</v>
      </c>
      <c r="WTY1200" s="147">
        <v>104.09399999999999</v>
      </c>
      <c r="WTZ1200" s="109" t="s">
        <v>39</v>
      </c>
      <c r="WUA1200" s="261" t="s">
        <v>26</v>
      </c>
      <c r="WUB1200" s="207">
        <v>7</v>
      </c>
      <c r="WUC1200" s="207">
        <v>2</v>
      </c>
      <c r="WUD1200" s="208" t="s">
        <v>238</v>
      </c>
      <c r="WUE1200" s="209">
        <v>119</v>
      </c>
      <c r="WUF1200" s="110">
        <v>213</v>
      </c>
      <c r="WUG1200" s="147">
        <v>104.09399999999999</v>
      </c>
      <c r="WUH1200" s="109" t="s">
        <v>39</v>
      </c>
      <c r="WUI1200" s="261" t="s">
        <v>26</v>
      </c>
      <c r="WUJ1200" s="207">
        <v>7</v>
      </c>
      <c r="WUK1200" s="207">
        <v>2</v>
      </c>
      <c r="WUL1200" s="208" t="s">
        <v>238</v>
      </c>
      <c r="WUM1200" s="209">
        <v>119</v>
      </c>
      <c r="WUN1200" s="110">
        <v>213</v>
      </c>
      <c r="WUO1200" s="147">
        <v>104.09399999999999</v>
      </c>
      <c r="WUP1200" s="109" t="s">
        <v>39</v>
      </c>
      <c r="WUQ1200" s="261" t="s">
        <v>26</v>
      </c>
      <c r="WUR1200" s="207">
        <v>7</v>
      </c>
      <c r="WUS1200" s="207">
        <v>2</v>
      </c>
      <c r="WUT1200" s="208" t="s">
        <v>238</v>
      </c>
      <c r="WUU1200" s="209">
        <v>119</v>
      </c>
      <c r="WUV1200" s="110">
        <v>213</v>
      </c>
      <c r="WUW1200" s="147">
        <v>104.09399999999999</v>
      </c>
      <c r="WUX1200" s="109" t="s">
        <v>39</v>
      </c>
      <c r="WUY1200" s="261" t="s">
        <v>26</v>
      </c>
      <c r="WUZ1200" s="207">
        <v>7</v>
      </c>
      <c r="WVA1200" s="207">
        <v>2</v>
      </c>
      <c r="WVB1200" s="208" t="s">
        <v>238</v>
      </c>
      <c r="WVC1200" s="209">
        <v>119</v>
      </c>
      <c r="WVD1200" s="110">
        <v>213</v>
      </c>
      <c r="WVE1200" s="147">
        <v>104.09399999999999</v>
      </c>
      <c r="WVF1200" s="109" t="s">
        <v>39</v>
      </c>
      <c r="WVG1200" s="261" t="s">
        <v>26</v>
      </c>
      <c r="WVH1200" s="207">
        <v>7</v>
      </c>
      <c r="WVI1200" s="207">
        <v>2</v>
      </c>
      <c r="WVJ1200" s="208" t="s">
        <v>238</v>
      </c>
      <c r="WVK1200" s="209">
        <v>119</v>
      </c>
      <c r="WVL1200" s="110">
        <v>213</v>
      </c>
      <c r="WVM1200" s="147">
        <v>104.09399999999999</v>
      </c>
      <c r="WVN1200" s="109" t="s">
        <v>39</v>
      </c>
      <c r="WVO1200" s="261" t="s">
        <v>26</v>
      </c>
      <c r="WVP1200" s="207">
        <v>7</v>
      </c>
      <c r="WVQ1200" s="207">
        <v>2</v>
      </c>
      <c r="WVR1200" s="208" t="s">
        <v>238</v>
      </c>
      <c r="WVS1200" s="209">
        <v>119</v>
      </c>
      <c r="WVT1200" s="110">
        <v>213</v>
      </c>
      <c r="WVU1200" s="147">
        <v>104.09399999999999</v>
      </c>
      <c r="WVV1200" s="109" t="s">
        <v>39</v>
      </c>
      <c r="WVW1200" s="261" t="s">
        <v>26</v>
      </c>
      <c r="WVX1200" s="207">
        <v>7</v>
      </c>
      <c r="WVY1200" s="207">
        <v>2</v>
      </c>
      <c r="WVZ1200" s="208" t="s">
        <v>238</v>
      </c>
      <c r="WWA1200" s="209">
        <v>119</v>
      </c>
      <c r="WWB1200" s="110">
        <v>213</v>
      </c>
      <c r="WWC1200" s="147">
        <v>104.09399999999999</v>
      </c>
      <c r="WWD1200" s="109" t="s">
        <v>39</v>
      </c>
      <c r="WWE1200" s="261" t="s">
        <v>26</v>
      </c>
      <c r="WWF1200" s="207">
        <v>7</v>
      </c>
      <c r="WWG1200" s="207">
        <v>2</v>
      </c>
      <c r="WWH1200" s="208" t="s">
        <v>238</v>
      </c>
      <c r="WWI1200" s="209">
        <v>119</v>
      </c>
      <c r="WWJ1200" s="110">
        <v>213</v>
      </c>
      <c r="WWK1200" s="147">
        <v>104.09399999999999</v>
      </c>
      <c r="WWL1200" s="109" t="s">
        <v>39</v>
      </c>
      <c r="WWM1200" s="261" t="s">
        <v>26</v>
      </c>
      <c r="WWN1200" s="207">
        <v>7</v>
      </c>
      <c r="WWO1200" s="207">
        <v>2</v>
      </c>
      <c r="WWP1200" s="208" t="s">
        <v>238</v>
      </c>
      <c r="WWQ1200" s="209">
        <v>119</v>
      </c>
      <c r="WWR1200" s="110">
        <v>213</v>
      </c>
      <c r="WWS1200" s="147">
        <v>104.09399999999999</v>
      </c>
      <c r="WWT1200" s="109" t="s">
        <v>39</v>
      </c>
      <c r="WWU1200" s="261" t="s">
        <v>26</v>
      </c>
      <c r="WWV1200" s="207">
        <v>7</v>
      </c>
      <c r="WWW1200" s="207">
        <v>2</v>
      </c>
      <c r="WWX1200" s="208" t="s">
        <v>238</v>
      </c>
      <c r="WWY1200" s="209">
        <v>119</v>
      </c>
      <c r="WWZ1200" s="110">
        <v>213</v>
      </c>
      <c r="WXA1200" s="147">
        <v>104.09399999999999</v>
      </c>
      <c r="WXB1200" s="109" t="s">
        <v>39</v>
      </c>
      <c r="WXC1200" s="261" t="s">
        <v>26</v>
      </c>
      <c r="WXD1200" s="207">
        <v>7</v>
      </c>
      <c r="WXE1200" s="207">
        <v>2</v>
      </c>
      <c r="WXF1200" s="208" t="s">
        <v>238</v>
      </c>
      <c r="WXG1200" s="209">
        <v>119</v>
      </c>
      <c r="WXH1200" s="110">
        <v>213</v>
      </c>
      <c r="WXI1200" s="147">
        <v>104.09399999999999</v>
      </c>
      <c r="WXJ1200" s="109" t="s">
        <v>39</v>
      </c>
      <c r="WXK1200" s="261" t="s">
        <v>26</v>
      </c>
      <c r="WXL1200" s="207">
        <v>7</v>
      </c>
      <c r="WXM1200" s="207">
        <v>2</v>
      </c>
      <c r="WXN1200" s="208" t="s">
        <v>238</v>
      </c>
      <c r="WXO1200" s="209">
        <v>119</v>
      </c>
      <c r="WXP1200" s="110">
        <v>213</v>
      </c>
      <c r="WXQ1200" s="147">
        <v>104.09399999999999</v>
      </c>
      <c r="WXR1200" s="109" t="s">
        <v>39</v>
      </c>
      <c r="WXS1200" s="261" t="s">
        <v>26</v>
      </c>
      <c r="WXT1200" s="207">
        <v>7</v>
      </c>
      <c r="WXU1200" s="207">
        <v>2</v>
      </c>
      <c r="WXV1200" s="208" t="s">
        <v>238</v>
      </c>
      <c r="WXW1200" s="209">
        <v>119</v>
      </c>
      <c r="WXX1200" s="110">
        <v>213</v>
      </c>
      <c r="WXY1200" s="147">
        <v>104.09399999999999</v>
      </c>
      <c r="WXZ1200" s="109" t="s">
        <v>39</v>
      </c>
      <c r="WYA1200" s="261" t="s">
        <v>26</v>
      </c>
      <c r="WYB1200" s="207">
        <v>7</v>
      </c>
      <c r="WYC1200" s="207">
        <v>2</v>
      </c>
      <c r="WYD1200" s="208" t="s">
        <v>238</v>
      </c>
      <c r="WYE1200" s="209">
        <v>119</v>
      </c>
      <c r="WYF1200" s="110">
        <v>213</v>
      </c>
      <c r="WYG1200" s="147">
        <v>104.09399999999999</v>
      </c>
      <c r="WYH1200" s="109" t="s">
        <v>39</v>
      </c>
      <c r="WYI1200" s="261" t="s">
        <v>26</v>
      </c>
      <c r="WYJ1200" s="207">
        <v>7</v>
      </c>
      <c r="WYK1200" s="207">
        <v>2</v>
      </c>
      <c r="WYL1200" s="208" t="s">
        <v>238</v>
      </c>
      <c r="WYM1200" s="209">
        <v>119</v>
      </c>
      <c r="WYN1200" s="110">
        <v>213</v>
      </c>
      <c r="WYO1200" s="147">
        <v>104.09399999999999</v>
      </c>
      <c r="WYP1200" s="109" t="s">
        <v>39</v>
      </c>
      <c r="WYQ1200" s="261" t="s">
        <v>26</v>
      </c>
      <c r="WYR1200" s="207">
        <v>7</v>
      </c>
      <c r="WYS1200" s="207">
        <v>2</v>
      </c>
      <c r="WYT1200" s="208" t="s">
        <v>238</v>
      </c>
      <c r="WYU1200" s="209">
        <v>119</v>
      </c>
      <c r="WYV1200" s="110">
        <v>213</v>
      </c>
      <c r="WYW1200" s="147">
        <v>104.09399999999999</v>
      </c>
      <c r="WYX1200" s="109" t="s">
        <v>39</v>
      </c>
      <c r="WYY1200" s="261" t="s">
        <v>26</v>
      </c>
      <c r="WYZ1200" s="207">
        <v>7</v>
      </c>
      <c r="WZA1200" s="207">
        <v>2</v>
      </c>
      <c r="WZB1200" s="208" t="s">
        <v>238</v>
      </c>
      <c r="WZC1200" s="209">
        <v>119</v>
      </c>
      <c r="WZD1200" s="110">
        <v>213</v>
      </c>
      <c r="WZE1200" s="147">
        <v>104.09399999999999</v>
      </c>
      <c r="WZF1200" s="109" t="s">
        <v>39</v>
      </c>
      <c r="WZG1200" s="261" t="s">
        <v>26</v>
      </c>
      <c r="WZH1200" s="207">
        <v>7</v>
      </c>
      <c r="WZI1200" s="207">
        <v>2</v>
      </c>
      <c r="WZJ1200" s="208" t="s">
        <v>238</v>
      </c>
      <c r="WZK1200" s="209">
        <v>119</v>
      </c>
      <c r="WZL1200" s="110">
        <v>213</v>
      </c>
      <c r="WZM1200" s="147">
        <v>104.09399999999999</v>
      </c>
      <c r="WZN1200" s="109" t="s">
        <v>39</v>
      </c>
      <c r="WZO1200" s="261" t="s">
        <v>26</v>
      </c>
      <c r="WZP1200" s="207">
        <v>7</v>
      </c>
      <c r="WZQ1200" s="207">
        <v>2</v>
      </c>
      <c r="WZR1200" s="208" t="s">
        <v>238</v>
      </c>
      <c r="WZS1200" s="209">
        <v>119</v>
      </c>
      <c r="WZT1200" s="110">
        <v>213</v>
      </c>
      <c r="WZU1200" s="147">
        <v>104.09399999999999</v>
      </c>
      <c r="WZV1200" s="109" t="s">
        <v>39</v>
      </c>
      <c r="WZW1200" s="261" t="s">
        <v>26</v>
      </c>
      <c r="WZX1200" s="207">
        <v>7</v>
      </c>
      <c r="WZY1200" s="207">
        <v>2</v>
      </c>
      <c r="WZZ1200" s="208" t="s">
        <v>238</v>
      </c>
      <c r="XAA1200" s="209">
        <v>119</v>
      </c>
      <c r="XAB1200" s="110">
        <v>213</v>
      </c>
      <c r="XAC1200" s="147">
        <v>104.09399999999999</v>
      </c>
      <c r="XAD1200" s="109" t="s">
        <v>39</v>
      </c>
      <c r="XAE1200" s="261" t="s">
        <v>26</v>
      </c>
      <c r="XAF1200" s="207">
        <v>7</v>
      </c>
      <c r="XAG1200" s="207">
        <v>2</v>
      </c>
      <c r="XAH1200" s="208" t="s">
        <v>238</v>
      </c>
      <c r="XAI1200" s="209">
        <v>119</v>
      </c>
      <c r="XAJ1200" s="110">
        <v>213</v>
      </c>
      <c r="XAK1200" s="147">
        <v>104.09399999999999</v>
      </c>
      <c r="XAL1200" s="109" t="s">
        <v>39</v>
      </c>
      <c r="XAM1200" s="261" t="s">
        <v>26</v>
      </c>
      <c r="XAN1200" s="207">
        <v>7</v>
      </c>
      <c r="XAO1200" s="207">
        <v>2</v>
      </c>
      <c r="XAP1200" s="208" t="s">
        <v>238</v>
      </c>
      <c r="XAQ1200" s="209">
        <v>119</v>
      </c>
      <c r="XAR1200" s="110">
        <v>213</v>
      </c>
      <c r="XAS1200" s="147">
        <v>104.09399999999999</v>
      </c>
      <c r="XAT1200" s="109" t="s">
        <v>39</v>
      </c>
      <c r="XAU1200" s="261" t="s">
        <v>26</v>
      </c>
      <c r="XAV1200" s="207">
        <v>7</v>
      </c>
      <c r="XAW1200" s="207">
        <v>2</v>
      </c>
      <c r="XAX1200" s="208" t="s">
        <v>238</v>
      </c>
      <c r="XAY1200" s="209">
        <v>119</v>
      </c>
      <c r="XAZ1200" s="110">
        <v>213</v>
      </c>
      <c r="XBA1200" s="147">
        <v>104.09399999999999</v>
      </c>
      <c r="XBB1200" s="109" t="s">
        <v>39</v>
      </c>
      <c r="XBC1200" s="261" t="s">
        <v>26</v>
      </c>
      <c r="XBD1200" s="207">
        <v>7</v>
      </c>
      <c r="XBE1200" s="207">
        <v>2</v>
      </c>
      <c r="XBF1200" s="208" t="s">
        <v>238</v>
      </c>
      <c r="XBG1200" s="209">
        <v>119</v>
      </c>
      <c r="XBH1200" s="110">
        <v>213</v>
      </c>
      <c r="XBI1200" s="147">
        <v>104.09399999999999</v>
      </c>
      <c r="XBJ1200" s="109" t="s">
        <v>39</v>
      </c>
      <c r="XBK1200" s="261" t="s">
        <v>26</v>
      </c>
      <c r="XBL1200" s="207">
        <v>7</v>
      </c>
      <c r="XBM1200" s="207">
        <v>2</v>
      </c>
      <c r="XBN1200" s="208" t="s">
        <v>238</v>
      </c>
      <c r="XBO1200" s="209">
        <v>119</v>
      </c>
      <c r="XBP1200" s="110">
        <v>213</v>
      </c>
      <c r="XBQ1200" s="147">
        <v>104.09399999999999</v>
      </c>
      <c r="XBR1200" s="109" t="s">
        <v>39</v>
      </c>
      <c r="XBS1200" s="261" t="s">
        <v>26</v>
      </c>
      <c r="XBT1200" s="207">
        <v>7</v>
      </c>
      <c r="XBU1200" s="207">
        <v>2</v>
      </c>
      <c r="XBV1200" s="208" t="s">
        <v>238</v>
      </c>
      <c r="XBW1200" s="209">
        <v>119</v>
      </c>
      <c r="XBX1200" s="110">
        <v>213</v>
      </c>
      <c r="XBY1200" s="147">
        <v>104.09399999999999</v>
      </c>
      <c r="XBZ1200" s="109" t="s">
        <v>39</v>
      </c>
      <c r="XCA1200" s="261" t="s">
        <v>26</v>
      </c>
      <c r="XCB1200" s="207">
        <v>7</v>
      </c>
      <c r="XCC1200" s="207">
        <v>2</v>
      </c>
      <c r="XCD1200" s="208" t="s">
        <v>238</v>
      </c>
      <c r="XCE1200" s="209">
        <v>119</v>
      </c>
      <c r="XCF1200" s="110">
        <v>213</v>
      </c>
      <c r="XCG1200" s="147">
        <v>104.09399999999999</v>
      </c>
      <c r="XCH1200" s="109" t="s">
        <v>39</v>
      </c>
      <c r="XCI1200" s="261" t="s">
        <v>26</v>
      </c>
      <c r="XCJ1200" s="207">
        <v>7</v>
      </c>
      <c r="XCK1200" s="207">
        <v>2</v>
      </c>
      <c r="XCL1200" s="208" t="s">
        <v>238</v>
      </c>
      <c r="XCM1200" s="209">
        <v>119</v>
      </c>
      <c r="XCN1200" s="110">
        <v>213</v>
      </c>
      <c r="XCO1200" s="147">
        <v>104.09399999999999</v>
      </c>
      <c r="XCP1200" s="109" t="s">
        <v>39</v>
      </c>
      <c r="XCQ1200" s="261" t="s">
        <v>26</v>
      </c>
      <c r="XCR1200" s="207">
        <v>7</v>
      </c>
      <c r="XCS1200" s="207">
        <v>2</v>
      </c>
      <c r="XCT1200" s="208" t="s">
        <v>238</v>
      </c>
      <c r="XCU1200" s="209">
        <v>119</v>
      </c>
      <c r="XCV1200" s="110">
        <v>213</v>
      </c>
      <c r="XCW1200" s="147">
        <v>104.09399999999999</v>
      </c>
      <c r="XCX1200" s="109" t="s">
        <v>39</v>
      </c>
      <c r="XCY1200" s="261" t="s">
        <v>26</v>
      </c>
      <c r="XCZ1200" s="207">
        <v>7</v>
      </c>
      <c r="XDA1200" s="207">
        <v>2</v>
      </c>
      <c r="XDB1200" s="208" t="s">
        <v>238</v>
      </c>
      <c r="XDC1200" s="209">
        <v>119</v>
      </c>
      <c r="XDD1200" s="110">
        <v>213</v>
      </c>
      <c r="XDE1200" s="147">
        <v>104.09399999999999</v>
      </c>
      <c r="XDF1200" s="109" t="s">
        <v>39</v>
      </c>
      <c r="XDG1200" s="261" t="s">
        <v>26</v>
      </c>
      <c r="XDH1200" s="207">
        <v>7</v>
      </c>
      <c r="XDI1200" s="207">
        <v>2</v>
      </c>
      <c r="XDJ1200" s="208" t="s">
        <v>238</v>
      </c>
      <c r="XDK1200" s="209">
        <v>119</v>
      </c>
      <c r="XDL1200" s="110">
        <v>213</v>
      </c>
      <c r="XDM1200" s="147">
        <v>104.09399999999999</v>
      </c>
    </row>
    <row r="1201" spans="1:10" ht="15" x14ac:dyDescent="0.25">
      <c r="A1201" s="355" t="s">
        <v>29</v>
      </c>
      <c r="B1201" s="370" t="s">
        <v>26</v>
      </c>
      <c r="C1201" s="204">
        <v>7</v>
      </c>
      <c r="D1201" s="204">
        <v>2</v>
      </c>
      <c r="E1201" s="205" t="s">
        <v>365</v>
      </c>
      <c r="F1201" s="206">
        <v>0</v>
      </c>
      <c r="G1201" s="206">
        <v>210</v>
      </c>
      <c r="H1201" s="75">
        <f t="shared" ref="H1201:J1201" si="677">H1202+H1203</f>
        <v>3124.8</v>
      </c>
      <c r="I1201" s="595">
        <f t="shared" si="677"/>
        <v>3124.8</v>
      </c>
      <c r="J1201" s="1053">
        <f t="shared" si="677"/>
        <v>3124.8</v>
      </c>
    </row>
    <row r="1202" spans="1:10" ht="15" x14ac:dyDescent="0.25">
      <c r="A1202" s="109" t="s">
        <v>30</v>
      </c>
      <c r="B1202" s="54" t="s">
        <v>26</v>
      </c>
      <c r="C1202" s="207">
        <v>7</v>
      </c>
      <c r="D1202" s="207">
        <v>2</v>
      </c>
      <c r="E1202" s="208" t="s">
        <v>365</v>
      </c>
      <c r="F1202" s="209">
        <v>111</v>
      </c>
      <c r="G1202" s="110">
        <v>211</v>
      </c>
      <c r="H1202" s="147">
        <v>2400</v>
      </c>
      <c r="I1202" s="672">
        <v>2400</v>
      </c>
      <c r="J1202" s="1198">
        <v>2400</v>
      </c>
    </row>
    <row r="1203" spans="1:10" ht="15" x14ac:dyDescent="0.25">
      <c r="A1203" s="109" t="s">
        <v>39</v>
      </c>
      <c r="B1203" s="54" t="s">
        <v>26</v>
      </c>
      <c r="C1203" s="207">
        <v>7</v>
      </c>
      <c r="D1203" s="207">
        <v>2</v>
      </c>
      <c r="E1203" s="208" t="s">
        <v>365</v>
      </c>
      <c r="F1203" s="209">
        <v>119</v>
      </c>
      <c r="G1203" s="110">
        <v>213</v>
      </c>
      <c r="H1203" s="147">
        <v>724.8</v>
      </c>
      <c r="I1203" s="672">
        <v>724.8</v>
      </c>
      <c r="J1203" s="1198">
        <v>724.8</v>
      </c>
    </row>
    <row r="1204" spans="1:10" ht="28.5" x14ac:dyDescent="0.2">
      <c r="A1204" s="151" t="s">
        <v>556</v>
      </c>
      <c r="B1204" s="152" t="s">
        <v>26</v>
      </c>
      <c r="C1204" s="153">
        <v>7</v>
      </c>
      <c r="D1204" s="153">
        <v>2</v>
      </c>
      <c r="E1204" s="154">
        <v>0</v>
      </c>
      <c r="F1204" s="155">
        <v>0</v>
      </c>
      <c r="G1204" s="155"/>
      <c r="H1204" s="259">
        <f>H1205</f>
        <v>99.222999999999999</v>
      </c>
      <c r="I1204" s="648">
        <f t="shared" ref="I1204:J1204" si="678">I1205</f>
        <v>100.72800000000001</v>
      </c>
      <c r="J1204" s="1149">
        <f t="shared" si="678"/>
        <v>102.55099999999999</v>
      </c>
    </row>
    <row r="1205" spans="1:10" s="840" customFormat="1" ht="15" x14ac:dyDescent="0.25">
      <c r="A1205" s="355" t="s">
        <v>29</v>
      </c>
      <c r="B1205" s="117" t="s">
        <v>26</v>
      </c>
      <c r="C1205" s="25">
        <v>7</v>
      </c>
      <c r="D1205" s="25">
        <v>2</v>
      </c>
      <c r="E1205" s="128" t="s">
        <v>363</v>
      </c>
      <c r="F1205" s="27">
        <v>111</v>
      </c>
      <c r="G1205" s="332">
        <v>210</v>
      </c>
      <c r="H1205" s="1280">
        <f>H1206+H1207</f>
        <v>99.222999999999999</v>
      </c>
      <c r="I1205" s="628">
        <f t="shared" ref="I1205:J1205" si="679">I1206+I1207</f>
        <v>100.72800000000001</v>
      </c>
      <c r="J1205" s="1077">
        <f t="shared" si="679"/>
        <v>102.55099999999999</v>
      </c>
    </row>
    <row r="1206" spans="1:10" s="840" customFormat="1" ht="15" x14ac:dyDescent="0.25">
      <c r="A1206" s="109" t="s">
        <v>550</v>
      </c>
      <c r="B1206" s="54" t="s">
        <v>26</v>
      </c>
      <c r="C1206" s="30">
        <v>7</v>
      </c>
      <c r="D1206" s="30">
        <v>2</v>
      </c>
      <c r="E1206" s="122" t="s">
        <v>363</v>
      </c>
      <c r="F1206" s="32">
        <v>111</v>
      </c>
      <c r="G1206" s="110">
        <v>211</v>
      </c>
      <c r="H1206" s="886">
        <v>76.207999999999998</v>
      </c>
      <c r="I1206" s="558">
        <v>77.364000000000004</v>
      </c>
      <c r="J1206" s="735">
        <v>78.763999999999996</v>
      </c>
    </row>
    <row r="1207" spans="1:10" s="840" customFormat="1" ht="15" x14ac:dyDescent="0.25">
      <c r="A1207" s="439" t="s">
        <v>551</v>
      </c>
      <c r="B1207" s="54" t="s">
        <v>26</v>
      </c>
      <c r="C1207" s="30">
        <v>7</v>
      </c>
      <c r="D1207" s="30">
        <v>2</v>
      </c>
      <c r="E1207" s="122" t="s">
        <v>363</v>
      </c>
      <c r="F1207" s="32">
        <v>119</v>
      </c>
      <c r="G1207" s="110">
        <v>213</v>
      </c>
      <c r="H1207" s="1386">
        <v>23.015000000000001</v>
      </c>
      <c r="I1207" s="674">
        <v>23.364000000000001</v>
      </c>
      <c r="J1207" s="1200">
        <v>23.786999999999999</v>
      </c>
    </row>
    <row r="1208" spans="1:10" s="840" customFormat="1" ht="27.75" customHeight="1" x14ac:dyDescent="0.2">
      <c r="A1208" s="44" t="s">
        <v>557</v>
      </c>
      <c r="B1208" s="258" t="s">
        <v>26</v>
      </c>
      <c r="C1208" s="200">
        <v>7</v>
      </c>
      <c r="D1208" s="200">
        <v>9</v>
      </c>
      <c r="E1208" s="984">
        <v>1940250500</v>
      </c>
      <c r="F1208" s="202">
        <v>0</v>
      </c>
      <c r="G1208" s="202"/>
      <c r="H1208" s="975">
        <f>H1209</f>
        <v>80.463999999999999</v>
      </c>
      <c r="I1208" s="550">
        <f t="shared" ref="I1208:J1208" si="680">I1209</f>
        <v>80.463999999999999</v>
      </c>
      <c r="J1208" s="732">
        <f t="shared" si="680"/>
        <v>80.463999999999999</v>
      </c>
    </row>
    <row r="1209" spans="1:10" ht="15.75" customHeight="1" x14ac:dyDescent="0.25">
      <c r="A1209" s="355" t="s">
        <v>29</v>
      </c>
      <c r="B1209" s="370" t="s">
        <v>26</v>
      </c>
      <c r="C1209" s="204">
        <v>7</v>
      </c>
      <c r="D1209" s="204">
        <v>9</v>
      </c>
      <c r="E1209" s="976">
        <v>1940250500</v>
      </c>
      <c r="F1209" s="206">
        <v>0</v>
      </c>
      <c r="G1209" s="206">
        <v>210</v>
      </c>
      <c r="H1209" s="886">
        <f>H1210+H1211</f>
        <v>80.463999999999999</v>
      </c>
      <c r="I1209" s="558">
        <f t="shared" ref="I1209:J1209" si="681">I1210+I1211</f>
        <v>80.463999999999999</v>
      </c>
      <c r="J1209" s="735">
        <f t="shared" si="681"/>
        <v>80.463999999999999</v>
      </c>
    </row>
    <row r="1210" spans="1:10" ht="15.75" customHeight="1" x14ac:dyDescent="0.25">
      <c r="A1210" s="109" t="s">
        <v>455</v>
      </c>
      <c r="B1210" s="977" t="s">
        <v>26</v>
      </c>
      <c r="C1210" s="978">
        <v>7</v>
      </c>
      <c r="D1210" s="978">
        <v>9</v>
      </c>
      <c r="E1210" s="979">
        <v>1940250500</v>
      </c>
      <c r="F1210" s="980">
        <v>111</v>
      </c>
      <c r="G1210" s="981">
        <v>211</v>
      </c>
      <c r="H1210" s="886">
        <v>61.8</v>
      </c>
      <c r="I1210" s="886">
        <v>61.8</v>
      </c>
      <c r="J1210" s="1201">
        <v>61.8</v>
      </c>
    </row>
    <row r="1211" spans="1:10" ht="15.75" customHeight="1" thickBot="1" x14ac:dyDescent="0.3">
      <c r="A1211" s="163" t="s">
        <v>456</v>
      </c>
      <c r="B1211" s="356" t="s">
        <v>26</v>
      </c>
      <c r="C1211" s="55">
        <v>7</v>
      </c>
      <c r="D1211" s="55">
        <v>9</v>
      </c>
      <c r="E1211" s="982">
        <v>1940250500</v>
      </c>
      <c r="F1211" s="56">
        <v>119</v>
      </c>
      <c r="G1211" s="111">
        <v>213</v>
      </c>
      <c r="H1211" s="983">
        <v>18.664000000000001</v>
      </c>
      <c r="I1211" s="983">
        <v>18.664000000000001</v>
      </c>
      <c r="J1211" s="1202">
        <v>18.664000000000001</v>
      </c>
    </row>
    <row r="1212" spans="1:10" ht="15.75" customHeight="1" thickBot="1" x14ac:dyDescent="0.25">
      <c r="A1212" s="465" t="s">
        <v>127</v>
      </c>
      <c r="B1212" s="466" t="s">
        <v>26</v>
      </c>
      <c r="C1212" s="467">
        <v>7</v>
      </c>
      <c r="D1212" s="467">
        <v>2</v>
      </c>
      <c r="E1212" s="468">
        <v>0</v>
      </c>
      <c r="F1212" s="469">
        <v>0</v>
      </c>
      <c r="G1212" s="469"/>
      <c r="H1212" s="1327">
        <f>H1213+H1220+H1224+H1228</f>
        <v>39888.710000000006</v>
      </c>
      <c r="I1212" s="638">
        <f t="shared" ref="I1212:J1212" si="682">I1213+I1220+I1224+I1228</f>
        <v>17867.388999999999</v>
      </c>
      <c r="J1212" s="694">
        <f t="shared" si="682"/>
        <v>24961.071</v>
      </c>
    </row>
    <row r="1213" spans="1:10" ht="15.75" customHeight="1" x14ac:dyDescent="0.2">
      <c r="A1213" s="72" t="s">
        <v>241</v>
      </c>
      <c r="B1213" s="120" t="s">
        <v>26</v>
      </c>
      <c r="C1213" s="73">
        <v>7</v>
      </c>
      <c r="D1213" s="73">
        <v>2</v>
      </c>
      <c r="E1213" s="121" t="s">
        <v>364</v>
      </c>
      <c r="F1213" s="74">
        <v>0</v>
      </c>
      <c r="G1213" s="74"/>
      <c r="H1213" s="973">
        <f>H1214</f>
        <v>36172.520000000004</v>
      </c>
      <c r="I1213" s="604">
        <f t="shared" ref="I1213:J1213" si="683">I1214</f>
        <v>14148.188000000002</v>
      </c>
      <c r="J1213" s="733">
        <f t="shared" si="683"/>
        <v>21238.226000000002</v>
      </c>
    </row>
    <row r="1214" spans="1:10" ht="15.75" customHeight="1" x14ac:dyDescent="0.25">
      <c r="A1214" s="23" t="s">
        <v>126</v>
      </c>
      <c r="B1214" s="46" t="s">
        <v>26</v>
      </c>
      <c r="C1214" s="25">
        <v>7</v>
      </c>
      <c r="D1214" s="25">
        <v>2</v>
      </c>
      <c r="E1214" s="128" t="s">
        <v>364</v>
      </c>
      <c r="F1214" s="27">
        <v>0</v>
      </c>
      <c r="G1214" s="27"/>
      <c r="H1214" s="75">
        <f>H1215+H1219+H1218</f>
        <v>36172.520000000004</v>
      </c>
      <c r="I1214" s="595">
        <f t="shared" ref="I1214:J1214" si="684">I1215+I1219+I1218</f>
        <v>14148.188000000002</v>
      </c>
      <c r="J1214" s="1053">
        <f t="shared" si="684"/>
        <v>21238.226000000002</v>
      </c>
    </row>
    <row r="1215" spans="1:10" ht="15.75" customHeight="1" x14ac:dyDescent="0.25">
      <c r="A1215" s="23" t="s">
        <v>29</v>
      </c>
      <c r="B1215" s="46" t="s">
        <v>26</v>
      </c>
      <c r="C1215" s="25">
        <v>7</v>
      </c>
      <c r="D1215" s="25">
        <v>2</v>
      </c>
      <c r="E1215" s="128" t="s">
        <v>364</v>
      </c>
      <c r="F1215" s="27">
        <v>0</v>
      </c>
      <c r="G1215" s="27">
        <v>210</v>
      </c>
      <c r="H1215" s="75">
        <f>H1216+H1217</f>
        <v>35643.020000000004</v>
      </c>
      <c r="I1215" s="595">
        <f t="shared" ref="I1215:J1215" si="685">I1216+I1217</f>
        <v>14148.188000000002</v>
      </c>
      <c r="J1215" s="1053">
        <f t="shared" si="685"/>
        <v>21238.226000000002</v>
      </c>
    </row>
    <row r="1216" spans="1:10" ht="15.75" customHeight="1" x14ac:dyDescent="0.25">
      <c r="A1216" s="109" t="s">
        <v>30</v>
      </c>
      <c r="B1216" s="54" t="s">
        <v>26</v>
      </c>
      <c r="C1216" s="30">
        <v>7</v>
      </c>
      <c r="D1216" s="30">
        <v>2</v>
      </c>
      <c r="E1216" s="122" t="s">
        <v>364</v>
      </c>
      <c r="F1216" s="32">
        <v>111</v>
      </c>
      <c r="G1216" s="110">
        <v>211</v>
      </c>
      <c r="H1216" s="147">
        <v>27375.591</v>
      </c>
      <c r="I1216" s="672">
        <v>10866.504000000001</v>
      </c>
      <c r="J1216" s="1198">
        <v>16312.001</v>
      </c>
    </row>
    <row r="1217" spans="1:10" ht="14.25" customHeight="1" x14ac:dyDescent="0.25">
      <c r="A1217" s="109" t="s">
        <v>39</v>
      </c>
      <c r="B1217" s="54" t="s">
        <v>26</v>
      </c>
      <c r="C1217" s="30">
        <v>7</v>
      </c>
      <c r="D1217" s="30">
        <v>2</v>
      </c>
      <c r="E1217" s="122" t="s">
        <v>364</v>
      </c>
      <c r="F1217" s="32">
        <v>119</v>
      </c>
      <c r="G1217" s="110">
        <v>213</v>
      </c>
      <c r="H1217" s="147">
        <v>8267.4290000000001</v>
      </c>
      <c r="I1217" s="672">
        <v>3281.6840000000002</v>
      </c>
      <c r="J1217" s="1198">
        <v>4926.2250000000004</v>
      </c>
    </row>
    <row r="1218" spans="1:10" ht="15.75" customHeight="1" x14ac:dyDescent="0.25">
      <c r="A1218" s="176" t="s">
        <v>45</v>
      </c>
      <c r="B1218" s="457" t="s">
        <v>26</v>
      </c>
      <c r="C1218" s="283">
        <v>7</v>
      </c>
      <c r="D1218" s="283">
        <v>2</v>
      </c>
      <c r="E1218" s="128" t="s">
        <v>364</v>
      </c>
      <c r="F1218" s="284">
        <v>244</v>
      </c>
      <c r="G1218" s="285">
        <v>226</v>
      </c>
      <c r="H1218" s="1385">
        <v>480</v>
      </c>
      <c r="I1218" s="673"/>
      <c r="J1218" s="1199"/>
    </row>
    <row r="1219" spans="1:10" ht="15.75" customHeight="1" x14ac:dyDescent="0.25">
      <c r="A1219" s="525" t="s">
        <v>366</v>
      </c>
      <c r="B1219" s="457" t="s">
        <v>26</v>
      </c>
      <c r="C1219" s="283">
        <v>7</v>
      </c>
      <c r="D1219" s="283">
        <v>2</v>
      </c>
      <c r="E1219" s="128" t="s">
        <v>364</v>
      </c>
      <c r="F1219" s="284">
        <v>244</v>
      </c>
      <c r="G1219" s="285">
        <v>346</v>
      </c>
      <c r="H1219" s="1385">
        <v>49.5</v>
      </c>
      <c r="I1219" s="673"/>
      <c r="J1219" s="1199"/>
    </row>
    <row r="1220" spans="1:10" ht="14.25" customHeight="1" x14ac:dyDescent="0.2">
      <c r="A1220" s="233" t="s">
        <v>555</v>
      </c>
      <c r="B1220" s="458" t="s">
        <v>26</v>
      </c>
      <c r="C1220" s="434">
        <v>7</v>
      </c>
      <c r="D1220" s="434">
        <v>2</v>
      </c>
      <c r="E1220" s="435" t="s">
        <v>365</v>
      </c>
      <c r="F1220" s="436">
        <v>0</v>
      </c>
      <c r="G1220" s="436"/>
      <c r="H1220" s="975">
        <f t="shared" ref="H1220:J1220" si="686">H1221</f>
        <v>3437.2799999999997</v>
      </c>
      <c r="I1220" s="550">
        <f t="shared" si="686"/>
        <v>3437.2799999999997</v>
      </c>
      <c r="J1220" s="732">
        <f t="shared" si="686"/>
        <v>3437.2799999999997</v>
      </c>
    </row>
    <row r="1221" spans="1:10" ht="15" x14ac:dyDescent="0.25">
      <c r="A1221" s="355" t="s">
        <v>29</v>
      </c>
      <c r="B1221" s="370" t="s">
        <v>26</v>
      </c>
      <c r="C1221" s="204">
        <v>7</v>
      </c>
      <c r="D1221" s="204">
        <v>2</v>
      </c>
      <c r="E1221" s="205" t="s">
        <v>365</v>
      </c>
      <c r="F1221" s="206">
        <v>0</v>
      </c>
      <c r="G1221" s="206">
        <v>210</v>
      </c>
      <c r="H1221" s="75">
        <f t="shared" ref="H1221:J1221" si="687">H1222+H1223</f>
        <v>3437.2799999999997</v>
      </c>
      <c r="I1221" s="595">
        <f t="shared" si="687"/>
        <v>3437.2799999999997</v>
      </c>
      <c r="J1221" s="1053">
        <f t="shared" si="687"/>
        <v>3437.2799999999997</v>
      </c>
    </row>
    <row r="1222" spans="1:10" ht="15" x14ac:dyDescent="0.25">
      <c r="A1222" s="109" t="s">
        <v>30</v>
      </c>
      <c r="B1222" s="54" t="s">
        <v>26</v>
      </c>
      <c r="C1222" s="207">
        <v>7</v>
      </c>
      <c r="D1222" s="207">
        <v>2</v>
      </c>
      <c r="E1222" s="208" t="s">
        <v>365</v>
      </c>
      <c r="F1222" s="209">
        <v>111</v>
      </c>
      <c r="G1222" s="110">
        <v>211</v>
      </c>
      <c r="H1222" s="147">
        <v>2640</v>
      </c>
      <c r="I1222" s="672">
        <v>2640</v>
      </c>
      <c r="J1222" s="1198">
        <v>2640</v>
      </c>
    </row>
    <row r="1223" spans="1:10" ht="15" x14ac:dyDescent="0.25">
      <c r="A1223" s="109" t="s">
        <v>39</v>
      </c>
      <c r="B1223" s="54" t="s">
        <v>26</v>
      </c>
      <c r="C1223" s="207">
        <v>7</v>
      </c>
      <c r="D1223" s="207">
        <v>2</v>
      </c>
      <c r="E1223" s="208" t="s">
        <v>365</v>
      </c>
      <c r="F1223" s="209">
        <v>119</v>
      </c>
      <c r="G1223" s="110">
        <v>213</v>
      </c>
      <c r="H1223" s="147">
        <v>797.28</v>
      </c>
      <c r="I1223" s="672">
        <v>797.28</v>
      </c>
      <c r="J1223" s="1198">
        <v>797.28</v>
      </c>
    </row>
    <row r="1224" spans="1:10" ht="28.5" x14ac:dyDescent="0.2">
      <c r="A1224" s="151" t="s">
        <v>556</v>
      </c>
      <c r="B1224" s="152" t="s">
        <v>26</v>
      </c>
      <c r="C1224" s="153">
        <v>7</v>
      </c>
      <c r="D1224" s="153">
        <v>2</v>
      </c>
      <c r="E1224" s="154">
        <v>0</v>
      </c>
      <c r="F1224" s="155">
        <v>0</v>
      </c>
      <c r="G1224" s="155"/>
      <c r="H1224" s="259">
        <f>H1225</f>
        <v>198.446</v>
      </c>
      <c r="I1224" s="648">
        <f t="shared" ref="I1224:J1224" si="688">I1225</f>
        <v>201.45700000000002</v>
      </c>
      <c r="J1224" s="1149">
        <f t="shared" si="688"/>
        <v>205.101</v>
      </c>
    </row>
    <row r="1225" spans="1:10" s="840" customFormat="1" ht="15" x14ac:dyDescent="0.25">
      <c r="A1225" s="355" t="s">
        <v>29</v>
      </c>
      <c r="B1225" s="117" t="s">
        <v>26</v>
      </c>
      <c r="C1225" s="25">
        <v>7</v>
      </c>
      <c r="D1225" s="25">
        <v>2</v>
      </c>
      <c r="E1225" s="128" t="s">
        <v>363</v>
      </c>
      <c r="F1225" s="27">
        <v>111</v>
      </c>
      <c r="G1225" s="332">
        <v>210</v>
      </c>
      <c r="H1225" s="1280">
        <f>H1226+H1227</f>
        <v>198.446</v>
      </c>
      <c r="I1225" s="628">
        <f t="shared" ref="I1225:J1225" si="689">I1226+I1227</f>
        <v>201.45700000000002</v>
      </c>
      <c r="J1225" s="1077">
        <f t="shared" si="689"/>
        <v>205.101</v>
      </c>
    </row>
    <row r="1226" spans="1:10" s="840" customFormat="1" ht="15" x14ac:dyDescent="0.25">
      <c r="A1226" s="109" t="s">
        <v>550</v>
      </c>
      <c r="B1226" s="54" t="s">
        <v>26</v>
      </c>
      <c r="C1226" s="30">
        <v>7</v>
      </c>
      <c r="D1226" s="30">
        <v>2</v>
      </c>
      <c r="E1226" s="122" t="s">
        <v>363</v>
      </c>
      <c r="F1226" s="32">
        <v>111</v>
      </c>
      <c r="G1226" s="110">
        <v>211</v>
      </c>
      <c r="H1226" s="886">
        <v>152.416</v>
      </c>
      <c r="I1226" s="558">
        <v>154.72900000000001</v>
      </c>
      <c r="J1226" s="735">
        <v>157.52799999999999</v>
      </c>
    </row>
    <row r="1227" spans="1:10" s="840" customFormat="1" ht="15" x14ac:dyDescent="0.25">
      <c r="A1227" s="109" t="s">
        <v>551</v>
      </c>
      <c r="B1227" s="54" t="s">
        <v>26</v>
      </c>
      <c r="C1227" s="30">
        <v>7</v>
      </c>
      <c r="D1227" s="30">
        <v>2</v>
      </c>
      <c r="E1227" s="122" t="s">
        <v>363</v>
      </c>
      <c r="F1227" s="32">
        <v>119</v>
      </c>
      <c r="G1227" s="110">
        <v>213</v>
      </c>
      <c r="H1227" s="1386">
        <v>46.03</v>
      </c>
      <c r="I1227" s="674">
        <v>46.728000000000002</v>
      </c>
      <c r="J1227" s="1200">
        <v>47.573</v>
      </c>
    </row>
    <row r="1228" spans="1:10" s="840" customFormat="1" ht="27" customHeight="1" x14ac:dyDescent="0.2">
      <c r="A1228" s="151" t="s">
        <v>557</v>
      </c>
      <c r="B1228" s="258" t="s">
        <v>26</v>
      </c>
      <c r="C1228" s="200">
        <v>7</v>
      </c>
      <c r="D1228" s="200">
        <v>9</v>
      </c>
      <c r="E1228" s="984">
        <v>1940250500</v>
      </c>
      <c r="F1228" s="202">
        <v>0</v>
      </c>
      <c r="G1228" s="202"/>
      <c r="H1228" s="975">
        <f>H1229</f>
        <v>80.463999999999999</v>
      </c>
      <c r="I1228" s="550">
        <f t="shared" ref="I1228:J1228" si="690">I1229</f>
        <v>80.463999999999999</v>
      </c>
      <c r="J1228" s="732">
        <f t="shared" si="690"/>
        <v>80.463999999999999</v>
      </c>
    </row>
    <row r="1229" spans="1:10" ht="15" x14ac:dyDescent="0.25">
      <c r="A1229" s="355" t="s">
        <v>29</v>
      </c>
      <c r="B1229" s="370" t="s">
        <v>26</v>
      </c>
      <c r="C1229" s="204">
        <v>7</v>
      </c>
      <c r="D1229" s="204">
        <v>9</v>
      </c>
      <c r="E1229" s="976">
        <v>1940250500</v>
      </c>
      <c r="F1229" s="206">
        <v>0</v>
      </c>
      <c r="G1229" s="206">
        <v>210</v>
      </c>
      <c r="H1229" s="886">
        <f>H1230+H1231</f>
        <v>80.463999999999999</v>
      </c>
      <c r="I1229" s="558">
        <f t="shared" ref="I1229:J1229" si="691">I1230+I1231</f>
        <v>80.463999999999999</v>
      </c>
      <c r="J1229" s="735">
        <f t="shared" si="691"/>
        <v>80.463999999999999</v>
      </c>
    </row>
    <row r="1230" spans="1:10" ht="15" x14ac:dyDescent="0.25">
      <c r="A1230" s="109" t="s">
        <v>455</v>
      </c>
      <c r="B1230" s="977" t="s">
        <v>26</v>
      </c>
      <c r="C1230" s="978">
        <v>7</v>
      </c>
      <c r="D1230" s="978">
        <v>9</v>
      </c>
      <c r="E1230" s="979">
        <v>1940250500</v>
      </c>
      <c r="F1230" s="980">
        <v>111</v>
      </c>
      <c r="G1230" s="981">
        <v>211</v>
      </c>
      <c r="H1230" s="886">
        <v>61.8</v>
      </c>
      <c r="I1230" s="886">
        <v>61.8</v>
      </c>
      <c r="J1230" s="1201">
        <v>61.8</v>
      </c>
    </row>
    <row r="1231" spans="1:10" ht="15.75" thickBot="1" x14ac:dyDescent="0.3">
      <c r="A1231" s="163" t="s">
        <v>456</v>
      </c>
      <c r="B1231" s="356" t="s">
        <v>26</v>
      </c>
      <c r="C1231" s="55">
        <v>7</v>
      </c>
      <c r="D1231" s="55">
        <v>9</v>
      </c>
      <c r="E1231" s="982">
        <v>1940250500</v>
      </c>
      <c r="F1231" s="56">
        <v>119</v>
      </c>
      <c r="G1231" s="111">
        <v>213</v>
      </c>
      <c r="H1231" s="983">
        <v>18.664000000000001</v>
      </c>
      <c r="I1231" s="983">
        <v>18.664000000000001</v>
      </c>
      <c r="J1231" s="1202">
        <v>18.664000000000001</v>
      </c>
    </row>
    <row r="1232" spans="1:10" ht="15" thickBot="1" x14ac:dyDescent="0.25">
      <c r="A1232" s="465" t="s">
        <v>128</v>
      </c>
      <c r="B1232" s="466" t="s">
        <v>26</v>
      </c>
      <c r="C1232" s="467">
        <v>7</v>
      </c>
      <c r="D1232" s="467">
        <v>2</v>
      </c>
      <c r="E1232" s="468">
        <v>0</v>
      </c>
      <c r="F1232" s="469">
        <v>0</v>
      </c>
      <c r="G1232" s="469"/>
      <c r="H1232" s="1327">
        <f>H1233+H1240+H1244+H1248</f>
        <v>49031.708999999995</v>
      </c>
      <c r="I1232" s="638">
        <f t="shared" ref="I1232:J1232" si="692">I1233+I1240+I1244+I1248</f>
        <v>21603.942999999999</v>
      </c>
      <c r="J1232" s="694">
        <f t="shared" si="692"/>
        <v>30540.473999999998</v>
      </c>
    </row>
    <row r="1233" spans="1:10" ht="14.25" x14ac:dyDescent="0.2">
      <c r="A1233" s="72" t="s">
        <v>241</v>
      </c>
      <c r="B1233" s="120" t="s">
        <v>26</v>
      </c>
      <c r="C1233" s="73">
        <v>7</v>
      </c>
      <c r="D1233" s="73">
        <v>2</v>
      </c>
      <c r="E1233" s="121" t="s">
        <v>364</v>
      </c>
      <c r="F1233" s="74">
        <v>0</v>
      </c>
      <c r="G1233" s="74"/>
      <c r="H1233" s="973">
        <f>H1234</f>
        <v>45258.502999999997</v>
      </c>
      <c r="I1233" s="604">
        <f t="shared" ref="I1233:J1233" si="693">I1234</f>
        <v>17829.232</v>
      </c>
      <c r="J1233" s="733">
        <f t="shared" si="693"/>
        <v>26763.940999999999</v>
      </c>
    </row>
    <row r="1234" spans="1:10" ht="15" x14ac:dyDescent="0.25">
      <c r="A1234" s="23" t="s">
        <v>126</v>
      </c>
      <c r="B1234" s="46" t="s">
        <v>26</v>
      </c>
      <c r="C1234" s="25">
        <v>7</v>
      </c>
      <c r="D1234" s="25">
        <v>2</v>
      </c>
      <c r="E1234" s="128" t="s">
        <v>364</v>
      </c>
      <c r="F1234" s="27">
        <v>0</v>
      </c>
      <c r="G1234" s="27"/>
      <c r="H1234" s="75">
        <f>H1235+H1239+H1238</f>
        <v>45258.502999999997</v>
      </c>
      <c r="I1234" s="595">
        <f t="shared" ref="I1234:J1234" si="694">I1235+I1239+I1238</f>
        <v>17829.232</v>
      </c>
      <c r="J1234" s="1053">
        <f t="shared" si="694"/>
        <v>26763.940999999999</v>
      </c>
    </row>
    <row r="1235" spans="1:10" ht="15.75" customHeight="1" x14ac:dyDescent="0.25">
      <c r="A1235" s="23" t="s">
        <v>29</v>
      </c>
      <c r="B1235" s="46" t="s">
        <v>26</v>
      </c>
      <c r="C1235" s="25">
        <v>7</v>
      </c>
      <c r="D1235" s="25">
        <v>2</v>
      </c>
      <c r="E1235" s="128" t="s">
        <v>364</v>
      </c>
      <c r="F1235" s="27">
        <v>0</v>
      </c>
      <c r="G1235" s="27">
        <v>210</v>
      </c>
      <c r="H1235" s="75">
        <f>H1236+H1237</f>
        <v>44725.553</v>
      </c>
      <c r="I1235" s="595">
        <f t="shared" ref="I1235:J1235" si="695">I1236+I1237</f>
        <v>17829.232</v>
      </c>
      <c r="J1235" s="1053">
        <f t="shared" si="695"/>
        <v>26763.940999999999</v>
      </c>
    </row>
    <row r="1236" spans="1:10" ht="15" x14ac:dyDescent="0.25">
      <c r="A1236" s="109" t="s">
        <v>30</v>
      </c>
      <c r="B1236" s="54" t="s">
        <v>26</v>
      </c>
      <c r="C1236" s="30">
        <v>7</v>
      </c>
      <c r="D1236" s="30">
        <v>2</v>
      </c>
      <c r="E1236" s="122" t="s">
        <v>364</v>
      </c>
      <c r="F1236" s="32">
        <v>111</v>
      </c>
      <c r="G1236" s="110">
        <v>211</v>
      </c>
      <c r="H1236" s="147">
        <v>34351.423000000003</v>
      </c>
      <c r="I1236" s="672">
        <v>13693.726000000001</v>
      </c>
      <c r="J1236" s="1198">
        <v>20556.022000000001</v>
      </c>
    </row>
    <row r="1237" spans="1:10" ht="12.75" customHeight="1" x14ac:dyDescent="0.25">
      <c r="A1237" s="109" t="s">
        <v>39</v>
      </c>
      <c r="B1237" s="54" t="s">
        <v>26</v>
      </c>
      <c r="C1237" s="30">
        <v>7</v>
      </c>
      <c r="D1237" s="30">
        <v>2</v>
      </c>
      <c r="E1237" s="122" t="s">
        <v>364</v>
      </c>
      <c r="F1237" s="32">
        <v>119</v>
      </c>
      <c r="G1237" s="110">
        <v>213</v>
      </c>
      <c r="H1237" s="147">
        <v>10374.129999999999</v>
      </c>
      <c r="I1237" s="672">
        <v>4135.5060000000003</v>
      </c>
      <c r="J1237" s="1198">
        <v>6207.9189999999999</v>
      </c>
    </row>
    <row r="1238" spans="1:10" ht="15.75" customHeight="1" x14ac:dyDescent="0.25">
      <c r="A1238" s="176" t="s">
        <v>45</v>
      </c>
      <c r="B1238" s="457" t="s">
        <v>26</v>
      </c>
      <c r="C1238" s="283">
        <v>7</v>
      </c>
      <c r="D1238" s="283">
        <v>2</v>
      </c>
      <c r="E1238" s="128" t="s">
        <v>364</v>
      </c>
      <c r="F1238" s="284">
        <v>244</v>
      </c>
      <c r="G1238" s="285">
        <v>226</v>
      </c>
      <c r="H1238" s="1385">
        <v>480</v>
      </c>
      <c r="I1238" s="673"/>
      <c r="J1238" s="1199"/>
    </row>
    <row r="1239" spans="1:10" ht="15.75" customHeight="1" x14ac:dyDescent="0.25">
      <c r="A1239" s="525" t="s">
        <v>366</v>
      </c>
      <c r="B1239" s="457" t="s">
        <v>26</v>
      </c>
      <c r="C1239" s="283">
        <v>7</v>
      </c>
      <c r="D1239" s="283">
        <v>2</v>
      </c>
      <c r="E1239" s="128" t="s">
        <v>364</v>
      </c>
      <c r="F1239" s="284">
        <v>244</v>
      </c>
      <c r="G1239" s="285">
        <v>346</v>
      </c>
      <c r="H1239" s="1385">
        <v>52.95</v>
      </c>
      <c r="I1239" s="673"/>
      <c r="J1239" s="1199"/>
    </row>
    <row r="1240" spans="1:10" ht="14.25" customHeight="1" x14ac:dyDescent="0.2">
      <c r="A1240" s="233" t="s">
        <v>555</v>
      </c>
      <c r="B1240" s="458" t="s">
        <v>26</v>
      </c>
      <c r="C1240" s="434">
        <v>7</v>
      </c>
      <c r="D1240" s="434">
        <v>2</v>
      </c>
      <c r="E1240" s="435" t="s">
        <v>365</v>
      </c>
      <c r="F1240" s="436">
        <v>0</v>
      </c>
      <c r="G1240" s="436"/>
      <c r="H1240" s="975">
        <f t="shared" ref="H1240:J1240" si="696">H1241</f>
        <v>3593.52</v>
      </c>
      <c r="I1240" s="550">
        <f t="shared" si="696"/>
        <v>3593.52</v>
      </c>
      <c r="J1240" s="732">
        <f t="shared" si="696"/>
        <v>3593.52</v>
      </c>
    </row>
    <row r="1241" spans="1:10" ht="15" x14ac:dyDescent="0.25">
      <c r="A1241" s="355" t="s">
        <v>29</v>
      </c>
      <c r="B1241" s="370" t="s">
        <v>26</v>
      </c>
      <c r="C1241" s="204">
        <v>7</v>
      </c>
      <c r="D1241" s="204">
        <v>2</v>
      </c>
      <c r="E1241" s="205" t="s">
        <v>365</v>
      </c>
      <c r="F1241" s="206">
        <v>0</v>
      </c>
      <c r="G1241" s="206">
        <v>210</v>
      </c>
      <c r="H1241" s="75">
        <f t="shared" ref="H1241:J1241" si="697">H1242+H1243</f>
        <v>3593.52</v>
      </c>
      <c r="I1241" s="595">
        <f t="shared" si="697"/>
        <v>3593.52</v>
      </c>
      <c r="J1241" s="1053">
        <f t="shared" si="697"/>
        <v>3593.52</v>
      </c>
    </row>
    <row r="1242" spans="1:10" ht="15" x14ac:dyDescent="0.25">
      <c r="A1242" s="109" t="s">
        <v>30</v>
      </c>
      <c r="B1242" s="54" t="s">
        <v>26</v>
      </c>
      <c r="C1242" s="207">
        <v>7</v>
      </c>
      <c r="D1242" s="207">
        <v>2</v>
      </c>
      <c r="E1242" s="208" t="s">
        <v>365</v>
      </c>
      <c r="F1242" s="209">
        <v>111</v>
      </c>
      <c r="G1242" s="110">
        <v>211</v>
      </c>
      <c r="H1242" s="1387">
        <v>2760</v>
      </c>
      <c r="I1242" s="675">
        <v>2760</v>
      </c>
      <c r="J1242" s="1203">
        <v>2760</v>
      </c>
    </row>
    <row r="1243" spans="1:10" ht="15" x14ac:dyDescent="0.25">
      <c r="A1243" s="109" t="s">
        <v>39</v>
      </c>
      <c r="B1243" s="54" t="s">
        <v>26</v>
      </c>
      <c r="C1243" s="207">
        <v>7</v>
      </c>
      <c r="D1243" s="207">
        <v>2</v>
      </c>
      <c r="E1243" s="208" t="s">
        <v>365</v>
      </c>
      <c r="F1243" s="209">
        <v>119</v>
      </c>
      <c r="G1243" s="110">
        <v>213</v>
      </c>
      <c r="H1243" s="1387">
        <v>833.52</v>
      </c>
      <c r="I1243" s="675">
        <v>833.52</v>
      </c>
      <c r="J1243" s="1203">
        <v>833.52</v>
      </c>
    </row>
    <row r="1244" spans="1:10" ht="28.5" x14ac:dyDescent="0.2">
      <c r="A1244" s="151" t="s">
        <v>556</v>
      </c>
      <c r="B1244" s="152" t="s">
        <v>26</v>
      </c>
      <c r="C1244" s="153">
        <v>7</v>
      </c>
      <c r="D1244" s="153">
        <v>2</v>
      </c>
      <c r="E1244" s="154">
        <v>0</v>
      </c>
      <c r="F1244" s="155">
        <v>0</v>
      </c>
      <c r="G1244" s="155"/>
      <c r="H1244" s="259">
        <f>H1245</f>
        <v>99.222999999999999</v>
      </c>
      <c r="I1244" s="648">
        <f t="shared" ref="I1244" si="698">I1245</f>
        <v>100.72800000000001</v>
      </c>
      <c r="J1244" s="1149">
        <f t="shared" ref="J1244" si="699">J1245</f>
        <v>102.55000000000001</v>
      </c>
    </row>
    <row r="1245" spans="1:10" s="840" customFormat="1" ht="15" x14ac:dyDescent="0.25">
      <c r="A1245" s="355" t="s">
        <v>29</v>
      </c>
      <c r="B1245" s="117" t="s">
        <v>26</v>
      </c>
      <c r="C1245" s="25">
        <v>7</v>
      </c>
      <c r="D1245" s="25">
        <v>2</v>
      </c>
      <c r="E1245" s="128" t="s">
        <v>363</v>
      </c>
      <c r="F1245" s="27">
        <v>111</v>
      </c>
      <c r="G1245" s="332">
        <v>210</v>
      </c>
      <c r="H1245" s="1280">
        <f>H1246+H1247</f>
        <v>99.222999999999999</v>
      </c>
      <c r="I1245" s="628">
        <f t="shared" ref="I1245" si="700">I1246+I1247</f>
        <v>100.72800000000001</v>
      </c>
      <c r="J1245" s="1077">
        <f t="shared" ref="J1245" si="701">J1246+J1247</f>
        <v>102.55000000000001</v>
      </c>
    </row>
    <row r="1246" spans="1:10" s="840" customFormat="1" ht="15" x14ac:dyDescent="0.25">
      <c r="A1246" s="109" t="s">
        <v>550</v>
      </c>
      <c r="B1246" s="54" t="s">
        <v>26</v>
      </c>
      <c r="C1246" s="30">
        <v>7</v>
      </c>
      <c r="D1246" s="30">
        <v>2</v>
      </c>
      <c r="E1246" s="122" t="s">
        <v>363</v>
      </c>
      <c r="F1246" s="32">
        <v>111</v>
      </c>
      <c r="G1246" s="110">
        <v>211</v>
      </c>
      <c r="H1246" s="886">
        <v>76.207999999999998</v>
      </c>
      <c r="I1246" s="558">
        <v>77.364000000000004</v>
      </c>
      <c r="J1246" s="735">
        <v>78.763000000000005</v>
      </c>
    </row>
    <row r="1247" spans="1:10" s="840" customFormat="1" ht="15" x14ac:dyDescent="0.25">
      <c r="A1247" s="109" t="s">
        <v>551</v>
      </c>
      <c r="B1247" s="54" t="s">
        <v>26</v>
      </c>
      <c r="C1247" s="30">
        <v>7</v>
      </c>
      <c r="D1247" s="30">
        <v>2</v>
      </c>
      <c r="E1247" s="122" t="s">
        <v>363</v>
      </c>
      <c r="F1247" s="32">
        <v>119</v>
      </c>
      <c r="G1247" s="110">
        <v>213</v>
      </c>
      <c r="H1247" s="1386">
        <v>23.015000000000001</v>
      </c>
      <c r="I1247" s="674">
        <v>23.364000000000001</v>
      </c>
      <c r="J1247" s="1200">
        <v>23.786999999999999</v>
      </c>
    </row>
    <row r="1248" spans="1:10" s="840" customFormat="1" ht="28.5" customHeight="1" x14ac:dyDescent="0.2">
      <c r="A1248" s="151" t="s">
        <v>557</v>
      </c>
      <c r="B1248" s="258" t="s">
        <v>26</v>
      </c>
      <c r="C1248" s="200">
        <v>7</v>
      </c>
      <c r="D1248" s="200">
        <v>9</v>
      </c>
      <c r="E1248" s="984">
        <v>1940250500</v>
      </c>
      <c r="F1248" s="202">
        <v>0</v>
      </c>
      <c r="G1248" s="202"/>
      <c r="H1248" s="975">
        <f>H1249</f>
        <v>80.462999999999994</v>
      </c>
      <c r="I1248" s="550">
        <f t="shared" ref="I1248:J1248" si="702">I1249</f>
        <v>80.462999999999994</v>
      </c>
      <c r="J1248" s="732">
        <f t="shared" si="702"/>
        <v>80.462999999999994</v>
      </c>
    </row>
    <row r="1249" spans="1:10" ht="15" x14ac:dyDescent="0.25">
      <c r="A1249" s="355" t="s">
        <v>29</v>
      </c>
      <c r="B1249" s="370" t="s">
        <v>26</v>
      </c>
      <c r="C1249" s="204">
        <v>7</v>
      </c>
      <c r="D1249" s="204">
        <v>9</v>
      </c>
      <c r="E1249" s="976">
        <v>1940250500</v>
      </c>
      <c r="F1249" s="206">
        <v>0</v>
      </c>
      <c r="G1249" s="206">
        <v>210</v>
      </c>
      <c r="H1249" s="886">
        <f>H1250+H1251</f>
        <v>80.462999999999994</v>
      </c>
      <c r="I1249" s="558">
        <f t="shared" ref="I1249:J1249" si="703">I1250+I1251</f>
        <v>80.462999999999994</v>
      </c>
      <c r="J1249" s="735">
        <f t="shared" si="703"/>
        <v>80.462999999999994</v>
      </c>
    </row>
    <row r="1250" spans="1:10" ht="15" x14ac:dyDescent="0.25">
      <c r="A1250" s="109" t="s">
        <v>455</v>
      </c>
      <c r="B1250" s="977" t="s">
        <v>26</v>
      </c>
      <c r="C1250" s="978">
        <v>7</v>
      </c>
      <c r="D1250" s="978">
        <v>9</v>
      </c>
      <c r="E1250" s="979">
        <v>1940250500</v>
      </c>
      <c r="F1250" s="980">
        <v>111</v>
      </c>
      <c r="G1250" s="981">
        <v>211</v>
      </c>
      <c r="H1250" s="886">
        <v>61.8</v>
      </c>
      <c r="I1250" s="886">
        <v>61.8</v>
      </c>
      <c r="J1250" s="1201">
        <v>61.8</v>
      </c>
    </row>
    <row r="1251" spans="1:10" ht="15.75" thickBot="1" x14ac:dyDescent="0.3">
      <c r="A1251" s="163" t="s">
        <v>456</v>
      </c>
      <c r="B1251" s="356" t="s">
        <v>26</v>
      </c>
      <c r="C1251" s="55">
        <v>7</v>
      </c>
      <c r="D1251" s="55">
        <v>9</v>
      </c>
      <c r="E1251" s="982">
        <v>1940250500</v>
      </c>
      <c r="F1251" s="56">
        <v>119</v>
      </c>
      <c r="G1251" s="111">
        <v>213</v>
      </c>
      <c r="H1251" s="983">
        <v>18.663</v>
      </c>
      <c r="I1251" s="983">
        <v>18.663</v>
      </c>
      <c r="J1251" s="1202">
        <v>18.663</v>
      </c>
    </row>
    <row r="1252" spans="1:10" ht="15" thickBot="1" x14ac:dyDescent="0.25">
      <c r="A1252" s="465" t="s">
        <v>129</v>
      </c>
      <c r="B1252" s="466" t="s">
        <v>26</v>
      </c>
      <c r="C1252" s="467">
        <v>7</v>
      </c>
      <c r="D1252" s="467">
        <v>2</v>
      </c>
      <c r="E1252" s="468">
        <v>0</v>
      </c>
      <c r="F1252" s="469">
        <v>0</v>
      </c>
      <c r="G1252" s="469"/>
      <c r="H1252" s="1327">
        <f>H1253+H1260</f>
        <v>33527.920999999995</v>
      </c>
      <c r="I1252" s="638">
        <f t="shared" ref="I1252:J1252" si="704">I1253+I1260</f>
        <v>14877.666999999999</v>
      </c>
      <c r="J1252" s="694">
        <f t="shared" si="704"/>
        <v>20845.641000000003</v>
      </c>
    </row>
    <row r="1253" spans="1:10" ht="14.25" x14ac:dyDescent="0.2">
      <c r="A1253" s="72" t="s">
        <v>241</v>
      </c>
      <c r="B1253" s="120" t="s">
        <v>26</v>
      </c>
      <c r="C1253" s="73">
        <v>7</v>
      </c>
      <c r="D1253" s="73">
        <v>2</v>
      </c>
      <c r="E1253" s="121" t="s">
        <v>364</v>
      </c>
      <c r="F1253" s="74">
        <v>0</v>
      </c>
      <c r="G1253" s="74"/>
      <c r="H1253" s="973">
        <f>H1254</f>
        <v>30559.360999999997</v>
      </c>
      <c r="I1253" s="604">
        <f t="shared" ref="I1253:J1253" si="705">I1254</f>
        <v>11909.107</v>
      </c>
      <c r="J1253" s="733">
        <f t="shared" si="705"/>
        <v>17877.081000000002</v>
      </c>
    </row>
    <row r="1254" spans="1:10" ht="15" x14ac:dyDescent="0.25">
      <c r="A1254" s="23" t="s">
        <v>126</v>
      </c>
      <c r="B1254" s="46" t="s">
        <v>26</v>
      </c>
      <c r="C1254" s="25">
        <v>7</v>
      </c>
      <c r="D1254" s="25">
        <v>2</v>
      </c>
      <c r="E1254" s="128" t="s">
        <v>364</v>
      </c>
      <c r="F1254" s="27">
        <v>0</v>
      </c>
      <c r="G1254" s="27"/>
      <c r="H1254" s="75">
        <f>H1255+H1259+H1258</f>
        <v>30559.360999999997</v>
      </c>
      <c r="I1254" s="595">
        <f t="shared" ref="I1254:J1254" si="706">I1255+I1259+I1258</f>
        <v>11909.107</v>
      </c>
      <c r="J1254" s="1053">
        <f t="shared" si="706"/>
        <v>17877.081000000002</v>
      </c>
    </row>
    <row r="1255" spans="1:10" ht="15.75" customHeight="1" x14ac:dyDescent="0.25">
      <c r="A1255" s="23" t="s">
        <v>29</v>
      </c>
      <c r="B1255" s="46" t="s">
        <v>26</v>
      </c>
      <c r="C1255" s="25">
        <v>7</v>
      </c>
      <c r="D1255" s="25">
        <v>2</v>
      </c>
      <c r="E1255" s="128" t="s">
        <v>364</v>
      </c>
      <c r="F1255" s="27">
        <v>0</v>
      </c>
      <c r="G1255" s="27">
        <v>210</v>
      </c>
      <c r="H1255" s="75">
        <f>H1256+H1257</f>
        <v>30051.310999999998</v>
      </c>
      <c r="I1255" s="595">
        <f t="shared" ref="I1255:J1255" si="707">I1256+I1257</f>
        <v>11909.107</v>
      </c>
      <c r="J1255" s="1053">
        <f t="shared" si="707"/>
        <v>17877.081000000002</v>
      </c>
    </row>
    <row r="1256" spans="1:10" ht="15" x14ac:dyDescent="0.25">
      <c r="A1256" s="109" t="s">
        <v>30</v>
      </c>
      <c r="B1256" s="54" t="s">
        <v>26</v>
      </c>
      <c r="C1256" s="30">
        <v>7</v>
      </c>
      <c r="D1256" s="30">
        <v>2</v>
      </c>
      <c r="E1256" s="122" t="s">
        <v>364</v>
      </c>
      <c r="F1256" s="32">
        <v>111</v>
      </c>
      <c r="G1256" s="110">
        <v>211</v>
      </c>
      <c r="H1256" s="147">
        <v>23080.883999999998</v>
      </c>
      <c r="I1256" s="672">
        <v>9146.7800000000007</v>
      </c>
      <c r="J1256" s="1198">
        <v>13730.477000000001</v>
      </c>
    </row>
    <row r="1257" spans="1:10" ht="13.5" customHeight="1" x14ac:dyDescent="0.25">
      <c r="A1257" s="109" t="s">
        <v>39</v>
      </c>
      <c r="B1257" s="54" t="s">
        <v>26</v>
      </c>
      <c r="C1257" s="30">
        <v>7</v>
      </c>
      <c r="D1257" s="30">
        <v>2</v>
      </c>
      <c r="E1257" s="122" t="s">
        <v>364</v>
      </c>
      <c r="F1257" s="32">
        <v>119</v>
      </c>
      <c r="G1257" s="110">
        <v>213</v>
      </c>
      <c r="H1257" s="147">
        <v>6970.4269999999997</v>
      </c>
      <c r="I1257" s="672">
        <v>2762.3270000000002</v>
      </c>
      <c r="J1257" s="1198">
        <v>4146.6040000000003</v>
      </c>
    </row>
    <row r="1258" spans="1:10" ht="15.75" customHeight="1" x14ac:dyDescent="0.25">
      <c r="A1258" s="176" t="s">
        <v>45</v>
      </c>
      <c r="B1258" s="457" t="s">
        <v>26</v>
      </c>
      <c r="C1258" s="283">
        <v>7</v>
      </c>
      <c r="D1258" s="283">
        <v>2</v>
      </c>
      <c r="E1258" s="128" t="s">
        <v>364</v>
      </c>
      <c r="F1258" s="284">
        <v>244</v>
      </c>
      <c r="G1258" s="285">
        <v>226</v>
      </c>
      <c r="H1258" s="1385">
        <v>480</v>
      </c>
      <c r="I1258" s="673"/>
      <c r="J1258" s="1199"/>
    </row>
    <row r="1259" spans="1:10" ht="15.75" customHeight="1" x14ac:dyDescent="0.25">
      <c r="A1259" s="525" t="s">
        <v>366</v>
      </c>
      <c r="B1259" s="459" t="s">
        <v>26</v>
      </c>
      <c r="C1259" s="277">
        <v>7</v>
      </c>
      <c r="D1259" s="277">
        <v>2</v>
      </c>
      <c r="E1259" s="128" t="s">
        <v>364</v>
      </c>
      <c r="F1259" s="278">
        <v>244</v>
      </c>
      <c r="G1259" s="279">
        <v>346</v>
      </c>
      <c r="H1259" s="1385">
        <v>28.05</v>
      </c>
      <c r="I1259" s="673"/>
      <c r="J1259" s="1199"/>
    </row>
    <row r="1260" spans="1:10" ht="14.25" customHeight="1" x14ac:dyDescent="0.2">
      <c r="A1260" s="233" t="s">
        <v>555</v>
      </c>
      <c r="B1260" s="458" t="s">
        <v>26</v>
      </c>
      <c r="C1260" s="434">
        <v>7</v>
      </c>
      <c r="D1260" s="434">
        <v>2</v>
      </c>
      <c r="E1260" s="435" t="s">
        <v>365</v>
      </c>
      <c r="F1260" s="436">
        <v>0</v>
      </c>
      <c r="G1260" s="436"/>
      <c r="H1260" s="975">
        <f t="shared" ref="H1260:J1260" si="708">H1261</f>
        <v>2968.56</v>
      </c>
      <c r="I1260" s="550">
        <f t="shared" si="708"/>
        <v>2968.56</v>
      </c>
      <c r="J1260" s="732">
        <f t="shared" si="708"/>
        <v>2968.56</v>
      </c>
    </row>
    <row r="1261" spans="1:10" ht="15" x14ac:dyDescent="0.25">
      <c r="A1261" s="355" t="s">
        <v>29</v>
      </c>
      <c r="B1261" s="370" t="s">
        <v>26</v>
      </c>
      <c r="C1261" s="204">
        <v>7</v>
      </c>
      <c r="D1261" s="204">
        <v>2</v>
      </c>
      <c r="E1261" s="205" t="s">
        <v>365</v>
      </c>
      <c r="F1261" s="206">
        <v>0</v>
      </c>
      <c r="G1261" s="206">
        <v>210</v>
      </c>
      <c r="H1261" s="75">
        <f t="shared" ref="H1261:J1261" si="709">H1262+H1263</f>
        <v>2968.56</v>
      </c>
      <c r="I1261" s="595">
        <f t="shared" si="709"/>
        <v>2968.56</v>
      </c>
      <c r="J1261" s="1053">
        <f t="shared" si="709"/>
        <v>2968.56</v>
      </c>
    </row>
    <row r="1262" spans="1:10" ht="15" x14ac:dyDescent="0.25">
      <c r="A1262" s="109" t="s">
        <v>30</v>
      </c>
      <c r="B1262" s="54" t="s">
        <v>26</v>
      </c>
      <c r="C1262" s="207">
        <v>7</v>
      </c>
      <c r="D1262" s="207">
        <v>2</v>
      </c>
      <c r="E1262" s="208" t="s">
        <v>365</v>
      </c>
      <c r="F1262" s="209">
        <v>111</v>
      </c>
      <c r="G1262" s="110">
        <v>211</v>
      </c>
      <c r="H1262" s="147">
        <v>2280</v>
      </c>
      <c r="I1262" s="672">
        <v>2280</v>
      </c>
      <c r="J1262" s="1198">
        <v>2280</v>
      </c>
    </row>
    <row r="1263" spans="1:10" ht="15.75" thickBot="1" x14ac:dyDescent="0.3">
      <c r="A1263" s="163" t="s">
        <v>39</v>
      </c>
      <c r="B1263" s="356" t="s">
        <v>26</v>
      </c>
      <c r="C1263" s="280">
        <v>7</v>
      </c>
      <c r="D1263" s="280">
        <v>2</v>
      </c>
      <c r="E1263" s="208" t="s">
        <v>365</v>
      </c>
      <c r="F1263" s="282">
        <v>119</v>
      </c>
      <c r="G1263" s="111">
        <v>213</v>
      </c>
      <c r="H1263" s="1388">
        <v>688.56</v>
      </c>
      <c r="I1263" s="676">
        <v>688.56</v>
      </c>
      <c r="J1263" s="1204">
        <v>688.56</v>
      </c>
    </row>
    <row r="1264" spans="1:10" ht="15" thickBot="1" x14ac:dyDescent="0.25">
      <c r="A1264" s="217" t="s">
        <v>130</v>
      </c>
      <c r="B1264" s="218" t="s">
        <v>26</v>
      </c>
      <c r="C1264" s="219">
        <v>7</v>
      </c>
      <c r="D1264" s="219">
        <v>2</v>
      </c>
      <c r="E1264" s="468">
        <v>0</v>
      </c>
      <c r="F1264" s="220">
        <v>0</v>
      </c>
      <c r="G1264" s="220"/>
      <c r="H1264" s="1265">
        <f>H1265+H1272</f>
        <v>29529.225000000002</v>
      </c>
      <c r="I1264" s="603">
        <f t="shared" ref="I1264:J1264" si="710">I1265+I1272</f>
        <v>12800.719000000001</v>
      </c>
      <c r="J1264" s="1061">
        <f t="shared" si="710"/>
        <v>18180.951000000001</v>
      </c>
    </row>
    <row r="1265" spans="1:10" ht="14.25" x14ac:dyDescent="0.2">
      <c r="A1265" s="72" t="s">
        <v>241</v>
      </c>
      <c r="B1265" s="120" t="s">
        <v>26</v>
      </c>
      <c r="C1265" s="73">
        <v>7</v>
      </c>
      <c r="D1265" s="73">
        <v>2</v>
      </c>
      <c r="E1265" s="121" t="s">
        <v>364</v>
      </c>
      <c r="F1265" s="74">
        <v>0</v>
      </c>
      <c r="G1265" s="74"/>
      <c r="H1265" s="973">
        <f>H1266</f>
        <v>27464.773000000001</v>
      </c>
      <c r="I1265" s="604">
        <f t="shared" ref="I1265:J1265" si="711">I1266</f>
        <v>10736.267</v>
      </c>
      <c r="J1265" s="733">
        <f t="shared" si="711"/>
        <v>16116.499</v>
      </c>
    </row>
    <row r="1266" spans="1:10" ht="15" x14ac:dyDescent="0.25">
      <c r="A1266" s="23" t="s">
        <v>126</v>
      </c>
      <c r="B1266" s="46" t="s">
        <v>26</v>
      </c>
      <c r="C1266" s="25">
        <v>7</v>
      </c>
      <c r="D1266" s="25">
        <v>2</v>
      </c>
      <c r="E1266" s="128" t="s">
        <v>364</v>
      </c>
      <c r="F1266" s="27">
        <v>0</v>
      </c>
      <c r="G1266" s="27"/>
      <c r="H1266" s="75">
        <f>H1267+H1271+H1270</f>
        <v>27464.773000000001</v>
      </c>
      <c r="I1266" s="595">
        <f t="shared" ref="I1266:J1266" si="712">I1267+I1271+I1270</f>
        <v>10736.267</v>
      </c>
      <c r="J1266" s="1053">
        <f t="shared" si="712"/>
        <v>16116.499</v>
      </c>
    </row>
    <row r="1267" spans="1:10" ht="15.75" customHeight="1" x14ac:dyDescent="0.25">
      <c r="A1267" s="23" t="s">
        <v>29</v>
      </c>
      <c r="B1267" s="46" t="s">
        <v>26</v>
      </c>
      <c r="C1267" s="25">
        <v>7</v>
      </c>
      <c r="D1267" s="25">
        <v>2</v>
      </c>
      <c r="E1267" s="128" t="s">
        <v>364</v>
      </c>
      <c r="F1267" s="27">
        <v>0</v>
      </c>
      <c r="G1267" s="27">
        <v>210</v>
      </c>
      <c r="H1267" s="75">
        <f>H1268+H1269</f>
        <v>26967.523000000001</v>
      </c>
      <c r="I1267" s="595">
        <f t="shared" ref="I1267:J1267" si="713">I1268+I1269</f>
        <v>10736.267</v>
      </c>
      <c r="J1267" s="1053">
        <f t="shared" si="713"/>
        <v>16116.499</v>
      </c>
    </row>
    <row r="1268" spans="1:10" ht="15" x14ac:dyDescent="0.25">
      <c r="A1268" s="109" t="s">
        <v>30</v>
      </c>
      <c r="B1268" s="54" t="s">
        <v>26</v>
      </c>
      <c r="C1268" s="30">
        <v>7</v>
      </c>
      <c r="D1268" s="30">
        <v>2</v>
      </c>
      <c r="E1268" s="122" t="s">
        <v>364</v>
      </c>
      <c r="F1268" s="32">
        <v>111</v>
      </c>
      <c r="G1268" s="110">
        <v>211</v>
      </c>
      <c r="H1268" s="147">
        <v>20712.383000000002</v>
      </c>
      <c r="I1268" s="672">
        <v>8245.9809999999998</v>
      </c>
      <c r="J1268" s="1198">
        <v>12378.263999999999</v>
      </c>
    </row>
    <row r="1269" spans="1:10" ht="15" x14ac:dyDescent="0.25">
      <c r="A1269" s="109" t="s">
        <v>39</v>
      </c>
      <c r="B1269" s="54" t="s">
        <v>26</v>
      </c>
      <c r="C1269" s="30">
        <v>7</v>
      </c>
      <c r="D1269" s="30">
        <v>2</v>
      </c>
      <c r="E1269" s="122" t="s">
        <v>364</v>
      </c>
      <c r="F1269" s="32">
        <v>119</v>
      </c>
      <c r="G1269" s="110">
        <v>213</v>
      </c>
      <c r="H1269" s="147">
        <v>6255.14</v>
      </c>
      <c r="I1269" s="672">
        <v>2490.2860000000001</v>
      </c>
      <c r="J1269" s="1198">
        <v>3738.2350000000001</v>
      </c>
    </row>
    <row r="1270" spans="1:10" ht="15.75" customHeight="1" x14ac:dyDescent="0.25">
      <c r="A1270" s="176" t="s">
        <v>45</v>
      </c>
      <c r="B1270" s="457" t="s">
        <v>26</v>
      </c>
      <c r="C1270" s="283">
        <v>7</v>
      </c>
      <c r="D1270" s="283">
        <v>2</v>
      </c>
      <c r="E1270" s="128" t="s">
        <v>364</v>
      </c>
      <c r="F1270" s="284">
        <v>244</v>
      </c>
      <c r="G1270" s="285">
        <v>226</v>
      </c>
      <c r="H1270" s="1385">
        <v>480</v>
      </c>
      <c r="I1270" s="673"/>
      <c r="J1270" s="1199"/>
    </row>
    <row r="1271" spans="1:10" ht="15.75" customHeight="1" x14ac:dyDescent="0.25">
      <c r="A1271" s="525" t="s">
        <v>366</v>
      </c>
      <c r="B1271" s="457" t="s">
        <v>26</v>
      </c>
      <c r="C1271" s="283">
        <v>7</v>
      </c>
      <c r="D1271" s="283">
        <v>2</v>
      </c>
      <c r="E1271" s="128" t="s">
        <v>364</v>
      </c>
      <c r="F1271" s="284">
        <v>244</v>
      </c>
      <c r="G1271" s="285">
        <v>346</v>
      </c>
      <c r="H1271" s="1385">
        <v>17.25</v>
      </c>
      <c r="I1271" s="673"/>
      <c r="J1271" s="1199"/>
    </row>
    <row r="1272" spans="1:10" ht="13.5" customHeight="1" x14ac:dyDescent="0.2">
      <c r="A1272" s="233" t="s">
        <v>555</v>
      </c>
      <c r="B1272" s="458" t="s">
        <v>26</v>
      </c>
      <c r="C1272" s="434">
        <v>7</v>
      </c>
      <c r="D1272" s="434">
        <v>2</v>
      </c>
      <c r="E1272" s="435" t="s">
        <v>365</v>
      </c>
      <c r="F1272" s="436">
        <v>0</v>
      </c>
      <c r="G1272" s="436"/>
      <c r="H1272" s="975">
        <f t="shared" ref="H1272:J1272" si="714">H1273</f>
        <v>2064.4520000000002</v>
      </c>
      <c r="I1272" s="550">
        <f t="shared" si="714"/>
        <v>2064.4520000000002</v>
      </c>
      <c r="J1272" s="732">
        <f t="shared" si="714"/>
        <v>2064.4520000000002</v>
      </c>
    </row>
    <row r="1273" spans="1:10" ht="15" x14ac:dyDescent="0.25">
      <c r="A1273" s="355" t="s">
        <v>29</v>
      </c>
      <c r="B1273" s="370" t="s">
        <v>26</v>
      </c>
      <c r="C1273" s="204">
        <v>7</v>
      </c>
      <c r="D1273" s="204">
        <v>2</v>
      </c>
      <c r="E1273" s="205" t="s">
        <v>365</v>
      </c>
      <c r="F1273" s="206">
        <v>0</v>
      </c>
      <c r="G1273" s="206">
        <v>210</v>
      </c>
      <c r="H1273" s="75">
        <f t="shared" ref="H1273:J1273" si="715">H1274+H1275</f>
        <v>2064.4520000000002</v>
      </c>
      <c r="I1273" s="595">
        <f t="shared" si="715"/>
        <v>2064.4520000000002</v>
      </c>
      <c r="J1273" s="1053">
        <f t="shared" si="715"/>
        <v>2064.4520000000002</v>
      </c>
    </row>
    <row r="1274" spans="1:10" ht="15" x14ac:dyDescent="0.25">
      <c r="A1274" s="109" t="s">
        <v>30</v>
      </c>
      <c r="B1274" s="54" t="s">
        <v>26</v>
      </c>
      <c r="C1274" s="207">
        <v>7</v>
      </c>
      <c r="D1274" s="207">
        <v>2</v>
      </c>
      <c r="E1274" s="208" t="s">
        <v>365</v>
      </c>
      <c r="F1274" s="209">
        <v>111</v>
      </c>
      <c r="G1274" s="110">
        <v>211</v>
      </c>
      <c r="H1274" s="147">
        <v>1585.6010000000001</v>
      </c>
      <c r="I1274" s="672">
        <v>1585.6010000000001</v>
      </c>
      <c r="J1274" s="1198">
        <v>1585.6010000000001</v>
      </c>
    </row>
    <row r="1275" spans="1:10" ht="15.75" thickBot="1" x14ac:dyDescent="0.3">
      <c r="A1275" s="163" t="s">
        <v>39</v>
      </c>
      <c r="B1275" s="356" t="s">
        <v>26</v>
      </c>
      <c r="C1275" s="280">
        <v>7</v>
      </c>
      <c r="D1275" s="280">
        <v>2</v>
      </c>
      <c r="E1275" s="208" t="s">
        <v>365</v>
      </c>
      <c r="F1275" s="282">
        <v>119</v>
      </c>
      <c r="G1275" s="111">
        <v>213</v>
      </c>
      <c r="H1275" s="1388">
        <v>478.851</v>
      </c>
      <c r="I1275" s="676">
        <v>478.851</v>
      </c>
      <c r="J1275" s="1204">
        <v>478.851</v>
      </c>
    </row>
    <row r="1276" spans="1:10" ht="15" thickBot="1" x14ac:dyDescent="0.25">
      <c r="A1276" s="217" t="s">
        <v>131</v>
      </c>
      <c r="B1276" s="218" t="s">
        <v>26</v>
      </c>
      <c r="C1276" s="219">
        <v>7</v>
      </c>
      <c r="D1276" s="219">
        <v>2</v>
      </c>
      <c r="E1276" s="468">
        <v>0</v>
      </c>
      <c r="F1276" s="220">
        <v>0</v>
      </c>
      <c r="G1276" s="220"/>
      <c r="H1276" s="1265">
        <f>H1277+H1284</f>
        <v>45801.796000000002</v>
      </c>
      <c r="I1276" s="603">
        <f t="shared" ref="I1276:J1276" si="716">I1277+I1284</f>
        <v>20276.97</v>
      </c>
      <c r="J1276" s="1061">
        <f t="shared" si="716"/>
        <v>28480.904000000002</v>
      </c>
    </row>
    <row r="1277" spans="1:10" ht="14.25" x14ac:dyDescent="0.2">
      <c r="A1277" s="72" t="s">
        <v>241</v>
      </c>
      <c r="B1277" s="120" t="s">
        <v>26</v>
      </c>
      <c r="C1277" s="73">
        <v>7</v>
      </c>
      <c r="D1277" s="73">
        <v>2</v>
      </c>
      <c r="E1277" s="121" t="s">
        <v>364</v>
      </c>
      <c r="F1277" s="74">
        <v>0</v>
      </c>
      <c r="G1277" s="74"/>
      <c r="H1277" s="973">
        <f>H1278</f>
        <v>41895.796000000002</v>
      </c>
      <c r="I1277" s="604">
        <f t="shared" ref="I1277:J1277" si="717">I1278</f>
        <v>16370.97</v>
      </c>
      <c r="J1277" s="733">
        <f t="shared" si="717"/>
        <v>24574.904000000002</v>
      </c>
    </row>
    <row r="1278" spans="1:10" ht="15" x14ac:dyDescent="0.25">
      <c r="A1278" s="23" t="s">
        <v>126</v>
      </c>
      <c r="B1278" s="46" t="s">
        <v>26</v>
      </c>
      <c r="C1278" s="25">
        <v>7</v>
      </c>
      <c r="D1278" s="25">
        <v>2</v>
      </c>
      <c r="E1278" s="128" t="s">
        <v>364</v>
      </c>
      <c r="F1278" s="27">
        <v>0</v>
      </c>
      <c r="G1278" s="27"/>
      <c r="H1278" s="75">
        <f>H1279+H1283+H1282</f>
        <v>41895.796000000002</v>
      </c>
      <c r="I1278" s="595">
        <f t="shared" ref="I1278:J1278" si="718">I1279+I1283+I1282</f>
        <v>16370.97</v>
      </c>
      <c r="J1278" s="1053">
        <f t="shared" si="718"/>
        <v>24574.904000000002</v>
      </c>
    </row>
    <row r="1279" spans="1:10" ht="15.75" customHeight="1" x14ac:dyDescent="0.25">
      <c r="A1279" s="23" t="s">
        <v>29</v>
      </c>
      <c r="B1279" s="46" t="s">
        <v>26</v>
      </c>
      <c r="C1279" s="25">
        <v>7</v>
      </c>
      <c r="D1279" s="25">
        <v>2</v>
      </c>
      <c r="E1279" s="128" t="s">
        <v>364</v>
      </c>
      <c r="F1279" s="27">
        <v>0</v>
      </c>
      <c r="G1279" s="27">
        <v>210</v>
      </c>
      <c r="H1279" s="75">
        <f>H1280+H1281</f>
        <v>41360.296000000002</v>
      </c>
      <c r="I1279" s="595">
        <f t="shared" ref="I1279:J1279" si="719">I1280+I1281</f>
        <v>16370.97</v>
      </c>
      <c r="J1279" s="1053">
        <f t="shared" si="719"/>
        <v>24574.904000000002</v>
      </c>
    </row>
    <row r="1280" spans="1:10" ht="15" x14ac:dyDescent="0.25">
      <c r="A1280" s="109" t="s">
        <v>30</v>
      </c>
      <c r="B1280" s="54" t="s">
        <v>26</v>
      </c>
      <c r="C1280" s="30">
        <v>7</v>
      </c>
      <c r="D1280" s="30">
        <v>2</v>
      </c>
      <c r="E1280" s="122" t="s">
        <v>364</v>
      </c>
      <c r="F1280" s="32">
        <v>111</v>
      </c>
      <c r="G1280" s="110">
        <v>211</v>
      </c>
      <c r="H1280" s="147">
        <v>31766.74</v>
      </c>
      <c r="I1280" s="672">
        <v>12573.71</v>
      </c>
      <c r="J1280" s="1198">
        <v>18874.734</v>
      </c>
    </row>
    <row r="1281" spans="1:10" ht="15" x14ac:dyDescent="0.25">
      <c r="A1281" s="109" t="s">
        <v>39</v>
      </c>
      <c r="B1281" s="54" t="s">
        <v>26</v>
      </c>
      <c r="C1281" s="30">
        <v>7</v>
      </c>
      <c r="D1281" s="30">
        <v>2</v>
      </c>
      <c r="E1281" s="122" t="s">
        <v>364</v>
      </c>
      <c r="F1281" s="32">
        <v>119</v>
      </c>
      <c r="G1281" s="110">
        <v>213</v>
      </c>
      <c r="H1281" s="147">
        <v>9593.5560000000005</v>
      </c>
      <c r="I1281" s="672">
        <v>3797.26</v>
      </c>
      <c r="J1281" s="1198">
        <v>5700.17</v>
      </c>
    </row>
    <row r="1282" spans="1:10" ht="15.75" customHeight="1" x14ac:dyDescent="0.25">
      <c r="A1282" s="176" t="s">
        <v>45</v>
      </c>
      <c r="B1282" s="457" t="s">
        <v>26</v>
      </c>
      <c r="C1282" s="283">
        <v>7</v>
      </c>
      <c r="D1282" s="283">
        <v>2</v>
      </c>
      <c r="E1282" s="128" t="s">
        <v>364</v>
      </c>
      <c r="F1282" s="284">
        <v>244</v>
      </c>
      <c r="G1282" s="285">
        <v>226</v>
      </c>
      <c r="H1282" s="1385">
        <v>480</v>
      </c>
      <c r="I1282" s="673"/>
      <c r="J1282" s="1199"/>
    </row>
    <row r="1283" spans="1:10" ht="15.75" customHeight="1" x14ac:dyDescent="0.25">
      <c r="A1283" s="525" t="s">
        <v>366</v>
      </c>
      <c r="B1283" s="457" t="s">
        <v>26</v>
      </c>
      <c r="C1283" s="283">
        <v>7</v>
      </c>
      <c r="D1283" s="283">
        <v>2</v>
      </c>
      <c r="E1283" s="128" t="s">
        <v>364</v>
      </c>
      <c r="F1283" s="284">
        <v>244</v>
      </c>
      <c r="G1283" s="285">
        <v>346</v>
      </c>
      <c r="H1283" s="1385">
        <v>55.5</v>
      </c>
      <c r="I1283" s="673"/>
      <c r="J1283" s="1199"/>
    </row>
    <row r="1284" spans="1:10" ht="14.25" customHeight="1" x14ac:dyDescent="0.2">
      <c r="A1284" s="233" t="s">
        <v>555</v>
      </c>
      <c r="B1284" s="458" t="s">
        <v>26</v>
      </c>
      <c r="C1284" s="434">
        <v>7</v>
      </c>
      <c r="D1284" s="434">
        <v>2</v>
      </c>
      <c r="E1284" s="435" t="s">
        <v>365</v>
      </c>
      <c r="F1284" s="436">
        <v>0</v>
      </c>
      <c r="G1284" s="436"/>
      <c r="H1284" s="975">
        <f t="shared" ref="H1284:J1284" si="720">H1285</f>
        <v>3906</v>
      </c>
      <c r="I1284" s="550">
        <f t="shared" si="720"/>
        <v>3906</v>
      </c>
      <c r="J1284" s="732">
        <f t="shared" si="720"/>
        <v>3906</v>
      </c>
    </row>
    <row r="1285" spans="1:10" ht="15" x14ac:dyDescent="0.25">
      <c r="A1285" s="355" t="s">
        <v>29</v>
      </c>
      <c r="B1285" s="370" t="s">
        <v>26</v>
      </c>
      <c r="C1285" s="204">
        <v>7</v>
      </c>
      <c r="D1285" s="204">
        <v>2</v>
      </c>
      <c r="E1285" s="205" t="s">
        <v>365</v>
      </c>
      <c r="F1285" s="206">
        <v>0</v>
      </c>
      <c r="G1285" s="206">
        <v>210</v>
      </c>
      <c r="H1285" s="75">
        <f t="shared" ref="H1285:J1285" si="721">H1286+H1287</f>
        <v>3906</v>
      </c>
      <c r="I1285" s="595">
        <f t="shared" si="721"/>
        <v>3906</v>
      </c>
      <c r="J1285" s="1053">
        <f t="shared" si="721"/>
        <v>3906</v>
      </c>
    </row>
    <row r="1286" spans="1:10" ht="15" x14ac:dyDescent="0.25">
      <c r="A1286" s="109" t="s">
        <v>30</v>
      </c>
      <c r="B1286" s="54" t="s">
        <v>26</v>
      </c>
      <c r="C1286" s="207">
        <v>7</v>
      </c>
      <c r="D1286" s="207">
        <v>2</v>
      </c>
      <c r="E1286" s="208" t="s">
        <v>365</v>
      </c>
      <c r="F1286" s="209">
        <v>111</v>
      </c>
      <c r="G1286" s="110">
        <v>211</v>
      </c>
      <c r="H1286" s="147">
        <v>3000</v>
      </c>
      <c r="I1286" s="672">
        <v>3000</v>
      </c>
      <c r="J1286" s="1198">
        <v>3000</v>
      </c>
    </row>
    <row r="1287" spans="1:10" ht="15.75" thickBot="1" x14ac:dyDescent="0.3">
      <c r="A1287" s="163" t="s">
        <v>39</v>
      </c>
      <c r="B1287" s="356" t="s">
        <v>26</v>
      </c>
      <c r="C1287" s="280">
        <v>7</v>
      </c>
      <c r="D1287" s="280">
        <v>2</v>
      </c>
      <c r="E1287" s="208" t="s">
        <v>365</v>
      </c>
      <c r="F1287" s="282">
        <v>119</v>
      </c>
      <c r="G1287" s="111">
        <v>213</v>
      </c>
      <c r="H1287" s="1388">
        <v>906</v>
      </c>
      <c r="I1287" s="676">
        <v>906</v>
      </c>
      <c r="J1287" s="1204">
        <v>906</v>
      </c>
    </row>
    <row r="1288" spans="1:10" ht="15" thickBot="1" x14ac:dyDescent="0.25">
      <c r="A1288" s="217" t="s">
        <v>132</v>
      </c>
      <c r="B1288" s="218" t="s">
        <v>26</v>
      </c>
      <c r="C1288" s="219">
        <v>7</v>
      </c>
      <c r="D1288" s="219">
        <v>2</v>
      </c>
      <c r="E1288" s="468">
        <v>0</v>
      </c>
      <c r="F1288" s="220">
        <v>0</v>
      </c>
      <c r="G1288" s="220"/>
      <c r="H1288" s="1265">
        <f>H1289+H1296</f>
        <v>51510.277000000002</v>
      </c>
      <c r="I1288" s="603">
        <f t="shared" ref="I1288:J1288" si="722">I1289+I1296</f>
        <v>22533.161</v>
      </c>
      <c r="J1288" s="1061">
        <f t="shared" si="722"/>
        <v>31946.027999999998</v>
      </c>
    </row>
    <row r="1289" spans="1:10" ht="14.25" x14ac:dyDescent="0.2">
      <c r="A1289" s="72" t="s">
        <v>241</v>
      </c>
      <c r="B1289" s="120" t="s">
        <v>26</v>
      </c>
      <c r="C1289" s="73">
        <v>7</v>
      </c>
      <c r="D1289" s="73">
        <v>2</v>
      </c>
      <c r="E1289" s="121" t="s">
        <v>364</v>
      </c>
      <c r="F1289" s="74">
        <v>0</v>
      </c>
      <c r="G1289" s="74"/>
      <c r="H1289" s="973">
        <f>H1290</f>
        <v>47760.517</v>
      </c>
      <c r="I1289" s="604">
        <f t="shared" ref="I1289:J1289" si="723">I1290</f>
        <v>18783.401000000002</v>
      </c>
      <c r="J1289" s="733">
        <f t="shared" si="723"/>
        <v>28196.268</v>
      </c>
    </row>
    <row r="1290" spans="1:10" ht="15" x14ac:dyDescent="0.25">
      <c r="A1290" s="23" t="s">
        <v>126</v>
      </c>
      <c r="B1290" s="46" t="s">
        <v>26</v>
      </c>
      <c r="C1290" s="25">
        <v>7</v>
      </c>
      <c r="D1290" s="25">
        <v>2</v>
      </c>
      <c r="E1290" s="128" t="s">
        <v>364</v>
      </c>
      <c r="F1290" s="27">
        <v>0</v>
      </c>
      <c r="G1290" s="27"/>
      <c r="H1290" s="75">
        <f>H1291+H1295+H1294</f>
        <v>47760.517</v>
      </c>
      <c r="I1290" s="595">
        <f t="shared" ref="I1290:J1290" si="724">I1291+I1295+I1294</f>
        <v>18783.401000000002</v>
      </c>
      <c r="J1290" s="1053">
        <f t="shared" si="724"/>
        <v>28196.268</v>
      </c>
    </row>
    <row r="1291" spans="1:10" ht="15.75" customHeight="1" x14ac:dyDescent="0.25">
      <c r="A1291" s="23" t="s">
        <v>29</v>
      </c>
      <c r="B1291" s="46" t="s">
        <v>26</v>
      </c>
      <c r="C1291" s="25">
        <v>7</v>
      </c>
      <c r="D1291" s="25">
        <v>2</v>
      </c>
      <c r="E1291" s="128" t="s">
        <v>364</v>
      </c>
      <c r="F1291" s="27">
        <v>0</v>
      </c>
      <c r="G1291" s="27">
        <v>210</v>
      </c>
      <c r="H1291" s="75">
        <f>H1292+H1293</f>
        <v>47219.167000000001</v>
      </c>
      <c r="I1291" s="595">
        <f t="shared" ref="I1291:J1291" si="725">I1292+I1293</f>
        <v>18783.401000000002</v>
      </c>
      <c r="J1291" s="1053">
        <f t="shared" si="725"/>
        <v>28196.268</v>
      </c>
    </row>
    <row r="1292" spans="1:10" ht="15" x14ac:dyDescent="0.25">
      <c r="A1292" s="109" t="s">
        <v>30</v>
      </c>
      <c r="B1292" s="54" t="s">
        <v>26</v>
      </c>
      <c r="C1292" s="30">
        <v>7</v>
      </c>
      <c r="D1292" s="30">
        <v>2</v>
      </c>
      <c r="E1292" s="122" t="s">
        <v>364</v>
      </c>
      <c r="F1292" s="32">
        <v>111</v>
      </c>
      <c r="G1292" s="110">
        <v>211</v>
      </c>
      <c r="H1292" s="147">
        <v>36266.641000000003</v>
      </c>
      <c r="I1292" s="672">
        <v>14426.575000000001</v>
      </c>
      <c r="J1292" s="1198">
        <v>21656.12</v>
      </c>
    </row>
    <row r="1293" spans="1:10" ht="15" x14ac:dyDescent="0.25">
      <c r="A1293" s="109" t="s">
        <v>39</v>
      </c>
      <c r="B1293" s="54" t="s">
        <v>26</v>
      </c>
      <c r="C1293" s="30">
        <v>7</v>
      </c>
      <c r="D1293" s="30">
        <v>2</v>
      </c>
      <c r="E1293" s="122" t="s">
        <v>364</v>
      </c>
      <c r="F1293" s="32">
        <v>119</v>
      </c>
      <c r="G1293" s="110">
        <v>213</v>
      </c>
      <c r="H1293" s="147">
        <v>10952.526</v>
      </c>
      <c r="I1293" s="672">
        <v>4356.826</v>
      </c>
      <c r="J1293" s="1198">
        <v>6540.1480000000001</v>
      </c>
    </row>
    <row r="1294" spans="1:10" ht="15.75" customHeight="1" x14ac:dyDescent="0.25">
      <c r="A1294" s="176" t="s">
        <v>45</v>
      </c>
      <c r="B1294" s="457" t="s">
        <v>26</v>
      </c>
      <c r="C1294" s="283">
        <v>7</v>
      </c>
      <c r="D1294" s="283">
        <v>2</v>
      </c>
      <c r="E1294" s="128" t="s">
        <v>364</v>
      </c>
      <c r="F1294" s="284">
        <v>244</v>
      </c>
      <c r="G1294" s="285">
        <v>226</v>
      </c>
      <c r="H1294" s="1385">
        <v>480</v>
      </c>
      <c r="I1294" s="673"/>
      <c r="J1294" s="1199"/>
    </row>
    <row r="1295" spans="1:10" ht="15.75" customHeight="1" x14ac:dyDescent="0.25">
      <c r="A1295" s="525" t="s">
        <v>366</v>
      </c>
      <c r="B1295" s="457" t="s">
        <v>26</v>
      </c>
      <c r="C1295" s="283">
        <v>7</v>
      </c>
      <c r="D1295" s="283">
        <v>2</v>
      </c>
      <c r="E1295" s="128" t="s">
        <v>364</v>
      </c>
      <c r="F1295" s="284">
        <v>244</v>
      </c>
      <c r="G1295" s="285">
        <v>346</v>
      </c>
      <c r="H1295" s="1385">
        <v>61.35</v>
      </c>
      <c r="I1295" s="673"/>
      <c r="J1295" s="1199"/>
    </row>
    <row r="1296" spans="1:10" ht="14.25" customHeight="1" x14ac:dyDescent="0.2">
      <c r="A1296" s="233" t="s">
        <v>555</v>
      </c>
      <c r="B1296" s="458" t="s">
        <v>26</v>
      </c>
      <c r="C1296" s="434">
        <v>7</v>
      </c>
      <c r="D1296" s="434">
        <v>2</v>
      </c>
      <c r="E1296" s="435" t="s">
        <v>365</v>
      </c>
      <c r="F1296" s="436">
        <v>0</v>
      </c>
      <c r="G1296" s="436"/>
      <c r="H1296" s="975">
        <f t="shared" ref="H1296:J1296" si="726">H1297</f>
        <v>3749.76</v>
      </c>
      <c r="I1296" s="550">
        <f t="shared" si="726"/>
        <v>3749.76</v>
      </c>
      <c r="J1296" s="732">
        <f t="shared" si="726"/>
        <v>3749.76</v>
      </c>
    </row>
    <row r="1297" spans="1:10" ht="15" x14ac:dyDescent="0.25">
      <c r="A1297" s="355" t="s">
        <v>29</v>
      </c>
      <c r="B1297" s="370" t="s">
        <v>26</v>
      </c>
      <c r="C1297" s="204">
        <v>7</v>
      </c>
      <c r="D1297" s="204">
        <v>2</v>
      </c>
      <c r="E1297" s="205" t="s">
        <v>365</v>
      </c>
      <c r="F1297" s="206">
        <v>0</v>
      </c>
      <c r="G1297" s="206">
        <v>210</v>
      </c>
      <c r="H1297" s="75">
        <f t="shared" ref="H1297:J1297" si="727">H1298+H1299</f>
        <v>3749.76</v>
      </c>
      <c r="I1297" s="595">
        <f t="shared" si="727"/>
        <v>3749.76</v>
      </c>
      <c r="J1297" s="1053">
        <f t="shared" si="727"/>
        <v>3749.76</v>
      </c>
    </row>
    <row r="1298" spans="1:10" ht="15" x14ac:dyDescent="0.25">
      <c r="A1298" s="109" t="s">
        <v>30</v>
      </c>
      <c r="B1298" s="54" t="s">
        <v>26</v>
      </c>
      <c r="C1298" s="207">
        <v>7</v>
      </c>
      <c r="D1298" s="207">
        <v>2</v>
      </c>
      <c r="E1298" s="208" t="s">
        <v>365</v>
      </c>
      <c r="F1298" s="209">
        <v>111</v>
      </c>
      <c r="G1298" s="110">
        <v>211</v>
      </c>
      <c r="H1298" s="147">
        <v>2880</v>
      </c>
      <c r="I1298" s="672">
        <v>2880</v>
      </c>
      <c r="J1298" s="1198">
        <v>2880</v>
      </c>
    </row>
    <row r="1299" spans="1:10" ht="15.75" thickBot="1" x14ac:dyDescent="0.3">
      <c r="A1299" s="163" t="s">
        <v>39</v>
      </c>
      <c r="B1299" s="356" t="s">
        <v>26</v>
      </c>
      <c r="C1299" s="280">
        <v>7</v>
      </c>
      <c r="D1299" s="280">
        <v>2</v>
      </c>
      <c r="E1299" s="208" t="s">
        <v>365</v>
      </c>
      <c r="F1299" s="282">
        <v>119</v>
      </c>
      <c r="G1299" s="111">
        <v>213</v>
      </c>
      <c r="H1299" s="1388">
        <v>869.76</v>
      </c>
      <c r="I1299" s="676">
        <v>869.76</v>
      </c>
      <c r="J1299" s="1204">
        <v>869.76</v>
      </c>
    </row>
    <row r="1300" spans="1:10" ht="15" thickBot="1" x14ac:dyDescent="0.25">
      <c r="A1300" s="217" t="s">
        <v>133</v>
      </c>
      <c r="B1300" s="218" t="s">
        <v>26</v>
      </c>
      <c r="C1300" s="219">
        <v>7</v>
      </c>
      <c r="D1300" s="219">
        <v>2</v>
      </c>
      <c r="E1300" s="468">
        <v>0</v>
      </c>
      <c r="F1300" s="220">
        <v>0</v>
      </c>
      <c r="G1300" s="220"/>
      <c r="H1300" s="1265">
        <f>H1301+H1308</f>
        <v>24749.074000000001</v>
      </c>
      <c r="I1300" s="603">
        <f t="shared" ref="I1300:J1300" si="728">I1301+I1308</f>
        <v>10746.063000000002</v>
      </c>
      <c r="J1300" s="1061">
        <f t="shared" si="728"/>
        <v>15255.813999999998</v>
      </c>
    </row>
    <row r="1301" spans="1:10" ht="14.25" x14ac:dyDescent="0.2">
      <c r="A1301" s="72" t="s">
        <v>241</v>
      </c>
      <c r="B1301" s="120" t="s">
        <v>26</v>
      </c>
      <c r="C1301" s="73">
        <v>7</v>
      </c>
      <c r="D1301" s="73">
        <v>2</v>
      </c>
      <c r="E1301" s="121" t="s">
        <v>364</v>
      </c>
      <c r="F1301" s="74">
        <v>0</v>
      </c>
      <c r="G1301" s="74"/>
      <c r="H1301" s="973">
        <f>H1302</f>
        <v>23002.23</v>
      </c>
      <c r="I1301" s="604">
        <f t="shared" ref="I1301:J1301" si="729">I1302</f>
        <v>8999.219000000001</v>
      </c>
      <c r="J1301" s="733">
        <f t="shared" si="729"/>
        <v>13508.97</v>
      </c>
    </row>
    <row r="1302" spans="1:10" ht="15" x14ac:dyDescent="0.25">
      <c r="A1302" s="23" t="s">
        <v>126</v>
      </c>
      <c r="B1302" s="46" t="s">
        <v>26</v>
      </c>
      <c r="C1302" s="25">
        <v>7</v>
      </c>
      <c r="D1302" s="25">
        <v>2</v>
      </c>
      <c r="E1302" s="128" t="s">
        <v>364</v>
      </c>
      <c r="F1302" s="27">
        <v>0</v>
      </c>
      <c r="G1302" s="27"/>
      <c r="H1302" s="75">
        <f>H1303+H1307+H1306</f>
        <v>23002.23</v>
      </c>
      <c r="I1302" s="595">
        <f t="shared" ref="I1302:J1302" si="730">I1303+I1307+I1306</f>
        <v>8999.219000000001</v>
      </c>
      <c r="J1302" s="1053">
        <f t="shared" si="730"/>
        <v>13508.97</v>
      </c>
    </row>
    <row r="1303" spans="1:10" ht="15.75" customHeight="1" x14ac:dyDescent="0.25">
      <c r="A1303" s="23" t="s">
        <v>29</v>
      </c>
      <c r="B1303" s="46" t="s">
        <v>26</v>
      </c>
      <c r="C1303" s="25">
        <v>7</v>
      </c>
      <c r="D1303" s="25">
        <v>2</v>
      </c>
      <c r="E1303" s="128" t="s">
        <v>364</v>
      </c>
      <c r="F1303" s="27">
        <v>0</v>
      </c>
      <c r="G1303" s="27">
        <v>210</v>
      </c>
      <c r="H1303" s="75">
        <f>H1304+H1305</f>
        <v>22514.880000000001</v>
      </c>
      <c r="I1303" s="595">
        <f t="shared" ref="I1303:J1303" si="731">I1304+I1305</f>
        <v>8999.219000000001</v>
      </c>
      <c r="J1303" s="1053">
        <f t="shared" si="731"/>
        <v>13508.97</v>
      </c>
    </row>
    <row r="1304" spans="1:10" ht="15" x14ac:dyDescent="0.25">
      <c r="A1304" s="109" t="s">
        <v>30</v>
      </c>
      <c r="B1304" s="54" t="s">
        <v>26</v>
      </c>
      <c r="C1304" s="30">
        <v>7</v>
      </c>
      <c r="D1304" s="30">
        <v>2</v>
      </c>
      <c r="E1304" s="122" t="s">
        <v>364</v>
      </c>
      <c r="F1304" s="32">
        <v>111</v>
      </c>
      <c r="G1304" s="110">
        <v>211</v>
      </c>
      <c r="H1304" s="147">
        <v>17292.535</v>
      </c>
      <c r="I1304" s="672">
        <v>6911.8429999999998</v>
      </c>
      <c r="J1304" s="1198">
        <v>10375.553</v>
      </c>
    </row>
    <row r="1305" spans="1:10" ht="15" x14ac:dyDescent="0.25">
      <c r="A1305" s="109" t="s">
        <v>39</v>
      </c>
      <c r="B1305" s="54" t="s">
        <v>26</v>
      </c>
      <c r="C1305" s="30">
        <v>7</v>
      </c>
      <c r="D1305" s="30">
        <v>2</v>
      </c>
      <c r="E1305" s="122" t="s">
        <v>364</v>
      </c>
      <c r="F1305" s="32">
        <v>119</v>
      </c>
      <c r="G1305" s="110">
        <v>213</v>
      </c>
      <c r="H1305" s="147">
        <v>5222.3450000000003</v>
      </c>
      <c r="I1305" s="672">
        <v>2087.3760000000002</v>
      </c>
      <c r="J1305" s="1198">
        <v>3133.4169999999999</v>
      </c>
    </row>
    <row r="1306" spans="1:10" ht="15.75" customHeight="1" x14ac:dyDescent="0.25">
      <c r="A1306" s="176" t="s">
        <v>45</v>
      </c>
      <c r="B1306" s="457" t="s">
        <v>26</v>
      </c>
      <c r="C1306" s="283">
        <v>7</v>
      </c>
      <c r="D1306" s="283">
        <v>2</v>
      </c>
      <c r="E1306" s="128" t="s">
        <v>364</v>
      </c>
      <c r="F1306" s="284">
        <v>244</v>
      </c>
      <c r="G1306" s="285">
        <v>226</v>
      </c>
      <c r="H1306" s="1385">
        <v>480</v>
      </c>
      <c r="I1306" s="673"/>
      <c r="J1306" s="1199"/>
    </row>
    <row r="1307" spans="1:10" ht="15.75" customHeight="1" x14ac:dyDescent="0.25">
      <c r="A1307" s="525" t="s">
        <v>366</v>
      </c>
      <c r="B1307" s="457" t="s">
        <v>26</v>
      </c>
      <c r="C1307" s="283">
        <v>7</v>
      </c>
      <c r="D1307" s="283">
        <v>2</v>
      </c>
      <c r="E1307" s="128" t="s">
        <v>364</v>
      </c>
      <c r="F1307" s="284">
        <v>244</v>
      </c>
      <c r="G1307" s="285">
        <v>346</v>
      </c>
      <c r="H1307" s="1385">
        <v>7.35</v>
      </c>
      <c r="I1307" s="673"/>
      <c r="J1307" s="1199"/>
    </row>
    <row r="1308" spans="1:10" ht="13.5" customHeight="1" x14ac:dyDescent="0.2">
      <c r="A1308" s="233" t="s">
        <v>555</v>
      </c>
      <c r="B1308" s="458" t="s">
        <v>26</v>
      </c>
      <c r="C1308" s="434">
        <v>7</v>
      </c>
      <c r="D1308" s="434">
        <v>2</v>
      </c>
      <c r="E1308" s="435" t="s">
        <v>365</v>
      </c>
      <c r="F1308" s="436">
        <v>0</v>
      </c>
      <c r="G1308" s="436"/>
      <c r="H1308" s="975">
        <f t="shared" ref="H1308:J1308" si="732">H1309</f>
        <v>1746.8440000000001</v>
      </c>
      <c r="I1308" s="550">
        <f t="shared" si="732"/>
        <v>1746.8440000000001</v>
      </c>
      <c r="J1308" s="732">
        <f t="shared" si="732"/>
        <v>1746.8440000000001</v>
      </c>
    </row>
    <row r="1309" spans="1:10" ht="15" x14ac:dyDescent="0.25">
      <c r="A1309" s="355" t="s">
        <v>29</v>
      </c>
      <c r="B1309" s="370" t="s">
        <v>26</v>
      </c>
      <c r="C1309" s="204">
        <v>7</v>
      </c>
      <c r="D1309" s="204">
        <v>2</v>
      </c>
      <c r="E1309" s="205" t="s">
        <v>365</v>
      </c>
      <c r="F1309" s="206">
        <v>0</v>
      </c>
      <c r="G1309" s="206">
        <v>210</v>
      </c>
      <c r="H1309" s="75">
        <f t="shared" ref="H1309:J1309" si="733">H1310+H1311</f>
        <v>1746.8440000000001</v>
      </c>
      <c r="I1309" s="595">
        <f t="shared" si="733"/>
        <v>1746.8440000000001</v>
      </c>
      <c r="J1309" s="1053">
        <f t="shared" si="733"/>
        <v>1746.8440000000001</v>
      </c>
    </row>
    <row r="1310" spans="1:10" ht="15" x14ac:dyDescent="0.25">
      <c r="A1310" s="109" t="s">
        <v>30</v>
      </c>
      <c r="B1310" s="54" t="s">
        <v>26</v>
      </c>
      <c r="C1310" s="207">
        <v>7</v>
      </c>
      <c r="D1310" s="207">
        <v>2</v>
      </c>
      <c r="E1310" s="208" t="s">
        <v>365</v>
      </c>
      <c r="F1310" s="209">
        <v>111</v>
      </c>
      <c r="G1310" s="110">
        <v>211</v>
      </c>
      <c r="H1310" s="147">
        <v>1341.662</v>
      </c>
      <c r="I1310" s="672">
        <v>1341.662</v>
      </c>
      <c r="J1310" s="1198">
        <v>1341.662</v>
      </c>
    </row>
    <row r="1311" spans="1:10" ht="15.75" thickBot="1" x14ac:dyDescent="0.3">
      <c r="A1311" s="163" t="s">
        <v>39</v>
      </c>
      <c r="B1311" s="356" t="s">
        <v>26</v>
      </c>
      <c r="C1311" s="280">
        <v>7</v>
      </c>
      <c r="D1311" s="280">
        <v>2</v>
      </c>
      <c r="E1311" s="208" t="s">
        <v>365</v>
      </c>
      <c r="F1311" s="282">
        <v>119</v>
      </c>
      <c r="G1311" s="111">
        <v>213</v>
      </c>
      <c r="H1311" s="1388">
        <v>405.18200000000002</v>
      </c>
      <c r="I1311" s="676">
        <v>405.18200000000002</v>
      </c>
      <c r="J1311" s="1204">
        <v>405.18200000000002</v>
      </c>
    </row>
    <row r="1312" spans="1:10" ht="15" thickBot="1" x14ac:dyDescent="0.25">
      <c r="A1312" s="217" t="s">
        <v>134</v>
      </c>
      <c r="B1312" s="218" t="s">
        <v>26</v>
      </c>
      <c r="C1312" s="219">
        <v>7</v>
      </c>
      <c r="D1312" s="219">
        <v>2</v>
      </c>
      <c r="E1312" s="468">
        <v>0</v>
      </c>
      <c r="F1312" s="220">
        <v>0</v>
      </c>
      <c r="G1312" s="220"/>
      <c r="H1312" s="1265">
        <f>H1313+H1320+H1324+H1328</f>
        <v>46586.808000000005</v>
      </c>
      <c r="I1312" s="603">
        <f t="shared" ref="I1312:J1312" si="734">I1313+I1320+I1324+I1328</f>
        <v>20392.866999999998</v>
      </c>
      <c r="J1312" s="1061">
        <f t="shared" si="734"/>
        <v>28908.726999999995</v>
      </c>
    </row>
    <row r="1313" spans="1:10" ht="14.25" x14ac:dyDescent="0.2">
      <c r="A1313" s="72" t="s">
        <v>241</v>
      </c>
      <c r="B1313" s="120" t="s">
        <v>26</v>
      </c>
      <c r="C1313" s="73">
        <v>7</v>
      </c>
      <c r="D1313" s="73">
        <v>2</v>
      </c>
      <c r="E1313" s="121" t="s">
        <v>364</v>
      </c>
      <c r="F1313" s="74">
        <v>0</v>
      </c>
      <c r="G1313" s="74"/>
      <c r="H1313" s="973">
        <f>H1314</f>
        <v>43183.1</v>
      </c>
      <c r="I1313" s="604">
        <f t="shared" ref="I1313:J1313" si="735">I1314</f>
        <v>16986.147000000001</v>
      </c>
      <c r="J1313" s="733">
        <f t="shared" si="735"/>
        <v>25498.362999999998</v>
      </c>
    </row>
    <row r="1314" spans="1:10" ht="15" x14ac:dyDescent="0.25">
      <c r="A1314" s="23" t="s">
        <v>126</v>
      </c>
      <c r="B1314" s="46" t="s">
        <v>26</v>
      </c>
      <c r="C1314" s="25">
        <v>7</v>
      </c>
      <c r="D1314" s="25">
        <v>2</v>
      </c>
      <c r="E1314" s="128" t="s">
        <v>364</v>
      </c>
      <c r="F1314" s="27">
        <v>0</v>
      </c>
      <c r="G1314" s="27"/>
      <c r="H1314" s="75">
        <f>H1315+H1319+H1318</f>
        <v>43183.1</v>
      </c>
      <c r="I1314" s="595">
        <f t="shared" ref="I1314:J1314" si="736">I1315+I1319+I1318</f>
        <v>16986.147000000001</v>
      </c>
      <c r="J1314" s="1053">
        <f t="shared" si="736"/>
        <v>25498.362999999998</v>
      </c>
    </row>
    <row r="1315" spans="1:10" ht="15.75" customHeight="1" x14ac:dyDescent="0.25">
      <c r="A1315" s="23" t="s">
        <v>29</v>
      </c>
      <c r="B1315" s="46" t="s">
        <v>26</v>
      </c>
      <c r="C1315" s="25">
        <v>7</v>
      </c>
      <c r="D1315" s="25">
        <v>2</v>
      </c>
      <c r="E1315" s="128" t="s">
        <v>364</v>
      </c>
      <c r="F1315" s="27">
        <v>0</v>
      </c>
      <c r="G1315" s="27">
        <v>210</v>
      </c>
      <c r="H1315" s="75">
        <f>H1316+H1317</f>
        <v>42660.5</v>
      </c>
      <c r="I1315" s="595">
        <f t="shared" ref="I1315:J1315" si="737">I1316+I1317</f>
        <v>16986.147000000001</v>
      </c>
      <c r="J1315" s="1053">
        <f t="shared" si="737"/>
        <v>25498.362999999998</v>
      </c>
    </row>
    <row r="1316" spans="1:10" ht="15" x14ac:dyDescent="0.25">
      <c r="A1316" s="109" t="s">
        <v>30</v>
      </c>
      <c r="B1316" s="54" t="s">
        <v>26</v>
      </c>
      <c r="C1316" s="30">
        <v>7</v>
      </c>
      <c r="D1316" s="30">
        <v>2</v>
      </c>
      <c r="E1316" s="122" t="s">
        <v>364</v>
      </c>
      <c r="F1316" s="32">
        <v>111</v>
      </c>
      <c r="G1316" s="110">
        <v>211</v>
      </c>
      <c r="H1316" s="147">
        <v>32765.361000000001</v>
      </c>
      <c r="I1316" s="672">
        <v>13046.196</v>
      </c>
      <c r="J1316" s="1198">
        <v>19583.995999999999</v>
      </c>
    </row>
    <row r="1317" spans="1:10" ht="15" x14ac:dyDescent="0.25">
      <c r="A1317" s="109" t="s">
        <v>39</v>
      </c>
      <c r="B1317" s="54" t="s">
        <v>26</v>
      </c>
      <c r="C1317" s="30">
        <v>7</v>
      </c>
      <c r="D1317" s="30">
        <v>2</v>
      </c>
      <c r="E1317" s="122" t="s">
        <v>364</v>
      </c>
      <c r="F1317" s="32">
        <v>119</v>
      </c>
      <c r="G1317" s="110">
        <v>213</v>
      </c>
      <c r="H1317" s="147">
        <v>9895.1389999999992</v>
      </c>
      <c r="I1317" s="672">
        <v>3939.951</v>
      </c>
      <c r="J1317" s="1198">
        <v>5914.3670000000002</v>
      </c>
    </row>
    <row r="1318" spans="1:10" ht="15.75" customHeight="1" x14ac:dyDescent="0.25">
      <c r="A1318" s="176" t="s">
        <v>45</v>
      </c>
      <c r="B1318" s="457" t="s">
        <v>26</v>
      </c>
      <c r="C1318" s="283">
        <v>7</v>
      </c>
      <c r="D1318" s="283">
        <v>2</v>
      </c>
      <c r="E1318" s="128" t="s">
        <v>364</v>
      </c>
      <c r="F1318" s="284">
        <v>244</v>
      </c>
      <c r="G1318" s="285">
        <v>226</v>
      </c>
      <c r="H1318" s="1385">
        <v>480</v>
      </c>
      <c r="I1318" s="673"/>
      <c r="J1318" s="1199"/>
    </row>
    <row r="1319" spans="1:10" ht="15.75" customHeight="1" x14ac:dyDescent="0.25">
      <c r="A1319" s="525" t="s">
        <v>366</v>
      </c>
      <c r="B1319" s="457" t="s">
        <v>26</v>
      </c>
      <c r="C1319" s="283">
        <v>7</v>
      </c>
      <c r="D1319" s="283">
        <v>2</v>
      </c>
      <c r="E1319" s="128" t="s">
        <v>364</v>
      </c>
      <c r="F1319" s="284">
        <v>244</v>
      </c>
      <c r="G1319" s="285">
        <v>346</v>
      </c>
      <c r="H1319" s="1385">
        <v>42.6</v>
      </c>
      <c r="I1319" s="673"/>
      <c r="J1319" s="1199"/>
    </row>
    <row r="1320" spans="1:10" ht="12.75" customHeight="1" x14ac:dyDescent="0.2">
      <c r="A1320" s="233" t="s">
        <v>555</v>
      </c>
      <c r="B1320" s="458" t="s">
        <v>26</v>
      </c>
      <c r="C1320" s="434">
        <v>7</v>
      </c>
      <c r="D1320" s="434">
        <v>2</v>
      </c>
      <c r="E1320" s="435" t="s">
        <v>365</v>
      </c>
      <c r="F1320" s="436">
        <v>0</v>
      </c>
      <c r="G1320" s="436"/>
      <c r="H1320" s="975">
        <f t="shared" ref="H1320:J1320" si="738">H1321</f>
        <v>3124.8</v>
      </c>
      <c r="I1320" s="550">
        <f t="shared" si="738"/>
        <v>3124.8</v>
      </c>
      <c r="J1320" s="732">
        <f t="shared" si="738"/>
        <v>3124.8</v>
      </c>
    </row>
    <row r="1321" spans="1:10" ht="15" x14ac:dyDescent="0.25">
      <c r="A1321" s="355" t="s">
        <v>29</v>
      </c>
      <c r="B1321" s="370" t="s">
        <v>26</v>
      </c>
      <c r="C1321" s="204">
        <v>7</v>
      </c>
      <c r="D1321" s="204">
        <v>2</v>
      </c>
      <c r="E1321" s="205" t="s">
        <v>365</v>
      </c>
      <c r="F1321" s="206">
        <v>0</v>
      </c>
      <c r="G1321" s="206">
        <v>210</v>
      </c>
      <c r="H1321" s="75">
        <f t="shared" ref="H1321:J1321" si="739">H1322+H1323</f>
        <v>3124.8</v>
      </c>
      <c r="I1321" s="595">
        <f t="shared" si="739"/>
        <v>3124.8</v>
      </c>
      <c r="J1321" s="1053">
        <f t="shared" si="739"/>
        <v>3124.8</v>
      </c>
    </row>
    <row r="1322" spans="1:10" ht="15" x14ac:dyDescent="0.25">
      <c r="A1322" s="109" t="s">
        <v>30</v>
      </c>
      <c r="B1322" s="54" t="s">
        <v>26</v>
      </c>
      <c r="C1322" s="207">
        <v>7</v>
      </c>
      <c r="D1322" s="207">
        <v>2</v>
      </c>
      <c r="E1322" s="208" t="s">
        <v>365</v>
      </c>
      <c r="F1322" s="209">
        <v>111</v>
      </c>
      <c r="G1322" s="110">
        <v>211</v>
      </c>
      <c r="H1322" s="147">
        <v>2400</v>
      </c>
      <c r="I1322" s="672">
        <v>2400</v>
      </c>
      <c r="J1322" s="1198">
        <v>2400</v>
      </c>
    </row>
    <row r="1323" spans="1:10" ht="15" x14ac:dyDescent="0.25">
      <c r="A1323" s="109" t="s">
        <v>39</v>
      </c>
      <c r="B1323" s="54" t="s">
        <v>26</v>
      </c>
      <c r="C1323" s="207">
        <v>7</v>
      </c>
      <c r="D1323" s="207">
        <v>2</v>
      </c>
      <c r="E1323" s="208" t="s">
        <v>365</v>
      </c>
      <c r="F1323" s="209">
        <v>119</v>
      </c>
      <c r="G1323" s="110">
        <v>213</v>
      </c>
      <c r="H1323" s="147">
        <v>724.8</v>
      </c>
      <c r="I1323" s="672">
        <v>724.8</v>
      </c>
      <c r="J1323" s="1198">
        <v>724.8</v>
      </c>
    </row>
    <row r="1324" spans="1:10" ht="28.5" x14ac:dyDescent="0.2">
      <c r="A1324" s="44" t="s">
        <v>556</v>
      </c>
      <c r="B1324" s="45" t="s">
        <v>26</v>
      </c>
      <c r="C1324" s="40">
        <v>7</v>
      </c>
      <c r="D1324" s="40">
        <v>2</v>
      </c>
      <c r="E1324" s="123">
        <v>0</v>
      </c>
      <c r="F1324" s="42">
        <v>0</v>
      </c>
      <c r="G1324" s="42"/>
      <c r="H1324" s="975">
        <f>H1325</f>
        <v>198.44499999999999</v>
      </c>
      <c r="I1324" s="648">
        <f t="shared" ref="I1324" si="740">I1325</f>
        <v>201.45700000000002</v>
      </c>
      <c r="J1324" s="1149">
        <f t="shared" ref="J1324" si="741">J1325</f>
        <v>205.101</v>
      </c>
    </row>
    <row r="1325" spans="1:10" s="840" customFormat="1" ht="15" x14ac:dyDescent="0.25">
      <c r="A1325" s="355" t="s">
        <v>29</v>
      </c>
      <c r="B1325" s="117" t="s">
        <v>26</v>
      </c>
      <c r="C1325" s="25">
        <v>7</v>
      </c>
      <c r="D1325" s="25">
        <v>2</v>
      </c>
      <c r="E1325" s="128" t="s">
        <v>363</v>
      </c>
      <c r="F1325" s="27">
        <v>111</v>
      </c>
      <c r="G1325" s="332">
        <v>210</v>
      </c>
      <c r="H1325" s="886">
        <f>H1326+H1327</f>
        <v>198.44499999999999</v>
      </c>
      <c r="I1325" s="628">
        <f t="shared" ref="I1325" si="742">I1326+I1327</f>
        <v>201.45700000000002</v>
      </c>
      <c r="J1325" s="1077">
        <f t="shared" ref="J1325" si="743">J1326+J1327</f>
        <v>205.101</v>
      </c>
    </row>
    <row r="1326" spans="1:10" s="840" customFormat="1" ht="15" x14ac:dyDescent="0.25">
      <c r="A1326" s="109" t="s">
        <v>550</v>
      </c>
      <c r="B1326" s="54" t="s">
        <v>26</v>
      </c>
      <c r="C1326" s="30">
        <v>7</v>
      </c>
      <c r="D1326" s="30">
        <v>2</v>
      </c>
      <c r="E1326" s="122" t="s">
        <v>363</v>
      </c>
      <c r="F1326" s="32">
        <v>111</v>
      </c>
      <c r="G1326" s="110">
        <v>211</v>
      </c>
      <c r="H1326" s="886">
        <v>152.416</v>
      </c>
      <c r="I1326" s="558">
        <v>154.72900000000001</v>
      </c>
      <c r="J1326" s="735">
        <v>157.52799999999999</v>
      </c>
    </row>
    <row r="1327" spans="1:10" s="840" customFormat="1" ht="15" x14ac:dyDescent="0.25">
      <c r="A1327" s="109" t="s">
        <v>551</v>
      </c>
      <c r="B1327" s="54" t="s">
        <v>26</v>
      </c>
      <c r="C1327" s="30">
        <v>7</v>
      </c>
      <c r="D1327" s="30">
        <v>2</v>
      </c>
      <c r="E1327" s="122" t="s">
        <v>363</v>
      </c>
      <c r="F1327" s="32">
        <v>119</v>
      </c>
      <c r="G1327" s="110">
        <v>213</v>
      </c>
      <c r="H1327" s="1389">
        <v>46.029000000000003</v>
      </c>
      <c r="I1327" s="674">
        <v>46.728000000000002</v>
      </c>
      <c r="J1327" s="1200">
        <v>47.573</v>
      </c>
    </row>
    <row r="1328" spans="1:10" s="840" customFormat="1" ht="27.75" customHeight="1" x14ac:dyDescent="0.2">
      <c r="A1328" s="151" t="s">
        <v>557</v>
      </c>
      <c r="B1328" s="258" t="s">
        <v>26</v>
      </c>
      <c r="C1328" s="200">
        <v>7</v>
      </c>
      <c r="D1328" s="200">
        <v>9</v>
      </c>
      <c r="E1328" s="984">
        <v>1940250500</v>
      </c>
      <c r="F1328" s="202">
        <v>0</v>
      </c>
      <c r="G1328" s="202"/>
      <c r="H1328" s="259">
        <f>H1329</f>
        <v>80.462999999999994</v>
      </c>
      <c r="I1328" s="550">
        <f t="shared" ref="I1328:J1328" si="744">I1329</f>
        <v>80.462999999999994</v>
      </c>
      <c r="J1328" s="732">
        <f t="shared" si="744"/>
        <v>80.462999999999994</v>
      </c>
    </row>
    <row r="1329" spans="1:10" ht="15" x14ac:dyDescent="0.25">
      <c r="A1329" s="355" t="s">
        <v>29</v>
      </c>
      <c r="B1329" s="370" t="s">
        <v>26</v>
      </c>
      <c r="C1329" s="204">
        <v>7</v>
      </c>
      <c r="D1329" s="204">
        <v>9</v>
      </c>
      <c r="E1329" s="976">
        <v>1940250500</v>
      </c>
      <c r="F1329" s="206">
        <v>0</v>
      </c>
      <c r="G1329" s="206">
        <v>210</v>
      </c>
      <c r="H1329" s="886">
        <f>H1330+H1331</f>
        <v>80.462999999999994</v>
      </c>
      <c r="I1329" s="558">
        <f t="shared" ref="I1329:J1329" si="745">I1330+I1331</f>
        <v>80.462999999999994</v>
      </c>
      <c r="J1329" s="735">
        <f t="shared" si="745"/>
        <v>80.462999999999994</v>
      </c>
    </row>
    <row r="1330" spans="1:10" ht="15" x14ac:dyDescent="0.25">
      <c r="A1330" s="109" t="s">
        <v>455</v>
      </c>
      <c r="B1330" s="977" t="s">
        <v>26</v>
      </c>
      <c r="C1330" s="978">
        <v>7</v>
      </c>
      <c r="D1330" s="978">
        <v>9</v>
      </c>
      <c r="E1330" s="979">
        <v>1940250500</v>
      </c>
      <c r="F1330" s="980">
        <v>111</v>
      </c>
      <c r="G1330" s="981">
        <v>211</v>
      </c>
      <c r="H1330" s="886">
        <v>61.8</v>
      </c>
      <c r="I1330" s="886">
        <v>61.8</v>
      </c>
      <c r="J1330" s="1201">
        <v>61.8</v>
      </c>
    </row>
    <row r="1331" spans="1:10" ht="15.75" thickBot="1" x14ac:dyDescent="0.3">
      <c r="A1331" s="163" t="s">
        <v>456</v>
      </c>
      <c r="B1331" s="356" t="s">
        <v>26</v>
      </c>
      <c r="C1331" s="55">
        <v>7</v>
      </c>
      <c r="D1331" s="55">
        <v>9</v>
      </c>
      <c r="E1331" s="982">
        <v>1940250500</v>
      </c>
      <c r="F1331" s="56">
        <v>119</v>
      </c>
      <c r="G1331" s="111">
        <v>213</v>
      </c>
      <c r="H1331" s="983">
        <v>18.663</v>
      </c>
      <c r="I1331" s="983">
        <v>18.663</v>
      </c>
      <c r="J1331" s="1202">
        <v>18.663</v>
      </c>
    </row>
    <row r="1332" spans="1:10" ht="15" thickBot="1" x14ac:dyDescent="0.25">
      <c r="A1332" s="465" t="s">
        <v>135</v>
      </c>
      <c r="B1332" s="466" t="s">
        <v>26</v>
      </c>
      <c r="C1332" s="467">
        <v>7</v>
      </c>
      <c r="D1332" s="467">
        <v>2</v>
      </c>
      <c r="E1332" s="468">
        <v>0</v>
      </c>
      <c r="F1332" s="469">
        <v>0</v>
      </c>
      <c r="G1332" s="469"/>
      <c r="H1332" s="1327">
        <f>H1333+H1340</f>
        <v>24626.513999999999</v>
      </c>
      <c r="I1332" s="638">
        <f t="shared" ref="I1332:J1332" si="746">I1333+I1340</f>
        <v>10731.766</v>
      </c>
      <c r="J1332" s="694">
        <f t="shared" si="746"/>
        <v>15170.189999999999</v>
      </c>
    </row>
    <row r="1333" spans="1:10" ht="14.25" x14ac:dyDescent="0.2">
      <c r="A1333" s="72" t="s">
        <v>241</v>
      </c>
      <c r="B1333" s="120" t="s">
        <v>26</v>
      </c>
      <c r="C1333" s="73">
        <v>7</v>
      </c>
      <c r="D1333" s="73">
        <v>2</v>
      </c>
      <c r="E1333" s="121" t="s">
        <v>364</v>
      </c>
      <c r="F1333" s="74">
        <v>0</v>
      </c>
      <c r="G1333" s="74"/>
      <c r="H1333" s="973">
        <f>H1334</f>
        <v>22751.633999999998</v>
      </c>
      <c r="I1333" s="604">
        <f t="shared" ref="I1333:J1333" si="747">I1334</f>
        <v>8856.8860000000004</v>
      </c>
      <c r="J1333" s="733">
        <f t="shared" si="747"/>
        <v>13295.31</v>
      </c>
    </row>
    <row r="1334" spans="1:10" ht="15" x14ac:dyDescent="0.25">
      <c r="A1334" s="23" t="s">
        <v>126</v>
      </c>
      <c r="B1334" s="46" t="s">
        <v>26</v>
      </c>
      <c r="C1334" s="25">
        <v>7</v>
      </c>
      <c r="D1334" s="25">
        <v>2</v>
      </c>
      <c r="E1334" s="128" t="s">
        <v>364</v>
      </c>
      <c r="F1334" s="27">
        <v>0</v>
      </c>
      <c r="G1334" s="27"/>
      <c r="H1334" s="75">
        <f>H1335+H1339+H1338</f>
        <v>22751.633999999998</v>
      </c>
      <c r="I1334" s="595">
        <f t="shared" ref="I1334:J1334" si="748">I1335+I1339+I1338</f>
        <v>8856.8860000000004</v>
      </c>
      <c r="J1334" s="1053">
        <f t="shared" si="748"/>
        <v>13295.31</v>
      </c>
    </row>
    <row r="1335" spans="1:10" ht="15.75" customHeight="1" x14ac:dyDescent="0.25">
      <c r="A1335" s="23" t="s">
        <v>29</v>
      </c>
      <c r="B1335" s="46" t="s">
        <v>26</v>
      </c>
      <c r="C1335" s="25">
        <v>7</v>
      </c>
      <c r="D1335" s="25">
        <v>2</v>
      </c>
      <c r="E1335" s="128" t="s">
        <v>364</v>
      </c>
      <c r="F1335" s="27">
        <v>0</v>
      </c>
      <c r="G1335" s="27">
        <v>210</v>
      </c>
      <c r="H1335" s="75">
        <f>H1336+H1337</f>
        <v>22254.534</v>
      </c>
      <c r="I1335" s="595">
        <f t="shared" ref="I1335:J1335" si="749">I1336+I1337</f>
        <v>8856.8860000000004</v>
      </c>
      <c r="J1335" s="1053">
        <f t="shared" si="749"/>
        <v>13295.31</v>
      </c>
    </row>
    <row r="1336" spans="1:10" ht="15" x14ac:dyDescent="0.25">
      <c r="A1336" s="109" t="s">
        <v>30</v>
      </c>
      <c r="B1336" s="54" t="s">
        <v>26</v>
      </c>
      <c r="C1336" s="30">
        <v>7</v>
      </c>
      <c r="D1336" s="30">
        <v>2</v>
      </c>
      <c r="E1336" s="122" t="s">
        <v>364</v>
      </c>
      <c r="F1336" s="32">
        <v>111</v>
      </c>
      <c r="G1336" s="110">
        <v>211</v>
      </c>
      <c r="H1336" s="147">
        <v>17092.576000000001</v>
      </c>
      <c r="I1336" s="672">
        <v>6802.5240000000003</v>
      </c>
      <c r="J1336" s="1198">
        <v>10211.451999999999</v>
      </c>
    </row>
    <row r="1337" spans="1:10" ht="15" x14ac:dyDescent="0.25">
      <c r="A1337" s="109" t="s">
        <v>39</v>
      </c>
      <c r="B1337" s="54" t="s">
        <v>26</v>
      </c>
      <c r="C1337" s="30">
        <v>7</v>
      </c>
      <c r="D1337" s="30">
        <v>2</v>
      </c>
      <c r="E1337" s="122" t="s">
        <v>364</v>
      </c>
      <c r="F1337" s="32">
        <v>119</v>
      </c>
      <c r="G1337" s="110">
        <v>213</v>
      </c>
      <c r="H1337" s="147">
        <v>5161.9579999999996</v>
      </c>
      <c r="I1337" s="672">
        <v>2054.3620000000001</v>
      </c>
      <c r="J1337" s="1198">
        <v>3083.8580000000002</v>
      </c>
    </row>
    <row r="1338" spans="1:10" ht="15" x14ac:dyDescent="0.25">
      <c r="A1338" s="176" t="s">
        <v>45</v>
      </c>
      <c r="B1338" s="457" t="s">
        <v>26</v>
      </c>
      <c r="C1338" s="283">
        <v>7</v>
      </c>
      <c r="D1338" s="283">
        <v>2</v>
      </c>
      <c r="E1338" s="128" t="s">
        <v>364</v>
      </c>
      <c r="F1338" s="284">
        <v>244</v>
      </c>
      <c r="G1338" s="285">
        <v>226</v>
      </c>
      <c r="H1338" s="1385">
        <v>480</v>
      </c>
      <c r="I1338" s="673"/>
      <c r="J1338" s="1199"/>
    </row>
    <row r="1339" spans="1:10" ht="15.75" customHeight="1" x14ac:dyDescent="0.25">
      <c r="A1339" s="525" t="s">
        <v>366</v>
      </c>
      <c r="B1339" s="457" t="s">
        <v>26</v>
      </c>
      <c r="C1339" s="283">
        <v>7</v>
      </c>
      <c r="D1339" s="283">
        <v>2</v>
      </c>
      <c r="E1339" s="128" t="s">
        <v>364</v>
      </c>
      <c r="F1339" s="284">
        <v>244</v>
      </c>
      <c r="G1339" s="285">
        <v>346</v>
      </c>
      <c r="H1339" s="1385">
        <v>17.100000000000001</v>
      </c>
      <c r="I1339" s="673"/>
      <c r="J1339" s="1199"/>
    </row>
    <row r="1340" spans="1:10" ht="14.25" customHeight="1" x14ac:dyDescent="0.2">
      <c r="A1340" s="233" t="s">
        <v>555</v>
      </c>
      <c r="B1340" s="458" t="s">
        <v>26</v>
      </c>
      <c r="C1340" s="434">
        <v>7</v>
      </c>
      <c r="D1340" s="434">
        <v>2</v>
      </c>
      <c r="E1340" s="435" t="s">
        <v>365</v>
      </c>
      <c r="F1340" s="436">
        <v>0</v>
      </c>
      <c r="G1340" s="436"/>
      <c r="H1340" s="975">
        <f t="shared" ref="H1340:J1340" si="750">H1341</f>
        <v>1874.88</v>
      </c>
      <c r="I1340" s="550">
        <f t="shared" si="750"/>
        <v>1874.88</v>
      </c>
      <c r="J1340" s="732">
        <f t="shared" si="750"/>
        <v>1874.88</v>
      </c>
    </row>
    <row r="1341" spans="1:10" ht="15" x14ac:dyDescent="0.25">
      <c r="A1341" s="355" t="s">
        <v>29</v>
      </c>
      <c r="B1341" s="370" t="s">
        <v>26</v>
      </c>
      <c r="C1341" s="204">
        <v>7</v>
      </c>
      <c r="D1341" s="204">
        <v>2</v>
      </c>
      <c r="E1341" s="205" t="s">
        <v>365</v>
      </c>
      <c r="F1341" s="206">
        <v>0</v>
      </c>
      <c r="G1341" s="206">
        <v>210</v>
      </c>
      <c r="H1341" s="75">
        <f t="shared" ref="H1341:J1341" si="751">H1342+H1343</f>
        <v>1874.88</v>
      </c>
      <c r="I1341" s="595">
        <f t="shared" si="751"/>
        <v>1874.88</v>
      </c>
      <c r="J1341" s="1053">
        <f t="shared" si="751"/>
        <v>1874.88</v>
      </c>
    </row>
    <row r="1342" spans="1:10" ht="15" x14ac:dyDescent="0.25">
      <c r="A1342" s="109" t="s">
        <v>30</v>
      </c>
      <c r="B1342" s="54" t="s">
        <v>26</v>
      </c>
      <c r="C1342" s="207">
        <v>7</v>
      </c>
      <c r="D1342" s="207">
        <v>2</v>
      </c>
      <c r="E1342" s="208" t="s">
        <v>365</v>
      </c>
      <c r="F1342" s="209">
        <v>111</v>
      </c>
      <c r="G1342" s="110">
        <v>211</v>
      </c>
      <c r="H1342" s="147">
        <v>1440</v>
      </c>
      <c r="I1342" s="672">
        <v>1440</v>
      </c>
      <c r="J1342" s="1198">
        <v>1440</v>
      </c>
    </row>
    <row r="1343" spans="1:10" ht="15.75" thickBot="1" x14ac:dyDescent="0.3">
      <c r="A1343" s="163" t="s">
        <v>39</v>
      </c>
      <c r="B1343" s="356" t="s">
        <v>26</v>
      </c>
      <c r="C1343" s="280">
        <v>7</v>
      </c>
      <c r="D1343" s="280">
        <v>2</v>
      </c>
      <c r="E1343" s="208" t="s">
        <v>365</v>
      </c>
      <c r="F1343" s="282">
        <v>119</v>
      </c>
      <c r="G1343" s="111">
        <v>213</v>
      </c>
      <c r="H1343" s="1388">
        <v>434.88</v>
      </c>
      <c r="I1343" s="676">
        <v>434.88</v>
      </c>
      <c r="J1343" s="1204">
        <v>434.88</v>
      </c>
    </row>
    <row r="1344" spans="1:10" ht="15" thickBot="1" x14ac:dyDescent="0.25">
      <c r="A1344" s="217" t="s">
        <v>136</v>
      </c>
      <c r="B1344" s="218" t="s">
        <v>26</v>
      </c>
      <c r="C1344" s="219">
        <v>7</v>
      </c>
      <c r="D1344" s="219">
        <v>2</v>
      </c>
      <c r="E1344" s="468">
        <v>0</v>
      </c>
      <c r="F1344" s="220">
        <v>0</v>
      </c>
      <c r="G1344" s="220"/>
      <c r="H1344" s="1265">
        <f>H1345+H1352</f>
        <v>31807.570999999996</v>
      </c>
      <c r="I1344" s="603">
        <f t="shared" ref="I1344:J1344" si="752">I1345+I1352</f>
        <v>14239.999</v>
      </c>
      <c r="J1344" s="1061">
        <f t="shared" si="752"/>
        <v>19810.124</v>
      </c>
    </row>
    <row r="1345" spans="1:10" ht="14.25" x14ac:dyDescent="0.2">
      <c r="A1345" s="72" t="s">
        <v>241</v>
      </c>
      <c r="B1345" s="120" t="s">
        <v>26</v>
      </c>
      <c r="C1345" s="73">
        <v>7</v>
      </c>
      <c r="D1345" s="73">
        <v>2</v>
      </c>
      <c r="E1345" s="121" t="s">
        <v>364</v>
      </c>
      <c r="F1345" s="74">
        <v>0</v>
      </c>
      <c r="G1345" s="74"/>
      <c r="H1345" s="973">
        <f>H1346</f>
        <v>28682.770999999997</v>
      </c>
      <c r="I1345" s="604">
        <f t="shared" ref="I1345:J1345" si="753">I1346</f>
        <v>11115.199000000001</v>
      </c>
      <c r="J1345" s="733">
        <f t="shared" si="753"/>
        <v>16685.324000000001</v>
      </c>
    </row>
    <row r="1346" spans="1:10" ht="15" x14ac:dyDescent="0.25">
      <c r="A1346" s="23" t="s">
        <v>126</v>
      </c>
      <c r="B1346" s="46" t="s">
        <v>26</v>
      </c>
      <c r="C1346" s="25">
        <v>7</v>
      </c>
      <c r="D1346" s="25">
        <v>2</v>
      </c>
      <c r="E1346" s="128" t="s">
        <v>364</v>
      </c>
      <c r="F1346" s="27">
        <v>0</v>
      </c>
      <c r="G1346" s="27"/>
      <c r="H1346" s="75">
        <f>H1347+H1351+H1350</f>
        <v>28682.770999999997</v>
      </c>
      <c r="I1346" s="595">
        <f t="shared" ref="I1346:J1346" si="754">I1347+I1351+I1350</f>
        <v>11115.199000000001</v>
      </c>
      <c r="J1346" s="1053">
        <f t="shared" si="754"/>
        <v>16685.324000000001</v>
      </c>
    </row>
    <row r="1347" spans="1:10" ht="15.75" customHeight="1" x14ac:dyDescent="0.25">
      <c r="A1347" s="23" t="s">
        <v>29</v>
      </c>
      <c r="B1347" s="46" t="s">
        <v>26</v>
      </c>
      <c r="C1347" s="25">
        <v>7</v>
      </c>
      <c r="D1347" s="25">
        <v>2</v>
      </c>
      <c r="E1347" s="128" t="s">
        <v>364</v>
      </c>
      <c r="F1347" s="27">
        <v>0</v>
      </c>
      <c r="G1347" s="27">
        <v>210</v>
      </c>
      <c r="H1347" s="75">
        <f>H1348+H1349</f>
        <v>28173.970999999998</v>
      </c>
      <c r="I1347" s="595">
        <f t="shared" ref="I1347:J1347" si="755">I1348+I1349</f>
        <v>11115.199000000001</v>
      </c>
      <c r="J1347" s="1053">
        <f t="shared" si="755"/>
        <v>16685.324000000001</v>
      </c>
    </row>
    <row r="1348" spans="1:10" ht="15" x14ac:dyDescent="0.25">
      <c r="A1348" s="109" t="s">
        <v>30</v>
      </c>
      <c r="B1348" s="54" t="s">
        <v>26</v>
      </c>
      <c r="C1348" s="30">
        <v>7</v>
      </c>
      <c r="D1348" s="30">
        <v>2</v>
      </c>
      <c r="E1348" s="122" t="s">
        <v>364</v>
      </c>
      <c r="F1348" s="32">
        <v>111</v>
      </c>
      <c r="G1348" s="110">
        <v>211</v>
      </c>
      <c r="H1348" s="147">
        <v>21638.994999999999</v>
      </c>
      <c r="I1348" s="672">
        <v>8537.0190000000002</v>
      </c>
      <c r="J1348" s="1198">
        <v>12815.148999999999</v>
      </c>
    </row>
    <row r="1349" spans="1:10" ht="15" x14ac:dyDescent="0.25">
      <c r="A1349" s="109" t="s">
        <v>39</v>
      </c>
      <c r="B1349" s="54" t="s">
        <v>26</v>
      </c>
      <c r="C1349" s="30">
        <v>7</v>
      </c>
      <c r="D1349" s="30">
        <v>2</v>
      </c>
      <c r="E1349" s="122" t="s">
        <v>364</v>
      </c>
      <c r="F1349" s="32">
        <v>119</v>
      </c>
      <c r="G1349" s="110">
        <v>213</v>
      </c>
      <c r="H1349" s="147">
        <v>6534.9759999999997</v>
      </c>
      <c r="I1349" s="672">
        <v>2578.1799999999998</v>
      </c>
      <c r="J1349" s="1198">
        <v>3870.1750000000002</v>
      </c>
    </row>
    <row r="1350" spans="1:10" ht="15.75" customHeight="1" x14ac:dyDescent="0.25">
      <c r="A1350" s="176" t="s">
        <v>45</v>
      </c>
      <c r="B1350" s="457" t="s">
        <v>26</v>
      </c>
      <c r="C1350" s="283">
        <v>7</v>
      </c>
      <c r="D1350" s="283">
        <v>2</v>
      </c>
      <c r="E1350" s="128" t="s">
        <v>364</v>
      </c>
      <c r="F1350" s="284">
        <v>244</v>
      </c>
      <c r="G1350" s="285">
        <v>226</v>
      </c>
      <c r="H1350" s="1385">
        <v>480</v>
      </c>
      <c r="I1350" s="673"/>
      <c r="J1350" s="1199"/>
    </row>
    <row r="1351" spans="1:10" ht="15.75" customHeight="1" x14ac:dyDescent="0.25">
      <c r="A1351" s="525" t="s">
        <v>366</v>
      </c>
      <c r="B1351" s="459" t="s">
        <v>26</v>
      </c>
      <c r="C1351" s="277">
        <v>7</v>
      </c>
      <c r="D1351" s="277">
        <v>2</v>
      </c>
      <c r="E1351" s="128" t="s">
        <v>364</v>
      </c>
      <c r="F1351" s="278">
        <v>244</v>
      </c>
      <c r="G1351" s="279">
        <v>346</v>
      </c>
      <c r="H1351" s="1385">
        <v>28.8</v>
      </c>
      <c r="I1351" s="673"/>
      <c r="J1351" s="1199"/>
    </row>
    <row r="1352" spans="1:10" ht="12.75" customHeight="1" x14ac:dyDescent="0.2">
      <c r="A1352" s="233" t="s">
        <v>555</v>
      </c>
      <c r="B1352" s="458" t="s">
        <v>26</v>
      </c>
      <c r="C1352" s="434">
        <v>7</v>
      </c>
      <c r="D1352" s="434">
        <v>2</v>
      </c>
      <c r="E1352" s="435" t="s">
        <v>365</v>
      </c>
      <c r="F1352" s="436">
        <v>0</v>
      </c>
      <c r="G1352" s="436"/>
      <c r="H1352" s="975">
        <f t="shared" ref="H1352:J1352" si="756">H1353</f>
        <v>3124.8</v>
      </c>
      <c r="I1352" s="550">
        <f t="shared" si="756"/>
        <v>3124.8</v>
      </c>
      <c r="J1352" s="732">
        <f t="shared" si="756"/>
        <v>3124.8</v>
      </c>
    </row>
    <row r="1353" spans="1:10" ht="13.5" customHeight="1" x14ac:dyDescent="0.25">
      <c r="A1353" s="355" t="s">
        <v>29</v>
      </c>
      <c r="B1353" s="370" t="s">
        <v>26</v>
      </c>
      <c r="C1353" s="204">
        <v>7</v>
      </c>
      <c r="D1353" s="204">
        <v>2</v>
      </c>
      <c r="E1353" s="205" t="s">
        <v>365</v>
      </c>
      <c r="F1353" s="206">
        <v>0</v>
      </c>
      <c r="G1353" s="206">
        <v>210</v>
      </c>
      <c r="H1353" s="75">
        <f t="shared" ref="H1353:J1353" si="757">H1354+H1355</f>
        <v>3124.8</v>
      </c>
      <c r="I1353" s="595">
        <f t="shared" si="757"/>
        <v>3124.8</v>
      </c>
      <c r="J1353" s="1053">
        <f t="shared" si="757"/>
        <v>3124.8</v>
      </c>
    </row>
    <row r="1354" spans="1:10" ht="15" x14ac:dyDescent="0.25">
      <c r="A1354" s="109" t="s">
        <v>30</v>
      </c>
      <c r="B1354" s="54" t="s">
        <v>26</v>
      </c>
      <c r="C1354" s="207">
        <v>7</v>
      </c>
      <c r="D1354" s="207">
        <v>2</v>
      </c>
      <c r="E1354" s="208" t="s">
        <v>365</v>
      </c>
      <c r="F1354" s="209">
        <v>111</v>
      </c>
      <c r="G1354" s="110">
        <v>211</v>
      </c>
      <c r="H1354" s="147">
        <v>2400</v>
      </c>
      <c r="I1354" s="672">
        <v>2400</v>
      </c>
      <c r="J1354" s="1198">
        <v>2400</v>
      </c>
    </row>
    <row r="1355" spans="1:10" ht="15.75" thickBot="1" x14ac:dyDescent="0.3">
      <c r="A1355" s="163" t="s">
        <v>39</v>
      </c>
      <c r="B1355" s="356" t="s">
        <v>26</v>
      </c>
      <c r="C1355" s="280">
        <v>7</v>
      </c>
      <c r="D1355" s="280">
        <v>2</v>
      </c>
      <c r="E1355" s="208" t="s">
        <v>365</v>
      </c>
      <c r="F1355" s="282">
        <v>119</v>
      </c>
      <c r="G1355" s="111">
        <v>213</v>
      </c>
      <c r="H1355" s="1388">
        <v>724.8</v>
      </c>
      <c r="I1355" s="676">
        <v>724.8</v>
      </c>
      <c r="J1355" s="1204">
        <v>724.8</v>
      </c>
    </row>
    <row r="1356" spans="1:10" ht="15" thickBot="1" x14ac:dyDescent="0.25">
      <c r="A1356" s="217" t="s">
        <v>137</v>
      </c>
      <c r="B1356" s="218" t="s">
        <v>26</v>
      </c>
      <c r="C1356" s="219">
        <v>7</v>
      </c>
      <c r="D1356" s="219">
        <v>2</v>
      </c>
      <c r="E1356" s="468">
        <v>0</v>
      </c>
      <c r="F1356" s="220">
        <v>0</v>
      </c>
      <c r="G1356" s="220"/>
      <c r="H1356" s="1265">
        <f>H1357+H1364</f>
        <v>85081.698000000004</v>
      </c>
      <c r="I1356" s="603">
        <f t="shared" ref="I1356:J1356" si="758">I1357+I1364</f>
        <v>37719.082999999999</v>
      </c>
      <c r="J1356" s="1061">
        <f t="shared" si="758"/>
        <v>53144.788</v>
      </c>
    </row>
    <row r="1357" spans="1:10" ht="14.25" x14ac:dyDescent="0.2">
      <c r="A1357" s="72" t="s">
        <v>241</v>
      </c>
      <c r="B1357" s="120" t="s">
        <v>26</v>
      </c>
      <c r="C1357" s="73">
        <v>7</v>
      </c>
      <c r="D1357" s="73">
        <v>2</v>
      </c>
      <c r="E1357" s="121" t="s">
        <v>364</v>
      </c>
      <c r="F1357" s="74">
        <v>0</v>
      </c>
      <c r="G1357" s="74"/>
      <c r="H1357" s="973">
        <f>H1358</f>
        <v>78144.642000000007</v>
      </c>
      <c r="I1357" s="604">
        <f t="shared" ref="I1357:J1357" si="759">I1358</f>
        <v>30782.027000000002</v>
      </c>
      <c r="J1357" s="733">
        <f t="shared" si="759"/>
        <v>46207.732000000004</v>
      </c>
    </row>
    <row r="1358" spans="1:10" ht="15" x14ac:dyDescent="0.25">
      <c r="A1358" s="23" t="s">
        <v>126</v>
      </c>
      <c r="B1358" s="46" t="s">
        <v>26</v>
      </c>
      <c r="C1358" s="25">
        <v>7</v>
      </c>
      <c r="D1358" s="25">
        <v>2</v>
      </c>
      <c r="E1358" s="128" t="s">
        <v>364</v>
      </c>
      <c r="F1358" s="27">
        <v>0</v>
      </c>
      <c r="G1358" s="27"/>
      <c r="H1358" s="75">
        <f>H1359+H1363+H1362</f>
        <v>78144.642000000007</v>
      </c>
      <c r="I1358" s="595">
        <f t="shared" ref="I1358:J1358" si="760">I1359+I1363+I1362</f>
        <v>30782.027000000002</v>
      </c>
      <c r="J1358" s="1053">
        <f t="shared" si="760"/>
        <v>46207.732000000004</v>
      </c>
    </row>
    <row r="1359" spans="1:10" ht="15.75" customHeight="1" x14ac:dyDescent="0.25">
      <c r="A1359" s="23" t="s">
        <v>29</v>
      </c>
      <c r="B1359" s="46" t="s">
        <v>26</v>
      </c>
      <c r="C1359" s="25">
        <v>7</v>
      </c>
      <c r="D1359" s="25">
        <v>2</v>
      </c>
      <c r="E1359" s="128" t="s">
        <v>364</v>
      </c>
      <c r="F1359" s="27">
        <v>0</v>
      </c>
      <c r="G1359" s="27">
        <v>210</v>
      </c>
      <c r="H1359" s="75">
        <f>H1360+H1361</f>
        <v>77553.342000000004</v>
      </c>
      <c r="I1359" s="595">
        <f t="shared" ref="I1359:J1359" si="761">I1360+I1361</f>
        <v>30782.027000000002</v>
      </c>
      <c r="J1359" s="1053">
        <f t="shared" si="761"/>
        <v>46207.732000000004</v>
      </c>
    </row>
    <row r="1360" spans="1:10" ht="15" x14ac:dyDescent="0.25">
      <c r="A1360" s="109" t="s">
        <v>30</v>
      </c>
      <c r="B1360" s="54" t="s">
        <v>26</v>
      </c>
      <c r="C1360" s="30">
        <v>7</v>
      </c>
      <c r="D1360" s="30">
        <v>2</v>
      </c>
      <c r="E1360" s="122" t="s">
        <v>364</v>
      </c>
      <c r="F1360" s="32">
        <v>111</v>
      </c>
      <c r="G1360" s="110">
        <v>211</v>
      </c>
      <c r="H1360" s="147">
        <v>59564.779000000002</v>
      </c>
      <c r="I1360" s="672">
        <v>23642.11</v>
      </c>
      <c r="J1360" s="1198">
        <v>35489.809000000001</v>
      </c>
    </row>
    <row r="1361" spans="1:10" ht="14.25" customHeight="1" x14ac:dyDescent="0.25">
      <c r="A1361" s="109" t="s">
        <v>39</v>
      </c>
      <c r="B1361" s="54" t="s">
        <v>26</v>
      </c>
      <c r="C1361" s="30">
        <v>7</v>
      </c>
      <c r="D1361" s="30">
        <v>2</v>
      </c>
      <c r="E1361" s="122" t="s">
        <v>364</v>
      </c>
      <c r="F1361" s="32">
        <v>119</v>
      </c>
      <c r="G1361" s="110">
        <v>213</v>
      </c>
      <c r="H1361" s="147">
        <v>17988.562999999998</v>
      </c>
      <c r="I1361" s="672">
        <v>7139.9170000000004</v>
      </c>
      <c r="J1361" s="1198">
        <v>10717.923000000001</v>
      </c>
    </row>
    <row r="1362" spans="1:10" ht="15.75" customHeight="1" x14ac:dyDescent="0.25">
      <c r="A1362" s="176" t="s">
        <v>45</v>
      </c>
      <c r="B1362" s="457" t="s">
        <v>26</v>
      </c>
      <c r="C1362" s="283">
        <v>7</v>
      </c>
      <c r="D1362" s="283">
        <v>2</v>
      </c>
      <c r="E1362" s="128" t="s">
        <v>364</v>
      </c>
      <c r="F1362" s="284">
        <v>244</v>
      </c>
      <c r="G1362" s="285">
        <v>226</v>
      </c>
      <c r="H1362" s="1385">
        <v>480</v>
      </c>
      <c r="I1362" s="673"/>
      <c r="J1362" s="1199"/>
    </row>
    <row r="1363" spans="1:10" ht="15.75" customHeight="1" x14ac:dyDescent="0.25">
      <c r="A1363" s="525" t="s">
        <v>366</v>
      </c>
      <c r="B1363" s="457" t="s">
        <v>26</v>
      </c>
      <c r="C1363" s="283">
        <v>7</v>
      </c>
      <c r="D1363" s="283">
        <v>2</v>
      </c>
      <c r="E1363" s="128" t="s">
        <v>364</v>
      </c>
      <c r="F1363" s="284">
        <v>244</v>
      </c>
      <c r="G1363" s="285">
        <v>346</v>
      </c>
      <c r="H1363" s="1385">
        <v>111.3</v>
      </c>
      <c r="I1363" s="673"/>
      <c r="J1363" s="1199"/>
    </row>
    <row r="1364" spans="1:10" ht="14.25" customHeight="1" x14ac:dyDescent="0.2">
      <c r="A1364" s="233" t="s">
        <v>555</v>
      </c>
      <c r="B1364" s="458" t="s">
        <v>26</v>
      </c>
      <c r="C1364" s="434">
        <v>7</v>
      </c>
      <c r="D1364" s="434">
        <v>2</v>
      </c>
      <c r="E1364" s="435" t="s">
        <v>365</v>
      </c>
      <c r="F1364" s="436">
        <v>0</v>
      </c>
      <c r="G1364" s="436"/>
      <c r="H1364" s="975">
        <f t="shared" ref="H1364:J1364" si="762">H1365</f>
        <v>6937.0560000000005</v>
      </c>
      <c r="I1364" s="550">
        <f t="shared" si="762"/>
        <v>6937.0560000000005</v>
      </c>
      <c r="J1364" s="732">
        <f t="shared" si="762"/>
        <v>6937.0560000000005</v>
      </c>
    </row>
    <row r="1365" spans="1:10" ht="15" x14ac:dyDescent="0.25">
      <c r="A1365" s="355" t="s">
        <v>29</v>
      </c>
      <c r="B1365" s="370" t="s">
        <v>26</v>
      </c>
      <c r="C1365" s="204">
        <v>7</v>
      </c>
      <c r="D1365" s="204">
        <v>2</v>
      </c>
      <c r="E1365" s="205" t="s">
        <v>365</v>
      </c>
      <c r="F1365" s="206">
        <v>0</v>
      </c>
      <c r="G1365" s="206">
        <v>210</v>
      </c>
      <c r="H1365" s="75">
        <f t="shared" ref="H1365:J1365" si="763">H1366+H1367</f>
        <v>6937.0560000000005</v>
      </c>
      <c r="I1365" s="595">
        <f t="shared" si="763"/>
        <v>6937.0560000000005</v>
      </c>
      <c r="J1365" s="1053">
        <f t="shared" si="763"/>
        <v>6937.0560000000005</v>
      </c>
    </row>
    <row r="1366" spans="1:10" ht="15" x14ac:dyDescent="0.25">
      <c r="A1366" s="109" t="s">
        <v>30</v>
      </c>
      <c r="B1366" s="54" t="s">
        <v>26</v>
      </c>
      <c r="C1366" s="207">
        <v>7</v>
      </c>
      <c r="D1366" s="207">
        <v>2</v>
      </c>
      <c r="E1366" s="208" t="s">
        <v>365</v>
      </c>
      <c r="F1366" s="209">
        <v>111</v>
      </c>
      <c r="G1366" s="110">
        <v>211</v>
      </c>
      <c r="H1366" s="147">
        <v>5328</v>
      </c>
      <c r="I1366" s="672">
        <v>5328</v>
      </c>
      <c r="J1366" s="1198">
        <v>5328</v>
      </c>
    </row>
    <row r="1367" spans="1:10" ht="15.75" thickBot="1" x14ac:dyDescent="0.3">
      <c r="A1367" s="163" t="s">
        <v>39</v>
      </c>
      <c r="B1367" s="356" t="s">
        <v>26</v>
      </c>
      <c r="C1367" s="280">
        <v>7</v>
      </c>
      <c r="D1367" s="280">
        <v>2</v>
      </c>
      <c r="E1367" s="281" t="s">
        <v>365</v>
      </c>
      <c r="F1367" s="282">
        <v>119</v>
      </c>
      <c r="G1367" s="111">
        <v>213</v>
      </c>
      <c r="H1367" s="1388">
        <v>1609.056</v>
      </c>
      <c r="I1367" s="676">
        <v>1609.056</v>
      </c>
      <c r="J1367" s="1204">
        <v>1609.056</v>
      </c>
    </row>
    <row r="1368" spans="1:10" ht="15" thickBot="1" x14ac:dyDescent="0.25">
      <c r="A1368" s="217" t="s">
        <v>138</v>
      </c>
      <c r="B1368" s="218" t="s">
        <v>26</v>
      </c>
      <c r="C1368" s="219">
        <v>7</v>
      </c>
      <c r="D1368" s="219">
        <v>2</v>
      </c>
      <c r="E1368" s="468">
        <v>0</v>
      </c>
      <c r="F1368" s="220">
        <v>0</v>
      </c>
      <c r="G1368" s="220"/>
      <c r="H1368" s="1265">
        <f>H1369+H1375</f>
        <v>12229.055</v>
      </c>
      <c r="I1368" s="603">
        <f t="shared" ref="I1368:J1368" si="764">I1369+I1375</f>
        <v>5532.1589999999997</v>
      </c>
      <c r="J1368" s="1061">
        <f t="shared" si="764"/>
        <v>7756.4009999999998</v>
      </c>
    </row>
    <row r="1369" spans="1:10" ht="14.25" x14ac:dyDescent="0.2">
      <c r="A1369" s="72" t="s">
        <v>241</v>
      </c>
      <c r="B1369" s="120" t="s">
        <v>26</v>
      </c>
      <c r="C1369" s="73">
        <v>7</v>
      </c>
      <c r="D1369" s="73">
        <v>2</v>
      </c>
      <c r="E1369" s="121" t="s">
        <v>364</v>
      </c>
      <c r="F1369" s="74">
        <v>0</v>
      </c>
      <c r="G1369" s="74"/>
      <c r="H1369" s="973">
        <f>H1370</f>
        <v>11135.375</v>
      </c>
      <c r="I1369" s="604">
        <f t="shared" ref="I1369:J1369" si="765">I1370</f>
        <v>4438.4789999999994</v>
      </c>
      <c r="J1369" s="733">
        <f t="shared" si="765"/>
        <v>6662.7209999999995</v>
      </c>
    </row>
    <row r="1370" spans="1:10" ht="15" x14ac:dyDescent="0.25">
      <c r="A1370" s="23" t="s">
        <v>126</v>
      </c>
      <c r="B1370" s="46" t="s">
        <v>26</v>
      </c>
      <c r="C1370" s="25">
        <v>7</v>
      </c>
      <c r="D1370" s="25">
        <v>2</v>
      </c>
      <c r="E1370" s="128" t="s">
        <v>364</v>
      </c>
      <c r="F1370" s="27">
        <v>0</v>
      </c>
      <c r="G1370" s="27"/>
      <c r="H1370" s="75">
        <f>H1371+H1374</f>
        <v>11135.375</v>
      </c>
      <c r="I1370" s="595">
        <f t="shared" ref="I1370:J1370" si="766">I1371+I1374</f>
        <v>4438.4789999999994</v>
      </c>
      <c r="J1370" s="1053">
        <f t="shared" si="766"/>
        <v>6662.7209999999995</v>
      </c>
    </row>
    <row r="1371" spans="1:10" ht="15" x14ac:dyDescent="0.25">
      <c r="A1371" s="23" t="s">
        <v>29</v>
      </c>
      <c r="B1371" s="46" t="s">
        <v>26</v>
      </c>
      <c r="C1371" s="25">
        <v>7</v>
      </c>
      <c r="D1371" s="25">
        <v>2</v>
      </c>
      <c r="E1371" s="128" t="s">
        <v>364</v>
      </c>
      <c r="F1371" s="27">
        <v>0</v>
      </c>
      <c r="G1371" s="27">
        <v>210</v>
      </c>
      <c r="H1371" s="75">
        <f>H1372+H1373</f>
        <v>11130.575000000001</v>
      </c>
      <c r="I1371" s="595">
        <f t="shared" ref="I1371:J1371" si="767">I1372+I1373</f>
        <v>4438.4789999999994</v>
      </c>
      <c r="J1371" s="1053">
        <f t="shared" si="767"/>
        <v>6662.7209999999995</v>
      </c>
    </row>
    <row r="1372" spans="1:10" ht="13.5" customHeight="1" x14ac:dyDescent="0.25">
      <c r="A1372" s="109" t="s">
        <v>30</v>
      </c>
      <c r="B1372" s="54" t="s">
        <v>26</v>
      </c>
      <c r="C1372" s="30">
        <v>7</v>
      </c>
      <c r="D1372" s="30">
        <v>2</v>
      </c>
      <c r="E1372" s="122" t="s">
        <v>364</v>
      </c>
      <c r="F1372" s="32">
        <v>111</v>
      </c>
      <c r="G1372" s="110">
        <v>211</v>
      </c>
      <c r="H1372" s="147">
        <v>8548.8289999999997</v>
      </c>
      <c r="I1372" s="672">
        <v>3408.97</v>
      </c>
      <c r="J1372" s="1198">
        <v>5117.2969999999996</v>
      </c>
    </row>
    <row r="1373" spans="1:10" ht="15.75" customHeight="1" x14ac:dyDescent="0.25">
      <c r="A1373" s="109" t="s">
        <v>39</v>
      </c>
      <c r="B1373" s="54" t="s">
        <v>26</v>
      </c>
      <c r="C1373" s="30">
        <v>7</v>
      </c>
      <c r="D1373" s="30">
        <v>2</v>
      </c>
      <c r="E1373" s="122" t="s">
        <v>364</v>
      </c>
      <c r="F1373" s="32">
        <v>119</v>
      </c>
      <c r="G1373" s="110">
        <v>213</v>
      </c>
      <c r="H1373" s="147">
        <v>2581.7460000000001</v>
      </c>
      <c r="I1373" s="672">
        <v>1029.509</v>
      </c>
      <c r="J1373" s="1198">
        <v>1545.424</v>
      </c>
    </row>
    <row r="1374" spans="1:10" ht="15.75" customHeight="1" x14ac:dyDescent="0.25">
      <c r="A1374" s="525" t="s">
        <v>366</v>
      </c>
      <c r="B1374" s="457" t="s">
        <v>26</v>
      </c>
      <c r="C1374" s="283">
        <v>7</v>
      </c>
      <c r="D1374" s="283">
        <v>2</v>
      </c>
      <c r="E1374" s="128" t="s">
        <v>364</v>
      </c>
      <c r="F1374" s="284">
        <v>244</v>
      </c>
      <c r="G1374" s="285">
        <v>346</v>
      </c>
      <c r="H1374" s="1385">
        <v>4.8</v>
      </c>
      <c r="I1374" s="673"/>
      <c r="J1374" s="1199"/>
    </row>
    <row r="1375" spans="1:10" ht="12.75" customHeight="1" x14ac:dyDescent="0.2">
      <c r="A1375" s="233" t="s">
        <v>555</v>
      </c>
      <c r="B1375" s="458" t="s">
        <v>26</v>
      </c>
      <c r="C1375" s="434">
        <v>7</v>
      </c>
      <c r="D1375" s="434">
        <v>2</v>
      </c>
      <c r="E1375" s="435" t="s">
        <v>365</v>
      </c>
      <c r="F1375" s="436">
        <v>0</v>
      </c>
      <c r="G1375" s="436"/>
      <c r="H1375" s="975">
        <f t="shared" ref="H1375:J1375" si="768">H1376</f>
        <v>1093.68</v>
      </c>
      <c r="I1375" s="550">
        <f t="shared" si="768"/>
        <v>1093.68</v>
      </c>
      <c r="J1375" s="732">
        <f t="shared" si="768"/>
        <v>1093.68</v>
      </c>
    </row>
    <row r="1376" spans="1:10" ht="15" x14ac:dyDescent="0.25">
      <c r="A1376" s="355" t="s">
        <v>29</v>
      </c>
      <c r="B1376" s="370" t="s">
        <v>26</v>
      </c>
      <c r="C1376" s="204">
        <v>7</v>
      </c>
      <c r="D1376" s="204">
        <v>2</v>
      </c>
      <c r="E1376" s="205" t="s">
        <v>365</v>
      </c>
      <c r="F1376" s="206">
        <v>0</v>
      </c>
      <c r="G1376" s="206">
        <v>210</v>
      </c>
      <c r="H1376" s="75">
        <f t="shared" ref="H1376:J1376" si="769">H1377+H1378</f>
        <v>1093.68</v>
      </c>
      <c r="I1376" s="595">
        <f t="shared" si="769"/>
        <v>1093.68</v>
      </c>
      <c r="J1376" s="1053">
        <f t="shared" si="769"/>
        <v>1093.68</v>
      </c>
    </row>
    <row r="1377" spans="1:10" ht="15" x14ac:dyDescent="0.25">
      <c r="A1377" s="109" t="s">
        <v>30</v>
      </c>
      <c r="B1377" s="54" t="s">
        <v>26</v>
      </c>
      <c r="C1377" s="207">
        <v>7</v>
      </c>
      <c r="D1377" s="207">
        <v>2</v>
      </c>
      <c r="E1377" s="208" t="s">
        <v>365</v>
      </c>
      <c r="F1377" s="209">
        <v>111</v>
      </c>
      <c r="G1377" s="110">
        <v>211</v>
      </c>
      <c r="H1377" s="147">
        <v>840</v>
      </c>
      <c r="I1377" s="672">
        <v>840</v>
      </c>
      <c r="J1377" s="1198">
        <v>840</v>
      </c>
    </row>
    <row r="1378" spans="1:10" ht="15.75" thickBot="1" x14ac:dyDescent="0.3">
      <c r="A1378" s="163" t="s">
        <v>39</v>
      </c>
      <c r="B1378" s="356" t="s">
        <v>26</v>
      </c>
      <c r="C1378" s="280">
        <v>7</v>
      </c>
      <c r="D1378" s="280">
        <v>2</v>
      </c>
      <c r="E1378" s="208" t="s">
        <v>365</v>
      </c>
      <c r="F1378" s="282">
        <v>119</v>
      </c>
      <c r="G1378" s="111">
        <v>213</v>
      </c>
      <c r="H1378" s="1388">
        <v>253.68</v>
      </c>
      <c r="I1378" s="676">
        <v>253.68</v>
      </c>
      <c r="J1378" s="1204">
        <v>253.68</v>
      </c>
    </row>
    <row r="1379" spans="1:10" ht="15" thickBot="1" x14ac:dyDescent="0.25">
      <c r="A1379" s="217" t="s">
        <v>139</v>
      </c>
      <c r="B1379" s="218" t="s">
        <v>26</v>
      </c>
      <c r="C1379" s="219">
        <v>7</v>
      </c>
      <c r="D1379" s="219">
        <v>2</v>
      </c>
      <c r="E1379" s="468">
        <v>0</v>
      </c>
      <c r="F1379" s="220">
        <v>0</v>
      </c>
      <c r="G1379" s="220"/>
      <c r="H1379" s="1265">
        <f>H1380+H1386</f>
        <v>12404.441000000001</v>
      </c>
      <c r="I1379" s="603">
        <f t="shared" ref="I1379:J1379" si="770">I1380+I1386</f>
        <v>5679.94</v>
      </c>
      <c r="J1379" s="1061">
        <f t="shared" si="770"/>
        <v>7889.6630000000005</v>
      </c>
    </row>
    <row r="1380" spans="1:10" ht="14.25" x14ac:dyDescent="0.2">
      <c r="A1380" s="72" t="s">
        <v>241</v>
      </c>
      <c r="B1380" s="120" t="s">
        <v>26</v>
      </c>
      <c r="C1380" s="73">
        <v>7</v>
      </c>
      <c r="D1380" s="73">
        <v>2</v>
      </c>
      <c r="E1380" s="121" t="s">
        <v>364</v>
      </c>
      <c r="F1380" s="74">
        <v>0</v>
      </c>
      <c r="G1380" s="74"/>
      <c r="H1380" s="973">
        <f>H1381</f>
        <v>11134.009</v>
      </c>
      <c r="I1380" s="604">
        <f t="shared" ref="I1380:J1380" si="771">I1381</f>
        <v>4409.5079999999998</v>
      </c>
      <c r="J1380" s="733">
        <f t="shared" si="771"/>
        <v>6619.2310000000007</v>
      </c>
    </row>
    <row r="1381" spans="1:10" ht="15" x14ac:dyDescent="0.25">
      <c r="A1381" s="23" t="s">
        <v>126</v>
      </c>
      <c r="B1381" s="46" t="s">
        <v>26</v>
      </c>
      <c r="C1381" s="25">
        <v>7</v>
      </c>
      <c r="D1381" s="25">
        <v>2</v>
      </c>
      <c r="E1381" s="128" t="s">
        <v>364</v>
      </c>
      <c r="F1381" s="27">
        <v>0</v>
      </c>
      <c r="G1381" s="27"/>
      <c r="H1381" s="75">
        <f>H1382+H1385</f>
        <v>11134.009</v>
      </c>
      <c r="I1381" s="595">
        <f t="shared" ref="I1381:J1381" si="772">I1382+I1385</f>
        <v>4409.5079999999998</v>
      </c>
      <c r="J1381" s="1053">
        <f t="shared" si="772"/>
        <v>6619.2310000000007</v>
      </c>
    </row>
    <row r="1382" spans="1:10" ht="15" x14ac:dyDescent="0.25">
      <c r="A1382" s="23" t="s">
        <v>29</v>
      </c>
      <c r="B1382" s="46" t="s">
        <v>26</v>
      </c>
      <c r="C1382" s="25">
        <v>7</v>
      </c>
      <c r="D1382" s="25">
        <v>2</v>
      </c>
      <c r="E1382" s="128" t="s">
        <v>364</v>
      </c>
      <c r="F1382" s="27">
        <v>0</v>
      </c>
      <c r="G1382" s="27">
        <v>210</v>
      </c>
      <c r="H1382" s="75">
        <f>H1383+H1384</f>
        <v>11128.009</v>
      </c>
      <c r="I1382" s="595">
        <f t="shared" ref="I1382:J1382" si="773">I1383+I1384</f>
        <v>4409.5079999999998</v>
      </c>
      <c r="J1382" s="1053">
        <f t="shared" si="773"/>
        <v>6619.2310000000007</v>
      </c>
    </row>
    <row r="1383" spans="1:10" ht="12.75" customHeight="1" x14ac:dyDescent="0.25">
      <c r="A1383" s="109" t="s">
        <v>30</v>
      </c>
      <c r="B1383" s="54" t="s">
        <v>26</v>
      </c>
      <c r="C1383" s="30">
        <v>7</v>
      </c>
      <c r="D1383" s="30">
        <v>2</v>
      </c>
      <c r="E1383" s="122" t="s">
        <v>364</v>
      </c>
      <c r="F1383" s="32">
        <v>111</v>
      </c>
      <c r="G1383" s="110">
        <v>211</v>
      </c>
      <c r="H1383" s="147">
        <v>8546.8580000000002</v>
      </c>
      <c r="I1383" s="672">
        <v>3386.7190000000001</v>
      </c>
      <c r="J1383" s="1198">
        <v>5083.8950000000004</v>
      </c>
    </row>
    <row r="1384" spans="1:10" ht="15.75" customHeight="1" x14ac:dyDescent="0.25">
      <c r="A1384" s="109" t="s">
        <v>39</v>
      </c>
      <c r="B1384" s="54" t="s">
        <v>26</v>
      </c>
      <c r="C1384" s="30">
        <v>7</v>
      </c>
      <c r="D1384" s="30">
        <v>2</v>
      </c>
      <c r="E1384" s="122" t="s">
        <v>364</v>
      </c>
      <c r="F1384" s="32">
        <v>119</v>
      </c>
      <c r="G1384" s="110">
        <v>213</v>
      </c>
      <c r="H1384" s="147">
        <v>2581.1509999999998</v>
      </c>
      <c r="I1384" s="672">
        <v>1022.789</v>
      </c>
      <c r="J1384" s="1198">
        <v>1535.336</v>
      </c>
    </row>
    <row r="1385" spans="1:10" ht="15.75" customHeight="1" x14ac:dyDescent="0.25">
      <c r="A1385" s="525" t="s">
        <v>366</v>
      </c>
      <c r="B1385" s="457" t="s">
        <v>26</v>
      </c>
      <c r="C1385" s="283">
        <v>7</v>
      </c>
      <c r="D1385" s="283">
        <v>2</v>
      </c>
      <c r="E1385" s="128" t="s">
        <v>364</v>
      </c>
      <c r="F1385" s="284">
        <v>244</v>
      </c>
      <c r="G1385" s="285">
        <v>346</v>
      </c>
      <c r="H1385" s="1385">
        <v>6</v>
      </c>
      <c r="I1385" s="673"/>
      <c r="J1385" s="1199"/>
    </row>
    <row r="1386" spans="1:10" ht="12.75" customHeight="1" x14ac:dyDescent="0.2">
      <c r="A1386" s="233" t="s">
        <v>555</v>
      </c>
      <c r="B1386" s="458" t="s">
        <v>26</v>
      </c>
      <c r="C1386" s="434">
        <v>7</v>
      </c>
      <c r="D1386" s="434">
        <v>2</v>
      </c>
      <c r="E1386" s="435" t="s">
        <v>365</v>
      </c>
      <c r="F1386" s="436">
        <v>0</v>
      </c>
      <c r="G1386" s="436"/>
      <c r="H1386" s="975">
        <f t="shared" ref="H1386:J1386" si="774">H1387</f>
        <v>1270.432</v>
      </c>
      <c r="I1386" s="550">
        <f t="shared" si="774"/>
        <v>1270.432</v>
      </c>
      <c r="J1386" s="732">
        <f t="shared" si="774"/>
        <v>1270.432</v>
      </c>
    </row>
    <row r="1387" spans="1:10" ht="15" x14ac:dyDescent="0.25">
      <c r="A1387" s="355" t="s">
        <v>29</v>
      </c>
      <c r="B1387" s="370" t="s">
        <v>26</v>
      </c>
      <c r="C1387" s="204">
        <v>7</v>
      </c>
      <c r="D1387" s="204">
        <v>2</v>
      </c>
      <c r="E1387" s="205" t="s">
        <v>365</v>
      </c>
      <c r="F1387" s="206">
        <v>0</v>
      </c>
      <c r="G1387" s="206">
        <v>210</v>
      </c>
      <c r="H1387" s="75">
        <f t="shared" ref="H1387:J1387" si="775">H1388+H1389</f>
        <v>1270.432</v>
      </c>
      <c r="I1387" s="595">
        <f t="shared" si="775"/>
        <v>1270.432</v>
      </c>
      <c r="J1387" s="1053">
        <f t="shared" si="775"/>
        <v>1270.432</v>
      </c>
    </row>
    <row r="1388" spans="1:10" ht="15" x14ac:dyDescent="0.25">
      <c r="A1388" s="109" t="s">
        <v>30</v>
      </c>
      <c r="B1388" s="54" t="s">
        <v>26</v>
      </c>
      <c r="C1388" s="207">
        <v>7</v>
      </c>
      <c r="D1388" s="207">
        <v>2</v>
      </c>
      <c r="E1388" s="208" t="s">
        <v>365</v>
      </c>
      <c r="F1388" s="209">
        <v>111</v>
      </c>
      <c r="G1388" s="110">
        <v>211</v>
      </c>
      <c r="H1388" s="147">
        <v>975.75400000000002</v>
      </c>
      <c r="I1388" s="672">
        <v>975.75400000000002</v>
      </c>
      <c r="J1388" s="1198">
        <v>975.75400000000002</v>
      </c>
    </row>
    <row r="1389" spans="1:10" ht="15.75" thickBot="1" x14ac:dyDescent="0.3">
      <c r="A1389" s="163" t="s">
        <v>39</v>
      </c>
      <c r="B1389" s="356" t="s">
        <v>26</v>
      </c>
      <c r="C1389" s="280">
        <v>7</v>
      </c>
      <c r="D1389" s="280">
        <v>2</v>
      </c>
      <c r="E1389" s="208" t="s">
        <v>365</v>
      </c>
      <c r="F1389" s="282">
        <v>119</v>
      </c>
      <c r="G1389" s="111">
        <v>213</v>
      </c>
      <c r="H1389" s="1388">
        <v>294.678</v>
      </c>
      <c r="I1389" s="676">
        <v>294.678</v>
      </c>
      <c r="J1389" s="1204">
        <v>294.678</v>
      </c>
    </row>
    <row r="1390" spans="1:10" ht="15" thickBot="1" x14ac:dyDescent="0.25">
      <c r="A1390" s="217" t="s">
        <v>140</v>
      </c>
      <c r="B1390" s="218" t="s">
        <v>26</v>
      </c>
      <c r="C1390" s="219">
        <v>7</v>
      </c>
      <c r="D1390" s="219">
        <v>2</v>
      </c>
      <c r="E1390" s="468">
        <v>0</v>
      </c>
      <c r="F1390" s="220">
        <v>0</v>
      </c>
      <c r="G1390" s="220"/>
      <c r="H1390" s="1265">
        <f>H1391+H1397</f>
        <v>13547.303000000002</v>
      </c>
      <c r="I1390" s="603">
        <f t="shared" ref="I1390:J1390" si="776">I1391+I1397</f>
        <v>6081.4479999999994</v>
      </c>
      <c r="J1390" s="1061">
        <f t="shared" si="776"/>
        <v>8571.9570000000003</v>
      </c>
    </row>
    <row r="1391" spans="1:10" ht="14.25" x14ac:dyDescent="0.2">
      <c r="A1391" s="72" t="s">
        <v>241</v>
      </c>
      <c r="B1391" s="120" t="s">
        <v>26</v>
      </c>
      <c r="C1391" s="73">
        <v>7</v>
      </c>
      <c r="D1391" s="73">
        <v>2</v>
      </c>
      <c r="E1391" s="121" t="s">
        <v>364</v>
      </c>
      <c r="F1391" s="74">
        <v>0</v>
      </c>
      <c r="G1391" s="74"/>
      <c r="H1391" s="973">
        <f>H1392</f>
        <v>12435.675000000001</v>
      </c>
      <c r="I1391" s="604">
        <f t="shared" ref="I1391:J1391" si="777">I1392</f>
        <v>4969.82</v>
      </c>
      <c r="J1391" s="733">
        <f t="shared" si="777"/>
        <v>7460.3290000000006</v>
      </c>
    </row>
    <row r="1392" spans="1:10" ht="15" x14ac:dyDescent="0.25">
      <c r="A1392" s="23" t="s">
        <v>126</v>
      </c>
      <c r="B1392" s="46" t="s">
        <v>26</v>
      </c>
      <c r="C1392" s="25">
        <v>7</v>
      </c>
      <c r="D1392" s="25">
        <v>2</v>
      </c>
      <c r="E1392" s="128" t="s">
        <v>364</v>
      </c>
      <c r="F1392" s="27">
        <v>0</v>
      </c>
      <c r="G1392" s="27"/>
      <c r="H1392" s="75">
        <f>H1393+H1396</f>
        <v>12435.675000000001</v>
      </c>
      <c r="I1392" s="595">
        <f t="shared" ref="I1392:J1392" si="778">I1393+I1396</f>
        <v>4969.82</v>
      </c>
      <c r="J1392" s="1053">
        <f t="shared" si="778"/>
        <v>7460.3290000000006</v>
      </c>
    </row>
    <row r="1393" spans="1:10" ht="15" x14ac:dyDescent="0.25">
      <c r="A1393" s="23" t="s">
        <v>29</v>
      </c>
      <c r="B1393" s="46" t="s">
        <v>26</v>
      </c>
      <c r="C1393" s="25">
        <v>7</v>
      </c>
      <c r="D1393" s="25">
        <v>2</v>
      </c>
      <c r="E1393" s="128" t="s">
        <v>364</v>
      </c>
      <c r="F1393" s="27">
        <v>0</v>
      </c>
      <c r="G1393" s="27">
        <v>210</v>
      </c>
      <c r="H1393" s="75">
        <f>H1394+H1395</f>
        <v>12432.825000000001</v>
      </c>
      <c r="I1393" s="595">
        <f t="shared" ref="I1393:J1393" si="779">I1394+I1395</f>
        <v>4969.82</v>
      </c>
      <c r="J1393" s="1053">
        <f t="shared" si="779"/>
        <v>7460.3290000000006</v>
      </c>
    </row>
    <row r="1394" spans="1:10" ht="14.25" customHeight="1" x14ac:dyDescent="0.25">
      <c r="A1394" s="109" t="s">
        <v>30</v>
      </c>
      <c r="B1394" s="54" t="s">
        <v>26</v>
      </c>
      <c r="C1394" s="30">
        <v>7</v>
      </c>
      <c r="D1394" s="30">
        <v>2</v>
      </c>
      <c r="E1394" s="122" t="s">
        <v>364</v>
      </c>
      <c r="F1394" s="32">
        <v>111</v>
      </c>
      <c r="G1394" s="110">
        <v>211</v>
      </c>
      <c r="H1394" s="147">
        <v>9549.0210000000006</v>
      </c>
      <c r="I1394" s="672">
        <v>3817.0659999999998</v>
      </c>
      <c r="J1394" s="1198">
        <v>5729.8990000000003</v>
      </c>
    </row>
    <row r="1395" spans="1:10" ht="15.75" customHeight="1" x14ac:dyDescent="0.25">
      <c r="A1395" s="109" t="s">
        <v>39</v>
      </c>
      <c r="B1395" s="54" t="s">
        <v>26</v>
      </c>
      <c r="C1395" s="30">
        <v>7</v>
      </c>
      <c r="D1395" s="30">
        <v>2</v>
      </c>
      <c r="E1395" s="122" t="s">
        <v>364</v>
      </c>
      <c r="F1395" s="32">
        <v>119</v>
      </c>
      <c r="G1395" s="110">
        <v>213</v>
      </c>
      <c r="H1395" s="147">
        <v>2883.8040000000001</v>
      </c>
      <c r="I1395" s="672">
        <v>1152.7539999999999</v>
      </c>
      <c r="J1395" s="1198">
        <v>1730.43</v>
      </c>
    </row>
    <row r="1396" spans="1:10" ht="15.75" customHeight="1" x14ac:dyDescent="0.25">
      <c r="A1396" s="525" t="s">
        <v>366</v>
      </c>
      <c r="B1396" s="457" t="s">
        <v>26</v>
      </c>
      <c r="C1396" s="283">
        <v>7</v>
      </c>
      <c r="D1396" s="283">
        <v>2</v>
      </c>
      <c r="E1396" s="128" t="s">
        <v>364</v>
      </c>
      <c r="F1396" s="284">
        <v>244</v>
      </c>
      <c r="G1396" s="285">
        <v>346</v>
      </c>
      <c r="H1396" s="1385">
        <v>2.85</v>
      </c>
      <c r="I1396" s="673"/>
      <c r="J1396" s="1199"/>
    </row>
    <row r="1397" spans="1:10" ht="13.5" customHeight="1" x14ac:dyDescent="0.2">
      <c r="A1397" s="233" t="s">
        <v>555</v>
      </c>
      <c r="B1397" s="458" t="s">
        <v>26</v>
      </c>
      <c r="C1397" s="434">
        <v>7</v>
      </c>
      <c r="D1397" s="434">
        <v>2</v>
      </c>
      <c r="E1397" s="435" t="s">
        <v>365</v>
      </c>
      <c r="F1397" s="436">
        <v>0</v>
      </c>
      <c r="G1397" s="436"/>
      <c r="H1397" s="975">
        <f t="shared" ref="H1397:J1397" si="780">H1398</f>
        <v>1111.6279999999999</v>
      </c>
      <c r="I1397" s="550">
        <f t="shared" si="780"/>
        <v>1111.6279999999999</v>
      </c>
      <c r="J1397" s="732">
        <f t="shared" si="780"/>
        <v>1111.6279999999999</v>
      </c>
    </row>
    <row r="1398" spans="1:10" ht="15" x14ac:dyDescent="0.25">
      <c r="A1398" s="355" t="s">
        <v>29</v>
      </c>
      <c r="B1398" s="370" t="s">
        <v>26</v>
      </c>
      <c r="C1398" s="204">
        <v>7</v>
      </c>
      <c r="D1398" s="204">
        <v>2</v>
      </c>
      <c r="E1398" s="205" t="s">
        <v>365</v>
      </c>
      <c r="F1398" s="206">
        <v>0</v>
      </c>
      <c r="G1398" s="206">
        <v>210</v>
      </c>
      <c r="H1398" s="75">
        <f t="shared" ref="H1398:J1398" si="781">H1399+H1400</f>
        <v>1111.6279999999999</v>
      </c>
      <c r="I1398" s="595">
        <f t="shared" si="781"/>
        <v>1111.6279999999999</v>
      </c>
      <c r="J1398" s="1053">
        <f t="shared" si="781"/>
        <v>1111.6279999999999</v>
      </c>
    </row>
    <row r="1399" spans="1:10" ht="15" x14ac:dyDescent="0.25">
      <c r="A1399" s="109" t="s">
        <v>30</v>
      </c>
      <c r="B1399" s="54" t="s">
        <v>26</v>
      </c>
      <c r="C1399" s="207">
        <v>7</v>
      </c>
      <c r="D1399" s="207">
        <v>2</v>
      </c>
      <c r="E1399" s="208" t="s">
        <v>365</v>
      </c>
      <c r="F1399" s="209">
        <v>111</v>
      </c>
      <c r="G1399" s="110">
        <v>211</v>
      </c>
      <c r="H1399" s="147">
        <v>853.78499999999997</v>
      </c>
      <c r="I1399" s="672">
        <v>853.78499999999997</v>
      </c>
      <c r="J1399" s="1198">
        <v>853.78499999999997</v>
      </c>
    </row>
    <row r="1400" spans="1:10" ht="15.75" thickBot="1" x14ac:dyDescent="0.3">
      <c r="A1400" s="163" t="s">
        <v>39</v>
      </c>
      <c r="B1400" s="356" t="s">
        <v>26</v>
      </c>
      <c r="C1400" s="280">
        <v>7</v>
      </c>
      <c r="D1400" s="280">
        <v>2</v>
      </c>
      <c r="E1400" s="281" t="s">
        <v>365</v>
      </c>
      <c r="F1400" s="282">
        <v>119</v>
      </c>
      <c r="G1400" s="111">
        <v>213</v>
      </c>
      <c r="H1400" s="1388">
        <v>257.84300000000002</v>
      </c>
      <c r="I1400" s="676">
        <v>257.84300000000002</v>
      </c>
      <c r="J1400" s="1204">
        <v>257.84300000000002</v>
      </c>
    </row>
    <row r="1401" spans="1:10" ht="15" x14ac:dyDescent="0.25">
      <c r="A1401" s="860"/>
      <c r="B1401" s="148"/>
      <c r="C1401" s="359"/>
      <c r="D1401" s="359"/>
      <c r="E1401" s="360"/>
      <c r="F1401" s="361"/>
      <c r="G1401" s="149"/>
      <c r="H1401" s="677"/>
      <c r="I1401" s="677"/>
      <c r="J1401" s="677"/>
    </row>
    <row r="1402" spans="1:10" ht="18.75" x14ac:dyDescent="0.3">
      <c r="A1402" s="1396" t="s">
        <v>390</v>
      </c>
      <c r="B1402" s="1396"/>
      <c r="C1402" s="1396"/>
      <c r="D1402" s="1396"/>
      <c r="E1402" s="1396"/>
      <c r="F1402" s="1396"/>
      <c r="G1402" s="1396"/>
      <c r="H1402" s="1396"/>
      <c r="I1402" s="1396"/>
      <c r="J1402" s="1396"/>
    </row>
    <row r="1403" spans="1:10" ht="19.5" thickBot="1" x14ac:dyDescent="0.35">
      <c r="A1403" s="1025"/>
      <c r="B1403" s="1025"/>
      <c r="C1403" s="1025"/>
      <c r="D1403" s="1025"/>
      <c r="E1403" s="1025"/>
      <c r="F1403" s="1025"/>
      <c r="G1403" s="1025"/>
      <c r="H1403" s="647"/>
      <c r="I1403" s="647"/>
      <c r="J1403" s="647"/>
    </row>
    <row r="1404" spans="1:10" ht="29.25" thickBot="1" x14ac:dyDescent="0.25">
      <c r="A1404" s="165" t="s">
        <v>1</v>
      </c>
      <c r="B1404" s="166" t="s">
        <v>2</v>
      </c>
      <c r="C1404" s="166" t="s">
        <v>3</v>
      </c>
      <c r="D1404" s="166" t="s">
        <v>4</v>
      </c>
      <c r="E1404" s="166" t="s">
        <v>5</v>
      </c>
      <c r="F1404" s="166" t="s">
        <v>6</v>
      </c>
      <c r="G1404" s="166" t="s">
        <v>7</v>
      </c>
      <c r="H1404" s="584" t="s">
        <v>8</v>
      </c>
      <c r="I1404" s="584"/>
      <c r="J1404" s="584"/>
    </row>
    <row r="1405" spans="1:10" ht="0.75" hidden="1" customHeight="1" thickBot="1" x14ac:dyDescent="0.25">
      <c r="A1405" s="839">
        <v>1</v>
      </c>
      <c r="B1405" s="334">
        <v>2</v>
      </c>
      <c r="C1405" s="334">
        <v>3</v>
      </c>
      <c r="D1405" s="334">
        <v>4</v>
      </c>
      <c r="E1405" s="334">
        <v>5</v>
      </c>
      <c r="F1405" s="334">
        <v>6</v>
      </c>
      <c r="G1405" s="334">
        <v>7</v>
      </c>
      <c r="H1405" s="446">
        <v>8</v>
      </c>
      <c r="I1405" s="446"/>
      <c r="J1405" s="446"/>
    </row>
    <row r="1406" spans="1:10" ht="18.75" x14ac:dyDescent="0.3">
      <c r="A1406" s="9" t="s">
        <v>20</v>
      </c>
      <c r="B1406" s="1414"/>
      <c r="C1406" s="1414"/>
      <c r="D1406" s="1414"/>
      <c r="E1406" s="1414"/>
      <c r="F1406" s="1414"/>
      <c r="G1406" s="1414"/>
      <c r="H1406" s="556">
        <f>SUM(H1407:H1407)</f>
        <v>0</v>
      </c>
      <c r="I1406" s="556"/>
      <c r="J1406" s="556"/>
    </row>
    <row r="1407" spans="1:10" ht="15" x14ac:dyDescent="0.25">
      <c r="A1407" s="448" t="s">
        <v>391</v>
      </c>
      <c r="B1407" s="1415" t="s">
        <v>392</v>
      </c>
      <c r="C1407" s="1415"/>
      <c r="D1407" s="1415"/>
      <c r="E1407" s="1415"/>
      <c r="F1407" s="1415"/>
      <c r="G1407" s="1415"/>
      <c r="H1407" s="555"/>
      <c r="I1407" s="555"/>
      <c r="J1407" s="555"/>
    </row>
    <row r="1408" spans="1:10" ht="60" x14ac:dyDescent="0.25">
      <c r="A1408" s="448" t="s">
        <v>288</v>
      </c>
      <c r="B1408" s="1415" t="s">
        <v>295</v>
      </c>
      <c r="C1408" s="1415"/>
      <c r="D1408" s="1415"/>
      <c r="E1408" s="1415"/>
      <c r="F1408" s="1415"/>
      <c r="G1408" s="1415"/>
      <c r="H1408" s="555"/>
      <c r="I1408" s="555"/>
      <c r="J1408" s="555"/>
    </row>
    <row r="1409" spans="1:10" s="15" customFormat="1" ht="15.75" thickBot="1" x14ac:dyDescent="0.3">
      <c r="A1409" s="448"/>
      <c r="B1409" s="1415"/>
      <c r="C1409" s="1415"/>
      <c r="D1409" s="1415"/>
      <c r="E1409" s="1415"/>
      <c r="F1409" s="1415"/>
      <c r="G1409" s="1415"/>
      <c r="H1409" s="555"/>
      <c r="I1409" s="555"/>
      <c r="J1409" s="555"/>
    </row>
    <row r="1410" spans="1:10" s="840" customFormat="1" ht="19.5" thickBot="1" x14ac:dyDescent="0.35">
      <c r="A1410" s="118" t="s">
        <v>81</v>
      </c>
      <c r="B1410" s="1425"/>
      <c r="C1410" s="1426"/>
      <c r="D1410" s="1426"/>
      <c r="E1410" s="1426"/>
      <c r="F1410" s="1426"/>
      <c r="G1410" s="1427"/>
      <c r="H1410" s="678">
        <f>H1411</f>
        <v>0</v>
      </c>
      <c r="I1410" s="678"/>
      <c r="J1410" s="678"/>
    </row>
    <row r="1411" spans="1:10" ht="42.75" customHeight="1" thickBot="1" x14ac:dyDescent="0.25">
      <c r="A1411" s="861" t="s">
        <v>25</v>
      </c>
      <c r="B1411" s="862" t="s">
        <v>26</v>
      </c>
      <c r="C1411" s="863"/>
      <c r="D1411" s="863"/>
      <c r="E1411" s="864"/>
      <c r="F1411" s="865"/>
      <c r="G1411" s="865"/>
      <c r="H1411" s="866">
        <f>H1412</f>
        <v>0</v>
      </c>
      <c r="I1411" s="866"/>
      <c r="J1411" s="866"/>
    </row>
    <row r="1412" spans="1:10" ht="28.5" customHeight="1" x14ac:dyDescent="0.25">
      <c r="A1412" s="827" t="s">
        <v>393</v>
      </c>
      <c r="B1412" s="867" t="s">
        <v>26</v>
      </c>
      <c r="C1412" s="868">
        <v>1</v>
      </c>
      <c r="D1412" s="868">
        <v>13</v>
      </c>
      <c r="E1412" s="103">
        <v>9990020680</v>
      </c>
      <c r="F1412" s="869">
        <v>243</v>
      </c>
      <c r="G1412" s="139">
        <v>225</v>
      </c>
      <c r="H1412" s="870"/>
      <c r="I1412" s="870"/>
      <c r="J1412" s="870"/>
    </row>
    <row r="1413" spans="1:10" ht="15.75" thickBot="1" x14ac:dyDescent="0.3">
      <c r="A1413" s="841" t="s">
        <v>394</v>
      </c>
      <c r="B1413" s="842" t="s">
        <v>26</v>
      </c>
      <c r="C1413" s="843">
        <v>1</v>
      </c>
      <c r="D1413" s="843">
        <v>13</v>
      </c>
      <c r="E1413" s="391">
        <v>9990020680</v>
      </c>
      <c r="F1413" s="844">
        <v>243</v>
      </c>
      <c r="G1413" s="845">
        <v>225</v>
      </c>
      <c r="H1413" s="846"/>
      <c r="I1413" s="846"/>
      <c r="J1413" s="846"/>
    </row>
    <row r="1414" spans="1:10" ht="15" x14ac:dyDescent="0.25">
      <c r="A1414" s="860"/>
      <c r="B1414" s="148"/>
      <c r="C1414" s="359"/>
      <c r="D1414" s="359"/>
      <c r="E1414" s="360"/>
      <c r="F1414" s="361"/>
      <c r="G1414" s="149"/>
      <c r="H1414" s="677"/>
      <c r="I1414" s="677"/>
      <c r="J1414" s="677"/>
    </row>
    <row r="1415" spans="1:10" ht="18.75" x14ac:dyDescent="0.3">
      <c r="A1415" s="1396" t="s">
        <v>389</v>
      </c>
      <c r="B1415" s="1396"/>
      <c r="C1415" s="1396"/>
      <c r="D1415" s="1396"/>
      <c r="E1415" s="1396"/>
      <c r="F1415" s="1396"/>
      <c r="G1415" s="1396"/>
      <c r="H1415" s="1396"/>
      <c r="I1415" s="1396"/>
      <c r="J1415" s="1396"/>
    </row>
    <row r="1416" spans="1:10" ht="19.5" thickBot="1" x14ac:dyDescent="0.35">
      <c r="A1416" s="1025"/>
      <c r="B1416" s="1025"/>
      <c r="C1416" s="1025"/>
      <c r="D1416" s="1025"/>
      <c r="E1416" s="1025"/>
      <c r="F1416" s="1025"/>
      <c r="G1416" s="1025"/>
      <c r="H1416" s="647"/>
      <c r="I1416" s="647"/>
      <c r="J1416" s="647"/>
    </row>
    <row r="1417" spans="1:10" ht="29.25" thickBot="1" x14ac:dyDescent="0.25">
      <c r="A1417" s="165" t="s">
        <v>1</v>
      </c>
      <c r="B1417" s="166" t="s">
        <v>2</v>
      </c>
      <c r="C1417" s="166" t="s">
        <v>3</v>
      </c>
      <c r="D1417" s="166" t="s">
        <v>4</v>
      </c>
      <c r="E1417" s="166" t="s">
        <v>5</v>
      </c>
      <c r="F1417" s="166" t="s">
        <v>6</v>
      </c>
      <c r="G1417" s="166" t="s">
        <v>7</v>
      </c>
      <c r="H1417" s="871" t="s">
        <v>8</v>
      </c>
      <c r="I1417" s="871"/>
      <c r="J1417" s="871"/>
    </row>
    <row r="1418" spans="1:10" ht="13.5" thickBot="1" x14ac:dyDescent="0.25">
      <c r="A1418" s="839">
        <v>1</v>
      </c>
      <c r="B1418" s="334">
        <v>2</v>
      </c>
      <c r="C1418" s="334">
        <v>3</v>
      </c>
      <c r="D1418" s="334">
        <v>4</v>
      </c>
      <c r="E1418" s="334">
        <v>5</v>
      </c>
      <c r="F1418" s="334">
        <v>6</v>
      </c>
      <c r="G1418" s="334">
        <v>7</v>
      </c>
      <c r="H1418" s="446">
        <v>8</v>
      </c>
      <c r="I1418" s="446"/>
      <c r="J1418" s="446"/>
    </row>
    <row r="1419" spans="1:10" s="15" customFormat="1" ht="15.75" customHeight="1" thickBot="1" x14ac:dyDescent="0.35">
      <c r="A1419" s="118" t="s">
        <v>81</v>
      </c>
      <c r="B1419" s="1425"/>
      <c r="C1419" s="1426"/>
      <c r="D1419" s="1426"/>
      <c r="E1419" s="1426"/>
      <c r="F1419" s="1426"/>
      <c r="G1419" s="1427"/>
      <c r="H1419" s="678">
        <f>H1420+H1434</f>
        <v>0</v>
      </c>
      <c r="I1419" s="678"/>
      <c r="J1419" s="678"/>
    </row>
    <row r="1420" spans="1:10" s="15" customFormat="1" ht="15" thickBot="1" x14ac:dyDescent="0.25">
      <c r="A1420" s="1432" t="s">
        <v>252</v>
      </c>
      <c r="B1420" s="1433"/>
      <c r="C1420" s="1433"/>
      <c r="D1420" s="1433"/>
      <c r="E1420" s="1433"/>
      <c r="F1420" s="1433"/>
      <c r="G1420" s="1434"/>
      <c r="H1420" s="679">
        <f>H1421+H1428+H1432+H1430</f>
        <v>0</v>
      </c>
      <c r="I1420" s="679"/>
      <c r="J1420" s="679"/>
    </row>
    <row r="1421" spans="1:10" s="187" customFormat="1" ht="29.25" thickBot="1" x14ac:dyDescent="0.25">
      <c r="A1421" s="224" t="s">
        <v>25</v>
      </c>
      <c r="B1421" s="225" t="s">
        <v>26</v>
      </c>
      <c r="C1421" s="226"/>
      <c r="D1421" s="226"/>
      <c r="E1421" s="227"/>
      <c r="F1421" s="228"/>
      <c r="G1421" s="228"/>
      <c r="H1421" s="680">
        <f>H1422+H1424+H1426</f>
        <v>0</v>
      </c>
      <c r="I1421" s="680"/>
      <c r="J1421" s="680"/>
    </row>
    <row r="1422" spans="1:10" ht="18" customHeight="1" x14ac:dyDescent="0.2">
      <c r="A1422" s="304" t="s">
        <v>410</v>
      </c>
      <c r="B1422" s="298" t="s">
        <v>26</v>
      </c>
      <c r="C1422" s="297">
        <v>11</v>
      </c>
      <c r="D1422" s="297">
        <v>1</v>
      </c>
      <c r="E1422" s="298" t="s">
        <v>28</v>
      </c>
      <c r="F1422" s="299">
        <v>0</v>
      </c>
      <c r="G1422" s="299"/>
      <c r="H1422" s="629">
        <f>H1423+H2432+H2433</f>
        <v>0</v>
      </c>
      <c r="I1422" s="629"/>
      <c r="J1422" s="629"/>
    </row>
    <row r="1423" spans="1:10" s="89" customFormat="1" ht="15" x14ac:dyDescent="0.25">
      <c r="A1423" s="782" t="s">
        <v>411</v>
      </c>
      <c r="B1423" s="783" t="s">
        <v>26</v>
      </c>
      <c r="C1423" s="784">
        <v>11</v>
      </c>
      <c r="D1423" s="784">
        <v>1</v>
      </c>
      <c r="E1423" s="785">
        <v>9995129700</v>
      </c>
      <c r="F1423" s="786">
        <v>414</v>
      </c>
      <c r="G1423" s="786">
        <v>310</v>
      </c>
      <c r="H1423" s="787"/>
      <c r="I1423" s="787"/>
      <c r="J1423" s="787"/>
    </row>
    <row r="1424" spans="1:10" s="193" customFormat="1" ht="16.5" customHeight="1" x14ac:dyDescent="0.2">
      <c r="A1424" s="306" t="s">
        <v>64</v>
      </c>
      <c r="B1424" s="307" t="s">
        <v>26</v>
      </c>
      <c r="C1424" s="308">
        <v>4</v>
      </c>
      <c r="D1424" s="308">
        <v>9</v>
      </c>
      <c r="E1424" s="309" t="s">
        <v>28</v>
      </c>
      <c r="F1424" s="310">
        <v>0</v>
      </c>
      <c r="G1424" s="311"/>
      <c r="H1424" s="618">
        <f>H1425</f>
        <v>0</v>
      </c>
      <c r="I1424" s="618"/>
      <c r="J1424" s="618"/>
    </row>
    <row r="1425" spans="1:10" s="69" customFormat="1" ht="15" x14ac:dyDescent="0.25">
      <c r="A1425" s="315" t="s">
        <v>254</v>
      </c>
      <c r="B1425" s="316" t="s">
        <v>26</v>
      </c>
      <c r="C1425" s="198">
        <v>4</v>
      </c>
      <c r="D1425" s="198">
        <v>9</v>
      </c>
      <c r="E1425" s="210">
        <v>9993159802</v>
      </c>
      <c r="F1425" s="199">
        <v>243</v>
      </c>
      <c r="G1425" s="199">
        <v>225</v>
      </c>
      <c r="H1425" s="626">
        <v>0</v>
      </c>
      <c r="I1425" s="626"/>
      <c r="J1425" s="626"/>
    </row>
    <row r="1426" spans="1:10" s="69" customFormat="1" ht="14.25" x14ac:dyDescent="0.2">
      <c r="A1426" s="300" t="s">
        <v>68</v>
      </c>
      <c r="B1426" s="298" t="s">
        <v>26</v>
      </c>
      <c r="C1426" s="301">
        <v>10</v>
      </c>
      <c r="D1426" s="301">
        <v>1</v>
      </c>
      <c r="E1426" s="298" t="s">
        <v>28</v>
      </c>
      <c r="F1426" s="302">
        <v>0</v>
      </c>
      <c r="G1426" s="303"/>
      <c r="H1426" s="627">
        <f>H1427</f>
        <v>0</v>
      </c>
      <c r="I1426" s="627"/>
      <c r="J1426" s="627"/>
    </row>
    <row r="1427" spans="1:10" s="69" customFormat="1" ht="15.75" thickBot="1" x14ac:dyDescent="0.3">
      <c r="A1427" s="854" t="s">
        <v>69</v>
      </c>
      <c r="B1427" s="855" t="s">
        <v>26</v>
      </c>
      <c r="C1427" s="511">
        <v>10</v>
      </c>
      <c r="D1427" s="511">
        <v>1</v>
      </c>
      <c r="E1427" s="512">
        <v>9994910100</v>
      </c>
      <c r="F1427" s="513">
        <v>312</v>
      </c>
      <c r="G1427" s="513">
        <v>264</v>
      </c>
      <c r="H1427" s="641"/>
      <c r="I1427" s="641"/>
      <c r="J1427" s="641"/>
    </row>
    <row r="1428" spans="1:10" s="69" customFormat="1" ht="15" thickBot="1" x14ac:dyDescent="0.25">
      <c r="A1428" s="324" t="s">
        <v>316</v>
      </c>
      <c r="B1428" s="325" t="s">
        <v>26</v>
      </c>
      <c r="C1428" s="326"/>
      <c r="D1428" s="326"/>
      <c r="E1428" s="327"/>
      <c r="F1428" s="328"/>
      <c r="G1428" s="328"/>
      <c r="H1428" s="638">
        <f t="shared" ref="H1428:H1432" si="782">H1429</f>
        <v>0</v>
      </c>
      <c r="I1428" s="638"/>
      <c r="J1428" s="638"/>
    </row>
    <row r="1429" spans="1:10" s="164" customFormat="1" ht="15.75" thickBot="1" x14ac:dyDescent="0.3">
      <c r="A1429" s="176" t="s">
        <v>34</v>
      </c>
      <c r="B1429" s="117" t="s">
        <v>26</v>
      </c>
      <c r="C1429" s="25">
        <v>7</v>
      </c>
      <c r="D1429" s="25">
        <v>2</v>
      </c>
      <c r="E1429" s="26">
        <v>9994219900</v>
      </c>
      <c r="F1429" s="27">
        <v>247</v>
      </c>
      <c r="G1429" s="332">
        <v>223</v>
      </c>
      <c r="H1429" s="595"/>
      <c r="I1429" s="628"/>
      <c r="J1429" s="628"/>
    </row>
    <row r="1430" spans="1:10" s="164" customFormat="1" ht="15" thickBot="1" x14ac:dyDescent="0.25">
      <c r="A1430" s="324" t="s">
        <v>317</v>
      </c>
      <c r="B1430" s="325" t="s">
        <v>26</v>
      </c>
      <c r="C1430" s="326"/>
      <c r="D1430" s="326"/>
      <c r="E1430" s="327"/>
      <c r="F1430" s="328"/>
      <c r="G1430" s="328"/>
      <c r="H1430" s="638">
        <f t="shared" si="782"/>
        <v>0</v>
      </c>
      <c r="I1430" s="638"/>
      <c r="J1430" s="638"/>
    </row>
    <row r="1431" spans="1:10" s="164" customFormat="1" ht="15.75" thickBot="1" x14ac:dyDescent="0.3">
      <c r="A1431" s="176" t="s">
        <v>34</v>
      </c>
      <c r="B1431" s="117" t="s">
        <v>26</v>
      </c>
      <c r="C1431" s="25">
        <v>7</v>
      </c>
      <c r="D1431" s="25">
        <v>2</v>
      </c>
      <c r="E1431" s="26">
        <v>9994219900</v>
      </c>
      <c r="F1431" s="27">
        <v>247</v>
      </c>
      <c r="G1431" s="332">
        <v>223</v>
      </c>
      <c r="H1431" s="595"/>
      <c r="I1431" s="595"/>
      <c r="J1431" s="595"/>
    </row>
    <row r="1432" spans="1:10" s="164" customFormat="1" ht="15" thickBot="1" x14ac:dyDescent="0.25">
      <c r="A1432" s="324" t="s">
        <v>318</v>
      </c>
      <c r="B1432" s="325" t="s">
        <v>26</v>
      </c>
      <c r="C1432" s="326"/>
      <c r="D1432" s="326"/>
      <c r="E1432" s="327"/>
      <c r="F1432" s="328"/>
      <c r="G1432" s="328"/>
      <c r="H1432" s="638">
        <f t="shared" si="782"/>
        <v>0</v>
      </c>
      <c r="I1432" s="638"/>
      <c r="J1432" s="638"/>
    </row>
    <row r="1433" spans="1:10" s="164" customFormat="1" ht="15.75" thickBot="1" x14ac:dyDescent="0.3">
      <c r="A1433" s="525" t="s">
        <v>34</v>
      </c>
      <c r="B1433" s="339" t="s">
        <v>26</v>
      </c>
      <c r="C1433" s="329">
        <v>7</v>
      </c>
      <c r="D1433" s="329">
        <v>2</v>
      </c>
      <c r="E1433" s="330">
        <v>9994219900</v>
      </c>
      <c r="F1433" s="331">
        <v>247</v>
      </c>
      <c r="G1433" s="340">
        <v>223</v>
      </c>
      <c r="H1433" s="642"/>
      <c r="I1433" s="642"/>
      <c r="J1433" s="642"/>
    </row>
    <row r="1434" spans="1:10" ht="15" thickBot="1" x14ac:dyDescent="0.25">
      <c r="A1434" s="1432" t="s">
        <v>249</v>
      </c>
      <c r="B1434" s="1433"/>
      <c r="C1434" s="1433"/>
      <c r="D1434" s="1433"/>
      <c r="E1434" s="1433"/>
      <c r="F1434" s="1433"/>
      <c r="G1434" s="1434"/>
      <c r="H1434" s="681">
        <f>H1436</f>
        <v>0</v>
      </c>
      <c r="I1434" s="681"/>
      <c r="J1434" s="681"/>
    </row>
    <row r="1435" spans="1:10" ht="16.5" thickBot="1" x14ac:dyDescent="0.3">
      <c r="A1435" s="1422" t="s">
        <v>256</v>
      </c>
      <c r="B1435" s="1423"/>
      <c r="C1435" s="1423"/>
      <c r="D1435" s="1423"/>
      <c r="E1435" s="1423"/>
      <c r="F1435" s="1423"/>
      <c r="G1435" s="1424"/>
      <c r="H1435" s="682">
        <f t="shared" ref="H1435:H1437" si="783">H1436</f>
        <v>0</v>
      </c>
      <c r="I1435" s="682"/>
      <c r="J1435" s="682"/>
    </row>
    <row r="1436" spans="1:10" ht="29.25" thickBot="1" x14ac:dyDescent="0.25">
      <c r="A1436" s="224" t="s">
        <v>25</v>
      </c>
      <c r="B1436" s="225" t="s">
        <v>26</v>
      </c>
      <c r="C1436" s="226"/>
      <c r="D1436" s="226"/>
      <c r="E1436" s="227"/>
      <c r="F1436" s="228"/>
      <c r="G1436" s="228"/>
      <c r="H1436" s="680">
        <f t="shared" si="783"/>
        <v>0</v>
      </c>
      <c r="I1436" s="680"/>
      <c r="J1436" s="680"/>
    </row>
    <row r="1437" spans="1:10" ht="14.25" x14ac:dyDescent="0.2">
      <c r="A1437" s="507" t="s">
        <v>395</v>
      </c>
      <c r="B1437" s="508" t="s">
        <v>26</v>
      </c>
      <c r="C1437" s="508" t="s">
        <v>209</v>
      </c>
      <c r="D1437" s="508" t="s">
        <v>210</v>
      </c>
      <c r="E1437" s="508" t="s">
        <v>28</v>
      </c>
      <c r="F1437" s="508" t="s">
        <v>56</v>
      </c>
      <c r="G1437" s="508"/>
      <c r="H1437" s="683">
        <f t="shared" si="783"/>
        <v>0</v>
      </c>
      <c r="I1437" s="683"/>
      <c r="J1437" s="683"/>
    </row>
    <row r="1438" spans="1:10" ht="30.75" thickBot="1" x14ac:dyDescent="0.3">
      <c r="A1438" s="502" t="s">
        <v>396</v>
      </c>
      <c r="B1438" s="503" t="s">
        <v>26</v>
      </c>
      <c r="C1438" s="504">
        <v>4</v>
      </c>
      <c r="D1438" s="504">
        <v>9</v>
      </c>
      <c r="E1438" s="505">
        <v>9990041120</v>
      </c>
      <c r="F1438" s="506">
        <v>243</v>
      </c>
      <c r="G1438" s="506">
        <v>225</v>
      </c>
      <c r="H1438" s="684"/>
      <c r="I1438" s="684"/>
      <c r="J1438" s="684"/>
    </row>
    <row r="1439" spans="1:10" ht="94.5" thickBot="1" x14ac:dyDescent="0.35">
      <c r="A1439" s="529" t="s">
        <v>242</v>
      </c>
      <c r="B1439" s="1477" t="s">
        <v>231</v>
      </c>
      <c r="C1439" s="1477"/>
      <c r="D1439" s="1477"/>
      <c r="E1439" s="1477"/>
      <c r="F1439" s="1477"/>
      <c r="G1439" s="1478"/>
      <c r="H1439" s="685">
        <f>H1440</f>
        <v>0</v>
      </c>
      <c r="I1439" s="685"/>
      <c r="J1439" s="685"/>
    </row>
    <row r="1440" spans="1:10" ht="14.25" x14ac:dyDescent="0.2">
      <c r="A1440" s="322" t="s">
        <v>189</v>
      </c>
      <c r="B1440" s="1438" t="s">
        <v>12</v>
      </c>
      <c r="C1440" s="1439"/>
      <c r="D1440" s="1439"/>
      <c r="E1440" s="1439"/>
      <c r="F1440" s="1439"/>
      <c r="G1440" s="1440"/>
      <c r="H1440" s="686">
        <f>H1442+H1443</f>
        <v>0</v>
      </c>
      <c r="I1440" s="686"/>
      <c r="J1440" s="686"/>
    </row>
    <row r="1441" spans="1:10" ht="15" x14ac:dyDescent="0.25">
      <c r="A1441" s="229" t="s">
        <v>19</v>
      </c>
      <c r="B1441" s="1421"/>
      <c r="C1441" s="1421"/>
      <c r="D1441" s="1421"/>
      <c r="E1441" s="1421"/>
      <c r="F1441" s="1421"/>
      <c r="G1441" s="1421"/>
      <c r="H1441" s="687"/>
      <c r="I1441" s="687"/>
      <c r="J1441" s="687"/>
    </row>
    <row r="1442" spans="1:10" ht="14.25" x14ac:dyDescent="0.2">
      <c r="A1442" s="229" t="s">
        <v>190</v>
      </c>
      <c r="B1442" s="1421" t="s">
        <v>258</v>
      </c>
      <c r="C1442" s="1421"/>
      <c r="D1442" s="1421"/>
      <c r="E1442" s="1421"/>
      <c r="F1442" s="1421"/>
      <c r="G1442" s="1421"/>
      <c r="H1442" s="688">
        <v>0</v>
      </c>
      <c r="I1442" s="688"/>
      <c r="J1442" s="688"/>
    </row>
    <row r="1443" spans="1:10" ht="14.25" x14ac:dyDescent="0.2">
      <c r="A1443" s="229" t="s">
        <v>191</v>
      </c>
      <c r="B1443" s="1421" t="s">
        <v>257</v>
      </c>
      <c r="C1443" s="1421"/>
      <c r="D1443" s="1421"/>
      <c r="E1443" s="1421"/>
      <c r="F1443" s="1421"/>
      <c r="G1443" s="1421"/>
      <c r="H1443" s="688">
        <f>H1444</f>
        <v>0</v>
      </c>
      <c r="I1443" s="688"/>
      <c r="J1443" s="688"/>
    </row>
    <row r="1444" spans="1:10" ht="45.75" thickBot="1" x14ac:dyDescent="0.3">
      <c r="A1444" s="526" t="s">
        <v>397</v>
      </c>
      <c r="B1444" s="1489" t="s">
        <v>398</v>
      </c>
      <c r="C1444" s="1489"/>
      <c r="D1444" s="1489"/>
      <c r="E1444" s="1489"/>
      <c r="F1444" s="1489"/>
      <c r="G1444" s="1489"/>
      <c r="H1444" s="689"/>
      <c r="I1444" s="689"/>
      <c r="J1444" s="689"/>
    </row>
  </sheetData>
  <mergeCells count="141">
    <mergeCell ref="B1444:G1444"/>
    <mergeCell ref="A976:G976"/>
    <mergeCell ref="A24:G24"/>
    <mergeCell ref="A36:G36"/>
    <mergeCell ref="A26:G26"/>
    <mergeCell ref="A27:G27"/>
    <mergeCell ref="A29:G29"/>
    <mergeCell ref="A45:G45"/>
    <mergeCell ref="B957:G957"/>
    <mergeCell ref="B959:G959"/>
    <mergeCell ref="A1074:J1074"/>
    <mergeCell ref="B966:G966"/>
    <mergeCell ref="A48:G48"/>
    <mergeCell ref="A34:G34"/>
    <mergeCell ref="A72:G72"/>
    <mergeCell ref="B77:G77"/>
    <mergeCell ref="B78:G78"/>
    <mergeCell ref="B80:G80"/>
    <mergeCell ref="B82:G82"/>
    <mergeCell ref="A53:G53"/>
    <mergeCell ref="B965:G965"/>
    <mergeCell ref="B1064:G1064"/>
    <mergeCell ref="B1057:G1057"/>
    <mergeCell ref="B1058:G1058"/>
    <mergeCell ref="B79:G79"/>
    <mergeCell ref="B948:G948"/>
    <mergeCell ref="B1439:G1439"/>
    <mergeCell ref="B972:G972"/>
    <mergeCell ref="B973:G973"/>
    <mergeCell ref="A1007:G1007"/>
    <mergeCell ref="B1073:G1073"/>
    <mergeCell ref="B967:G967"/>
    <mergeCell ref="B963:G963"/>
    <mergeCell ref="B968:G968"/>
    <mergeCell ref="B969:G969"/>
    <mergeCell ref="B970:G970"/>
    <mergeCell ref="B1072:G1072"/>
    <mergeCell ref="A1019:G1019"/>
    <mergeCell ref="A1016:G1016"/>
    <mergeCell ref="B1406:G1406"/>
    <mergeCell ref="B1407:G1407"/>
    <mergeCell ref="A1402:J1402"/>
    <mergeCell ref="B1071:G1071"/>
    <mergeCell ref="B964:G964"/>
    <mergeCell ref="B1063:G1063"/>
    <mergeCell ref="B14:G14"/>
    <mergeCell ref="B15:G15"/>
    <mergeCell ref="B16:G16"/>
    <mergeCell ref="B17:G17"/>
    <mergeCell ref="A35:G35"/>
    <mergeCell ref="A41:G41"/>
    <mergeCell ref="A68:G68"/>
    <mergeCell ref="B961:G961"/>
    <mergeCell ref="A73:G73"/>
    <mergeCell ref="A70:G70"/>
    <mergeCell ref="A71:G71"/>
    <mergeCell ref="A25:G25"/>
    <mergeCell ref="B960:G960"/>
    <mergeCell ref="A56:G56"/>
    <mergeCell ref="A31:G31"/>
    <mergeCell ref="B18:G18"/>
    <mergeCell ref="A43:G43"/>
    <mergeCell ref="A62:G62"/>
    <mergeCell ref="A44:G44"/>
    <mergeCell ref="A30:G30"/>
    <mergeCell ref="A67:G67"/>
    <mergeCell ref="A69:G69"/>
    <mergeCell ref="A231:G231"/>
    <mergeCell ref="A55:G55"/>
    <mergeCell ref="B12:G12"/>
    <mergeCell ref="B13:G13"/>
    <mergeCell ref="A22:G22"/>
    <mergeCell ref="A23:G23"/>
    <mergeCell ref="A50:G50"/>
    <mergeCell ref="A51:G51"/>
    <mergeCell ref="A52:G52"/>
    <mergeCell ref="A57:G57"/>
    <mergeCell ref="A66:G66"/>
    <mergeCell ref="A32:G32"/>
    <mergeCell ref="A33:G33"/>
    <mergeCell ref="A63:G63"/>
    <mergeCell ref="B19:G19"/>
    <mergeCell ref="A47:G47"/>
    <mergeCell ref="A49:G49"/>
    <mergeCell ref="A46:G46"/>
    <mergeCell ref="A37:G37"/>
    <mergeCell ref="A38:G38"/>
    <mergeCell ref="A39:G39"/>
    <mergeCell ref="A40:G40"/>
    <mergeCell ref="A42:G42"/>
    <mergeCell ref="A58:G58"/>
    <mergeCell ref="A28:G28"/>
    <mergeCell ref="A54:G54"/>
    <mergeCell ref="A59:G59"/>
    <mergeCell ref="A60:G60"/>
    <mergeCell ref="A61:G61"/>
    <mergeCell ref="B1443:G1443"/>
    <mergeCell ref="A1435:G1435"/>
    <mergeCell ref="B1419:G1419"/>
    <mergeCell ref="B1065:G1065"/>
    <mergeCell ref="B1066:G1066"/>
    <mergeCell ref="B1067:G1067"/>
    <mergeCell ref="B1075:G1075"/>
    <mergeCell ref="A1420:G1420"/>
    <mergeCell ref="A1434:G1434"/>
    <mergeCell ref="B1070:G1070"/>
    <mergeCell ref="A1184:G1184"/>
    <mergeCell ref="B1440:G1440"/>
    <mergeCell ref="B1441:G1441"/>
    <mergeCell ref="B1442:G1442"/>
    <mergeCell ref="A1415:J1415"/>
    <mergeCell ref="B1069:G1069"/>
    <mergeCell ref="B1410:G1410"/>
    <mergeCell ref="B1408:G1408"/>
    <mergeCell ref="B1409:G1409"/>
    <mergeCell ref="B1068:G1068"/>
    <mergeCell ref="A1052:H1052"/>
    <mergeCell ref="A6:J6"/>
    <mergeCell ref="A7:J7"/>
    <mergeCell ref="A974:J974"/>
    <mergeCell ref="A950:J950"/>
    <mergeCell ref="A1106:J1106"/>
    <mergeCell ref="A1173:J1173"/>
    <mergeCell ref="A20:J20"/>
    <mergeCell ref="A81:J81"/>
    <mergeCell ref="A21:G21"/>
    <mergeCell ref="B975:G975"/>
    <mergeCell ref="B954:G954"/>
    <mergeCell ref="B971:G971"/>
    <mergeCell ref="B955:G955"/>
    <mergeCell ref="B958:G958"/>
    <mergeCell ref="B956:G956"/>
    <mergeCell ref="B962:G962"/>
    <mergeCell ref="B1059:G1059"/>
    <mergeCell ref="B1060:G1060"/>
    <mergeCell ref="B1061:G1061"/>
    <mergeCell ref="B1062:G1062"/>
    <mergeCell ref="B1056:G1056"/>
    <mergeCell ref="A11:G11"/>
    <mergeCell ref="A64:G64"/>
    <mergeCell ref="A65:G65"/>
  </mergeCells>
  <phoneticPr fontId="38" type="noConversion"/>
  <pageMargins left="0.59055118110236227" right="0" top="0.39370078740157483" bottom="0.39370078740157483" header="0.51181102362204722" footer="0.51181102362204722"/>
  <pageSetup paperSize="9" scale="8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 25- Бюджет 25</vt:lpstr>
      <vt:lpstr>'Прил. 25- Бюджет 25'!Область_печати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2025-01-10T13:25:39Z</cp:lastPrinted>
  <dcterms:created xsi:type="dcterms:W3CDTF">2017-03-17T08:46:44Z</dcterms:created>
  <dcterms:modified xsi:type="dcterms:W3CDTF">2025-07-01T11:01:37Z</dcterms:modified>
</cp:coreProperties>
</file>